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5.xml.rels" ContentType="application/vnd.openxmlformats-package.relationships+xml"/>
  <Override PartName="/xl/worksheets/_rels/sheet13.xml.rels" ContentType="application/vnd.openxmlformats-package.relationship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Sheet" sheetId="1" state="visible" r:id="rId2"/>
    <sheet name="Historicals --&gt;" sheetId="2" state="visible" r:id="rId3"/>
    <sheet name="Income Statement" sheetId="3" state="visible" r:id="rId4"/>
    <sheet name="Balance Sheet" sheetId="4" state="visible" r:id="rId5"/>
    <sheet name="Forecasts --&gt;" sheetId="5" state="visible" r:id="rId6"/>
    <sheet name="IS Hist Forecast" sheetId="6" state="visible" r:id="rId7"/>
    <sheet name="CF Statement Forecast" sheetId="7" state="visible" r:id="rId8"/>
    <sheet name="BAL Hist Forecast" sheetId="8" state="visible" r:id="rId9"/>
    <sheet name="Valuations --&gt;" sheetId="9" state="visible" r:id="rId10"/>
    <sheet name="DCF Analysis" sheetId="10" state="visible" r:id="rId11"/>
    <sheet name="Support --&gt;" sheetId="11" state="visible" r:id="rId12"/>
    <sheet name="Supporting Schedules" sheetId="12" state="visible" r:id="rId13"/>
    <sheet name="Football Field" sheetId="13" state="visible" r:id="rId14"/>
    <sheet name="Multiple Valuation" sheetId="14" state="visible" r:id="rId15"/>
    <sheet name="WACC and Growth" sheetId="15" state="visible" r:id="rId16"/>
    <sheet name="MV Debt and Weighted YTM (Rd)" sheetId="16" state="visible" r:id="rId17"/>
    <sheet name="Debt details" sheetId="17" state="visible" r:id="rId18"/>
    <sheet name="Required return equity, Re" sheetId="18" state="visible" r:id="rId19"/>
    <sheet name="Beta computation" sheetId="19" state="visible" r:id="rId20"/>
    <sheet name="WACC_growth_HARDCODE" sheetId="20" state="visible" r:id="rId21"/>
  </sheets>
  <definedNames>
    <definedName function="false" hidden="false" localSheetId="7" name="_xlnm.Print_Area" vbProcedure="false">'BAL Hist Forecast'!$A$1:$K$54</definedName>
    <definedName function="false" hidden="true" localSheetId="18" name="_xlnm._FilterDatabase" vbProcedure="false">'Beta computation'!$C$1:$M$1</definedName>
    <definedName function="false" hidden="false" localSheetId="6" name="_xlnm.Print_Area" vbProcedure="false">'CF Statement Forecast'!$A$1:$G$34</definedName>
    <definedName function="false" hidden="false" localSheetId="9" name="_xlnm.Print_Area" vbProcedure="false">'DCF Analysis'!$A$1:$H$24</definedName>
    <definedName function="false" hidden="false" localSheetId="5" name="_xlnm.Print_Area" vbProcedure="false">'IS Hist Forecast'!$A$1:$K$33</definedName>
    <definedName function="false" hidden="false" localSheetId="13" name="_xlnm.Print_Area" vbProcedure="false">'Multiple Valuation'!$A$1:$H$79</definedName>
    <definedName function="false" hidden="false" localSheetId="14" name="_xlnm.Print_Area" vbProcedure="false">'WACC and Growth'!$A$1:$J$20,'WACC and Growth'!$N$5:$T$17</definedName>
    <definedName function="false" hidden="false" name="DCF" vbProcedure="false">'DCF Analysis'!$B$2:$H$24</definedName>
    <definedName function="false" hidden="false" name="DCF_analysis_test" vbProcedure="false">#REF!</definedName>
    <definedName function="false" hidden="false" localSheetId="16" name="_xlnm.Extract" vbProcedure="false">'Debt details'!$AF$1</definedName>
    <definedName function="false" hidden="false" localSheetId="16" name="_xlnm._FilterDatabase" vbProcedure="false">'Debt details'!$B$5:$B$737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<sst xmlns="http://schemas.openxmlformats.org/spreadsheetml/2006/main" count="34447" uniqueCount="4213">
  <si>
    <t xml:space="preserve">Group</t>
  </si>
  <si>
    <t xml:space="preserve">Five</t>
  </si>
  <si>
    <t xml:space="preserve">Please write this out as One or Two, etc. </t>
  </si>
  <si>
    <t xml:space="preserve">ID</t>
  </si>
  <si>
    <t xml:space="preserve">GTID of the submitter!</t>
  </si>
  <si>
    <t xml:space="preserve">Remember, just submit one file per group!</t>
  </si>
  <si>
    <t xml:space="preserve">Campbell Soup</t>
  </si>
  <si>
    <t xml:space="preserve">Historicals</t>
  </si>
  <si>
    <t xml:space="preserve">Consolidated Statements of Earnings - USD ($) (Source:  10-K)</t>
  </si>
  <si>
    <t xml:space="preserve">12 Months Ended</t>
  </si>
  <si>
    <t xml:space="preserve">shares in Millions, $ in Millions</t>
  </si>
  <si>
    <t xml:space="preserve">Jul. 31, 2016</t>
  </si>
  <si>
    <t xml:space="preserve">Jul. 30, 2017</t>
  </si>
  <si>
    <t xml:space="preserve">Jul. 29, 2018</t>
  </si>
  <si>
    <t xml:space="preserve">Net sales</t>
  </si>
  <si>
    <t xml:space="preserve">Costs and expenses</t>
  </si>
  <si>
    <t xml:space="preserve">Cost of products sold</t>
  </si>
  <si>
    <t xml:space="preserve">Marketing and selling expenses</t>
  </si>
  <si>
    <t xml:space="preserve">Administrative expenses</t>
  </si>
  <si>
    <t xml:space="preserve">Research and development expenses</t>
  </si>
  <si>
    <t xml:space="preserve">Other expenses / (income)</t>
  </si>
  <si>
    <t xml:space="preserve">Restructuring charges</t>
  </si>
  <si>
    <t xml:space="preserve">Total costs and expenses</t>
  </si>
  <si>
    <t xml:space="preserve">Earnings before interest and taxes</t>
  </si>
  <si>
    <t xml:space="preserve">Interest expense</t>
  </si>
  <si>
    <t xml:space="preserve">Interest income</t>
  </si>
  <si>
    <t xml:space="preserve">Earnings before taxes</t>
  </si>
  <si>
    <t xml:space="preserve">Taxes on earnings</t>
  </si>
  <si>
    <t xml:space="preserve">Earnings from continuing operations</t>
  </si>
  <si>
    <t xml:space="preserve">Earnings from discontinued operations</t>
  </si>
  <si>
    <t xml:space="preserve">Net earnings</t>
  </si>
  <si>
    <t xml:space="preserve">Dividends</t>
  </si>
  <si>
    <t xml:space="preserve">CPB Balance Sheet From 10-K</t>
  </si>
  <si>
    <t xml:space="preserve">Current assets</t>
  </si>
  <si>
    <t xml:space="preserve"> </t>
  </si>
  <si>
    <t xml:space="preserve">Cash and cash equivalents</t>
  </si>
  <si>
    <t xml:space="preserve">Accounts receivable, net</t>
  </si>
  <si>
    <t xml:space="preserve">Inventories</t>
  </si>
  <si>
    <t xml:space="preserve">Other current assets</t>
  </si>
  <si>
    <t xml:space="preserve">Total current assets</t>
  </si>
  <si>
    <t xml:space="preserve">Plant assets, net of depreciation</t>
  </si>
  <si>
    <t xml:space="preserve">Goodwill</t>
  </si>
  <si>
    <t xml:space="preserve">Other intangible assets, net of amortization</t>
  </si>
  <si>
    <t xml:space="preserve">Other assets ($34 and $0 attributable to variable interest entity)</t>
  </si>
  <si>
    <t xml:space="preserve">Total assets</t>
  </si>
  <si>
    <t xml:space="preserve">Current liabilities</t>
  </si>
  <si>
    <t xml:space="preserve">Short-term borrowings</t>
  </si>
  <si>
    <t xml:space="preserve">Payable to suppliers and others</t>
  </si>
  <si>
    <t xml:space="preserve">Accrued liabilities</t>
  </si>
  <si>
    <t xml:space="preserve">Dividend payable</t>
  </si>
  <si>
    <t xml:space="preserve">Accrued income taxes</t>
  </si>
  <si>
    <t xml:space="preserve">Total current liabilities</t>
  </si>
  <si>
    <t xml:space="preserve">Long-term debt</t>
  </si>
  <si>
    <t xml:space="preserve">Deferred taxes</t>
  </si>
  <si>
    <t xml:space="preserve">Other liabilities</t>
  </si>
  <si>
    <t xml:space="preserve">Total liabilities</t>
  </si>
  <si>
    <t xml:space="preserve">Commitments and contingencies</t>
  </si>
  <si>
    <t xml:space="preserve">Campbell Soup Company shareholders' equity</t>
  </si>
  <si>
    <t xml:space="preserve">Preferred stock; authorized 40 shares; none issued</t>
  </si>
  <si>
    <t xml:space="preserve">Capital stock, $.0375 par value; authorized 560 shares; issued 323 shares</t>
  </si>
  <si>
    <t xml:space="preserve">Additional paid-in capital</t>
  </si>
  <si>
    <t xml:space="preserve">Earnings retained in the business</t>
  </si>
  <si>
    <t xml:space="preserve">Capital stock in treasury, at cost</t>
  </si>
  <si>
    <t xml:space="preserve">Accumulated other comprehensive loss</t>
  </si>
  <si>
    <t xml:space="preserve">Total Campbell Soup Company shareholders' equity</t>
  </si>
  <si>
    <t xml:space="preserve">Noncontrolling interests</t>
  </si>
  <si>
    <t xml:space="preserve">Total equity</t>
  </si>
  <si>
    <t xml:space="preserve">Total liabilities and equity</t>
  </si>
  <si>
    <t xml:space="preserve">Preferred Stock, Shares Authorized</t>
  </si>
  <si>
    <t xml:space="preserve">Preferred Stock, Shares Issued</t>
  </si>
  <si>
    <t xml:space="preserve">Common Stock, Par or Stated Value Per Share</t>
  </si>
  <si>
    <t xml:space="preserve">Capital Stock, Shares Authorized</t>
  </si>
  <si>
    <t xml:space="preserve">Common Stock, Shares, Issued and o/s</t>
  </si>
  <si>
    <t xml:space="preserve">Income Statements</t>
  </si>
  <si>
    <t xml:space="preserve">Historical</t>
  </si>
  <si>
    <t xml:space="preserve">Forecast</t>
  </si>
  <si>
    <t xml:space="preserve">Revenue</t>
  </si>
  <si>
    <t xml:space="preserve">Cost of Goods Sold</t>
  </si>
  <si>
    <t xml:space="preserve">Gross Profit</t>
  </si>
  <si>
    <t xml:space="preserve">Operating expenses:</t>
  </si>
  <si>
    <t xml:space="preserve">R&amp;D expenses</t>
  </si>
  <si>
    <t xml:space="preserve">Marketing/selling</t>
  </si>
  <si>
    <t xml:space="preserve">General &amp; administration</t>
  </si>
  <si>
    <t xml:space="preserve">Other</t>
  </si>
  <si>
    <t xml:space="preserve">EBIT</t>
  </si>
  <si>
    <t xml:space="preserve">Net interest exp/income</t>
  </si>
  <si>
    <t xml:space="preserve">Unusual/non-ordinary items</t>
  </si>
  <si>
    <t xml:space="preserve">EBT</t>
  </si>
  <si>
    <t xml:space="preserve">Taxes</t>
  </si>
  <si>
    <t xml:space="preserve">Earnings from continuing ops</t>
  </si>
  <si>
    <t xml:space="preserve">Earnings from discontinued ops</t>
  </si>
  <si>
    <t xml:space="preserve">Revenue growth</t>
  </si>
  <si>
    <t xml:space="preserve">COGS % Revenues</t>
  </si>
  <si>
    <t xml:space="preserve">R&amp;D % Revenues</t>
  </si>
  <si>
    <t xml:space="preserve">Marketing % Revenues</t>
  </si>
  <si>
    <t xml:space="preserve">SG&amp;A % Revenues</t>
  </si>
  <si>
    <t xml:space="preserve">Other exp % Revenues</t>
  </si>
  <si>
    <t xml:space="preserve">Interest % ST and LT Debt</t>
  </si>
  <si>
    <t xml:space="preserve">Tax rate (% of EBT)</t>
  </si>
  <si>
    <t xml:space="preserve">Payout ratios</t>
  </si>
  <si>
    <t xml:space="preserve">Dividends ($)</t>
  </si>
  <si>
    <t xml:space="preserve">Dividend 0/1</t>
  </si>
  <si>
    <t xml:space="preserve">Consolidated Statements of Cash Flows - USD ($)</t>
  </si>
  <si>
    <t xml:space="preserve">$ in Millions</t>
  </si>
  <si>
    <t xml:space="preserve">Cash flows from operating activities:</t>
  </si>
  <si>
    <t xml:space="preserve">Adjustments to reconcile net earnings to operating cash flow</t>
  </si>
  <si>
    <t xml:space="preserve">Deferred income taxes</t>
  </si>
  <si>
    <t xml:space="preserve">Other long term liabilities</t>
  </si>
  <si>
    <t xml:space="preserve">Accounts receivable</t>
  </si>
  <si>
    <t xml:space="preserve">Other CA</t>
  </si>
  <si>
    <t xml:space="preserve">Accounts payable and accrued liabilities</t>
  </si>
  <si>
    <t xml:space="preserve">Accruals</t>
  </si>
  <si>
    <t xml:space="preserve">Net cash provided by operating activities</t>
  </si>
  <si>
    <t xml:space="preserve">Cash flows from investing activities:</t>
  </si>
  <si>
    <t xml:space="preserve">Purchase/sale of plant assets</t>
  </si>
  <si>
    <t xml:space="preserve">Net cash used in investing activities</t>
  </si>
  <si>
    <t xml:space="preserve">Cash flows from financing activities:</t>
  </si>
  <si>
    <t xml:space="preserve">Net short-term borrowings (repayments)</t>
  </si>
  <si>
    <t xml:space="preserve">Long-term borrowings (repayments)</t>
  </si>
  <si>
    <t xml:space="preserve">Issuance of common stock</t>
  </si>
  <si>
    <t xml:space="preserve">Dividends paid</t>
  </si>
  <si>
    <t xml:space="preserve">Treasury stock purchases</t>
  </si>
  <si>
    <t xml:space="preserve">Net cash used in financing activities</t>
  </si>
  <si>
    <t xml:space="preserve">Total change in cash </t>
  </si>
  <si>
    <t xml:space="preserve">Cash and cash equivalents continuing operations - beginning of period</t>
  </si>
  <si>
    <t xml:space="preserve">Cash and cash equivalents continuing operations - end of period</t>
  </si>
  <si>
    <t xml:space="preserve">Checks to Balance sheet?  </t>
  </si>
  <si>
    <t xml:space="preserve">Balance Sheets</t>
  </si>
  <si>
    <t xml:space="preserve">Assets</t>
  </si>
  <si>
    <t xml:space="preserve">Cash</t>
  </si>
  <si>
    <t xml:space="preserve">x</t>
  </si>
  <si>
    <t xml:space="preserve">Receivables </t>
  </si>
  <si>
    <t xml:space="preserve">Inventory </t>
  </si>
  <si>
    <t xml:space="preserve">Total CA</t>
  </si>
  <si>
    <t xml:space="preserve">Net PPE</t>
  </si>
  <si>
    <t xml:space="preserve">Other Long term assets</t>
  </si>
  <si>
    <t xml:space="preserve">Liabilities + Stockholder's Equity</t>
  </si>
  <si>
    <t xml:space="preserve">Short term borrowings</t>
  </si>
  <si>
    <t xml:space="preserve">Accounts payable</t>
  </si>
  <si>
    <t xml:space="preserve">LT Debt</t>
  </si>
  <si>
    <t xml:space="preserve">Other LT liabilities</t>
  </si>
  <si>
    <t xml:space="preserve">Total liabilitites</t>
  </si>
  <si>
    <t xml:space="preserve">Common stock (par + excess capital)</t>
  </si>
  <si>
    <t xml:space="preserve">Retained Earnings</t>
  </si>
  <si>
    <t xml:space="preserve">Treasury Stock</t>
  </si>
  <si>
    <t xml:space="preserve">----</t>
  </si>
  <si>
    <t xml:space="preserve">Accumulated other loss</t>
  </si>
  <si>
    <t xml:space="preserve">Total CPB shareholder equity</t>
  </si>
  <si>
    <t xml:space="preserve">Non-controlling interest</t>
  </si>
  <si>
    <t xml:space="preserve">Total L &amp; E</t>
  </si>
  <si>
    <t xml:space="preserve">Short term</t>
  </si>
  <si>
    <t xml:space="preserve">A</t>
  </si>
  <si>
    <t xml:space="preserve">Min cash balance</t>
  </si>
  <si>
    <t xml:space="preserve">Days sales in receivables</t>
  </si>
  <si>
    <t xml:space="preserve">Days sales in inventory</t>
  </si>
  <si>
    <t xml:space="preserve">Other assets % revenues</t>
  </si>
  <si>
    <t xml:space="preserve">L/E</t>
  </si>
  <si>
    <t xml:space="preserve">Accounts payable days</t>
  </si>
  <si>
    <t xml:space="preserve">Other accruals % of revenues</t>
  </si>
  <si>
    <t xml:space="preserve">Long term</t>
  </si>
  <si>
    <t xml:space="preserve">Net Cap ex % of EBIT(1-T)</t>
  </si>
  <si>
    <t xml:space="preserve">Other LTA % revenues</t>
  </si>
  <si>
    <t xml:space="preserve">Deferred taxes % revenues</t>
  </si>
  <si>
    <t xml:space="preserve">Other LT L % revenues</t>
  </si>
  <si>
    <t xml:space="preserve">Non controlling interest</t>
  </si>
  <si>
    <t xml:space="preserve">Issues from LTD</t>
  </si>
  <si>
    <t xml:space="preserve">Payoff LTD</t>
  </si>
  <si>
    <t xml:space="preserve">New issues of stock</t>
  </si>
  <si>
    <t xml:space="preserve">Buyback of stock</t>
  </si>
  <si>
    <t xml:space="preserve">L/E </t>
  </si>
  <si>
    <t xml:space="preserve">% dividends</t>
  </si>
  <si>
    <t xml:space="preserve">Discounted Cash Flow Analysis</t>
  </si>
  <si>
    <t xml:space="preserve">Taxes expensed</t>
  </si>
  <si>
    <t xml:space="preserve">Change in Long term liabilities</t>
  </si>
  <si>
    <t xml:space="preserve">EBIT after tax</t>
  </si>
  <si>
    <t xml:space="preserve">Change in net working capital</t>
  </si>
  <si>
    <t xml:space="preserve">Net capital expenditures</t>
  </si>
  <si>
    <t xml:space="preserve">FCF</t>
  </si>
  <si>
    <t xml:space="preserve">Terminal value</t>
  </si>
  <si>
    <t xml:space="preserve">Total CFs</t>
  </si>
  <si>
    <t xml:space="preserve">Value of the firm</t>
  </si>
  <si>
    <t xml:space="preserve">Market value of firm</t>
  </si>
  <si>
    <t xml:space="preserve">Less value of debt</t>
  </si>
  <si>
    <t xml:space="preserve">MV Debt less cash</t>
  </si>
  <si>
    <t xml:space="preserve">Value of equity</t>
  </si>
  <si>
    <t xml:space="preserve">MV firm</t>
  </si>
  <si>
    <t xml:space="preserve">Per share price</t>
  </si>
  <si>
    <t xml:space="preserve">estimate as of July 31, 2018</t>
  </si>
  <si>
    <t xml:space="preserve">Supporting schedules: Change in NWC and Net Capital Expenditures</t>
  </si>
  <si>
    <t xml:space="preserve">Net working Capital</t>
  </si>
  <si>
    <t xml:space="preserve">Accounts Receivable</t>
  </si>
  <si>
    <t xml:space="preserve">Inventory</t>
  </si>
  <si>
    <t xml:space="preserve">Total Current assets</t>
  </si>
  <si>
    <t xml:space="preserve">Accounts payable/accruals</t>
  </si>
  <si>
    <t xml:space="preserve">Total Current liabilities</t>
  </si>
  <si>
    <t xml:space="preserve">NWC</t>
  </si>
  <si>
    <t xml:space="preserve">Change NWC</t>
  </si>
  <si>
    <t xml:space="preserve">Capital Expenditures</t>
  </si>
  <si>
    <t xml:space="preserve">JM Smucker</t>
  </si>
  <si>
    <t xml:space="preserve">Kellogg</t>
  </si>
  <si>
    <t xml:space="preserve">General Mills</t>
  </si>
  <si>
    <t xml:space="preserve">Con-Agra</t>
  </si>
  <si>
    <t xml:space="preserve">Min</t>
  </si>
  <si>
    <t xml:space="preserve">Quartile 1</t>
  </si>
  <si>
    <t xml:space="preserve">Median</t>
  </si>
  <si>
    <t xml:space="preserve">Quartile 3</t>
  </si>
  <si>
    <t xml:space="preserve">Max</t>
  </si>
  <si>
    <t xml:space="preserve">P/E</t>
  </si>
  <si>
    <t xml:space="preserve">P/B</t>
  </si>
  <si>
    <t xml:space="preserve">P/Sales</t>
  </si>
  <si>
    <t xml:space="preserve">Comparable Analysis</t>
  </si>
  <si>
    <t xml:space="preserve">Data</t>
  </si>
  <si>
    <t xml:space="preserve">Campbell Soup Company</t>
  </si>
  <si>
    <t xml:space="preserve">Mil</t>
  </si>
  <si>
    <t xml:space="preserve">Source Detail </t>
  </si>
  <si>
    <t xml:space="preserve">Multiple of another firm </t>
  </si>
  <si>
    <t xml:space="preserve">Sales</t>
  </si>
  <si>
    <t xml:space="preserve">Apply this to CPB </t>
  </si>
  <si>
    <t xml:space="preserve">Obtain implied per share price (CPB)</t>
  </si>
  <si>
    <t xml:space="preserve">Preferred dividends</t>
  </si>
  <si>
    <t xml:space="preserve">Book value of equity</t>
  </si>
  <si>
    <t xml:space="preserve">Implied Price CPB / (Sales/share) = P/S for competitor</t>
  </si>
  <si>
    <t xml:space="preserve">Weighted average shares outstanding</t>
  </si>
  <si>
    <t xml:space="preserve">Implied Price CPB  = (Sales/share)  x  P/S for competitor</t>
  </si>
  <si>
    <t xml:space="preserve">Shares outstanding</t>
  </si>
  <si>
    <t xml:space="preserve">Sales per share</t>
  </si>
  <si>
    <t xml:space="preserve">Book value per share</t>
  </si>
  <si>
    <t xml:space="preserve">EPS</t>
  </si>
  <si>
    <t xml:space="preserve">10-K, closest to the date of CPB's 10-K but not after</t>
  </si>
  <si>
    <t xml:space="preserve">J M Smucker Company</t>
  </si>
  <si>
    <t xml:space="preserve">Source Detail</t>
  </si>
  <si>
    <t xml:space="preserve">Implied Price</t>
  </si>
  <si>
    <t xml:space="preserve">Price-to-Sales</t>
  </si>
  <si>
    <t xml:space="preserve">Price-to-Book</t>
  </si>
  <si>
    <t xml:space="preserve">Price-to-Earnings</t>
  </si>
  <si>
    <t xml:space="preserve">Price for Campbell Soup???</t>
  </si>
  <si>
    <t xml:space="preserve">Share price</t>
  </si>
  <si>
    <t xml:space="preserve">Price-to-Sales ratio</t>
  </si>
  <si>
    <t xml:space="preserve">Price-to-Earnings ratio</t>
  </si>
  <si>
    <t xml:space="preserve">Price-to-Book ratio</t>
  </si>
  <si>
    <t xml:space="preserve">Note: We! are using Con-Agra NOT Kraft-Heinz</t>
  </si>
  <si>
    <t xml:space="preserve">WACC, CPB</t>
  </si>
  <si>
    <r>
      <rPr>
        <b val="true"/>
        <sz val="14"/>
        <color rgb="FF000000"/>
        <rFont val="Arial"/>
        <family val="2"/>
        <charset val="1"/>
      </rPr>
      <t xml:space="preserve">WACC = D/V x R</t>
    </r>
    <r>
      <rPr>
        <b val="true"/>
        <vertAlign val="subscript"/>
        <sz val="14"/>
        <color rgb="FF000000"/>
        <rFont val="Arial"/>
        <family val="2"/>
        <charset val="1"/>
      </rPr>
      <t xml:space="preserve">d</t>
    </r>
    <r>
      <rPr>
        <b val="true"/>
        <sz val="14"/>
        <color rgb="FF000000"/>
        <rFont val="Arial"/>
        <family val="2"/>
        <charset val="1"/>
      </rPr>
      <t xml:space="preserve"> (1-T) + E/V x R</t>
    </r>
    <r>
      <rPr>
        <b val="true"/>
        <vertAlign val="subscript"/>
        <sz val="14"/>
        <color rgb="FF000000"/>
        <rFont val="Arial"/>
        <family val="2"/>
        <charset val="1"/>
      </rPr>
      <t xml:space="preserve">e</t>
    </r>
  </si>
  <si>
    <t xml:space="preserve">V = D + E</t>
  </si>
  <si>
    <t xml:space="preserve">Market value of debt</t>
  </si>
  <si>
    <t xml:space="preserve">Pull from MV Debt and Weighted YTM worksheet</t>
  </si>
  <si>
    <t xml:space="preserve">Market value of equity</t>
  </si>
  <si>
    <t xml:space="preserve">Pull the price from the stock return sheet; multiply by shares o/s</t>
  </si>
  <si>
    <t xml:space="preserve">WACC</t>
  </si>
  <si>
    <r>
      <rPr>
        <sz val="12"/>
        <color rgb="FF000000"/>
        <rFont val="Arial"/>
        <family val="2"/>
        <charset val="1"/>
      </rPr>
      <t xml:space="preserve">R</t>
    </r>
    <r>
      <rPr>
        <vertAlign val="subscript"/>
        <sz val="12"/>
        <color rgb="FF000000"/>
        <rFont val="Arial"/>
        <family val="2"/>
        <charset val="1"/>
      </rPr>
      <t xml:space="preserve">d</t>
    </r>
  </si>
  <si>
    <r>
      <rPr>
        <sz val="12"/>
        <color rgb="FF000000"/>
        <rFont val="Arial"/>
        <family val="2"/>
        <charset val="1"/>
      </rPr>
      <t xml:space="preserve">R</t>
    </r>
    <r>
      <rPr>
        <vertAlign val="subscript"/>
        <sz val="12"/>
        <color rgb="FF000000"/>
        <rFont val="Arial"/>
        <family val="2"/>
        <charset val="1"/>
      </rPr>
      <t xml:space="preserve">e</t>
    </r>
  </si>
  <si>
    <t xml:space="preserve">Pull from Required return Equity worksheet</t>
  </si>
  <si>
    <t xml:space="preserve">Tax rate</t>
  </si>
  <si>
    <t xml:space="preserve"> Pull from IS Hist Forecast</t>
  </si>
  <si>
    <t xml:space="preserve">Pull from Multiple Valuation Worksheet</t>
  </si>
  <si>
    <t xml:space="preserve">Pull from Beta computation worksheet</t>
  </si>
  <si>
    <t xml:space="preserve">Growth in FCF</t>
  </si>
  <si>
    <t xml:space="preserve">Growth</t>
  </si>
  <si>
    <t xml:space="preserve">Campbell Soup, from 10K, Long and Short Term Debt</t>
  </si>
  <si>
    <t xml:space="preserve">Campbell Soup, from 10K, Long-term debt</t>
  </si>
  <si>
    <t xml:space="preserve">Type</t>
  </si>
  <si>
    <t xml:space="preserve">Fiscal Year of Maturity</t>
  </si>
  <si>
    <t xml:space="preserve">Rate</t>
  </si>
  <si>
    <t xml:space="preserve">Trace Symbol</t>
  </si>
  <si>
    <t xml:space="preserve">Book value July 29, 2018</t>
  </si>
  <si>
    <t xml:space="preserve">Price</t>
  </si>
  <si>
    <t xml:space="preserve">Market value</t>
  </si>
  <si>
    <t xml:space="preserve">Weight</t>
  </si>
  <si>
    <t xml:space="preserve">YTM</t>
  </si>
  <si>
    <t xml:space="preserve">YTM x Weight</t>
  </si>
  <si>
    <t xml:space="preserve">Canadian credit facility</t>
  </si>
  <si>
    <t xml:space="preserve">Variable</t>
  </si>
  <si>
    <t xml:space="preserve">n/a</t>
  </si>
  <si>
    <t xml:space="preserve">Trace symbols</t>
  </si>
  <si>
    <t xml:space="preserve">Date</t>
  </si>
  <si>
    <t xml:space="preserve">CPB.GA</t>
  </si>
  <si>
    <t xml:space="preserve">Australian note</t>
  </si>
  <si>
    <t xml:space="preserve">CPB.GL</t>
  </si>
  <si>
    <t xml:space="preserve">CPB.GO</t>
  </si>
  <si>
    <t xml:space="preserve">Notes</t>
  </si>
  <si>
    <t xml:space="preserve">cpb.gl</t>
  </si>
  <si>
    <t xml:space="preserve">CPB3884444</t>
  </si>
  <si>
    <t xml:space="preserve">CPB3884445</t>
  </si>
  <si>
    <t xml:space="preserve">CPB4610080</t>
  </si>
  <si>
    <t xml:space="preserve">CPB4222994</t>
  </si>
  <si>
    <t xml:space="preserve">CPB4610081</t>
  </si>
  <si>
    <t xml:space="preserve">CPB4610082</t>
  </si>
  <si>
    <t xml:space="preserve">Senior Term Loan</t>
  </si>
  <si>
    <t xml:space="preserve">CPB4610083</t>
  </si>
  <si>
    <t xml:space="preserve">CPB4610084</t>
  </si>
  <si>
    <t xml:space="preserve">CPB4610085</t>
  </si>
  <si>
    <t xml:space="preserve">CPB4610086</t>
  </si>
  <si>
    <t xml:space="preserve">cpb.go</t>
  </si>
  <si>
    <t xml:space="preserve">Debentures</t>
  </si>
  <si>
    <t xml:space="preserve">cpb.ga</t>
  </si>
  <si>
    <t xml:space="preserve">Capital leases</t>
  </si>
  <si>
    <r>
      <rPr>
        <sz val="10"/>
        <color rgb="FF000000"/>
        <rFont val="Inherit"/>
        <family val="0"/>
        <charset val="1"/>
      </rPr>
      <t xml:space="preserve">Other</t>
    </r>
    <r>
      <rPr>
        <sz val="7"/>
        <color rgb="FF000000"/>
        <rFont val="Inherit"/>
        <family val="0"/>
        <charset val="1"/>
      </rPr>
      <t xml:space="preserve">(1)</t>
    </r>
  </si>
  <si>
    <t xml:space="preserve">Total</t>
  </si>
  <si>
    <t xml:space="preserve">Less current portion</t>
  </si>
  <si>
    <t xml:space="preserve">Total long-term debt</t>
  </si>
  <si>
    <t xml:space="preserve">Campbell Soup, from 10K, Short-term debt</t>
  </si>
  <si>
    <t xml:space="preserve">Commercial paper</t>
  </si>
  <si>
    <t xml:space="preserve">Australian Notes</t>
  </si>
  <si>
    <t xml:space="preserve">Current portion of Canadian credit facility</t>
  </si>
  <si>
    <t xml:space="preserve">Variable rate borrowings</t>
  </si>
  <si>
    <t xml:space="preserve">Total short-term debt</t>
  </si>
  <si>
    <t xml:space="preserve">weighted average YTM for short term debt</t>
  </si>
  <si>
    <t xml:space="preserve">Summary and Computation of Weighted Average YTM (Overall)</t>
  </si>
  <si>
    <t xml:space="preserve">MV</t>
  </si>
  <si>
    <t xml:space="preserve">Wt x YTM</t>
  </si>
  <si>
    <t xml:space="preserve">LT debt</t>
  </si>
  <si>
    <t xml:space="preserve">ST debt</t>
  </si>
  <si>
    <t xml:space="preserve">Total MV debt</t>
  </si>
  <si>
    <t xml:space="preserve">CUSIP ID</t>
  </si>
  <si>
    <t xml:space="preserve">TRACE Bond Symbol</t>
  </si>
  <si>
    <t xml:space="preserve">Company Symbol (issuer stock ticker)</t>
  </si>
  <si>
    <t xml:space="preserve">Execution Date</t>
  </si>
  <si>
    <t xml:space="preserve">Execution Time</t>
  </si>
  <si>
    <t xml:space="preserve">Quantity</t>
  </si>
  <si>
    <t xml:space="preserve">Yield</t>
  </si>
  <si>
    <t xml:space="preserve">Year</t>
  </si>
  <si>
    <t xml:space="preserve">Month</t>
  </si>
  <si>
    <t xml:space="preserve">Day</t>
  </si>
  <si>
    <t xml:space="preserve">Date+ Time</t>
  </si>
  <si>
    <t xml:space="preserve">134429AG4</t>
  </si>
  <si>
    <t xml:space="preserve">CPB</t>
  </si>
  <si>
    <t xml:space="preserve">9:41:38</t>
  </si>
  <si>
    <t xml:space="preserve">10:36:25</t>
  </si>
  <si>
    <t xml:space="preserve">Format as date and time (non-military)</t>
  </si>
  <si>
    <t xml:space="preserve">14:22:59</t>
  </si>
  <si>
    <t xml:space="preserve">Change the time to 11:59:59 p.m</t>
  </si>
  <si>
    <t xml:space="preserve">Make sure these formulas are anchored/not anchored as they are here; once row 8 is correct, you can copy down to rows 9 -20</t>
  </si>
  <si>
    <t xml:space="preserve">15:30:35</t>
  </si>
  <si>
    <t xml:space="preserve">13:31:44</t>
  </si>
  <si>
    <t xml:space="preserve">14:10:45</t>
  </si>
  <si>
    <t xml:space="preserve">14:11:17</t>
  </si>
  <si>
    <t xml:space="preserve">14:27:18</t>
  </si>
  <si>
    <t xml:space="preserve">17:15:07</t>
  </si>
  <si>
    <t xml:space="preserve">13:54:41</t>
  </si>
  <si>
    <t xml:space="preserve">13:31:08</t>
  </si>
  <si>
    <t xml:space="preserve">10:39:08</t>
  </si>
  <si>
    <t xml:space="preserve">10:39:09</t>
  </si>
  <si>
    <t xml:space="preserve">9:55:01</t>
  </si>
  <si>
    <t xml:space="preserve">9:55:02</t>
  </si>
  <si>
    <t xml:space="preserve">9:55:03</t>
  </si>
  <si>
    <t xml:space="preserve">16:03:18</t>
  </si>
  <si>
    <t xml:space="preserve">16:08:19</t>
  </si>
  <si>
    <t xml:space="preserve">134429AT6</t>
  </si>
  <si>
    <t xml:space="preserve">8:45:44</t>
  </si>
  <si>
    <t xml:space="preserve">12:14:12</t>
  </si>
  <si>
    <t xml:space="preserve">16:02:15</t>
  </si>
  <si>
    <t xml:space="preserve">12:03:00</t>
  </si>
  <si>
    <t xml:space="preserve">12:03:47</t>
  </si>
  <si>
    <t xml:space="preserve">13:38:38</t>
  </si>
  <si>
    <t xml:space="preserve">10:54:27</t>
  </si>
  <si>
    <t xml:space="preserve">10:54:32</t>
  </si>
  <si>
    <t xml:space="preserve">14:14:19</t>
  </si>
  <si>
    <t xml:space="preserve">14:14:30</t>
  </si>
  <si>
    <t xml:space="preserve">11:31:59</t>
  </si>
  <si>
    <t xml:space="preserve">11:44:20</t>
  </si>
  <si>
    <t xml:space="preserve">11:41:38</t>
  </si>
  <si>
    <t xml:space="preserve">12:51:21</t>
  </si>
  <si>
    <t xml:space="preserve">12:51:24</t>
  </si>
  <si>
    <t xml:space="preserve">15:51:47</t>
  </si>
  <si>
    <t xml:space="preserve">11:08:55</t>
  </si>
  <si>
    <t xml:space="preserve">11:38:25</t>
  </si>
  <si>
    <t xml:space="preserve">12:07:13</t>
  </si>
  <si>
    <t xml:space="preserve">12:07:14</t>
  </si>
  <si>
    <t xml:space="preserve">13:23:47</t>
  </si>
  <si>
    <t xml:space="preserve">8:56:38</t>
  </si>
  <si>
    <t xml:space="preserve">11:33:51</t>
  </si>
  <si>
    <t xml:space="preserve">11:33:54</t>
  </si>
  <si>
    <t xml:space="preserve">12:15:24</t>
  </si>
  <si>
    <t xml:space="preserve">12:20:19</t>
  </si>
  <si>
    <t xml:space="preserve">12:36:59</t>
  </si>
  <si>
    <t xml:space="preserve">15:46:25</t>
  </si>
  <si>
    <t xml:space="preserve">15:46:57</t>
  </si>
  <si>
    <t xml:space="preserve">11:35:41</t>
  </si>
  <si>
    <t xml:space="preserve">14:52:07</t>
  </si>
  <si>
    <t xml:space="preserve">14:59:30</t>
  </si>
  <si>
    <t xml:space="preserve">14:59:31</t>
  </si>
  <si>
    <t xml:space="preserve">14:40:59</t>
  </si>
  <si>
    <t xml:space="preserve">14:41:02</t>
  </si>
  <si>
    <t xml:space="preserve">12:20:07</t>
  </si>
  <si>
    <t xml:space="preserve">9:59:07</t>
  </si>
  <si>
    <t xml:space="preserve">12:17:50</t>
  </si>
  <si>
    <t xml:space="preserve">15:53:56</t>
  </si>
  <si>
    <t xml:space="preserve">16:26:00</t>
  </si>
  <si>
    <t xml:space="preserve">16:26:39</t>
  </si>
  <si>
    <t xml:space="preserve">15:44:32</t>
  </si>
  <si>
    <t xml:space="preserve">11:04:58</t>
  </si>
  <si>
    <t xml:space="preserve">14:18:33</t>
  </si>
  <si>
    <t xml:space="preserve">14:20:51</t>
  </si>
  <si>
    <t xml:space="preserve">13:26:00</t>
  </si>
  <si>
    <t xml:space="preserve">10:05:48</t>
  </si>
  <si>
    <t xml:space="preserve">13:05:11</t>
  </si>
  <si>
    <t xml:space="preserve">13:07:10</t>
  </si>
  <si>
    <t xml:space="preserve">15:40:40</t>
  </si>
  <si>
    <t xml:space="preserve">15:42:11</t>
  </si>
  <si>
    <t xml:space="preserve">15:42:39</t>
  </si>
  <si>
    <t xml:space="preserve">16:25:35</t>
  </si>
  <si>
    <t xml:space="preserve">16:46:06</t>
  </si>
  <si>
    <t xml:space="preserve">8:30:12</t>
  </si>
  <si>
    <t xml:space="preserve">8:30:13</t>
  </si>
  <si>
    <t xml:space="preserve">10:24:17</t>
  </si>
  <si>
    <t xml:space="preserve">10:29:11</t>
  </si>
  <si>
    <t xml:space="preserve">15:04:21</t>
  </si>
  <si>
    <t xml:space="preserve">15:04:23</t>
  </si>
  <si>
    <t xml:space="preserve">13:16:06</t>
  </si>
  <si>
    <t xml:space="preserve">13:16:11</t>
  </si>
  <si>
    <t xml:space="preserve">15:29:13</t>
  </si>
  <si>
    <t xml:space="preserve">11:21:29</t>
  </si>
  <si>
    <t xml:space="preserve">11:21:41</t>
  </si>
  <si>
    <t xml:space="preserve">12:00:19</t>
  </si>
  <si>
    <t xml:space="preserve">13:44:09</t>
  </si>
  <si>
    <t xml:space="preserve">15:27:29</t>
  </si>
  <si>
    <t xml:space="preserve">12:46:20</t>
  </si>
  <si>
    <t xml:space="preserve">12:54:55</t>
  </si>
  <si>
    <t xml:space="preserve">12:59:33</t>
  </si>
  <si>
    <t xml:space="preserve">12:59:34</t>
  </si>
  <si>
    <t xml:space="preserve">12:27:46</t>
  </si>
  <si>
    <t xml:space="preserve">15:16:46</t>
  </si>
  <si>
    <t xml:space="preserve">134429AW9</t>
  </si>
  <si>
    <t xml:space="preserve">15:36:49</t>
  </si>
  <si>
    <t xml:space="preserve">10:56:43</t>
  </si>
  <si>
    <t xml:space="preserve">12:16:24</t>
  </si>
  <si>
    <t xml:space="preserve">12:17:22</t>
  </si>
  <si>
    <t xml:space="preserve">13:41:52</t>
  </si>
  <si>
    <t xml:space="preserve">14:14:35</t>
  </si>
  <si>
    <t xml:space="preserve">15:34:19</t>
  </si>
  <si>
    <t xml:space="preserve">15:34:43</t>
  </si>
  <si>
    <t xml:space="preserve">9:19:53</t>
  </si>
  <si>
    <t xml:space="preserve">15:33:51</t>
  </si>
  <si>
    <t xml:space="preserve">15:55:29</t>
  </si>
  <si>
    <t xml:space="preserve">15:55:30</t>
  </si>
  <si>
    <t xml:space="preserve">10:53:09</t>
  </si>
  <si>
    <t xml:space="preserve">12:30:28</t>
  </si>
  <si>
    <t xml:space="preserve">13:21:47</t>
  </si>
  <si>
    <t xml:space="preserve">13:21:48</t>
  </si>
  <si>
    <t xml:space="preserve">12:01:42</t>
  </si>
  <si>
    <t xml:space="preserve">15:44:26</t>
  </si>
  <si>
    <t xml:space="preserve">13:18:52</t>
  </si>
  <si>
    <t xml:space="preserve">13:18:53</t>
  </si>
  <si>
    <t xml:space="preserve">15:33:46</t>
  </si>
  <si>
    <t xml:space="preserve">16:51:36</t>
  </si>
  <si>
    <t xml:space="preserve">15:35:57</t>
  </si>
  <si>
    <t xml:space="preserve">13:49:35</t>
  </si>
  <si>
    <t xml:space="preserve">14:31:39</t>
  </si>
  <si>
    <t xml:space="preserve">15:59:01</t>
  </si>
  <si>
    <t xml:space="preserve">16:59:59</t>
  </si>
  <si>
    <t xml:space="preserve">14:51:04</t>
  </si>
  <si>
    <t xml:space="preserve">16:06:35</t>
  </si>
  <si>
    <t xml:space="preserve">8:57:36</t>
  </si>
  <si>
    <t xml:space="preserve">10:22:25</t>
  </si>
  <si>
    <t xml:space="preserve">11:36:42</t>
  </si>
  <si>
    <t xml:space="preserve">12:28:24</t>
  </si>
  <si>
    <t xml:space="preserve">13:52:00</t>
  </si>
  <si>
    <t xml:space="preserve">14:37:15</t>
  </si>
  <si>
    <t xml:space="preserve">11:50:07</t>
  </si>
  <si>
    <t xml:space="preserve">13:26:44</t>
  </si>
  <si>
    <t xml:space="preserve">10:15:28</t>
  </si>
  <si>
    <t xml:space="preserve">10:15:44</t>
  </si>
  <si>
    <t xml:space="preserve">10:39:46</t>
  </si>
  <si>
    <t xml:space="preserve">10:40:14</t>
  </si>
  <si>
    <t xml:space="preserve">10:40:24</t>
  </si>
  <si>
    <t xml:space="preserve">10:41:05</t>
  </si>
  <si>
    <t xml:space="preserve">10:41:07</t>
  </si>
  <si>
    <t xml:space="preserve">11:50:09</t>
  </si>
  <si>
    <t xml:space="preserve">12:36:48</t>
  </si>
  <si>
    <t xml:space="preserve">12:41:49</t>
  </si>
  <si>
    <t xml:space="preserve">10:18:26</t>
  </si>
  <si>
    <t xml:space="preserve">11:59:20</t>
  </si>
  <si>
    <t xml:space="preserve">12:12:33</t>
  </si>
  <si>
    <t xml:space="preserve">9:58:38</t>
  </si>
  <si>
    <t xml:space="preserve">10:18:39</t>
  </si>
  <si>
    <t xml:space="preserve">10:18:40</t>
  </si>
  <si>
    <t xml:space="preserve">11:43:07</t>
  </si>
  <si>
    <t xml:space="preserve">11:44:10</t>
  </si>
  <si>
    <t xml:space="preserve">14:47:14</t>
  </si>
  <si>
    <t xml:space="preserve">14:47:16</t>
  </si>
  <si>
    <t xml:space="preserve">15:00:11</t>
  </si>
  <si>
    <t xml:space="preserve">16:00:45</t>
  </si>
  <si>
    <t xml:space="preserve">16:00:47</t>
  </si>
  <si>
    <t xml:space="preserve">16:43:19</t>
  </si>
  <si>
    <t xml:space="preserve">16:43:29</t>
  </si>
  <si>
    <t xml:space="preserve">9:40:18</t>
  </si>
  <si>
    <t xml:space="preserve">9:52:10</t>
  </si>
  <si>
    <t xml:space="preserve">11:47:56</t>
  </si>
  <si>
    <t xml:space="preserve">11:48:38</t>
  </si>
  <si>
    <t xml:space="preserve">10:27:40</t>
  </si>
  <si>
    <t xml:space="preserve">10:44:19</t>
  </si>
  <si>
    <t xml:space="preserve">13:23:31</t>
  </si>
  <si>
    <t xml:space="preserve">14:21:09</t>
  </si>
  <si>
    <t xml:space="preserve">15:35:07</t>
  </si>
  <si>
    <t xml:space="preserve">15:35:08</t>
  </si>
  <si>
    <t xml:space="preserve">15:52:50</t>
  </si>
  <si>
    <t xml:space="preserve">15:54:32</t>
  </si>
  <si>
    <t xml:space="preserve">15:54:39</t>
  </si>
  <si>
    <t xml:space="preserve">15:54:41</t>
  </si>
  <si>
    <t xml:space="preserve">16:03:39</t>
  </si>
  <si>
    <t xml:space="preserve">16:11:50</t>
  </si>
  <si>
    <t xml:space="preserve">16:36:11</t>
  </si>
  <si>
    <t xml:space="preserve">14:29:01</t>
  </si>
  <si>
    <t xml:space="preserve">14:29:02</t>
  </si>
  <si>
    <t xml:space="preserve">10:52:11</t>
  </si>
  <si>
    <t xml:space="preserve">13:12:37</t>
  </si>
  <si>
    <t xml:space="preserve">13:13:25</t>
  </si>
  <si>
    <t xml:space="preserve">13:14:02</t>
  </si>
  <si>
    <t xml:space="preserve">13:14:05</t>
  </si>
  <si>
    <t xml:space="preserve">13:37:04</t>
  </si>
  <si>
    <t xml:space="preserve">14:07:04</t>
  </si>
  <si>
    <t xml:space="preserve">15:02:19</t>
  </si>
  <si>
    <t xml:space="preserve">15:07:32</t>
  </si>
  <si>
    <t xml:space="preserve">16:06:27</t>
  </si>
  <si>
    <t xml:space="preserve">8:10:38</t>
  </si>
  <si>
    <t xml:space="preserve">12:16:35</t>
  </si>
  <si>
    <t xml:space="preserve">12:16:36</t>
  </si>
  <si>
    <t xml:space="preserve">13:16:21</t>
  </si>
  <si>
    <t xml:space="preserve">14:15:01</t>
  </si>
  <si>
    <t xml:space="preserve">14:43:55</t>
  </si>
  <si>
    <t xml:space="preserve">15:22:58</t>
  </si>
  <si>
    <t xml:space="preserve">15:23:04</t>
  </si>
  <si>
    <t xml:space="preserve">16:00:00</t>
  </si>
  <si>
    <t xml:space="preserve">16:56:40</t>
  </si>
  <si>
    <t xml:space="preserve">7:54:39</t>
  </si>
  <si>
    <t xml:space="preserve">7:57:23</t>
  </si>
  <si>
    <t xml:space="preserve">11:13:28</t>
  </si>
  <si>
    <t xml:space="preserve">11:16:10</t>
  </si>
  <si>
    <t xml:space="preserve">11:22:51</t>
  </si>
  <si>
    <t xml:space="preserve">11:54:17</t>
  </si>
  <si>
    <t xml:space="preserve">12:08:34</t>
  </si>
  <si>
    <t xml:space="preserve">12:08:53</t>
  </si>
  <si>
    <t xml:space="preserve">12:53:37</t>
  </si>
  <si>
    <t xml:space="preserve">12:56:18</t>
  </si>
  <si>
    <t xml:space="preserve">12:56:42</t>
  </si>
  <si>
    <t xml:space="preserve">13:02:23</t>
  </si>
  <si>
    <t xml:space="preserve">13:37:47</t>
  </si>
  <si>
    <t xml:space="preserve">13:38:02</t>
  </si>
  <si>
    <t xml:space="preserve">13:48:37</t>
  </si>
  <si>
    <t xml:space="preserve">14:47:46</t>
  </si>
  <si>
    <t xml:space="preserve">14:47:47</t>
  </si>
  <si>
    <t xml:space="preserve">16:43:18</t>
  </si>
  <si>
    <t xml:space="preserve">9:05:45</t>
  </si>
  <si>
    <t xml:space="preserve">13:37:45</t>
  </si>
  <si>
    <t xml:space="preserve">15:01:36</t>
  </si>
  <si>
    <t xml:space="preserve">15:29:57</t>
  </si>
  <si>
    <t xml:space="preserve">11:24:17</t>
  </si>
  <si>
    <t xml:space="preserve">11:24:46</t>
  </si>
  <si>
    <t xml:space="preserve">12:35:44</t>
  </si>
  <si>
    <t xml:space="preserve">12:36:30</t>
  </si>
  <si>
    <t xml:space="preserve">12:39:36</t>
  </si>
  <si>
    <t xml:space="preserve">12:40:18</t>
  </si>
  <si>
    <t xml:space="preserve">12:44:51</t>
  </si>
  <si>
    <t xml:space="preserve">12:45:06</t>
  </si>
  <si>
    <t xml:space="preserve">12:49:42</t>
  </si>
  <si>
    <t xml:space="preserve">12:49:46</t>
  </si>
  <si>
    <t xml:space="preserve">13:34:15</t>
  </si>
  <si>
    <t xml:space="preserve">13:45:00</t>
  </si>
  <si>
    <t xml:space="preserve">14:02:24</t>
  </si>
  <si>
    <t xml:space="preserve">14:14:51</t>
  </si>
  <si>
    <t xml:space="preserve">14:19:29</t>
  </si>
  <si>
    <t xml:space="preserve">14:50:19</t>
  </si>
  <si>
    <t xml:space="preserve">14:50:28</t>
  </si>
  <si>
    <t xml:space="preserve">15:10:17</t>
  </si>
  <si>
    <t xml:space="preserve">15:17:01</t>
  </si>
  <si>
    <t xml:space="preserve">15:22:44</t>
  </si>
  <si>
    <t xml:space="preserve">15:25:02</t>
  </si>
  <si>
    <t xml:space="preserve">15:28:16</t>
  </si>
  <si>
    <t xml:space="preserve">11:04:02</t>
  </si>
  <si>
    <t xml:space="preserve">12:45:16</t>
  </si>
  <si>
    <t xml:space="preserve">12:45:18</t>
  </si>
  <si>
    <t xml:space="preserve">12:45:19</t>
  </si>
  <si>
    <t xml:space="preserve">14:08:38</t>
  </si>
  <si>
    <t xml:space="preserve">14:08:39</t>
  </si>
  <si>
    <t xml:space="preserve">15:15:11</t>
  </si>
  <si>
    <t xml:space="preserve">5MM+</t>
  </si>
  <si>
    <t xml:space="preserve">15:28:40</t>
  </si>
  <si>
    <t xml:space="preserve">15:28:41</t>
  </si>
  <si>
    <t xml:space="preserve">15:28:43</t>
  </si>
  <si>
    <t xml:space="preserve">15:28:52</t>
  </si>
  <si>
    <t xml:space="preserve">15:29:03</t>
  </si>
  <si>
    <t xml:space="preserve">15:29:28</t>
  </si>
  <si>
    <t xml:space="preserve">16:56:17</t>
  </si>
  <si>
    <t xml:space="preserve">8:45:24</t>
  </si>
  <si>
    <t xml:space="preserve">8:45:25</t>
  </si>
  <si>
    <t xml:space="preserve">12:00:49</t>
  </si>
  <si>
    <t xml:space="preserve">12:01:29</t>
  </si>
  <si>
    <t xml:space="preserve">13:03:33</t>
  </si>
  <si>
    <t xml:space="preserve">13:09:34</t>
  </si>
  <si>
    <t xml:space="preserve">13:32:00</t>
  </si>
  <si>
    <t xml:space="preserve">13:32:30</t>
  </si>
  <si>
    <t xml:space="preserve">13:32:31</t>
  </si>
  <si>
    <t xml:space="preserve">14:14:45</t>
  </si>
  <si>
    <t xml:space="preserve">14:14:46</t>
  </si>
  <si>
    <t xml:space="preserve">16:18:42</t>
  </si>
  <si>
    <t xml:space="preserve">16:18:45</t>
  </si>
  <si>
    <t xml:space="preserve">16:19:30</t>
  </si>
  <si>
    <t xml:space="preserve">16:33:55</t>
  </si>
  <si>
    <t xml:space="preserve">8:31:25</t>
  </si>
  <si>
    <t xml:space="preserve">11:47:04</t>
  </si>
  <si>
    <t xml:space="preserve">11:47:05</t>
  </si>
  <si>
    <t xml:space="preserve">14:23:55</t>
  </si>
  <si>
    <t xml:space="preserve">134429AY5</t>
  </si>
  <si>
    <t xml:space="preserve">11:01:22</t>
  </si>
  <si>
    <t xml:space="preserve">11:31:28</t>
  </si>
  <si>
    <t xml:space="preserve">11:36:38</t>
  </si>
  <si>
    <t xml:space="preserve">14:21:51</t>
  </si>
  <si>
    <t xml:space="preserve">14:32:53</t>
  </si>
  <si>
    <t xml:space="preserve">9:23:18</t>
  </si>
  <si>
    <t xml:space="preserve">9:42:46</t>
  </si>
  <si>
    <t xml:space="preserve">13:11:36</t>
  </si>
  <si>
    <t xml:space="preserve">15:02:35</t>
  </si>
  <si>
    <t xml:space="preserve">11:47:08</t>
  </si>
  <si>
    <t xml:space="preserve">11:47:18</t>
  </si>
  <si>
    <t xml:space="preserve">12:19:52</t>
  </si>
  <si>
    <t xml:space="preserve">12:20:11</t>
  </si>
  <si>
    <t xml:space="preserve">11:12:05</t>
  </si>
  <si>
    <t xml:space="preserve">11:13:51</t>
  </si>
  <si>
    <t xml:space="preserve">12:15:58</t>
  </si>
  <si>
    <t xml:space="preserve">12:25:56</t>
  </si>
  <si>
    <t xml:space="preserve">12:26:13</t>
  </si>
  <si>
    <t xml:space="preserve">13:39:13</t>
  </si>
  <si>
    <t xml:space="preserve">14:24:06</t>
  </si>
  <si>
    <t xml:space="preserve">14:46:29</t>
  </si>
  <si>
    <t xml:space="preserve">14:46:40</t>
  </si>
  <si>
    <t xml:space="preserve">15:17:59</t>
  </si>
  <si>
    <t xml:space="preserve">15:18:37</t>
  </si>
  <si>
    <t xml:space="preserve">16:19:00</t>
  </si>
  <si>
    <t xml:space="preserve">9:59:10</t>
  </si>
  <si>
    <t xml:space="preserve">10:31:34</t>
  </si>
  <si>
    <t xml:space="preserve">12:09:47</t>
  </si>
  <si>
    <t xml:space="preserve">12:15:01</t>
  </si>
  <si>
    <t xml:space="preserve">12:16:41</t>
  </si>
  <si>
    <t xml:space="preserve">12:23:26</t>
  </si>
  <si>
    <t xml:space="preserve">12:23:27</t>
  </si>
  <si>
    <t xml:space="preserve">12:41:05</t>
  </si>
  <si>
    <t xml:space="preserve">14:16:05</t>
  </si>
  <si>
    <t xml:space="preserve">14:54:54</t>
  </si>
  <si>
    <t xml:space="preserve">16:31:38</t>
  </si>
  <si>
    <t xml:space="preserve">16:31:50</t>
  </si>
  <si>
    <t xml:space="preserve">10:33:59</t>
  </si>
  <si>
    <t xml:space="preserve">11:24:30</t>
  </si>
  <si>
    <t xml:space="preserve">11:50:00</t>
  </si>
  <si>
    <t xml:space="preserve">11:50:26</t>
  </si>
  <si>
    <t xml:space="preserve">12:26:34</t>
  </si>
  <si>
    <t xml:space="preserve">12:27:07</t>
  </si>
  <si>
    <t xml:space="preserve">12:28:06</t>
  </si>
  <si>
    <t xml:space="preserve">12:28:23</t>
  </si>
  <si>
    <t xml:space="preserve">12:28:25</t>
  </si>
  <si>
    <t xml:space="preserve">12:28:36</t>
  </si>
  <si>
    <t xml:space="preserve">12:28:43</t>
  </si>
  <si>
    <t xml:space="preserve">12:28:44</t>
  </si>
  <si>
    <t xml:space="preserve">13:48:58</t>
  </si>
  <si>
    <t xml:space="preserve">13:49:28</t>
  </si>
  <si>
    <t xml:space="preserve">15:01:21</t>
  </si>
  <si>
    <t xml:space="preserve">8:05:02</t>
  </si>
  <si>
    <t xml:space="preserve">8:05:16</t>
  </si>
  <si>
    <t xml:space="preserve">8:05:17</t>
  </si>
  <si>
    <t xml:space="preserve">12:25:01</t>
  </si>
  <si>
    <t xml:space="preserve">13:09:46</t>
  </si>
  <si>
    <t xml:space="preserve">13:09:47</t>
  </si>
  <si>
    <t xml:space="preserve">14:58:41</t>
  </si>
  <si>
    <t xml:space="preserve">15:01:07</t>
  </si>
  <si>
    <t xml:space="preserve">15:03:03</t>
  </si>
  <si>
    <t xml:space="preserve">10:01:57</t>
  </si>
  <si>
    <t xml:space="preserve">12:08:25</t>
  </si>
  <si>
    <t xml:space="preserve">14:09:04</t>
  </si>
  <si>
    <t xml:space="preserve">10:35:15</t>
  </si>
  <si>
    <t xml:space="preserve">13:10:26</t>
  </si>
  <si>
    <t xml:space="preserve">13:59:39</t>
  </si>
  <si>
    <t xml:space="preserve">10:58:01</t>
  </si>
  <si>
    <t xml:space="preserve">10:58:21</t>
  </si>
  <si>
    <t xml:space="preserve">11:00:56</t>
  </si>
  <si>
    <t xml:space="preserve">11:56:29</t>
  </si>
  <si>
    <t xml:space="preserve">11:56:43</t>
  </si>
  <si>
    <t xml:space="preserve">13:20:23</t>
  </si>
  <si>
    <t xml:space="preserve">13:46:01</t>
  </si>
  <si>
    <t xml:space="preserve">14:23:07</t>
  </si>
  <si>
    <t xml:space="preserve">14:23:11</t>
  </si>
  <si>
    <t xml:space="preserve">14:56:48</t>
  </si>
  <si>
    <t xml:space="preserve">15:50:29</t>
  </si>
  <si>
    <t xml:space="preserve">15:50:30</t>
  </si>
  <si>
    <t xml:space="preserve">11:38:08</t>
  </si>
  <si>
    <t xml:space="preserve">12:40:45</t>
  </si>
  <si>
    <t xml:space="preserve">12:45:21</t>
  </si>
  <si>
    <t xml:space="preserve">9:46:04</t>
  </si>
  <si>
    <t xml:space="preserve">10:48:34</t>
  </si>
  <si>
    <t xml:space="preserve">11:33:59</t>
  </si>
  <si>
    <t xml:space="preserve">11:52:34</t>
  </si>
  <si>
    <t xml:space="preserve">11:55:00</t>
  </si>
  <si>
    <t xml:space="preserve">12:11:57</t>
  </si>
  <si>
    <t xml:space="preserve">12:12:00</t>
  </si>
  <si>
    <t xml:space="preserve">12:24:22</t>
  </si>
  <si>
    <t xml:space="preserve">13:52:42</t>
  </si>
  <si>
    <t xml:space="preserve">14:17:29</t>
  </si>
  <si>
    <t xml:space="preserve">9:58:21</t>
  </si>
  <si>
    <t xml:space="preserve">9:59:39</t>
  </si>
  <si>
    <t xml:space="preserve">10:07:44</t>
  </si>
  <si>
    <t xml:space="preserve">15:12:52</t>
  </si>
  <si>
    <t xml:space="preserve">8:55:48</t>
  </si>
  <si>
    <t xml:space="preserve">9:21:53</t>
  </si>
  <si>
    <t xml:space="preserve">10:33:18</t>
  </si>
  <si>
    <t xml:space="preserve">10:35:54</t>
  </si>
  <si>
    <t xml:space="preserve">11:21:18</t>
  </si>
  <si>
    <t xml:space="preserve">11:25:26</t>
  </si>
  <si>
    <t xml:space="preserve">11:25:38</t>
  </si>
  <si>
    <t xml:space="preserve">11:29:52</t>
  </si>
  <si>
    <t xml:space="preserve">11:30:06</t>
  </si>
  <si>
    <t xml:space="preserve">9:55:40</t>
  </si>
  <si>
    <t xml:space="preserve">10:53:27</t>
  </si>
  <si>
    <t xml:space="preserve">11:17:16</t>
  </si>
  <si>
    <t xml:space="preserve">11:28:38</t>
  </si>
  <si>
    <t xml:space="preserve">12:21:59</t>
  </si>
  <si>
    <t xml:space="preserve">16:23:23</t>
  </si>
  <si>
    <t xml:space="preserve">8:54:15</t>
  </si>
  <si>
    <t xml:space="preserve">11:04:14</t>
  </si>
  <si>
    <t xml:space="preserve">11:37:33</t>
  </si>
  <si>
    <t xml:space="preserve">12:04:33</t>
  </si>
  <si>
    <t xml:space="preserve">12:39:23</t>
  </si>
  <si>
    <t xml:space="preserve">9:54:19</t>
  </si>
  <si>
    <t xml:space="preserve">11:01:17</t>
  </si>
  <si>
    <t xml:space="preserve">11:33:24</t>
  </si>
  <si>
    <t xml:space="preserve">11:33:25</t>
  </si>
  <si>
    <t xml:space="preserve">12:26:23</t>
  </si>
  <si>
    <t xml:space="preserve">12:31:07</t>
  </si>
  <si>
    <t xml:space="preserve">14:29:09</t>
  </si>
  <si>
    <t xml:space="preserve">14:30:54</t>
  </si>
  <si>
    <t xml:space="preserve">14:32:27</t>
  </si>
  <si>
    <t xml:space="preserve">16:23:12</t>
  </si>
  <si>
    <t xml:space="preserve">16:23:15</t>
  </si>
  <si>
    <t xml:space="preserve">10:11:46</t>
  </si>
  <si>
    <t xml:space="preserve">9:17:59</t>
  </si>
  <si>
    <t xml:space="preserve">9:56:41</t>
  </si>
  <si>
    <t xml:space="preserve">12:50:14</t>
  </si>
  <si>
    <t xml:space="preserve">13:05:54</t>
  </si>
  <si>
    <t xml:space="preserve">13:59:20</t>
  </si>
  <si>
    <t xml:space="preserve">14:40:36</t>
  </si>
  <si>
    <t xml:space="preserve">12:20:06</t>
  </si>
  <si>
    <t xml:space="preserve">15:32:04</t>
  </si>
  <si>
    <t xml:space="preserve">15:32:05</t>
  </si>
  <si>
    <t xml:space="preserve">15:12:04</t>
  </si>
  <si>
    <t xml:space="preserve">10:15:42</t>
  </si>
  <si>
    <t xml:space="preserve">10:16:15</t>
  </si>
  <si>
    <t xml:space="preserve">12:09:26</t>
  </si>
  <si>
    <t xml:space="preserve">12:09:27</t>
  </si>
  <si>
    <t xml:space="preserve">14:31:35</t>
  </si>
  <si>
    <t xml:space="preserve">14:31:36</t>
  </si>
  <si>
    <t xml:space="preserve">16:39:09</t>
  </si>
  <si>
    <t xml:space="preserve">16:39:10</t>
  </si>
  <si>
    <t xml:space="preserve">11:00:08</t>
  </si>
  <si>
    <t xml:space="preserve">13:55:17</t>
  </si>
  <si>
    <t xml:space="preserve">13:55:37</t>
  </si>
  <si>
    <t xml:space="preserve">16:00:43</t>
  </si>
  <si>
    <t xml:space="preserve">16:01:10</t>
  </si>
  <si>
    <t xml:space="preserve">16:36:50</t>
  </si>
  <si>
    <t xml:space="preserve">9:16:06</t>
  </si>
  <si>
    <t xml:space="preserve">12:35:39</t>
  </si>
  <si>
    <t xml:space="preserve">13:39:45</t>
  </si>
  <si>
    <t xml:space="preserve">15:09:38</t>
  </si>
  <si>
    <t xml:space="preserve">10:55:46</t>
  </si>
  <si>
    <t xml:space="preserve">10:55:47</t>
  </si>
  <si>
    <t xml:space="preserve">11:12:42</t>
  </si>
  <si>
    <t xml:space="preserve">11:12:44</t>
  </si>
  <si>
    <t xml:space="preserve">13:23:17</t>
  </si>
  <si>
    <t xml:space="preserve">13:24:06</t>
  </si>
  <si>
    <t xml:space="preserve">13:27:48</t>
  </si>
  <si>
    <t xml:space="preserve">13:30:04</t>
  </si>
  <si>
    <t xml:space="preserve">13:33:10</t>
  </si>
  <si>
    <t xml:space="preserve">13:37:18</t>
  </si>
  <si>
    <t xml:space="preserve">13:38:44</t>
  </si>
  <si>
    <t xml:space="preserve">13:41:00</t>
  </si>
  <si>
    <t xml:space="preserve">13:48:41</t>
  </si>
  <si>
    <t xml:space="preserve">11:26:59</t>
  </si>
  <si>
    <t xml:space="preserve">11:27:07</t>
  </si>
  <si>
    <t xml:space="preserve">11:39:34</t>
  </si>
  <si>
    <t xml:space="preserve">11:39:36</t>
  </si>
  <si>
    <t xml:space="preserve">11:44:35</t>
  </si>
  <si>
    <t xml:space="preserve">12:05:31</t>
  </si>
  <si>
    <t xml:space="preserve">12:05:33</t>
  </si>
  <si>
    <t xml:space="preserve">13:26:22</t>
  </si>
  <si>
    <t xml:space="preserve">13:54:24</t>
  </si>
  <si>
    <t xml:space="preserve">13:54:57</t>
  </si>
  <si>
    <t xml:space="preserve">16:43:36</t>
  </si>
  <si>
    <t xml:space="preserve">10:33:29</t>
  </si>
  <si>
    <t xml:space="preserve">10:46:02</t>
  </si>
  <si>
    <t xml:space="preserve">10:46:03</t>
  </si>
  <si>
    <t xml:space="preserve">11:35:37</t>
  </si>
  <si>
    <t xml:space="preserve">11:35:38</t>
  </si>
  <si>
    <t xml:space="preserve">11:58:39</t>
  </si>
  <si>
    <t xml:space="preserve">10:03:55</t>
  </si>
  <si>
    <t xml:space="preserve">13:37:25</t>
  </si>
  <si>
    <t xml:space="preserve">16:18:57</t>
  </si>
  <si>
    <t xml:space="preserve">16:18:58</t>
  </si>
  <si>
    <t xml:space="preserve">16:24:31</t>
  </si>
  <si>
    <t xml:space="preserve">16:24:32</t>
  </si>
  <si>
    <t xml:space="preserve">10:09:03</t>
  </si>
  <si>
    <t xml:space="preserve">10:09:04</t>
  </si>
  <si>
    <t xml:space="preserve">10:54:21</t>
  </si>
  <si>
    <t xml:space="preserve">10:54:23</t>
  </si>
  <si>
    <t xml:space="preserve">15:52:00</t>
  </si>
  <si>
    <t xml:space="preserve">15:52:27</t>
  </si>
  <si>
    <t xml:space="preserve">14:15:09</t>
  </si>
  <si>
    <t xml:space="preserve">15:53:01</t>
  </si>
  <si>
    <t xml:space="preserve">16:09:14</t>
  </si>
  <si>
    <t xml:space="preserve">14:00:01</t>
  </si>
  <si>
    <t xml:space="preserve">14:25:51</t>
  </si>
  <si>
    <t xml:space="preserve">14:53:08</t>
  </si>
  <si>
    <t xml:space="preserve">15:36:12</t>
  </si>
  <si>
    <t xml:space="preserve">15:36:48</t>
  </si>
  <si>
    <t xml:space="preserve">16:02:20</t>
  </si>
  <si>
    <t xml:space="preserve">16:35:12</t>
  </si>
  <si>
    <t xml:space="preserve">16:35:38</t>
  </si>
  <si>
    <t xml:space="preserve">9:11:23</t>
  </si>
  <si>
    <t xml:space="preserve">9:11:53</t>
  </si>
  <si>
    <t xml:space="preserve">11:34:05</t>
  </si>
  <si>
    <t xml:space="preserve">15:27:32</t>
  </si>
  <si>
    <t xml:space="preserve">15:29:52</t>
  </si>
  <si>
    <t xml:space="preserve">15:39:24</t>
  </si>
  <si>
    <t xml:space="preserve">16:30:03</t>
  </si>
  <si>
    <t xml:space="preserve">16:55:56</t>
  </si>
  <si>
    <t xml:space="preserve">12:12:24</t>
  </si>
  <si>
    <t xml:space="preserve">12:12:26</t>
  </si>
  <si>
    <t xml:space="preserve">12:50:50</t>
  </si>
  <si>
    <t xml:space="preserve">14:09:44</t>
  </si>
  <si>
    <t xml:space="preserve">14:57:20</t>
  </si>
  <si>
    <t xml:space="preserve">16:05:01</t>
  </si>
  <si>
    <t xml:space="preserve">16:10:17</t>
  </si>
  <si>
    <t xml:space="preserve">10:51:43</t>
  </si>
  <si>
    <t xml:space="preserve">16:23:01</t>
  </si>
  <si>
    <t xml:space="preserve">16:23:03</t>
  </si>
  <si>
    <t xml:space="preserve">16:35:59</t>
  </si>
  <si>
    <t xml:space="preserve">5:03:57</t>
  </si>
  <si>
    <t xml:space="preserve">10:42:25</t>
  </si>
  <si>
    <t xml:space="preserve">10:42:59</t>
  </si>
  <si>
    <t xml:space="preserve">12:58:13</t>
  </si>
  <si>
    <t xml:space="preserve">14:24:43</t>
  </si>
  <si>
    <t xml:space="preserve">14:24:45</t>
  </si>
  <si>
    <t xml:space="preserve">15:06:12</t>
  </si>
  <si>
    <t xml:space="preserve">15:06:16</t>
  </si>
  <si>
    <t xml:space="preserve">9:40:12</t>
  </si>
  <si>
    <t xml:space="preserve">11:28:01</t>
  </si>
  <si>
    <t xml:space="preserve">12:21:56</t>
  </si>
  <si>
    <t xml:space="preserve">13:17:37</t>
  </si>
  <si>
    <t xml:space="preserve">13:17:44</t>
  </si>
  <si>
    <t xml:space="preserve">16:44:51</t>
  </si>
  <si>
    <t xml:space="preserve">9:29:05</t>
  </si>
  <si>
    <t xml:space="preserve">14:02:32</t>
  </si>
  <si>
    <t xml:space="preserve">134429AZ2</t>
  </si>
  <si>
    <t xml:space="preserve">11:22:21</t>
  </si>
  <si>
    <t xml:space="preserve">9:54:01</t>
  </si>
  <si>
    <t xml:space="preserve">10:45:28</t>
  </si>
  <si>
    <t xml:space="preserve">11:51:58</t>
  </si>
  <si>
    <t xml:space="preserve">8:57:02</t>
  </si>
  <si>
    <t xml:space="preserve">9:41:21</t>
  </si>
  <si>
    <t xml:space="preserve">9:41:22</t>
  </si>
  <si>
    <t xml:space="preserve">9:48:35</t>
  </si>
  <si>
    <t xml:space="preserve">10:05:43</t>
  </si>
  <si>
    <t xml:space="preserve">11:07:41</t>
  </si>
  <si>
    <t xml:space="preserve">13:14:39</t>
  </si>
  <si>
    <t xml:space="preserve">13:24:09</t>
  </si>
  <si>
    <t xml:space="preserve">13:24:59</t>
  </si>
  <si>
    <t xml:space="preserve">13:32:43</t>
  </si>
  <si>
    <t xml:space="preserve">13:32:44</t>
  </si>
  <si>
    <t xml:space="preserve">13:53:18</t>
  </si>
  <si>
    <t xml:space="preserve">13:53:19</t>
  </si>
  <si>
    <t xml:space="preserve">14:15:34</t>
  </si>
  <si>
    <t xml:space="preserve">14:15:35</t>
  </si>
  <si>
    <t xml:space="preserve">14:52:28</t>
  </si>
  <si>
    <t xml:space="preserve">14:52:29</t>
  </si>
  <si>
    <t xml:space="preserve">10:21:11</t>
  </si>
  <si>
    <t xml:space="preserve">10:21:12</t>
  </si>
  <si>
    <t xml:space="preserve">11:58:56</t>
  </si>
  <si>
    <t xml:space="preserve">11:58:57</t>
  </si>
  <si>
    <t xml:space="preserve">12:16:43</t>
  </si>
  <si>
    <t xml:space="preserve">12:34:28</t>
  </si>
  <si>
    <t xml:space="preserve">12:50:20</t>
  </si>
  <si>
    <t xml:space="preserve">12:50:21</t>
  </si>
  <si>
    <t xml:space="preserve">13:07:44</t>
  </si>
  <si>
    <t xml:space="preserve">13:07:45</t>
  </si>
  <si>
    <t xml:space="preserve">14:00:28</t>
  </si>
  <si>
    <t xml:space="preserve">14:29:55</t>
  </si>
  <si>
    <t xml:space="preserve">15:42:00</t>
  </si>
  <si>
    <t xml:space="preserve">15:56:09</t>
  </si>
  <si>
    <t xml:space="preserve">15:56:10</t>
  </si>
  <si>
    <t xml:space="preserve">16:02:11</t>
  </si>
  <si>
    <t xml:space="preserve">11:22:12</t>
  </si>
  <si>
    <t xml:space="preserve">11:24:12</t>
  </si>
  <si>
    <t xml:space="preserve">12:01:00</t>
  </si>
  <si>
    <t xml:space="preserve">13:35:37</t>
  </si>
  <si>
    <t xml:space="preserve">13:37:35</t>
  </si>
  <si>
    <t xml:space="preserve">14:28:30</t>
  </si>
  <si>
    <t xml:space="preserve">10:09:25</t>
  </si>
  <si>
    <t xml:space="preserve">13:55:22</t>
  </si>
  <si>
    <t xml:space="preserve">13:55:53</t>
  </si>
  <si>
    <t xml:space="preserve">15:08:57</t>
  </si>
  <si>
    <t xml:space="preserve">15:09:07</t>
  </si>
  <si>
    <t xml:space="preserve">15:48:43</t>
  </si>
  <si>
    <t xml:space="preserve">15:56:28</t>
  </si>
  <si>
    <t xml:space="preserve">15:57:15</t>
  </si>
  <si>
    <t xml:space="preserve">16:22:28</t>
  </si>
  <si>
    <t xml:space="preserve">16:24:15</t>
  </si>
  <si>
    <t xml:space="preserve">10:21:35</t>
  </si>
  <si>
    <t xml:space="preserve">12:14:32</t>
  </si>
  <si>
    <t xml:space="preserve">14:58:11</t>
  </si>
  <si>
    <t xml:space="preserve">14:58:12</t>
  </si>
  <si>
    <t xml:space="preserve">15:03:01</t>
  </si>
  <si>
    <t xml:space="preserve">15:25:01</t>
  </si>
  <si>
    <t xml:space="preserve">15:25:03</t>
  </si>
  <si>
    <t xml:space="preserve">13:44:03</t>
  </si>
  <si>
    <t xml:space="preserve">14:00:24</t>
  </si>
  <si>
    <t xml:space="preserve">15:10:32</t>
  </si>
  <si>
    <t xml:space="preserve">15:15:02</t>
  </si>
  <si>
    <t xml:space="preserve">15:31:31</t>
  </si>
  <si>
    <t xml:space="preserve">15:38:50</t>
  </si>
  <si>
    <t xml:space="preserve">15:38:51</t>
  </si>
  <si>
    <t xml:space="preserve">11:14:00</t>
  </si>
  <si>
    <t xml:space="preserve">11:14:01</t>
  </si>
  <si>
    <t xml:space="preserve">12:10:15</t>
  </si>
  <si>
    <t xml:space="preserve">12:10:18</t>
  </si>
  <si>
    <t xml:space="preserve">12:12:39</t>
  </si>
  <si>
    <t xml:space="preserve">12:42:42</t>
  </si>
  <si>
    <t xml:space="preserve">13:00:55</t>
  </si>
  <si>
    <t xml:space="preserve">13:00:56</t>
  </si>
  <si>
    <t xml:space="preserve">13:09:43</t>
  </si>
  <si>
    <t xml:space="preserve">13:09:44</t>
  </si>
  <si>
    <t xml:space="preserve">13:37:30</t>
  </si>
  <si>
    <t xml:space="preserve">14:45:46</t>
  </si>
  <si>
    <t xml:space="preserve">14:45:47</t>
  </si>
  <si>
    <t xml:space="preserve">15:40:00</t>
  </si>
  <si>
    <t xml:space="preserve">15:40:12</t>
  </si>
  <si>
    <t xml:space="preserve">15:45:16</t>
  </si>
  <si>
    <t xml:space="preserve">15:50:04</t>
  </si>
  <si>
    <t xml:space="preserve">14:30:32</t>
  </si>
  <si>
    <t xml:space="preserve">14:34:17</t>
  </si>
  <si>
    <t xml:space="preserve">14:16:02</t>
  </si>
  <si>
    <t xml:space="preserve">14:16:03</t>
  </si>
  <si>
    <t xml:space="preserve">15:03:59</t>
  </si>
  <si>
    <t xml:space="preserve">10:57:00</t>
  </si>
  <si>
    <t xml:space="preserve">11:08:31</t>
  </si>
  <si>
    <t xml:space="preserve">13:23:57</t>
  </si>
  <si>
    <t xml:space="preserve">13:24:32</t>
  </si>
  <si>
    <t xml:space="preserve">13:53:08</t>
  </si>
  <si>
    <t xml:space="preserve">13:53:09</t>
  </si>
  <si>
    <t xml:space="preserve">14:27:54</t>
  </si>
  <si>
    <t xml:space="preserve">14:27:55</t>
  </si>
  <si>
    <t xml:space="preserve">15:18:53</t>
  </si>
  <si>
    <t xml:space="preserve">15:19:07</t>
  </si>
  <si>
    <t xml:space="preserve">15:19:24</t>
  </si>
  <si>
    <t xml:space="preserve">15:35:54</t>
  </si>
  <si>
    <t xml:space="preserve">15:35:55</t>
  </si>
  <si>
    <t xml:space="preserve">14:02:19</t>
  </si>
  <si>
    <t xml:space="preserve">14:02:23</t>
  </si>
  <si>
    <t xml:space="preserve">14:14:37</t>
  </si>
  <si>
    <t xml:space="preserve">14:14:39</t>
  </si>
  <si>
    <t xml:space="preserve">14:41:50</t>
  </si>
  <si>
    <t xml:space="preserve">14:52:53</t>
  </si>
  <si>
    <t xml:space="preserve">14:52:54</t>
  </si>
  <si>
    <t xml:space="preserve">15:22:09</t>
  </si>
  <si>
    <t xml:space="preserve">15:22:10</t>
  </si>
  <si>
    <t xml:space="preserve">15:57:38</t>
  </si>
  <si>
    <t xml:space="preserve">15:57:49</t>
  </si>
  <si>
    <t xml:space="preserve">16:12:03</t>
  </si>
  <si>
    <t xml:space="preserve">10:52:55</t>
  </si>
  <si>
    <t xml:space="preserve">12:45:53</t>
  </si>
  <si>
    <t xml:space="preserve">12:46:05</t>
  </si>
  <si>
    <t xml:space="preserve">13:14:28</t>
  </si>
  <si>
    <t xml:space="preserve">13:14:31</t>
  </si>
  <si>
    <t xml:space="preserve">14:06:50</t>
  </si>
  <si>
    <t xml:space="preserve">14:24:12</t>
  </si>
  <si>
    <t xml:space="preserve">16:25:32</t>
  </si>
  <si>
    <t xml:space="preserve">11:20:25</t>
  </si>
  <si>
    <t xml:space="preserve">12:41:52</t>
  </si>
  <si>
    <t xml:space="preserve">13:17:32</t>
  </si>
  <si>
    <t xml:space="preserve">14:27:30</t>
  </si>
  <si>
    <t xml:space="preserve">14:27:31</t>
  </si>
  <si>
    <t xml:space="preserve">16:40:16</t>
  </si>
  <si>
    <t xml:space="preserve">9:55:42</t>
  </si>
  <si>
    <t xml:space="preserve">14:11:43</t>
  </si>
  <si>
    <t xml:space="preserve">14:25:50</t>
  </si>
  <si>
    <t xml:space="preserve">15:03:39</t>
  </si>
  <si>
    <t xml:space="preserve">15:03:40</t>
  </si>
  <si>
    <t xml:space="preserve">10:25:51</t>
  </si>
  <si>
    <t xml:space="preserve">14:28:12</t>
  </si>
  <si>
    <t xml:space="preserve">14:28:19</t>
  </si>
  <si>
    <t xml:space="preserve">14:34:31</t>
  </si>
  <si>
    <t xml:space="preserve">14:34:42</t>
  </si>
  <si>
    <t xml:space="preserve">15:11:01</t>
  </si>
  <si>
    <t xml:space="preserve">12:16:08</t>
  </si>
  <si>
    <t xml:space="preserve">13:43:32</t>
  </si>
  <si>
    <t xml:space="preserve">14:34:57</t>
  </si>
  <si>
    <t xml:space="preserve">14:48:55</t>
  </si>
  <si>
    <t xml:space="preserve">14:49:00</t>
  </si>
  <si>
    <t xml:space="preserve">15:00:13</t>
  </si>
  <si>
    <t xml:space="preserve">15:00:18</t>
  </si>
  <si>
    <t xml:space="preserve">15:28:23</t>
  </si>
  <si>
    <t xml:space="preserve">15:51:54</t>
  </si>
  <si>
    <t xml:space="preserve">15:51:55</t>
  </si>
  <si>
    <t xml:space="preserve">15:51:57</t>
  </si>
  <si>
    <t xml:space="preserve">11:19:45</t>
  </si>
  <si>
    <t xml:space="preserve">11:36:53</t>
  </si>
  <si>
    <t xml:space="preserve">11:36:59</t>
  </si>
  <si>
    <t xml:space="preserve">12:22:01</t>
  </si>
  <si>
    <t xml:space="preserve">13:58:18</t>
  </si>
  <si>
    <t xml:space="preserve">13:58:19</t>
  </si>
  <si>
    <t xml:space="preserve">14:45:49</t>
  </si>
  <si>
    <t xml:space="preserve">14:45:50</t>
  </si>
  <si>
    <t xml:space="preserve">15:28:06</t>
  </si>
  <si>
    <t xml:space="preserve">15:28:07</t>
  </si>
  <si>
    <t xml:space="preserve">15:48:08</t>
  </si>
  <si>
    <t xml:space="preserve">9:47:49</t>
  </si>
  <si>
    <t xml:space="preserve">9:47:50</t>
  </si>
  <si>
    <t xml:space="preserve">10:54:26</t>
  </si>
  <si>
    <t xml:space="preserve">10:54:30</t>
  </si>
  <si>
    <t xml:space="preserve">10:57:33</t>
  </si>
  <si>
    <t xml:space="preserve">11:02:57</t>
  </si>
  <si>
    <t xml:space="preserve">11:13:09</t>
  </si>
  <si>
    <t xml:space="preserve">11:13:43</t>
  </si>
  <si>
    <t xml:space="preserve">12:14:20</t>
  </si>
  <si>
    <t xml:space="preserve">12:14:23</t>
  </si>
  <si>
    <t xml:space="preserve">16:31:44</t>
  </si>
  <si>
    <t xml:space="preserve">11:36:40</t>
  </si>
  <si>
    <t xml:space="preserve">11:36:41</t>
  </si>
  <si>
    <t xml:space="preserve">12:20:00</t>
  </si>
  <si>
    <t xml:space="preserve">12:20:01</t>
  </si>
  <si>
    <t xml:space="preserve">13:47:00</t>
  </si>
  <si>
    <t xml:space="preserve">15:23:34</t>
  </si>
  <si>
    <t xml:space="preserve">15:23:44</t>
  </si>
  <si>
    <t xml:space="preserve">15:56:48</t>
  </si>
  <si>
    <t xml:space="preserve">15:56:54</t>
  </si>
  <si>
    <t xml:space="preserve">10:23:14</t>
  </si>
  <si>
    <t xml:space="preserve">11:17:51</t>
  </si>
  <si>
    <t xml:space="preserve">11:41:35</t>
  </si>
  <si>
    <t xml:space="preserve">11:52:57</t>
  </si>
  <si>
    <t xml:space="preserve">11:59:28</t>
  </si>
  <si>
    <t xml:space="preserve">12:50:11</t>
  </si>
  <si>
    <t xml:space="preserve">13:40:26</t>
  </si>
  <si>
    <t xml:space="preserve">13:40:29</t>
  </si>
  <si>
    <t xml:space="preserve">13:47:13</t>
  </si>
  <si>
    <t xml:space="preserve">13:47:14</t>
  </si>
  <si>
    <t xml:space="preserve">14:08:10</t>
  </si>
  <si>
    <t xml:space="preserve">14:08:37</t>
  </si>
  <si>
    <t xml:space="preserve">14:08:47</t>
  </si>
  <si>
    <t xml:space="preserve">14:22:01</t>
  </si>
  <si>
    <t xml:space="preserve">14:22:02</t>
  </si>
  <si>
    <t xml:space="preserve">14:26:45</t>
  </si>
  <si>
    <t xml:space="preserve">14:36:27</t>
  </si>
  <si>
    <t xml:space="preserve">15:01:12</t>
  </si>
  <si>
    <t xml:space="preserve">15:01:13</t>
  </si>
  <si>
    <t xml:space="preserve">15:24:25</t>
  </si>
  <si>
    <t xml:space="preserve">15:24:30</t>
  </si>
  <si>
    <t xml:space="preserve">11:22:23</t>
  </si>
  <si>
    <t xml:space="preserve">11:45:55</t>
  </si>
  <si>
    <t xml:space="preserve">12:36:46</t>
  </si>
  <si>
    <t xml:space="preserve">13:35:02</t>
  </si>
  <si>
    <t xml:space="preserve">13:59:42</t>
  </si>
  <si>
    <t xml:space="preserve">14:00:04</t>
  </si>
  <si>
    <t xml:space="preserve">14:00:09</t>
  </si>
  <si>
    <t xml:space="preserve">14:00:13</t>
  </si>
  <si>
    <t xml:space="preserve">14:05:18</t>
  </si>
  <si>
    <t xml:space="preserve">14:05:24</t>
  </si>
  <si>
    <t xml:space="preserve">10:40:00</t>
  </si>
  <si>
    <t xml:space="preserve">11:31:32</t>
  </si>
  <si>
    <t xml:space="preserve">12:37:51</t>
  </si>
  <si>
    <t xml:space="preserve">12:52:37</t>
  </si>
  <si>
    <t xml:space="preserve">14:31:20</t>
  </si>
  <si>
    <t xml:space="preserve">14:31:21</t>
  </si>
  <si>
    <t xml:space="preserve">15:00:36</t>
  </si>
  <si>
    <t xml:space="preserve">15:14:24</t>
  </si>
  <si>
    <t xml:space="preserve">12:58:45</t>
  </si>
  <si>
    <t xml:space="preserve">12:58:46</t>
  </si>
  <si>
    <t xml:space="preserve">13:14:29</t>
  </si>
  <si>
    <t xml:space="preserve">13:47:29</t>
  </si>
  <si>
    <t xml:space="preserve">13:47:30</t>
  </si>
  <si>
    <t xml:space="preserve">13:49:44</t>
  </si>
  <si>
    <t xml:space="preserve">13:49:50</t>
  </si>
  <si>
    <t xml:space="preserve">14:27:47</t>
  </si>
  <si>
    <t xml:space="preserve">14:27:48</t>
  </si>
  <si>
    <t xml:space="preserve">14:33:19</t>
  </si>
  <si>
    <t xml:space="preserve">14:33:20</t>
  </si>
  <si>
    <t xml:space="preserve">14:33:35</t>
  </si>
  <si>
    <t xml:space="preserve">14:33:36</t>
  </si>
  <si>
    <t xml:space="preserve">15:00:44</t>
  </si>
  <si>
    <t xml:space="preserve">15:00:45</t>
  </si>
  <si>
    <t xml:space="preserve">15:55:35</t>
  </si>
  <si>
    <t xml:space="preserve">11:04:46</t>
  </si>
  <si>
    <t xml:space="preserve">11:10:58</t>
  </si>
  <si>
    <t xml:space="preserve">11:10:59</t>
  </si>
  <si>
    <t xml:space="preserve">13:45:56</t>
  </si>
  <si>
    <t xml:space="preserve">13:46:04</t>
  </si>
  <si>
    <t xml:space="preserve">14:38:16</t>
  </si>
  <si>
    <t xml:space="preserve">14:38:19</t>
  </si>
  <si>
    <t xml:space="preserve">15:14:38</t>
  </si>
  <si>
    <t xml:space="preserve">15:14:39</t>
  </si>
  <si>
    <t xml:space="preserve">15:26:27</t>
  </si>
  <si>
    <t xml:space="preserve">15:26:41</t>
  </si>
  <si>
    <t xml:space="preserve">15:37:24</t>
  </si>
  <si>
    <t xml:space="preserve">15:37:36</t>
  </si>
  <si>
    <t xml:space="preserve">15:48:16</t>
  </si>
  <si>
    <t xml:space="preserve">15:49:02</t>
  </si>
  <si>
    <t xml:space="preserve">12:08:07</t>
  </si>
  <si>
    <t xml:space="preserve">12:54:00</t>
  </si>
  <si>
    <t xml:space="preserve">12:54:01</t>
  </si>
  <si>
    <t xml:space="preserve">11:22:18</t>
  </si>
  <si>
    <t xml:space="preserve">11:28:34</t>
  </si>
  <si>
    <t xml:space="preserve">11:31:49</t>
  </si>
  <si>
    <t xml:space="preserve">15:52:31</t>
  </si>
  <si>
    <t xml:space="preserve">15:54:35</t>
  </si>
  <si>
    <t xml:space="preserve">10:13:44</t>
  </si>
  <si>
    <t xml:space="preserve">10:13:50</t>
  </si>
  <si>
    <t xml:space="preserve">14:52:33</t>
  </si>
  <si>
    <t xml:space="preserve">14:52:34</t>
  </si>
  <si>
    <t xml:space="preserve">14:56:41</t>
  </si>
  <si>
    <t xml:space="preserve">14:56:42</t>
  </si>
  <si>
    <t xml:space="preserve">16:59:26</t>
  </si>
  <si>
    <t xml:space="preserve">10:54:07</t>
  </si>
  <si>
    <t xml:space="preserve">14:49:13</t>
  </si>
  <si>
    <t xml:space="preserve">15:27:49</t>
  </si>
  <si>
    <t xml:space="preserve">15:59:34</t>
  </si>
  <si>
    <t xml:space="preserve">9:22:16</t>
  </si>
  <si>
    <t xml:space="preserve">12:24:49</t>
  </si>
  <si>
    <t xml:space="preserve">13:25:16</t>
  </si>
  <si>
    <t xml:space="preserve">15:49:47</t>
  </si>
  <si>
    <t xml:space="preserve">11:10:48</t>
  </si>
  <si>
    <t xml:space="preserve">13:52:05</t>
  </si>
  <si>
    <t xml:space="preserve">11:19:27</t>
  </si>
  <si>
    <t xml:space="preserve">9:13:02</t>
  </si>
  <si>
    <t xml:space="preserve">11:24:27</t>
  </si>
  <si>
    <t xml:space="preserve">11:49:45</t>
  </si>
  <si>
    <t xml:space="preserve">11:49:46</t>
  </si>
  <si>
    <t xml:space="preserve">11:02:44</t>
  </si>
  <si>
    <t xml:space="preserve">13:31:23</t>
  </si>
  <si>
    <t xml:space="preserve">13:31:24</t>
  </si>
  <si>
    <t xml:space="preserve">15:24:56</t>
  </si>
  <si>
    <t xml:space="preserve">9:50:18</t>
  </si>
  <si>
    <t xml:space="preserve">13:24:25</t>
  </si>
  <si>
    <t xml:space="preserve">15:10:44</t>
  </si>
  <si>
    <t xml:space="preserve">15:10:45</t>
  </si>
  <si>
    <t xml:space="preserve">10:41:08</t>
  </si>
  <si>
    <t xml:space="preserve">11:03:06</t>
  </si>
  <si>
    <t xml:space="preserve">11:31:36</t>
  </si>
  <si>
    <t xml:space="preserve">11:31:37</t>
  </si>
  <si>
    <t xml:space="preserve">11:38:34</t>
  </si>
  <si>
    <t xml:space="preserve">14:55:50</t>
  </si>
  <si>
    <t xml:space="preserve">15:44:18</t>
  </si>
  <si>
    <t xml:space="preserve">15:44:19</t>
  </si>
  <si>
    <t xml:space="preserve">11:19:06</t>
  </si>
  <si>
    <t xml:space="preserve">11:19:43</t>
  </si>
  <si>
    <t xml:space="preserve">11:19:44</t>
  </si>
  <si>
    <t xml:space="preserve">12:32:55</t>
  </si>
  <si>
    <t xml:space="preserve">14:58:20</t>
  </si>
  <si>
    <t xml:space="preserve">15:32:40</t>
  </si>
  <si>
    <t xml:space="preserve">8:51:14</t>
  </si>
  <si>
    <t xml:space="preserve">10:55:45</t>
  </si>
  <si>
    <t xml:space="preserve">11:55:53</t>
  </si>
  <si>
    <t xml:space="preserve">11:55:54</t>
  </si>
  <si>
    <t xml:space="preserve">11:56:08</t>
  </si>
  <si>
    <t xml:space="preserve">13:36:59</t>
  </si>
  <si>
    <t xml:space="preserve">14:12:08</t>
  </si>
  <si>
    <t xml:space="preserve">14:45:25</t>
  </si>
  <si>
    <t xml:space="preserve">14:49:19</t>
  </si>
  <si>
    <t xml:space="preserve">14:50:18</t>
  </si>
  <si>
    <t xml:space="preserve">15:32:11</t>
  </si>
  <si>
    <t xml:space="preserve">15:32:12</t>
  </si>
  <si>
    <t xml:space="preserve">11:55:41</t>
  </si>
  <si>
    <t xml:space="preserve">12:39:47</t>
  </si>
  <si>
    <t xml:space="preserve">12:39:48</t>
  </si>
  <si>
    <t xml:space="preserve">13:01:29</t>
  </si>
  <si>
    <t xml:space="preserve">13:40:57</t>
  </si>
  <si>
    <t xml:space="preserve">14:08:56</t>
  </si>
  <si>
    <t xml:space="preserve">14:08:58</t>
  </si>
  <si>
    <t xml:space="preserve">14:09:20</t>
  </si>
  <si>
    <t xml:space="preserve">14:40:57</t>
  </si>
  <si>
    <t xml:space="preserve">14:40:58</t>
  </si>
  <si>
    <t xml:space="preserve">16:20:43</t>
  </si>
  <si>
    <t xml:space="preserve">13:28:28</t>
  </si>
  <si>
    <t xml:space="preserve">13:28:44</t>
  </si>
  <si>
    <t xml:space="preserve">13:53:34</t>
  </si>
  <si>
    <t xml:space="preserve">13:53:45</t>
  </si>
  <si>
    <t xml:space="preserve">134429BA6</t>
  </si>
  <si>
    <t xml:space="preserve">11:50:38</t>
  </si>
  <si>
    <t xml:space="preserve">15:41:00</t>
  </si>
  <si>
    <t xml:space="preserve">11:18:58</t>
  </si>
  <si>
    <t xml:space="preserve">13:52:36</t>
  </si>
  <si>
    <t xml:space="preserve">9:35:08</t>
  </si>
  <si>
    <t xml:space="preserve">14:26:12</t>
  </si>
  <si>
    <t xml:space="preserve">14:26:28</t>
  </si>
  <si>
    <t xml:space="preserve">14:26:34</t>
  </si>
  <si>
    <t xml:space="preserve">16:24:38</t>
  </si>
  <si>
    <t xml:space="preserve">16:24:50</t>
  </si>
  <si>
    <t xml:space="preserve">11:22:35</t>
  </si>
  <si>
    <t xml:space="preserve">11:22:37</t>
  </si>
  <si>
    <t xml:space="preserve">15:08:29</t>
  </si>
  <si>
    <t xml:space="preserve">9:19:59</t>
  </si>
  <si>
    <t xml:space="preserve">9:20:00</t>
  </si>
  <si>
    <t xml:space="preserve">14:48:58</t>
  </si>
  <si>
    <t xml:space="preserve">15:06:49</t>
  </si>
  <si>
    <t xml:space="preserve">15:50:49</t>
  </si>
  <si>
    <t xml:space="preserve">15:50:50</t>
  </si>
  <si>
    <t xml:space="preserve">10:31:54</t>
  </si>
  <si>
    <t xml:space="preserve">14:32:14</t>
  </si>
  <si>
    <t xml:space="preserve">16:16:08</t>
  </si>
  <si>
    <t xml:space="preserve">16:16:09</t>
  </si>
  <si>
    <t xml:space="preserve">13:02:24</t>
  </si>
  <si>
    <t xml:space="preserve">13:02:25</t>
  </si>
  <si>
    <t xml:space="preserve">10:24:20</t>
  </si>
  <si>
    <t xml:space="preserve">10:49:39</t>
  </si>
  <si>
    <t xml:space="preserve">13:35:13</t>
  </si>
  <si>
    <t xml:space="preserve">13:47:55</t>
  </si>
  <si>
    <t xml:space="preserve">13:10:24</t>
  </si>
  <si>
    <t xml:space="preserve">14:13:31</t>
  </si>
  <si>
    <t xml:space="preserve">11:17:00</t>
  </si>
  <si>
    <t xml:space="preserve">12:21:18</t>
  </si>
  <si>
    <t xml:space="preserve">16:06:00</t>
  </si>
  <si>
    <t xml:space="preserve">16:06:28</t>
  </si>
  <si>
    <t xml:space="preserve">134429BB4</t>
  </si>
  <si>
    <t xml:space="preserve">13:52:24</t>
  </si>
  <si>
    <t xml:space="preserve">11:06:53</t>
  </si>
  <si>
    <t xml:space="preserve">12:58:35</t>
  </si>
  <si>
    <t xml:space="preserve">12:58:50</t>
  </si>
  <si>
    <t xml:space="preserve">10:56:07</t>
  </si>
  <si>
    <t xml:space="preserve">11:11:00</t>
  </si>
  <si>
    <t xml:space="preserve">11:07:25</t>
  </si>
  <si>
    <t xml:space="preserve">12:18:02</t>
  </si>
  <si>
    <t xml:space="preserve">12:39:07</t>
  </si>
  <si>
    <t xml:space="preserve">12:45:34</t>
  </si>
  <si>
    <t xml:space="preserve">8:26:17</t>
  </si>
  <si>
    <t xml:space="preserve">9:15:00</t>
  </si>
  <si>
    <t xml:space="preserve">9:25:48</t>
  </si>
  <si>
    <t xml:space="preserve">9:33:02</t>
  </si>
  <si>
    <t xml:space="preserve">12:08:08</t>
  </si>
  <si>
    <t xml:space="preserve">14:35:50</t>
  </si>
  <si>
    <t xml:space="preserve">14:36:00</t>
  </si>
  <si>
    <t xml:space="preserve">15:03:55</t>
  </si>
  <si>
    <t xml:space="preserve">16:03:42</t>
  </si>
  <si>
    <t xml:space="preserve">8:39:32</t>
  </si>
  <si>
    <t xml:space="preserve">11:00:29</t>
  </si>
  <si>
    <t xml:space="preserve">11:49:22</t>
  </si>
  <si>
    <t xml:space="preserve">11:49:23</t>
  </si>
  <si>
    <t xml:space="preserve">11:51:16</t>
  </si>
  <si>
    <t xml:space="preserve">8:21:22</t>
  </si>
  <si>
    <t xml:space="preserve">14:09:25</t>
  </si>
  <si>
    <t xml:space="preserve">14:09:27</t>
  </si>
  <si>
    <t xml:space="preserve">9:07:00</t>
  </si>
  <si>
    <t xml:space="preserve">9:30:16</t>
  </si>
  <si>
    <t xml:space="preserve">10:05:34</t>
  </si>
  <si>
    <t xml:space="preserve">16:29:29</t>
  </si>
  <si>
    <t xml:space="preserve">13:36:38</t>
  </si>
  <si>
    <t xml:space="preserve">16:06:37</t>
  </si>
  <si>
    <t xml:space="preserve">9:14:34</t>
  </si>
  <si>
    <t xml:space="preserve">12:16:57</t>
  </si>
  <si>
    <t xml:space="preserve">15:20:20</t>
  </si>
  <si>
    <t xml:space="preserve">15:32:58</t>
  </si>
  <si>
    <t xml:space="preserve">16:25:31</t>
  </si>
  <si>
    <t xml:space="preserve">16:26:42</t>
  </si>
  <si>
    <t xml:space="preserve">11:10:53</t>
  </si>
  <si>
    <t xml:space="preserve">9:56:00</t>
  </si>
  <si>
    <t xml:space="preserve">14:51:50</t>
  </si>
  <si>
    <t xml:space="preserve">14:51:51</t>
  </si>
  <si>
    <t xml:space="preserve">18:02:21</t>
  </si>
  <si>
    <t xml:space="preserve">14:49:11</t>
  </si>
  <si>
    <t xml:space="preserve">14:49:16</t>
  </si>
  <si>
    <t xml:space="preserve">9:58:02</t>
  </si>
  <si>
    <t xml:space="preserve">9:58:10</t>
  </si>
  <si>
    <t xml:space="preserve">12:36:08</t>
  </si>
  <si>
    <t xml:space="preserve">12:44:39</t>
  </si>
  <si>
    <t xml:space="preserve">12:44:58</t>
  </si>
  <si>
    <t xml:space="preserve">8:26:36</t>
  </si>
  <si>
    <t xml:space="preserve">10:07:22</t>
  </si>
  <si>
    <t xml:space="preserve">12:36:33</t>
  </si>
  <si>
    <t xml:space="preserve">11:25:13</t>
  </si>
  <si>
    <t xml:space="preserve">12:14:39</t>
  </si>
  <si>
    <t xml:space="preserve">13:22:34</t>
  </si>
  <si>
    <t xml:space="preserve">14:35:49</t>
  </si>
  <si>
    <t xml:space="preserve">7:12:05</t>
  </si>
  <si>
    <t xml:space="preserve">12:50:06</t>
  </si>
  <si>
    <t xml:space="preserve">14:59:20</t>
  </si>
  <si>
    <t xml:space="preserve">14:59:33</t>
  </si>
  <si>
    <t xml:space="preserve">11:25:29</t>
  </si>
  <si>
    <t xml:space="preserve">11:25:47</t>
  </si>
  <si>
    <t xml:space="preserve">11:55:30</t>
  </si>
  <si>
    <t xml:space="preserve">12:09:14</t>
  </si>
  <si>
    <t xml:space="preserve">10:55:10</t>
  </si>
  <si>
    <t xml:space="preserve">17:01:14</t>
  </si>
  <si>
    <t xml:space="preserve">9:25:05</t>
  </si>
  <si>
    <t xml:space="preserve">12:36:25</t>
  </si>
  <si>
    <t xml:space="preserve">12:50:48</t>
  </si>
  <si>
    <t xml:space="preserve">12:51:05</t>
  </si>
  <si>
    <t xml:space="preserve">8:46:38</t>
  </si>
  <si>
    <t xml:space="preserve">15:56:15</t>
  </si>
  <si>
    <t xml:space="preserve">15:58:33</t>
  </si>
  <si>
    <t xml:space="preserve">15:59:16</t>
  </si>
  <si>
    <t xml:space="preserve">9:21:04</t>
  </si>
  <si>
    <t xml:space="preserve">9:39:15</t>
  </si>
  <si>
    <t xml:space="preserve">8:41:49</t>
  </si>
  <si>
    <t xml:space="preserve">11:25:41</t>
  </si>
  <si>
    <t xml:space="preserve">15:34:37</t>
  </si>
  <si>
    <t xml:space="preserve">15:34:42</t>
  </si>
  <si>
    <t xml:space="preserve">11:31:18</t>
  </si>
  <si>
    <t xml:space="preserve">6:01:01</t>
  </si>
  <si>
    <t xml:space="preserve">14:20:46</t>
  </si>
  <si>
    <t xml:space="preserve">14:45:59</t>
  </si>
  <si>
    <t xml:space="preserve">11:36:06</t>
  </si>
  <si>
    <t xml:space="preserve">12:04:37</t>
  </si>
  <si>
    <t xml:space="preserve">13:12:41</t>
  </si>
  <si>
    <t xml:space="preserve">11:11:29</t>
  </si>
  <si>
    <t xml:space="preserve">9:50:02</t>
  </si>
  <si>
    <t xml:space="preserve">15:42:19</t>
  </si>
  <si>
    <t xml:space="preserve">15:42:38</t>
  </si>
  <si>
    <t xml:space="preserve">9:02:36</t>
  </si>
  <si>
    <t xml:space="preserve">10:13:24</t>
  </si>
  <si>
    <t xml:space="preserve">10:13:32</t>
  </si>
  <si>
    <t xml:space="preserve">15:59:04</t>
  </si>
  <si>
    <t xml:space="preserve">15:59:39</t>
  </si>
  <si>
    <t xml:space="preserve">9:02:55</t>
  </si>
  <si>
    <t xml:space="preserve">9:15:36</t>
  </si>
  <si>
    <t xml:space="preserve">10:24:05</t>
  </si>
  <si>
    <t xml:space="preserve">12:48:29</t>
  </si>
  <si>
    <t xml:space="preserve">12:49:59</t>
  </si>
  <si>
    <t xml:space="preserve">14:11:19</t>
  </si>
  <si>
    <t xml:space="preserve">14:11:34</t>
  </si>
  <si>
    <t xml:space="preserve">134429BC2</t>
  </si>
  <si>
    <t xml:space="preserve">10:52:07</t>
  </si>
  <si>
    <t xml:space="preserve">10:52:36</t>
  </si>
  <si>
    <t xml:space="preserve">11:12:08</t>
  </si>
  <si>
    <t xml:space="preserve">12:59:15</t>
  </si>
  <si>
    <t xml:space="preserve">13:04:12</t>
  </si>
  <si>
    <t xml:space="preserve">13:04:13</t>
  </si>
  <si>
    <t xml:space="preserve">9:46:22</t>
  </si>
  <si>
    <t xml:space="preserve">10:47:08</t>
  </si>
  <si>
    <t xml:space="preserve">10:48:24</t>
  </si>
  <si>
    <t xml:space="preserve">10:18:17</t>
  </si>
  <si>
    <t xml:space="preserve">11:45:31</t>
  </si>
  <si>
    <t xml:space="preserve">11:55:42</t>
  </si>
  <si>
    <t xml:space="preserve">11:58:15</t>
  </si>
  <si>
    <t xml:space="preserve">13:22:50</t>
  </si>
  <si>
    <t xml:space="preserve">13:23:20</t>
  </si>
  <si>
    <t xml:space="preserve">10:48:53</t>
  </si>
  <si>
    <t xml:space="preserve">10:50:25</t>
  </si>
  <si>
    <t xml:space="preserve">10:56:38</t>
  </si>
  <si>
    <t xml:space="preserve">11:21:16</t>
  </si>
  <si>
    <t xml:space="preserve">12:00:00</t>
  </si>
  <si>
    <t xml:space="preserve">12:00:58</t>
  </si>
  <si>
    <t xml:space="preserve">13:06:26</t>
  </si>
  <si>
    <t xml:space="preserve">13:54:42</t>
  </si>
  <si>
    <t xml:space="preserve">13:55:05</t>
  </si>
  <si>
    <t xml:space="preserve">14:29:00</t>
  </si>
  <si>
    <t xml:space="preserve">14:29:37</t>
  </si>
  <si>
    <t xml:space="preserve">14:01:50</t>
  </si>
  <si>
    <t xml:space="preserve">9:00:05</t>
  </si>
  <si>
    <t xml:space="preserve">11:23:21</t>
  </si>
  <si>
    <t xml:space="preserve">9:57:12</t>
  </si>
  <si>
    <t xml:space="preserve">12:18:58</t>
  </si>
  <si>
    <t xml:space="preserve">15:02:40</t>
  </si>
  <si>
    <t xml:space="preserve">17:20:37</t>
  </si>
  <si>
    <t xml:space="preserve">13:30:41</t>
  </si>
  <si>
    <t xml:space="preserve">13:31:07</t>
  </si>
  <si>
    <t xml:space="preserve">10:55:35</t>
  </si>
  <si>
    <t xml:space="preserve">13:14:19</t>
  </si>
  <si>
    <t xml:space="preserve">13:14:40</t>
  </si>
  <si>
    <t xml:space="preserve">15:17:23</t>
  </si>
  <si>
    <t xml:space="preserve">13:29:32</t>
  </si>
  <si>
    <t xml:space="preserve">13:58:00</t>
  </si>
  <si>
    <t xml:space="preserve">15:58:08</t>
  </si>
  <si>
    <t xml:space="preserve">16:17:12</t>
  </si>
  <si>
    <t xml:space="preserve">10:29:48</t>
  </si>
  <si>
    <t xml:space="preserve">8:57:01</t>
  </si>
  <si>
    <t xml:space="preserve">16:10:38</t>
  </si>
  <si>
    <t xml:space="preserve">16:10:39</t>
  </si>
  <si>
    <t xml:space="preserve">13:38:14</t>
  </si>
  <si>
    <t xml:space="preserve">13:38:15</t>
  </si>
  <si>
    <t xml:space="preserve">14:21:03</t>
  </si>
  <si>
    <t xml:space="preserve">15:19:16</t>
  </si>
  <si>
    <t xml:space="preserve">15:20:03</t>
  </si>
  <si>
    <t xml:space="preserve">10:48:10</t>
  </si>
  <si>
    <t xml:space="preserve">13:11:50</t>
  </si>
  <si>
    <t xml:space="preserve">9:18:34</t>
  </si>
  <si>
    <t xml:space="preserve">14:58:18</t>
  </si>
  <si>
    <t xml:space="preserve">15:28:39</t>
  </si>
  <si>
    <t xml:space="preserve">15:29:29</t>
  </si>
  <si>
    <t xml:space="preserve">10:19:37</t>
  </si>
  <si>
    <t xml:space="preserve">15:44:05</t>
  </si>
  <si>
    <t xml:space="preserve">15:50:31</t>
  </si>
  <si>
    <t xml:space="preserve">13:40:01</t>
  </si>
  <si>
    <t xml:space="preserve">8:08:04</t>
  </si>
  <si>
    <t xml:space="preserve">8:08:38</t>
  </si>
  <si>
    <t xml:space="preserve">9:06:23</t>
  </si>
  <si>
    <t xml:space="preserve">9:50:00</t>
  </si>
  <si>
    <t xml:space="preserve">9:50:30</t>
  </si>
  <si>
    <t xml:space="preserve">10:25:34</t>
  </si>
  <si>
    <t xml:space="preserve">15:27:06</t>
  </si>
  <si>
    <t xml:space="preserve">15:57:35</t>
  </si>
  <si>
    <t xml:space="preserve">15:58:05</t>
  </si>
  <si>
    <t xml:space="preserve">11:35:14</t>
  </si>
  <si>
    <t xml:space="preserve">12:26:58</t>
  </si>
  <si>
    <t xml:space="preserve">15:16:05</t>
  </si>
  <si>
    <t xml:space="preserve">15:17:21</t>
  </si>
  <si>
    <t xml:space="preserve">11:23:44</t>
  </si>
  <si>
    <t xml:space="preserve">14:39:20</t>
  </si>
  <si>
    <t xml:space="preserve">15:25:35</t>
  </si>
  <si>
    <t xml:space="preserve">10:42:31</t>
  </si>
  <si>
    <t xml:space="preserve">10:43:01</t>
  </si>
  <si>
    <t xml:space="preserve">11:05:56</t>
  </si>
  <si>
    <t xml:space="preserve">11:34:02</t>
  </si>
  <si>
    <t xml:space="preserve">13:33:48</t>
  </si>
  <si>
    <t xml:space="preserve">13:34:08</t>
  </si>
  <si>
    <t xml:space="preserve">13:41:31</t>
  </si>
  <si>
    <t xml:space="preserve">13:54:33</t>
  </si>
  <si>
    <t xml:space="preserve">14:36:39</t>
  </si>
  <si>
    <t xml:space="preserve">11:35:01</t>
  </si>
  <si>
    <t xml:space="preserve">16:36:18</t>
  </si>
  <si>
    <t xml:space="preserve">16:36:59</t>
  </si>
  <si>
    <t xml:space="preserve">10:08:10</t>
  </si>
  <si>
    <t xml:space="preserve">10:08:11</t>
  </si>
  <si>
    <t xml:space="preserve">13:50:32</t>
  </si>
  <si>
    <t xml:space="preserve">14:29:48</t>
  </si>
  <si>
    <t xml:space="preserve">10:00:28</t>
  </si>
  <si>
    <t xml:space="preserve">9:21:33</t>
  </si>
  <si>
    <t xml:space="preserve">12:28:47</t>
  </si>
  <si>
    <t xml:space="preserve">12:28:52</t>
  </si>
  <si>
    <t xml:space="preserve">15:25:46</t>
  </si>
  <si>
    <t xml:space="preserve">15:26:10</t>
  </si>
  <si>
    <t xml:space="preserve">10:24:24</t>
  </si>
  <si>
    <t xml:space="preserve">10:24:26</t>
  </si>
  <si>
    <t xml:space="preserve">11:33:19</t>
  </si>
  <si>
    <t xml:space="preserve">8:29:58</t>
  </si>
  <si>
    <t xml:space="preserve">13:32:14</t>
  </si>
  <si>
    <t xml:space="preserve">13:32:15</t>
  </si>
  <si>
    <t xml:space="preserve">134429BD0</t>
  </si>
  <si>
    <t xml:space="preserve">10:02:57</t>
  </si>
  <si>
    <t xml:space="preserve">10:20:20</t>
  </si>
  <si>
    <t xml:space="preserve">10:20:37</t>
  </si>
  <si>
    <t xml:space="preserve">10:40:38</t>
  </si>
  <si>
    <t xml:space="preserve">11:31:10</t>
  </si>
  <si>
    <t xml:space="preserve">11:40:02</t>
  </si>
  <si>
    <t xml:space="preserve">11:40:11</t>
  </si>
  <si>
    <t xml:space="preserve">14:02:45</t>
  </si>
  <si>
    <t xml:space="preserve">15:12:09</t>
  </si>
  <si>
    <t xml:space="preserve">15:39:36</t>
  </si>
  <si>
    <t xml:space="preserve">15:39:38</t>
  </si>
  <si>
    <t xml:space="preserve">15:49:33</t>
  </si>
  <si>
    <t xml:space="preserve">15:49:46</t>
  </si>
  <si>
    <t xml:space="preserve">16:17:24</t>
  </si>
  <si>
    <t xml:space="preserve">16:17:25</t>
  </si>
  <si>
    <t xml:space="preserve">16:38:25</t>
  </si>
  <si>
    <t xml:space="preserve">16:39:55</t>
  </si>
  <si>
    <t xml:space="preserve">9:19:42</t>
  </si>
  <si>
    <t xml:space="preserve">11:42:28</t>
  </si>
  <si>
    <t xml:space="preserve">11:42:56</t>
  </si>
  <si>
    <t xml:space="preserve">2:00:00</t>
  </si>
  <si>
    <t xml:space="preserve">9:23:33</t>
  </si>
  <si>
    <t xml:space="preserve">9:28:00</t>
  </si>
  <si>
    <t xml:space="preserve">9:53:05</t>
  </si>
  <si>
    <t xml:space="preserve">11:06:55</t>
  </si>
  <si>
    <t xml:space="preserve">11:15:42</t>
  </si>
  <si>
    <t xml:space="preserve">11:34:34</t>
  </si>
  <si>
    <t xml:space="preserve">12:42:03</t>
  </si>
  <si>
    <t xml:space="preserve">13:08:40</t>
  </si>
  <si>
    <t xml:space="preserve">13:09:12</t>
  </si>
  <si>
    <t xml:space="preserve">13:09:37</t>
  </si>
  <si>
    <t xml:space="preserve">13:30:42</t>
  </si>
  <si>
    <t xml:space="preserve">13:47:09</t>
  </si>
  <si>
    <t xml:space="preserve">14:05:01</t>
  </si>
  <si>
    <t xml:space="preserve">16:02:53</t>
  </si>
  <si>
    <t xml:space="preserve">8:26:43</t>
  </si>
  <si>
    <t xml:space="preserve">9:19:25</t>
  </si>
  <si>
    <t xml:space="preserve">9:30:04</t>
  </si>
  <si>
    <t xml:space="preserve">9:50:33</t>
  </si>
  <si>
    <t xml:space="preserve">10:58:39</t>
  </si>
  <si>
    <t xml:space="preserve">10:58:43</t>
  </si>
  <si>
    <t xml:space="preserve">14:03:28</t>
  </si>
  <si>
    <t xml:space="preserve">14:03:44</t>
  </si>
  <si>
    <t xml:space="preserve">14:30:53</t>
  </si>
  <si>
    <t xml:space="preserve">14:41:10</t>
  </si>
  <si>
    <t xml:space="preserve">9:20:04</t>
  </si>
  <si>
    <t xml:space="preserve">9:22:30</t>
  </si>
  <si>
    <t xml:space="preserve">9:22:39</t>
  </si>
  <si>
    <t xml:space="preserve">11:02:28</t>
  </si>
  <si>
    <t xml:space="preserve">12:05:11</t>
  </si>
  <si>
    <t xml:space="preserve">14:44:28</t>
  </si>
  <si>
    <t xml:space="preserve">14:44:53</t>
  </si>
  <si>
    <t xml:space="preserve">6:30:45</t>
  </si>
  <si>
    <t xml:space="preserve">7:36:52</t>
  </si>
  <si>
    <t xml:space="preserve">9:04:08</t>
  </si>
  <si>
    <t xml:space="preserve">9:05:07</t>
  </si>
  <si>
    <t xml:space="preserve">9:24:45</t>
  </si>
  <si>
    <t xml:space="preserve">9:35:56</t>
  </si>
  <si>
    <t xml:space="preserve">10:26:29</t>
  </si>
  <si>
    <t xml:space="preserve">11:52:46</t>
  </si>
  <si>
    <t xml:space="preserve">11:52:56</t>
  </si>
  <si>
    <t xml:space="preserve">15:12:18</t>
  </si>
  <si>
    <t xml:space="preserve">15:12:30</t>
  </si>
  <si>
    <t xml:space="preserve">11:24:05</t>
  </si>
  <si>
    <t xml:space="preserve">12:15:19</t>
  </si>
  <si>
    <t xml:space="preserve">12:15:26</t>
  </si>
  <si>
    <t xml:space="preserve">12:15:39</t>
  </si>
  <si>
    <t xml:space="preserve">12:15:40</t>
  </si>
  <si>
    <t xml:space="preserve">12:15:41</t>
  </si>
  <si>
    <t xml:space="preserve">12:16:30</t>
  </si>
  <si>
    <t xml:space="preserve">12:17:17</t>
  </si>
  <si>
    <t xml:space="preserve">12:17:35</t>
  </si>
  <si>
    <t xml:space="preserve">12:17:46</t>
  </si>
  <si>
    <t xml:space="preserve">12:18:15</t>
  </si>
  <si>
    <t xml:space="preserve">12:18:16</t>
  </si>
  <si>
    <t xml:space="preserve">13:05:16</t>
  </si>
  <si>
    <t xml:space="preserve">13:05:40</t>
  </si>
  <si>
    <t xml:space="preserve">13:11:43</t>
  </si>
  <si>
    <t xml:space="preserve">13:37:43</t>
  </si>
  <si>
    <t xml:space="preserve">13:42:06</t>
  </si>
  <si>
    <t xml:space="preserve">13:42:38</t>
  </si>
  <si>
    <t xml:space="preserve">13:47:56</t>
  </si>
  <si>
    <t xml:space="preserve">15:26:56</t>
  </si>
  <si>
    <t xml:space="preserve">16:52:40</t>
  </si>
  <si>
    <t xml:space="preserve">9:45:17</t>
  </si>
  <si>
    <t xml:space="preserve">10:49:11</t>
  </si>
  <si>
    <t xml:space="preserve">11:16:49</t>
  </si>
  <si>
    <t xml:space="preserve">11:50:32</t>
  </si>
  <si>
    <t xml:space="preserve">7:28:51</t>
  </si>
  <si>
    <t xml:space="preserve">7:29:16</t>
  </si>
  <si>
    <t xml:space="preserve">9:55:19</t>
  </si>
  <si>
    <t xml:space="preserve">10:42:10</t>
  </si>
  <si>
    <t xml:space="preserve">10:42:42</t>
  </si>
  <si>
    <t xml:space="preserve">12:37:01</t>
  </si>
  <si>
    <t xml:space="preserve">12:37:33</t>
  </si>
  <si>
    <t xml:space="preserve">13:50:58</t>
  </si>
  <si>
    <t xml:space="preserve">13:51:19</t>
  </si>
  <si>
    <t xml:space="preserve">14:31:13</t>
  </si>
  <si>
    <t xml:space="preserve">14:31:30</t>
  </si>
  <si>
    <t xml:space="preserve">10:48:47</t>
  </si>
  <si>
    <t xml:space="preserve">10:54:28</t>
  </si>
  <si>
    <t xml:space="preserve">10:54:29</t>
  </si>
  <si>
    <t xml:space="preserve">11:11:11</t>
  </si>
  <si>
    <t xml:space="preserve">12:06:59</t>
  </si>
  <si>
    <t xml:space="preserve">12:07:00</t>
  </si>
  <si>
    <t xml:space="preserve">12:29:59</t>
  </si>
  <si>
    <t xml:space="preserve">12:40:06</t>
  </si>
  <si>
    <t xml:space="preserve">14:53:41</t>
  </si>
  <si>
    <t xml:space="preserve">15:05:16</t>
  </si>
  <si>
    <t xml:space="preserve">16:54:14</t>
  </si>
  <si>
    <t xml:space="preserve">9:35:49</t>
  </si>
  <si>
    <t xml:space="preserve">9:36:41</t>
  </si>
  <si>
    <t xml:space="preserve">9:46:25</t>
  </si>
  <si>
    <t xml:space="preserve">9:59:01</t>
  </si>
  <si>
    <t xml:space="preserve">10:03:50</t>
  </si>
  <si>
    <t xml:space="preserve">10:10:56</t>
  </si>
  <si>
    <t xml:space="preserve">10:11:26</t>
  </si>
  <si>
    <t xml:space="preserve">10:17:56</t>
  </si>
  <si>
    <t xml:space="preserve">10:19:25</t>
  </si>
  <si>
    <t xml:space="preserve">10:19:48</t>
  </si>
  <si>
    <t xml:space="preserve">10:26:26</t>
  </si>
  <si>
    <t xml:space="preserve">10:34:47</t>
  </si>
  <si>
    <t xml:space="preserve">11:32:20</t>
  </si>
  <si>
    <t xml:space="preserve">11:45:03</t>
  </si>
  <si>
    <t xml:space="preserve">11:47:00</t>
  </si>
  <si>
    <t xml:space="preserve">11:51:40</t>
  </si>
  <si>
    <t xml:space="preserve">13:19:01</t>
  </si>
  <si>
    <t xml:space="preserve">13:29:02</t>
  </si>
  <si>
    <t xml:space="preserve">15:00:48</t>
  </si>
  <si>
    <t xml:space="preserve">8:04:47</t>
  </si>
  <si>
    <t xml:space="preserve">10:57:52</t>
  </si>
  <si>
    <t xml:space="preserve">11:52:05</t>
  </si>
  <si>
    <t xml:space="preserve">11:52:21</t>
  </si>
  <si>
    <t xml:space="preserve">11:52:23</t>
  </si>
  <si>
    <t xml:space="preserve">12:09:52</t>
  </si>
  <si>
    <t xml:space="preserve">12:10:36</t>
  </si>
  <si>
    <t xml:space="preserve">12:49:56</t>
  </si>
  <si>
    <t xml:space="preserve">12:50:28</t>
  </si>
  <si>
    <t xml:space="preserve">13:08:47</t>
  </si>
  <si>
    <t xml:space="preserve">13:16:52</t>
  </si>
  <si>
    <t xml:space="preserve">13:16:53</t>
  </si>
  <si>
    <t xml:space="preserve">14:34:37</t>
  </si>
  <si>
    <t xml:space="preserve">14:39:47</t>
  </si>
  <si>
    <t xml:space="preserve">15:29:54</t>
  </si>
  <si>
    <t xml:space="preserve">15:33:01</t>
  </si>
  <si>
    <t xml:space="preserve">15:58:12</t>
  </si>
  <si>
    <t xml:space="preserve">8:56:12</t>
  </si>
  <si>
    <t xml:space="preserve">9:41:16</t>
  </si>
  <si>
    <t xml:space="preserve">9:41:17</t>
  </si>
  <si>
    <t xml:space="preserve">9:44:09</t>
  </si>
  <si>
    <t xml:space="preserve">9:44:31</t>
  </si>
  <si>
    <t xml:space="preserve">9:44:55</t>
  </si>
  <si>
    <t xml:space="preserve">9:47:56</t>
  </si>
  <si>
    <t xml:space="preserve">10:04:00</t>
  </si>
  <si>
    <t xml:space="preserve">10:25:30</t>
  </si>
  <si>
    <t xml:space="preserve">10:36:03</t>
  </si>
  <si>
    <t xml:space="preserve">10:36:05</t>
  </si>
  <si>
    <t xml:space="preserve">10:38:10</t>
  </si>
  <si>
    <t xml:space="preserve">11:05:00</t>
  </si>
  <si>
    <t xml:space="preserve">12:08:19</t>
  </si>
  <si>
    <t xml:space="preserve">12:40:40</t>
  </si>
  <si>
    <t xml:space="preserve">12:40:52</t>
  </si>
  <si>
    <t xml:space="preserve">13:35:57</t>
  </si>
  <si>
    <t xml:space="preserve">13:36:44</t>
  </si>
  <si>
    <t xml:space="preserve">15:13:32</t>
  </si>
  <si>
    <t xml:space="preserve">15:13:48</t>
  </si>
  <si>
    <t xml:space="preserve">15:13:49</t>
  </si>
  <si>
    <t xml:space="preserve">15:13:53</t>
  </si>
  <si>
    <t xml:space="preserve">15:30:51</t>
  </si>
  <si>
    <t xml:space="preserve">15:40:45</t>
  </si>
  <si>
    <t xml:space="preserve">15:57:50</t>
  </si>
  <si>
    <t xml:space="preserve">15:58:23</t>
  </si>
  <si>
    <t xml:space="preserve">10:04:36</t>
  </si>
  <si>
    <t xml:space="preserve">10:35:55</t>
  </si>
  <si>
    <t xml:space="preserve">11:30:30</t>
  </si>
  <si>
    <t xml:space="preserve">11:33:16</t>
  </si>
  <si>
    <t xml:space="preserve">11:34:41</t>
  </si>
  <si>
    <t xml:space="preserve">11:34:44</t>
  </si>
  <si>
    <t xml:space="preserve">11:34:45</t>
  </si>
  <si>
    <t xml:space="preserve">11:34:46</t>
  </si>
  <si>
    <t xml:space="preserve">12:31:08</t>
  </si>
  <si>
    <t xml:space="preserve">13:42:47</t>
  </si>
  <si>
    <t xml:space="preserve">13:59:37</t>
  </si>
  <si>
    <t xml:space="preserve">14:23:02</t>
  </si>
  <si>
    <t xml:space="preserve">14:38:38</t>
  </si>
  <si>
    <t xml:space="preserve">15:26:58</t>
  </si>
  <si>
    <t xml:space="preserve">15:27:25</t>
  </si>
  <si>
    <t xml:space="preserve">15:43:42</t>
  </si>
  <si>
    <t xml:space="preserve">16:15:33</t>
  </si>
  <si>
    <t xml:space="preserve">7:48:54</t>
  </si>
  <si>
    <t xml:space="preserve">9:22:06</t>
  </si>
  <si>
    <t xml:space="preserve">9:34:22</t>
  </si>
  <si>
    <t xml:space="preserve">11:30:36</t>
  </si>
  <si>
    <t xml:space="preserve">11:31:14</t>
  </si>
  <si>
    <t xml:space="preserve">11:45:30</t>
  </si>
  <si>
    <t xml:space="preserve">11:45:35</t>
  </si>
  <si>
    <t xml:space="preserve">11:57:10</t>
  </si>
  <si>
    <t xml:space="preserve">12:01:44</t>
  </si>
  <si>
    <t xml:space="preserve">12:02:04</t>
  </si>
  <si>
    <t xml:space="preserve">12:02:24</t>
  </si>
  <si>
    <t xml:space="preserve">12:02:36</t>
  </si>
  <si>
    <t xml:space="preserve">12:02:37</t>
  </si>
  <si>
    <t xml:space="preserve">12:03:31</t>
  </si>
  <si>
    <t xml:space="preserve">12:03:32</t>
  </si>
  <si>
    <t xml:space="preserve">12:09:06</t>
  </si>
  <si>
    <t xml:space="preserve">12:09:17</t>
  </si>
  <si>
    <t xml:space="preserve">12:09:19</t>
  </si>
  <si>
    <t xml:space="preserve">12:09:21</t>
  </si>
  <si>
    <t xml:space="preserve">12:09:24</t>
  </si>
  <si>
    <t xml:space="preserve">12:09:25</t>
  </si>
  <si>
    <t xml:space="preserve">12:09:39</t>
  </si>
  <si>
    <t xml:space="preserve">12:10:00</t>
  </si>
  <si>
    <t xml:space="preserve">12:47:00</t>
  </si>
  <si>
    <t xml:space="preserve">12:47:22</t>
  </si>
  <si>
    <t xml:space="preserve">12:48:51</t>
  </si>
  <si>
    <t xml:space="preserve">12:49:16</t>
  </si>
  <si>
    <t xml:space="preserve">13:22:30</t>
  </si>
  <si>
    <t xml:space="preserve">13:24:00</t>
  </si>
  <si>
    <t xml:space="preserve">13:47:05</t>
  </si>
  <si>
    <t xml:space="preserve">15:19:49</t>
  </si>
  <si>
    <t xml:space="preserve">15:34:44</t>
  </si>
  <si>
    <t xml:space="preserve">15:54:30</t>
  </si>
  <si>
    <t xml:space="preserve">10:34:15</t>
  </si>
  <si>
    <t xml:space="preserve">11:02:49</t>
  </si>
  <si>
    <t xml:space="preserve">11:05:12</t>
  </si>
  <si>
    <t xml:space="preserve">11:05:14</t>
  </si>
  <si>
    <t xml:space="preserve">11:05:15</t>
  </si>
  <si>
    <t xml:space="preserve">11:32:32</t>
  </si>
  <si>
    <t xml:space="preserve">11:43:14</t>
  </si>
  <si>
    <t xml:space="preserve">11:43:29</t>
  </si>
  <si>
    <t xml:space="preserve">12:05:27</t>
  </si>
  <si>
    <t xml:space="preserve">12:05:40</t>
  </si>
  <si>
    <t xml:space="preserve">12:06:21</t>
  </si>
  <si>
    <t xml:space="preserve">14:31:33</t>
  </si>
  <si>
    <t xml:space="preserve">14:31:48</t>
  </si>
  <si>
    <t xml:space="preserve">14:37:19</t>
  </si>
  <si>
    <t xml:space="preserve">14:37:38</t>
  </si>
  <si>
    <t xml:space="preserve">9:48:45</t>
  </si>
  <si>
    <t xml:space="preserve">10:31:24</t>
  </si>
  <si>
    <t xml:space="preserve">10:58:27</t>
  </si>
  <si>
    <t xml:space="preserve">10:59:01</t>
  </si>
  <si>
    <t xml:space="preserve">11:15:29</t>
  </si>
  <si>
    <t xml:space="preserve">12:22:43</t>
  </si>
  <si>
    <t xml:space="preserve">14:11:31</t>
  </si>
  <si>
    <t xml:space="preserve">14:11:33</t>
  </si>
  <si>
    <t xml:space="preserve">14:49:38</t>
  </si>
  <si>
    <t xml:space="preserve">14:49:49</t>
  </si>
  <si>
    <t xml:space="preserve">14:53:32</t>
  </si>
  <si>
    <t xml:space="preserve">15:07:58</t>
  </si>
  <si>
    <t xml:space="preserve">7:56:33</t>
  </si>
  <si>
    <t xml:space="preserve">8:00:00</t>
  </si>
  <si>
    <t xml:space="preserve">9:48:52</t>
  </si>
  <si>
    <t xml:space="preserve">10:20:30</t>
  </si>
  <si>
    <t xml:space="preserve">10:20:41</t>
  </si>
  <si>
    <t xml:space="preserve">11:53:39</t>
  </si>
  <si>
    <t xml:space="preserve">11:53:56</t>
  </si>
  <si>
    <t xml:space="preserve">12:37:02</t>
  </si>
  <si>
    <t xml:space="preserve">12:37:34</t>
  </si>
  <si>
    <t xml:space="preserve">13:01:03</t>
  </si>
  <si>
    <t xml:space="preserve">14:21:37</t>
  </si>
  <si>
    <t xml:space="preserve">14:21:49</t>
  </si>
  <si>
    <t xml:space="preserve">15:05:43</t>
  </si>
  <si>
    <t xml:space="preserve">10:52:15</t>
  </si>
  <si>
    <t xml:space="preserve">11:46:26</t>
  </si>
  <si>
    <t xml:space="preserve">11:46:32</t>
  </si>
  <si>
    <t xml:space="preserve">8:47:10</t>
  </si>
  <si>
    <t xml:space="preserve">10:51:13</t>
  </si>
  <si>
    <t xml:space="preserve">12:53:03</t>
  </si>
  <si>
    <t xml:space="preserve">14:30:42</t>
  </si>
  <si>
    <t xml:space="preserve">15:40:15</t>
  </si>
  <si>
    <t xml:space="preserve">15:44:44</t>
  </si>
  <si>
    <t xml:space="preserve">10:24:57</t>
  </si>
  <si>
    <t xml:space="preserve">13:30:51</t>
  </si>
  <si>
    <t xml:space="preserve">14:37:32</t>
  </si>
  <si>
    <t xml:space="preserve">15:37:44</t>
  </si>
  <si>
    <t xml:space="preserve">15:47:08</t>
  </si>
  <si>
    <t xml:space="preserve">16:05:38</t>
  </si>
  <si>
    <t xml:space="preserve">8:48:01</t>
  </si>
  <si>
    <t xml:space="preserve">9:41:44</t>
  </si>
  <si>
    <t xml:space="preserve">15:33:31</t>
  </si>
  <si>
    <t xml:space="preserve">15:36:37</t>
  </si>
  <si>
    <t xml:space="preserve">15:43:23</t>
  </si>
  <si>
    <t xml:space="preserve">4:30:00</t>
  </si>
  <si>
    <t xml:space="preserve">4:33:16</t>
  </si>
  <si>
    <t xml:space="preserve">4:34:14</t>
  </si>
  <si>
    <t xml:space="preserve">4:35:21</t>
  </si>
  <si>
    <t xml:space="preserve">4:57:27</t>
  </si>
  <si>
    <t xml:space="preserve">9:00:23</t>
  </si>
  <si>
    <t xml:space="preserve">10:30:00</t>
  </si>
  <si>
    <t xml:space="preserve">10:30:18</t>
  </si>
  <si>
    <t xml:space="preserve">10:35:18</t>
  </si>
  <si>
    <t xml:space="preserve">10:35:24</t>
  </si>
  <si>
    <t xml:space="preserve">10:56:27</t>
  </si>
  <si>
    <t xml:space="preserve">10:56:48</t>
  </si>
  <si>
    <t xml:space="preserve">11:31:54</t>
  </si>
  <si>
    <t xml:space="preserve">11:31:55</t>
  </si>
  <si>
    <t xml:space="preserve">14:45:44</t>
  </si>
  <si>
    <t xml:space="preserve">14:46:07</t>
  </si>
  <si>
    <t xml:space="preserve">14:47:22</t>
  </si>
  <si>
    <t xml:space="preserve">15:00:34</t>
  </si>
  <si>
    <t xml:space="preserve">15:04:29</t>
  </si>
  <si>
    <t xml:space="preserve">15:16:59</t>
  </si>
  <si>
    <t xml:space="preserve">15:17:13</t>
  </si>
  <si>
    <t xml:space="preserve">16:06:04</t>
  </si>
  <si>
    <t xml:space="preserve">10:35:36</t>
  </si>
  <si>
    <t xml:space="preserve">10:54:02</t>
  </si>
  <si>
    <t xml:space="preserve">10:54:11</t>
  </si>
  <si>
    <t xml:space="preserve">11:15:40</t>
  </si>
  <si>
    <t xml:space="preserve">11:16:04</t>
  </si>
  <si>
    <t xml:space="preserve">12:00:28</t>
  </si>
  <si>
    <t xml:space="preserve">12:04:09</t>
  </si>
  <si>
    <t xml:space="preserve">12:12:04</t>
  </si>
  <si>
    <t xml:space="preserve">12:15:06</t>
  </si>
  <si>
    <t xml:space="preserve">12:15:10</t>
  </si>
  <si>
    <t xml:space="preserve">12:42:55</t>
  </si>
  <si>
    <t xml:space="preserve">12:46:52</t>
  </si>
  <si>
    <t xml:space="preserve">12:52:34</t>
  </si>
  <si>
    <t xml:space="preserve">12:53:04</t>
  </si>
  <si>
    <t xml:space="preserve">12:53:34</t>
  </si>
  <si>
    <t xml:space="preserve">12:55:07</t>
  </si>
  <si>
    <t xml:space="preserve">13:13:27</t>
  </si>
  <si>
    <t xml:space="preserve">14:25:21</t>
  </si>
  <si>
    <t xml:space="preserve">15:44:59</t>
  </si>
  <si>
    <t xml:space="preserve">9:15:07</t>
  </si>
  <si>
    <t xml:space="preserve">10:54:44</t>
  </si>
  <si>
    <t xml:space="preserve">10:55:56</t>
  </si>
  <si>
    <t xml:space="preserve">12:40:44</t>
  </si>
  <si>
    <t xml:space="preserve">12:41:00</t>
  </si>
  <si>
    <t xml:space="preserve">12:57:06</t>
  </si>
  <si>
    <t xml:space="preserve">13:47:06</t>
  </si>
  <si>
    <t xml:space="preserve">13:48:01</t>
  </si>
  <si>
    <t xml:space="preserve">15:08:42</t>
  </si>
  <si>
    <t xml:space="preserve">15:21:41</t>
  </si>
  <si>
    <t xml:space="preserve">15:21:42</t>
  </si>
  <si>
    <t xml:space="preserve">8:47:02</t>
  </si>
  <si>
    <t xml:space="preserve">9:43:18</t>
  </si>
  <si>
    <t xml:space="preserve">9:44:32</t>
  </si>
  <si>
    <t xml:space="preserve">10:08:34</t>
  </si>
  <si>
    <t xml:space="preserve">11:39:57</t>
  </si>
  <si>
    <t xml:space="preserve">11:49:48</t>
  </si>
  <si>
    <t xml:space="preserve">11:49:55</t>
  </si>
  <si>
    <t xml:space="preserve">12:16:18</t>
  </si>
  <si>
    <t xml:space="preserve">13:49:48</t>
  </si>
  <si>
    <t xml:space="preserve">13:49:51</t>
  </si>
  <si>
    <t xml:space="preserve">14:32:21</t>
  </si>
  <si>
    <t xml:space="preserve">8:53:22</t>
  </si>
  <si>
    <t xml:space="preserve">9:19:09</t>
  </si>
  <si>
    <t xml:space="preserve">9:26:38</t>
  </si>
  <si>
    <t xml:space="preserve">9:30:00</t>
  </si>
  <si>
    <t xml:space="preserve">10:49:08</t>
  </si>
  <si>
    <t xml:space="preserve">10:49:16</t>
  </si>
  <si>
    <t xml:space="preserve">10:59:23</t>
  </si>
  <si>
    <t xml:space="preserve">10:59:44</t>
  </si>
  <si>
    <t xml:space="preserve">11:24:41</t>
  </si>
  <si>
    <t xml:space="preserve">11:26:22</t>
  </si>
  <si>
    <t xml:space="preserve">11:26:43</t>
  </si>
  <si>
    <t xml:space="preserve">11:35:27</t>
  </si>
  <si>
    <t xml:space="preserve">11:35:31</t>
  </si>
  <si>
    <t xml:space="preserve">11:50:05</t>
  </si>
  <si>
    <t xml:space="preserve">11:50:20</t>
  </si>
  <si>
    <t xml:space="preserve">12:12:13</t>
  </si>
  <si>
    <t xml:space="preserve">12:36:36</t>
  </si>
  <si>
    <t xml:space="preserve">13:46:14</t>
  </si>
  <si>
    <t xml:space="preserve">14:06:06</t>
  </si>
  <si>
    <t xml:space="preserve">14:15:05</t>
  </si>
  <si>
    <t xml:space="preserve">14:22:25</t>
  </si>
  <si>
    <t xml:space="preserve">15:00:09</t>
  </si>
  <si>
    <t xml:space="preserve">15:14:20</t>
  </si>
  <si>
    <t xml:space="preserve">15:36:56</t>
  </si>
  <si>
    <t xml:space="preserve">16:08:24</t>
  </si>
  <si>
    <t xml:space="preserve">16:34:06</t>
  </si>
  <si>
    <t xml:space="preserve">16:34:21</t>
  </si>
  <si>
    <t xml:space="preserve">9:57:06</t>
  </si>
  <si>
    <t xml:space="preserve">9:57:09</t>
  </si>
  <si>
    <t xml:space="preserve">11:06:10</t>
  </si>
  <si>
    <t xml:space="preserve">11:10:40</t>
  </si>
  <si>
    <t xml:space="preserve">11:12:48</t>
  </si>
  <si>
    <t xml:space="preserve">11:19:14</t>
  </si>
  <si>
    <t xml:space="preserve">11:39:21</t>
  </si>
  <si>
    <t xml:space="preserve">11:59:30</t>
  </si>
  <si>
    <t xml:space="preserve">12:04:46</t>
  </si>
  <si>
    <t xml:space="preserve">12:07:37</t>
  </si>
  <si>
    <t xml:space="preserve">12:07:56</t>
  </si>
  <si>
    <t xml:space="preserve">12:22:23</t>
  </si>
  <si>
    <t xml:space="preserve">12:23:03</t>
  </si>
  <si>
    <t xml:space="preserve">12:35:20</t>
  </si>
  <si>
    <t xml:space="preserve">12:35:51</t>
  </si>
  <si>
    <t xml:space="preserve">12:41:16</t>
  </si>
  <si>
    <t xml:space="preserve">12:41:48</t>
  </si>
  <si>
    <t xml:space="preserve">12:56:26</t>
  </si>
  <si>
    <t xml:space="preserve">12:56:53</t>
  </si>
  <si>
    <t xml:space="preserve">13:00:44</t>
  </si>
  <si>
    <t xml:space="preserve">13:01:13</t>
  </si>
  <si>
    <t xml:space="preserve">13:03:09</t>
  </si>
  <si>
    <t xml:space="preserve">13:03:13</t>
  </si>
  <si>
    <t xml:space="preserve">13:05:19</t>
  </si>
  <si>
    <t xml:space="preserve">13:05:24</t>
  </si>
  <si>
    <t xml:space="preserve">14:31:18</t>
  </si>
  <si>
    <t xml:space="preserve">14:37:30</t>
  </si>
  <si>
    <t xml:space="preserve">9:14:47</t>
  </si>
  <si>
    <t xml:space="preserve">9:15:06</t>
  </si>
  <si>
    <t xml:space="preserve">10:30:25</t>
  </si>
  <si>
    <t xml:space="preserve">11:07:47</t>
  </si>
  <si>
    <t xml:space="preserve">11:17:52</t>
  </si>
  <si>
    <t xml:space="preserve">11:22:28</t>
  </si>
  <si>
    <t xml:space="preserve">11:23:01</t>
  </si>
  <si>
    <t xml:space="preserve">12:25:00</t>
  </si>
  <si>
    <t xml:space="preserve">12:35:00</t>
  </si>
  <si>
    <t xml:space="preserve">12:37:40</t>
  </si>
  <si>
    <t xml:space="preserve">13:21:14</t>
  </si>
  <si>
    <t xml:space="preserve">13:21:28</t>
  </si>
  <si>
    <t xml:space="preserve">13:30:00</t>
  </si>
  <si>
    <t xml:space="preserve">14:06:56</t>
  </si>
  <si>
    <t xml:space="preserve">14:07:22</t>
  </si>
  <si>
    <t xml:space="preserve">14:40:14</t>
  </si>
  <si>
    <t xml:space="preserve">14:40:50</t>
  </si>
  <si>
    <t xml:space="preserve">15:33:39</t>
  </si>
  <si>
    <t xml:space="preserve">15:39:15</t>
  </si>
  <si>
    <t xml:space="preserve">16:10:35</t>
  </si>
  <si>
    <t xml:space="preserve">9:35:03</t>
  </si>
  <si>
    <t xml:space="preserve">11:17:06</t>
  </si>
  <si>
    <t xml:space="preserve">11:17:07</t>
  </si>
  <si>
    <t xml:space="preserve">11:18:29</t>
  </si>
  <si>
    <t xml:space="preserve">11:18:39</t>
  </si>
  <si>
    <t xml:space="preserve">11:19:48</t>
  </si>
  <si>
    <t xml:space="preserve">11:19:56</t>
  </si>
  <si>
    <t xml:space="preserve">11:27:30</t>
  </si>
  <si>
    <t xml:space="preserve">12:42:39</t>
  </si>
  <si>
    <t xml:space="preserve">12:43:11</t>
  </si>
  <si>
    <t xml:space="preserve">13:05:56</t>
  </si>
  <si>
    <t xml:space="preserve">13:14:04</t>
  </si>
  <si>
    <t xml:space="preserve">13:14:49</t>
  </si>
  <si>
    <t xml:space="preserve">13:14:50</t>
  </si>
  <si>
    <t xml:space="preserve">13:30:59</t>
  </si>
  <si>
    <t xml:space="preserve">13:46:33</t>
  </si>
  <si>
    <t xml:space="preserve">13:55:48</t>
  </si>
  <si>
    <t xml:space="preserve">14:53:13</t>
  </si>
  <si>
    <t xml:space="preserve">14:53:22</t>
  </si>
  <si>
    <t xml:space="preserve">15:03:38</t>
  </si>
  <si>
    <t xml:space="preserve">15:28:11</t>
  </si>
  <si>
    <t xml:space="preserve">15:28:13</t>
  </si>
  <si>
    <t xml:space="preserve">3:24:42</t>
  </si>
  <si>
    <t xml:space="preserve">7:42:51</t>
  </si>
  <si>
    <t xml:space="preserve">11:11:02</t>
  </si>
  <si>
    <t xml:space="preserve">11:13:29</t>
  </si>
  <si>
    <t xml:space="preserve">11:22:54</t>
  </si>
  <si>
    <t xml:space="preserve">13:08:38</t>
  </si>
  <si>
    <t xml:space="preserve">13:54:10</t>
  </si>
  <si>
    <t xml:space="preserve">14:06:26</t>
  </si>
  <si>
    <t xml:space="preserve">14:07:00</t>
  </si>
  <si>
    <t xml:space="preserve">14:10:48</t>
  </si>
  <si>
    <t xml:space="preserve">14:11:38</t>
  </si>
  <si>
    <t xml:space="preserve">14:14:01</t>
  </si>
  <si>
    <t xml:space="preserve">14:16:51</t>
  </si>
  <si>
    <t xml:space="preserve">14:32:42</t>
  </si>
  <si>
    <t xml:space="preserve">15:54:47</t>
  </si>
  <si>
    <t xml:space="preserve">15:55:31</t>
  </si>
  <si>
    <t xml:space="preserve">4:44:47</t>
  </si>
  <si>
    <t xml:space="preserve">10:33:40</t>
  </si>
  <si>
    <t xml:space="preserve">10:39:20</t>
  </si>
  <si>
    <t xml:space="preserve">11:15:34</t>
  </si>
  <si>
    <t xml:space="preserve">11:24:42</t>
  </si>
  <si>
    <t xml:space="preserve">11:28:55</t>
  </si>
  <si>
    <t xml:space="preserve">14:36:26</t>
  </si>
  <si>
    <t xml:space="preserve">14:37:04</t>
  </si>
  <si>
    <t xml:space="preserve">15:11:09</t>
  </si>
  <si>
    <t xml:space="preserve">16:03:22</t>
  </si>
  <si>
    <t xml:space="preserve">16:03:23</t>
  </si>
  <si>
    <t xml:space="preserve">8:16:30</t>
  </si>
  <si>
    <t xml:space="preserve">9:44:00</t>
  </si>
  <si>
    <t xml:space="preserve">10:02:07</t>
  </si>
  <si>
    <t xml:space="preserve">10:02:17</t>
  </si>
  <si>
    <t xml:space="preserve">10:10:00</t>
  </si>
  <si>
    <t xml:space="preserve">10:22:28</t>
  </si>
  <si>
    <t xml:space="preserve">10:46:31</t>
  </si>
  <si>
    <t xml:space="preserve">11:11:46</t>
  </si>
  <si>
    <t xml:space="preserve">11:22:59</t>
  </si>
  <si>
    <t xml:space="preserve">11:23:08</t>
  </si>
  <si>
    <t xml:space="preserve">11:31:43</t>
  </si>
  <si>
    <t xml:space="preserve">11:49:00</t>
  </si>
  <si>
    <t xml:space="preserve">12:18:34</t>
  </si>
  <si>
    <t xml:space="preserve">14:31:28</t>
  </si>
  <si>
    <t xml:space="preserve">14:32:22</t>
  </si>
  <si>
    <t xml:space="preserve">8:29:15</t>
  </si>
  <si>
    <t xml:space="preserve">10:31:12</t>
  </si>
  <si>
    <t xml:space="preserve">10:43:48</t>
  </si>
  <si>
    <t xml:space="preserve">11:20:00</t>
  </si>
  <si>
    <t xml:space="preserve">11:39:58</t>
  </si>
  <si>
    <t xml:space="preserve">11:39:59</t>
  </si>
  <si>
    <t xml:space="preserve">11:53:54</t>
  </si>
  <si>
    <t xml:space="preserve">11:53:55</t>
  </si>
  <si>
    <t xml:space="preserve">12:19:06</t>
  </si>
  <si>
    <t xml:space="preserve">12:33:49</t>
  </si>
  <si>
    <t xml:space="preserve">12:33:55</t>
  </si>
  <si>
    <t xml:space="preserve">13:00:53</t>
  </si>
  <si>
    <t xml:space="preserve">13:56:20</t>
  </si>
  <si>
    <t xml:space="preserve">13:56:47</t>
  </si>
  <si>
    <t xml:space="preserve">13:59:36</t>
  </si>
  <si>
    <t xml:space="preserve">14:00:00</t>
  </si>
  <si>
    <t xml:space="preserve">14:24:22</t>
  </si>
  <si>
    <t xml:space="preserve">14:56:58</t>
  </si>
  <si>
    <t xml:space="preserve">12:01:09</t>
  </si>
  <si>
    <t xml:space="preserve">14:26:30</t>
  </si>
  <si>
    <t xml:space="preserve">14:26:39</t>
  </si>
  <si>
    <t xml:space="preserve">14:49:02</t>
  </si>
  <si>
    <t xml:space="preserve">14:50:45</t>
  </si>
  <si>
    <t xml:space="preserve">14:50:59</t>
  </si>
  <si>
    <t xml:space="preserve">15:14:47</t>
  </si>
  <si>
    <t xml:space="preserve">15:50:43</t>
  </si>
  <si>
    <t xml:space="preserve">15:50:44</t>
  </si>
  <si>
    <t xml:space="preserve">8:16:54</t>
  </si>
  <si>
    <t xml:space="preserve">8:16:58</t>
  </si>
  <si>
    <t xml:space="preserve">9:39:29</t>
  </si>
  <si>
    <t xml:space="preserve">9:40:07</t>
  </si>
  <si>
    <t xml:space="preserve">10:41:34</t>
  </si>
  <si>
    <t xml:space="preserve">10:41:55</t>
  </si>
  <si>
    <t xml:space="preserve">12:00:04</t>
  </si>
  <si>
    <t xml:space="preserve">12:36:37</t>
  </si>
  <si>
    <t xml:space="preserve">12:42:43</t>
  </si>
  <si>
    <t xml:space="preserve">12:51:18</t>
  </si>
  <si>
    <t xml:space="preserve">13:02:56</t>
  </si>
  <si>
    <t xml:space="preserve">13:02:57</t>
  </si>
  <si>
    <t xml:space="preserve">13:26:08</t>
  </si>
  <si>
    <t xml:space="preserve">14:14:00</t>
  </si>
  <si>
    <t xml:space="preserve">14:39:37</t>
  </si>
  <si>
    <t xml:space="preserve">14:48:09</t>
  </si>
  <si>
    <t xml:space="preserve">14:49:51</t>
  </si>
  <si>
    <t xml:space="preserve">14:51:39</t>
  </si>
  <si>
    <t xml:space="preserve">15:14:55</t>
  </si>
  <si>
    <t xml:space="preserve">15:15:50</t>
  </si>
  <si>
    <t xml:space="preserve">15:15:54</t>
  </si>
  <si>
    <t xml:space="preserve">15:19:48</t>
  </si>
  <si>
    <t xml:space="preserve">16:23:30</t>
  </si>
  <si>
    <t xml:space="preserve">8:35:15</t>
  </si>
  <si>
    <t xml:space="preserve">10:14:14</t>
  </si>
  <si>
    <t xml:space="preserve">10:42:17</t>
  </si>
  <si>
    <t xml:space="preserve">10:51:40</t>
  </si>
  <si>
    <t xml:space="preserve">10:51:41</t>
  </si>
  <si>
    <t xml:space="preserve">13:28:34</t>
  </si>
  <si>
    <t xml:space="preserve">13:29:13</t>
  </si>
  <si>
    <t xml:space="preserve">13:50:00</t>
  </si>
  <si>
    <t xml:space="preserve">13:51:27</t>
  </si>
  <si>
    <t xml:space="preserve">13:55:10</t>
  </si>
  <si>
    <t xml:space="preserve">14:51:32</t>
  </si>
  <si>
    <t xml:space="preserve">15:00:49</t>
  </si>
  <si>
    <t xml:space="preserve">8:33:07</t>
  </si>
  <si>
    <t xml:space="preserve">8:40:57</t>
  </si>
  <si>
    <t xml:space="preserve">10:07:25</t>
  </si>
  <si>
    <t xml:space="preserve">10:22:59</t>
  </si>
  <si>
    <t xml:space="preserve">11:17:46</t>
  </si>
  <si>
    <t xml:space="preserve">12:50:34</t>
  </si>
  <si>
    <t xml:space="preserve">15:23:19</t>
  </si>
  <si>
    <t xml:space="preserve">16:14:01</t>
  </si>
  <si>
    <t xml:space="preserve">16:36:25</t>
  </si>
  <si>
    <t xml:space="preserve">10:05:40</t>
  </si>
  <si>
    <t xml:space="preserve">11:54:56</t>
  </si>
  <si>
    <t xml:space="preserve">11:55:05</t>
  </si>
  <si>
    <t xml:space="preserve">12:40:21</t>
  </si>
  <si>
    <t xml:space="preserve">12:45:12</t>
  </si>
  <si>
    <t xml:space="preserve">13:19:29</t>
  </si>
  <si>
    <t xml:space="preserve">15:48:17</t>
  </si>
  <si>
    <t xml:space="preserve">15:51:43</t>
  </si>
  <si>
    <t xml:space="preserve">10:45:07</t>
  </si>
  <si>
    <t xml:space="preserve">10:45:12</t>
  </si>
  <si>
    <t xml:space="preserve">10:57:01</t>
  </si>
  <si>
    <t xml:space="preserve">10:57:13</t>
  </si>
  <si>
    <t xml:space="preserve">11:03:02</t>
  </si>
  <si>
    <t xml:space="preserve">11:07:46</t>
  </si>
  <si>
    <t xml:space="preserve">11:17:23</t>
  </si>
  <si>
    <t xml:space="preserve">11:17:24</t>
  </si>
  <si>
    <t xml:space="preserve">11:20:55</t>
  </si>
  <si>
    <t xml:space="preserve">11:53:45</t>
  </si>
  <si>
    <t xml:space="preserve">11:53:53</t>
  </si>
  <si>
    <t xml:space="preserve">11:54:00</t>
  </si>
  <si>
    <t xml:space="preserve">13:38:41</t>
  </si>
  <si>
    <t xml:space="preserve">14:16:47</t>
  </si>
  <si>
    <t xml:space="preserve">14:16:55</t>
  </si>
  <si>
    <t xml:space="preserve">15:28:27</t>
  </si>
  <si>
    <t xml:space="preserve">15:55:24</t>
  </si>
  <si>
    <t xml:space="preserve">16:21:42</t>
  </si>
  <si>
    <t xml:space="preserve">16:21:53</t>
  </si>
  <si>
    <t xml:space="preserve">9:40:51</t>
  </si>
  <si>
    <t xml:space="preserve">9:40:53</t>
  </si>
  <si>
    <t xml:space="preserve">11:07:37</t>
  </si>
  <si>
    <t xml:space="preserve">11:17:34</t>
  </si>
  <si>
    <t xml:space="preserve">11:30:00</t>
  </si>
  <si>
    <t xml:space="preserve">11:30:56</t>
  </si>
  <si>
    <t xml:space="preserve">11:47:15</t>
  </si>
  <si>
    <t xml:space="preserve">11:56:26</t>
  </si>
  <si>
    <t xml:space="preserve">11:56:33</t>
  </si>
  <si>
    <t xml:space="preserve">12:11:47</t>
  </si>
  <si>
    <t xml:space="preserve">12:42:38</t>
  </si>
  <si>
    <t xml:space="preserve">12:56:54</t>
  </si>
  <si>
    <t xml:space="preserve">13:17:46</t>
  </si>
  <si>
    <t xml:space="preserve">13:17:55</t>
  </si>
  <si>
    <t xml:space="preserve">13:19:50</t>
  </si>
  <si>
    <t xml:space="preserve">14:25:04</t>
  </si>
  <si>
    <t xml:space="preserve">14:25:05</t>
  </si>
  <si>
    <t xml:space="preserve">14:37:03</t>
  </si>
  <si>
    <t xml:space="preserve">14:40:19</t>
  </si>
  <si>
    <t xml:space="preserve">14:40:29</t>
  </si>
  <si>
    <t xml:space="preserve">15:21:00</t>
  </si>
  <si>
    <t xml:space="preserve">15:32:47</t>
  </si>
  <si>
    <t xml:space="preserve">15:33:24</t>
  </si>
  <si>
    <t xml:space="preserve">9:30:09</t>
  </si>
  <si>
    <t xml:space="preserve">11:06:29</t>
  </si>
  <si>
    <t xml:space="preserve">11:23:50</t>
  </si>
  <si>
    <t xml:space="preserve">11:39:05</t>
  </si>
  <si>
    <t xml:space="preserve">11:40:26</t>
  </si>
  <si>
    <t xml:space="preserve">11:57:58</t>
  </si>
  <si>
    <t xml:space="preserve">12:04:57</t>
  </si>
  <si>
    <t xml:space="preserve">13:03:46</t>
  </si>
  <si>
    <t xml:space="preserve">15:01:58</t>
  </si>
  <si>
    <t xml:space="preserve">15:02:08</t>
  </si>
  <si>
    <t xml:space="preserve">15:15:58</t>
  </si>
  <si>
    <t xml:space="preserve">16:28:58</t>
  </si>
  <si>
    <t xml:space="preserve">10:37:46</t>
  </si>
  <si>
    <t xml:space="preserve">10:37:53</t>
  </si>
  <si>
    <t xml:space="preserve">11:15:59</t>
  </si>
  <si>
    <t xml:space="preserve">11:16:14</t>
  </si>
  <si>
    <t xml:space="preserve">11:30:50</t>
  </si>
  <si>
    <t xml:space="preserve">14:58:46</t>
  </si>
  <si>
    <t xml:space="preserve">15:08:15</t>
  </si>
  <si>
    <t xml:space="preserve">15:10:56</t>
  </si>
  <si>
    <t xml:space="preserve">15:10:57</t>
  </si>
  <si>
    <t xml:space="preserve">15:22:35</t>
  </si>
  <si>
    <t xml:space="preserve">16:13:03</t>
  </si>
  <si>
    <t xml:space="preserve">16:29:09</t>
  </si>
  <si>
    <t xml:space="preserve">8:26:22</t>
  </si>
  <si>
    <t xml:space="preserve">8:36:14</t>
  </si>
  <si>
    <t xml:space="preserve">12:38:59</t>
  </si>
  <si>
    <t xml:space="preserve">134429BE8</t>
  </si>
  <si>
    <t xml:space="preserve">9:43:46</t>
  </si>
  <si>
    <t xml:space="preserve">10:53:15</t>
  </si>
  <si>
    <t xml:space="preserve">13:38:56</t>
  </si>
  <si>
    <t xml:space="preserve">14:03:14</t>
  </si>
  <si>
    <t xml:space="preserve">14:03:15</t>
  </si>
  <si>
    <t xml:space="preserve">9:29:49</t>
  </si>
  <si>
    <t xml:space="preserve">10:35:14</t>
  </si>
  <si>
    <t xml:space="preserve">10:36:04</t>
  </si>
  <si>
    <t xml:space="preserve">10:49:14</t>
  </si>
  <si>
    <t xml:space="preserve">11:31:00</t>
  </si>
  <si>
    <t xml:space="preserve">11:33:09</t>
  </si>
  <si>
    <t xml:space="preserve">13:49:20</t>
  </si>
  <si>
    <t xml:space="preserve">10:01:41</t>
  </si>
  <si>
    <t xml:space="preserve">12:23:14</t>
  </si>
  <si>
    <t xml:space="preserve">12:40:16</t>
  </si>
  <si>
    <t xml:space="preserve">12:48:24</t>
  </si>
  <si>
    <t xml:space="preserve">13:14:07</t>
  </si>
  <si>
    <t xml:space="preserve">13:14:21</t>
  </si>
  <si>
    <t xml:space="preserve">13:32:40</t>
  </si>
  <si>
    <t xml:space="preserve">13:32:41</t>
  </si>
  <si>
    <t xml:space="preserve">13:39:15</t>
  </si>
  <si>
    <t xml:space="preserve">13:39:16</t>
  </si>
  <si>
    <t xml:space="preserve">14:05:00</t>
  </si>
  <si>
    <t xml:space="preserve">14:19:19</t>
  </si>
  <si>
    <t xml:space="preserve">15:20:39</t>
  </si>
  <si>
    <t xml:space="preserve">15:20:43</t>
  </si>
  <si>
    <t xml:space="preserve">9:25:40</t>
  </si>
  <si>
    <t xml:space="preserve">10:08:07</t>
  </si>
  <si>
    <t xml:space="preserve">10:08:33</t>
  </si>
  <si>
    <t xml:space="preserve">10:15:35</t>
  </si>
  <si>
    <t xml:space="preserve">12:14:55</t>
  </si>
  <si>
    <t xml:space="preserve">13:29:00</t>
  </si>
  <si>
    <t xml:space="preserve">14:27:29</t>
  </si>
  <si>
    <t xml:space="preserve">14:57:05</t>
  </si>
  <si>
    <t xml:space="preserve">9:31:29</t>
  </si>
  <si>
    <t xml:space="preserve">10:04:45</t>
  </si>
  <si>
    <t xml:space="preserve">11:21:13</t>
  </si>
  <si>
    <t xml:space="preserve">11:21:14</t>
  </si>
  <si>
    <t xml:space="preserve">13:20:33</t>
  </si>
  <si>
    <t xml:space="preserve">13:30:55</t>
  </si>
  <si>
    <t xml:space="preserve">13:52:01</t>
  </si>
  <si>
    <t xml:space="preserve">13:52:04</t>
  </si>
  <si>
    <t xml:space="preserve">14:49:29</t>
  </si>
  <si>
    <t xml:space="preserve">14:52:45</t>
  </si>
  <si>
    <t xml:space="preserve">16:26:11</t>
  </si>
  <si>
    <t xml:space="preserve">9:58:04</t>
  </si>
  <si>
    <t xml:space="preserve">10:28:08</t>
  </si>
  <si>
    <t xml:space="preserve">12:55:21</t>
  </si>
  <si>
    <t xml:space="preserve">13:21:55</t>
  </si>
  <si>
    <t xml:space="preserve">13:52:32</t>
  </si>
  <si>
    <t xml:space="preserve">13:52:34</t>
  </si>
  <si>
    <t xml:space="preserve">13:59:23</t>
  </si>
  <si>
    <t xml:space="preserve">15:06:37</t>
  </si>
  <si>
    <t xml:space="preserve">16:24:25</t>
  </si>
  <si>
    <t xml:space="preserve">9:36:57</t>
  </si>
  <si>
    <t xml:space="preserve">9:43:25</t>
  </si>
  <si>
    <t xml:space="preserve">10:10:28</t>
  </si>
  <si>
    <t xml:space="preserve">11:09:59</t>
  </si>
  <si>
    <t xml:space="preserve">12:22:48</t>
  </si>
  <si>
    <t xml:space="preserve">13:01:52</t>
  </si>
  <si>
    <t xml:space="preserve">13:13:16</t>
  </si>
  <si>
    <t xml:space="preserve">13:53:55</t>
  </si>
  <si>
    <t xml:space="preserve">15:28:42</t>
  </si>
  <si>
    <t xml:space="preserve">15:38:03</t>
  </si>
  <si>
    <t xml:space="preserve">16:33:13</t>
  </si>
  <si>
    <t xml:space="preserve">10:02:38</t>
  </si>
  <si>
    <t xml:space="preserve">10:02:39</t>
  </si>
  <si>
    <t xml:space="preserve">10:52:26</t>
  </si>
  <si>
    <t xml:space="preserve">11:59:26</t>
  </si>
  <si>
    <t xml:space="preserve">13:02:15</t>
  </si>
  <si>
    <t xml:space="preserve">13:04:32</t>
  </si>
  <si>
    <t xml:space="preserve">16:55:15</t>
  </si>
  <si>
    <t xml:space="preserve">9:32:28</t>
  </si>
  <si>
    <t xml:space="preserve">10:11:06</t>
  </si>
  <si>
    <t xml:space="preserve">10:51:28</t>
  </si>
  <si>
    <t xml:space="preserve">11:32:29</t>
  </si>
  <si>
    <t xml:space="preserve">11:32:49</t>
  </si>
  <si>
    <t xml:space="preserve">12:39:44</t>
  </si>
  <si>
    <t xml:space="preserve">12:40:05</t>
  </si>
  <si>
    <t xml:space="preserve">12:45:32</t>
  </si>
  <si>
    <t xml:space="preserve">13:33:23</t>
  </si>
  <si>
    <t xml:space="preserve">13:36:51</t>
  </si>
  <si>
    <t xml:space="preserve">13:37:15</t>
  </si>
  <si>
    <t xml:space="preserve">14:05:02</t>
  </si>
  <si>
    <t xml:space="preserve">14:32:09</t>
  </si>
  <si>
    <t xml:space="preserve">15:01:19</t>
  </si>
  <si>
    <t xml:space="preserve">11:29:37</t>
  </si>
  <si>
    <t xml:space="preserve">12:48:12</t>
  </si>
  <si>
    <t xml:space="preserve">15:13:06</t>
  </si>
  <si>
    <t xml:space="preserve">15:49:28</t>
  </si>
  <si>
    <t xml:space="preserve">15:51:07</t>
  </si>
  <si>
    <t xml:space="preserve">15:51:08</t>
  </si>
  <si>
    <t xml:space="preserve">9:05:24</t>
  </si>
  <si>
    <t xml:space="preserve">9:05:25</t>
  </si>
  <si>
    <t xml:space="preserve">9:06:20</t>
  </si>
  <si>
    <t xml:space="preserve">9:06:32</t>
  </si>
  <si>
    <t xml:space="preserve">9:06:48</t>
  </si>
  <si>
    <t xml:space="preserve">9:06:50</t>
  </si>
  <si>
    <t xml:space="preserve">9:54:35</t>
  </si>
  <si>
    <t xml:space="preserve">11:35:17</t>
  </si>
  <si>
    <t xml:space="preserve">11:36:15</t>
  </si>
  <si>
    <t xml:space="preserve">12:00:48</t>
  </si>
  <si>
    <t xml:space="preserve">12:10:34</t>
  </si>
  <si>
    <t xml:space="preserve">12:39:41</t>
  </si>
  <si>
    <t xml:space="preserve">14:24:41</t>
  </si>
  <si>
    <t xml:space="preserve">14:34:36</t>
  </si>
  <si>
    <t xml:space="preserve">15:24:33</t>
  </si>
  <si>
    <t xml:space="preserve">15:34:40</t>
  </si>
  <si>
    <t xml:space="preserve">15:47:45</t>
  </si>
  <si>
    <t xml:space="preserve">9:45:05</t>
  </si>
  <si>
    <t xml:space="preserve">9:55:06</t>
  </si>
  <si>
    <t xml:space="preserve">9:55:08</t>
  </si>
  <si>
    <t xml:space="preserve">11:48:22</t>
  </si>
  <si>
    <t xml:space="preserve">13:31:17</t>
  </si>
  <si>
    <t xml:space="preserve">13:57:00</t>
  </si>
  <si>
    <t xml:space="preserve">14:46:36</t>
  </si>
  <si>
    <t xml:space="preserve">14:46:37</t>
  </si>
  <si>
    <t xml:space="preserve">14:52:42</t>
  </si>
  <si>
    <t xml:space="preserve">14:57:52</t>
  </si>
  <si>
    <t xml:space="preserve">14:58:36</t>
  </si>
  <si>
    <t xml:space="preserve">15:02:22</t>
  </si>
  <si>
    <t xml:space="preserve">15:13:50</t>
  </si>
  <si>
    <t xml:space="preserve">15:58:24</t>
  </si>
  <si>
    <t xml:space="preserve">17:04:34</t>
  </si>
  <si>
    <t xml:space="preserve">17:04:36</t>
  </si>
  <si>
    <t xml:space="preserve">10:07:51</t>
  </si>
  <si>
    <t xml:space="preserve">10:30:58</t>
  </si>
  <si>
    <t xml:space="preserve">10:40:17</t>
  </si>
  <si>
    <t xml:space="preserve">10:41:21</t>
  </si>
  <si>
    <t xml:space="preserve">10:58:25</t>
  </si>
  <si>
    <t xml:space="preserve">11:03:26</t>
  </si>
  <si>
    <t xml:space="preserve">11:03:52</t>
  </si>
  <si>
    <t xml:space="preserve">11:04:32</t>
  </si>
  <si>
    <t xml:space="preserve">11:35:54</t>
  </si>
  <si>
    <t xml:space="preserve">11:35:55</t>
  </si>
  <si>
    <t xml:space="preserve">11:37:07</t>
  </si>
  <si>
    <t xml:space="preserve">11:50:08</t>
  </si>
  <si>
    <t xml:space="preserve">11:50:30</t>
  </si>
  <si>
    <t xml:space="preserve">12:11:32</t>
  </si>
  <si>
    <t xml:space="preserve">13:22:56</t>
  </si>
  <si>
    <t xml:space="preserve">13:31:03</t>
  </si>
  <si>
    <t xml:space="preserve">13:32:19</t>
  </si>
  <si>
    <t xml:space="preserve">13:44:23</t>
  </si>
  <si>
    <t xml:space="preserve">14:00:50</t>
  </si>
  <si>
    <t xml:space="preserve">14:07:44</t>
  </si>
  <si>
    <t xml:space="preserve">14:07:45</t>
  </si>
  <si>
    <t xml:space="preserve">14:07:48</t>
  </si>
  <si>
    <t xml:space="preserve">14:45:28</t>
  </si>
  <si>
    <t xml:space="preserve">15:35:09</t>
  </si>
  <si>
    <t xml:space="preserve">15:35:10</t>
  </si>
  <si>
    <t xml:space="preserve">15:44:16</t>
  </si>
  <si>
    <t xml:space="preserve">16:05:55</t>
  </si>
  <si>
    <t xml:space="preserve">16:07:15</t>
  </si>
  <si>
    <t xml:space="preserve">9:56:09</t>
  </si>
  <si>
    <t xml:space="preserve">10:05:16</t>
  </si>
  <si>
    <t xml:space="preserve">10:09:31</t>
  </si>
  <si>
    <t xml:space="preserve">10:46:34</t>
  </si>
  <si>
    <t xml:space="preserve">10:46:35</t>
  </si>
  <si>
    <t xml:space="preserve">10:58:20</t>
  </si>
  <si>
    <t xml:space="preserve">11:07:03</t>
  </si>
  <si>
    <t xml:space="preserve">11:28:13</t>
  </si>
  <si>
    <t xml:space="preserve">11:28:30</t>
  </si>
  <si>
    <t xml:space="preserve">11:46:50</t>
  </si>
  <si>
    <t xml:space="preserve">12:07:18</t>
  </si>
  <si>
    <t xml:space="preserve">12:07:41</t>
  </si>
  <si>
    <t xml:space="preserve">12:07:54</t>
  </si>
  <si>
    <t xml:space="preserve">12:08:13</t>
  </si>
  <si>
    <t xml:space="preserve">12:10:03</t>
  </si>
  <si>
    <t xml:space="preserve">12:32:29</t>
  </si>
  <si>
    <t xml:space="preserve">12:32:31</t>
  </si>
  <si>
    <t xml:space="preserve">12:32:33</t>
  </si>
  <si>
    <t xml:space="preserve">13:13:20</t>
  </si>
  <si>
    <t xml:space="preserve">13:23:33</t>
  </si>
  <si>
    <t xml:space="preserve">13:44:46</t>
  </si>
  <si>
    <t xml:space="preserve">13:44:47</t>
  </si>
  <si>
    <t xml:space="preserve">14:17:38</t>
  </si>
  <si>
    <t xml:space="preserve">14:17:39</t>
  </si>
  <si>
    <t xml:space="preserve">14:17:41</t>
  </si>
  <si>
    <t xml:space="preserve">14:17:43</t>
  </si>
  <si>
    <t xml:space="preserve">14:48:03</t>
  </si>
  <si>
    <t xml:space="preserve">14:49:01</t>
  </si>
  <si>
    <t xml:space="preserve">14:49:37</t>
  </si>
  <si>
    <t xml:space="preserve">15:02:12</t>
  </si>
  <si>
    <t xml:space="preserve">16:00:39</t>
  </si>
  <si>
    <t xml:space="preserve">10:51:51</t>
  </si>
  <si>
    <t xml:space="preserve">10:55:55</t>
  </si>
  <si>
    <t xml:space="preserve">11:33:49</t>
  </si>
  <si>
    <t xml:space="preserve">11:58:40</t>
  </si>
  <si>
    <t xml:space="preserve">12:48:08</t>
  </si>
  <si>
    <t xml:space="preserve">16:43:05</t>
  </si>
  <si>
    <t xml:space="preserve">10:12:07</t>
  </si>
  <si>
    <t xml:space="preserve">11:12:21</t>
  </si>
  <si>
    <t xml:space="preserve">12:53:42</t>
  </si>
  <si>
    <t xml:space="preserve">13:26:31</t>
  </si>
  <si>
    <t xml:space="preserve">15:00:46</t>
  </si>
  <si>
    <t xml:space="preserve">15:20:51</t>
  </si>
  <si>
    <t xml:space="preserve">15:20:52</t>
  </si>
  <si>
    <t xml:space="preserve">15:40:07</t>
  </si>
  <si>
    <t xml:space="preserve">15:40:57</t>
  </si>
  <si>
    <t xml:space="preserve">15:40:58</t>
  </si>
  <si>
    <t xml:space="preserve">15:45:18</t>
  </si>
  <si>
    <t xml:space="preserve">15:46:15</t>
  </si>
  <si>
    <t xml:space="preserve">15:47:46</t>
  </si>
  <si>
    <t xml:space="preserve">15:50:00</t>
  </si>
  <si>
    <t xml:space="preserve">16:26:02</t>
  </si>
  <si>
    <t xml:space="preserve">16:33:49</t>
  </si>
  <si>
    <t xml:space="preserve">8:49:27</t>
  </si>
  <si>
    <t xml:space="preserve">9:43:06</t>
  </si>
  <si>
    <t xml:space="preserve">9:51:51</t>
  </si>
  <si>
    <t xml:space="preserve">10:07:45</t>
  </si>
  <si>
    <t xml:space="preserve">10:18:45</t>
  </si>
  <si>
    <t xml:space="preserve">10:18:47</t>
  </si>
  <si>
    <t xml:space="preserve">10:35:53</t>
  </si>
  <si>
    <t xml:space="preserve">10:52:17</t>
  </si>
  <si>
    <t xml:space="preserve">10:52:22</t>
  </si>
  <si>
    <t xml:space="preserve">11:07:05</t>
  </si>
  <si>
    <t xml:space="preserve">11:23:17</t>
  </si>
  <si>
    <t xml:space="preserve">11:34:20</t>
  </si>
  <si>
    <t xml:space="preserve">11:40:24</t>
  </si>
  <si>
    <t xml:space="preserve">11:41:03</t>
  </si>
  <si>
    <t xml:space="preserve">11:45:08</t>
  </si>
  <si>
    <t xml:space="preserve">11:46:25</t>
  </si>
  <si>
    <t xml:space="preserve">11:51:49</t>
  </si>
  <si>
    <t xml:space="preserve">11:51:53</t>
  </si>
  <si>
    <t xml:space="preserve">12:12:45</t>
  </si>
  <si>
    <t xml:space="preserve">12:32:37</t>
  </si>
  <si>
    <t xml:space="preserve">12:32:41</t>
  </si>
  <si>
    <t xml:space="preserve">12:34:22</t>
  </si>
  <si>
    <t xml:space="preserve">12:39:00</t>
  </si>
  <si>
    <t xml:space="preserve">12:46:25</t>
  </si>
  <si>
    <t xml:space="preserve">13:17:03</t>
  </si>
  <si>
    <t xml:space="preserve">13:29:33</t>
  </si>
  <si>
    <t xml:space="preserve">13:30:48</t>
  </si>
  <si>
    <t xml:space="preserve">14:30:24</t>
  </si>
  <si>
    <t xml:space="preserve">14:43:25</t>
  </si>
  <si>
    <t xml:space="preserve">14:43:26</t>
  </si>
  <si>
    <t xml:space="preserve">15:00:57</t>
  </si>
  <si>
    <t xml:space="preserve">15:01:59</t>
  </si>
  <si>
    <t xml:space="preserve">15:10:34</t>
  </si>
  <si>
    <t xml:space="preserve">15:27:46</t>
  </si>
  <si>
    <t xml:space="preserve">15:27:47</t>
  </si>
  <si>
    <t xml:space="preserve">8:44:04</t>
  </si>
  <si>
    <t xml:space="preserve">9:06:42</t>
  </si>
  <si>
    <t xml:space="preserve">9:36:03</t>
  </si>
  <si>
    <t xml:space="preserve">9:36:04</t>
  </si>
  <si>
    <t xml:space="preserve">9:51:45</t>
  </si>
  <si>
    <t xml:space="preserve">11:56:25</t>
  </si>
  <si>
    <t xml:space="preserve">12:31:24</t>
  </si>
  <si>
    <t xml:space="preserve">13:06:50</t>
  </si>
  <si>
    <t xml:space="preserve">13:52:09</t>
  </si>
  <si>
    <t xml:space="preserve">13:52:11</t>
  </si>
  <si>
    <t xml:space="preserve">14:39:55</t>
  </si>
  <si>
    <t xml:space="preserve">14:40:21</t>
  </si>
  <si>
    <t xml:space="preserve">15:17:12</t>
  </si>
  <si>
    <t xml:space="preserve">15:19:37</t>
  </si>
  <si>
    <t xml:space="preserve">16:58:17</t>
  </si>
  <si>
    <t xml:space="preserve">9:56:21</t>
  </si>
  <si>
    <t xml:space="preserve">10:03:19</t>
  </si>
  <si>
    <t xml:space="preserve">10:03:40</t>
  </si>
  <si>
    <t xml:space="preserve">10:29:17</t>
  </si>
  <si>
    <t xml:space="preserve">10:32:27</t>
  </si>
  <si>
    <t xml:space="preserve">10:34:46</t>
  </si>
  <si>
    <t xml:space="preserve">12:27:42</t>
  </si>
  <si>
    <t xml:space="preserve">12:28:53</t>
  </si>
  <si>
    <t xml:space="preserve">12:35:54</t>
  </si>
  <si>
    <t xml:space="preserve">12:35:55</t>
  </si>
  <si>
    <t xml:space="preserve">13:13:21</t>
  </si>
  <si>
    <t xml:space="preserve">13:13:22</t>
  </si>
  <si>
    <t xml:space="preserve">13:15:09</t>
  </si>
  <si>
    <t xml:space="preserve">13:15:51</t>
  </si>
  <si>
    <t xml:space="preserve">13:16:32</t>
  </si>
  <si>
    <t xml:space="preserve">13:48:53</t>
  </si>
  <si>
    <t xml:space="preserve">13:51:29</t>
  </si>
  <si>
    <t xml:space="preserve">13:52:41</t>
  </si>
  <si>
    <t xml:space="preserve">14:02:13</t>
  </si>
  <si>
    <t xml:space="preserve">14:02:25</t>
  </si>
  <si>
    <t xml:space="preserve">15:00:29</t>
  </si>
  <si>
    <t xml:space="preserve">15:13:34</t>
  </si>
  <si>
    <t xml:space="preserve">15:31:40</t>
  </si>
  <si>
    <t xml:space="preserve">15:45:00</t>
  </si>
  <si>
    <t xml:space="preserve">15:59:22</t>
  </si>
  <si>
    <t xml:space="preserve">10:14:44</t>
  </si>
  <si>
    <t xml:space="preserve">10:19:28</t>
  </si>
  <si>
    <t xml:space="preserve">10:19:30</t>
  </si>
  <si>
    <t xml:space="preserve">10:20:07</t>
  </si>
  <si>
    <t xml:space="preserve">10:20:08</t>
  </si>
  <si>
    <t xml:space="preserve">10:50:18</t>
  </si>
  <si>
    <t xml:space="preserve">11:20:31</t>
  </si>
  <si>
    <t xml:space="preserve">11:20:38</t>
  </si>
  <si>
    <t xml:space="preserve">11:38:53</t>
  </si>
  <si>
    <t xml:space="preserve">11:43:55</t>
  </si>
  <si>
    <t xml:space="preserve">11:47:32</t>
  </si>
  <si>
    <t xml:space="preserve">12:39:15</t>
  </si>
  <si>
    <t xml:space="preserve">13:19:11</t>
  </si>
  <si>
    <t xml:space="preserve">13:55:45</t>
  </si>
  <si>
    <t xml:space="preserve">14:01:37</t>
  </si>
  <si>
    <t xml:space="preserve">8:08:52</t>
  </si>
  <si>
    <t xml:space="preserve">8:09:00</t>
  </si>
  <si>
    <t xml:space="preserve">8:30:15</t>
  </si>
  <si>
    <t xml:space="preserve">9:39:04</t>
  </si>
  <si>
    <t xml:space="preserve">9:45:30</t>
  </si>
  <si>
    <t xml:space="preserve">10:38:44</t>
  </si>
  <si>
    <t xml:space="preserve">10:38:46</t>
  </si>
  <si>
    <t xml:space="preserve">10:39:25</t>
  </si>
  <si>
    <t xml:space="preserve">11:00:52</t>
  </si>
  <si>
    <t xml:space="preserve">12:15:53</t>
  </si>
  <si>
    <t xml:space="preserve">12:43:12</t>
  </si>
  <si>
    <t xml:space="preserve">12:44:31</t>
  </si>
  <si>
    <t xml:space="preserve">13:48:32</t>
  </si>
  <si>
    <t xml:space="preserve">13:58:25</t>
  </si>
  <si>
    <t xml:space="preserve">13:58:51</t>
  </si>
  <si>
    <t xml:space="preserve">14:01:06</t>
  </si>
  <si>
    <t xml:space="preserve">14:22:53</t>
  </si>
  <si>
    <t xml:space="preserve">14:23:25</t>
  </si>
  <si>
    <t xml:space="preserve">14:33:22</t>
  </si>
  <si>
    <t xml:space="preserve">14:33:40</t>
  </si>
  <si>
    <t xml:space="preserve">14:55:30</t>
  </si>
  <si>
    <t xml:space="preserve">15:01:40</t>
  </si>
  <si>
    <t xml:space="preserve">15:01:42</t>
  </si>
  <si>
    <t xml:space="preserve">15:17:19</t>
  </si>
  <si>
    <t xml:space="preserve">15:39:45</t>
  </si>
  <si>
    <t xml:space="preserve">15:39:46</t>
  </si>
  <si>
    <t xml:space="preserve">15:48:42</t>
  </si>
  <si>
    <t xml:space="preserve">16:37:28</t>
  </si>
  <si>
    <t xml:space="preserve">9:55:11</t>
  </si>
  <si>
    <t xml:space="preserve">9:55:12</t>
  </si>
  <si>
    <t xml:space="preserve">10:18:52</t>
  </si>
  <si>
    <t xml:space="preserve">10:18:54</t>
  </si>
  <si>
    <t xml:space="preserve">10:32:36</t>
  </si>
  <si>
    <t xml:space="preserve">10:35:13</t>
  </si>
  <si>
    <t xml:space="preserve">11:08:12</t>
  </si>
  <si>
    <t xml:space="preserve">11:37:08</t>
  </si>
  <si>
    <t xml:space="preserve">12:16:56</t>
  </si>
  <si>
    <t xml:space="preserve">12:16:59</t>
  </si>
  <si>
    <t xml:space="preserve">13:09:30</t>
  </si>
  <si>
    <t xml:space="preserve">13:20:06</t>
  </si>
  <si>
    <t xml:space="preserve">13:42:26</t>
  </si>
  <si>
    <t xml:space="preserve">13:59:44</t>
  </si>
  <si>
    <t xml:space="preserve">14:16:29</t>
  </si>
  <si>
    <t xml:space="preserve">14:55:00</t>
  </si>
  <si>
    <t xml:space="preserve">15:01:46</t>
  </si>
  <si>
    <t xml:space="preserve">15:12:38</t>
  </si>
  <si>
    <t xml:space="preserve">15:30:30</t>
  </si>
  <si>
    <t xml:space="preserve">10:04:29</t>
  </si>
  <si>
    <t xml:space="preserve">10:22:23</t>
  </si>
  <si>
    <t xml:space="preserve">11:15:58</t>
  </si>
  <si>
    <t xml:space="preserve">11:58:20</t>
  </si>
  <si>
    <t xml:space="preserve">12:01:02</t>
  </si>
  <si>
    <t xml:space="preserve">12:01:36</t>
  </si>
  <si>
    <t xml:space="preserve">13:35:46</t>
  </si>
  <si>
    <t xml:space="preserve">13:35:47</t>
  </si>
  <si>
    <t xml:space="preserve">13:37:10</t>
  </si>
  <si>
    <t xml:space="preserve">13:37:11</t>
  </si>
  <si>
    <t xml:space="preserve">13:37:12</t>
  </si>
  <si>
    <t xml:space="preserve">13:45:17</t>
  </si>
  <si>
    <t xml:space="preserve">13:55:39</t>
  </si>
  <si>
    <t xml:space="preserve">14:15:45</t>
  </si>
  <si>
    <t xml:space="preserve">14:20:40</t>
  </si>
  <si>
    <t xml:space="preserve">14:41:09</t>
  </si>
  <si>
    <t xml:space="preserve">16:24:36</t>
  </si>
  <si>
    <t xml:space="preserve">8:20:25</t>
  </si>
  <si>
    <t xml:space="preserve">10:05:53</t>
  </si>
  <si>
    <t xml:space="preserve">10:06:07</t>
  </si>
  <si>
    <t xml:space="preserve">10:09:30</t>
  </si>
  <si>
    <t xml:space="preserve">10:09:32</t>
  </si>
  <si>
    <t xml:space="preserve">10:09:33</t>
  </si>
  <si>
    <t xml:space="preserve">10:16:11</t>
  </si>
  <si>
    <t xml:space="preserve">11:00:42</t>
  </si>
  <si>
    <t xml:space="preserve">11:18:30</t>
  </si>
  <si>
    <t xml:space="preserve">11:22:31</t>
  </si>
  <si>
    <t xml:space="preserve">12:10:20</t>
  </si>
  <si>
    <t xml:space="preserve">12:10:21</t>
  </si>
  <si>
    <t xml:space="preserve">12:51:00</t>
  </si>
  <si>
    <t xml:space="preserve">12:51:01</t>
  </si>
  <si>
    <t xml:space="preserve">12:51:02</t>
  </si>
  <si>
    <t xml:space="preserve">12:58:21</t>
  </si>
  <si>
    <t xml:space="preserve">13:27:16</t>
  </si>
  <si>
    <t xml:space="preserve">14:43:29</t>
  </si>
  <si>
    <t xml:space="preserve">14:43:31</t>
  </si>
  <si>
    <t xml:space="preserve">14:45:42</t>
  </si>
  <si>
    <t xml:space="preserve">15:07:10</t>
  </si>
  <si>
    <t xml:space="preserve">15:09:52</t>
  </si>
  <si>
    <t xml:space="preserve">15:19:41</t>
  </si>
  <si>
    <t xml:space="preserve">16:05:10</t>
  </si>
  <si>
    <t xml:space="preserve">8:50:13</t>
  </si>
  <si>
    <t xml:space="preserve">9:01:08</t>
  </si>
  <si>
    <t xml:space="preserve">10:47:24</t>
  </si>
  <si>
    <t xml:space="preserve">10:53:21</t>
  </si>
  <si>
    <t xml:space="preserve">10:53:51</t>
  </si>
  <si>
    <t xml:space="preserve">11:08:35</t>
  </si>
  <si>
    <t xml:space="preserve">11:22:25</t>
  </si>
  <si>
    <t xml:space="preserve">11:23:10</t>
  </si>
  <si>
    <t xml:space="preserve">11:32:57</t>
  </si>
  <si>
    <t xml:space="preserve">11:38:01</t>
  </si>
  <si>
    <t xml:space="preserve">12:25:48</t>
  </si>
  <si>
    <t xml:space="preserve">12:46:00</t>
  </si>
  <si>
    <t xml:space="preserve">12:46:01</t>
  </si>
  <si>
    <t xml:space="preserve">13:31:58</t>
  </si>
  <si>
    <t xml:space="preserve">13:40:39</t>
  </si>
  <si>
    <t xml:space="preserve">13:43:55</t>
  </si>
  <si>
    <t xml:space="preserve">13:44:11</t>
  </si>
  <si>
    <t xml:space="preserve">13:46:30</t>
  </si>
  <si>
    <t xml:space="preserve">13:50:59</t>
  </si>
  <si>
    <t xml:space="preserve">13:54:00</t>
  </si>
  <si>
    <t xml:space="preserve">14:00:45</t>
  </si>
  <si>
    <t xml:space="preserve">14:16:53</t>
  </si>
  <si>
    <t xml:space="preserve">14:16:57</t>
  </si>
  <si>
    <t xml:space="preserve">14:39:57</t>
  </si>
  <si>
    <t xml:space="preserve">14:40:03</t>
  </si>
  <si>
    <t xml:space="preserve">15:04:25</t>
  </si>
  <si>
    <t xml:space="preserve">15:07:53</t>
  </si>
  <si>
    <t xml:space="preserve">15:08:13</t>
  </si>
  <si>
    <t xml:space="preserve">15:12:03</t>
  </si>
  <si>
    <t xml:space="preserve">15:16:42</t>
  </si>
  <si>
    <t xml:space="preserve">15:25:54</t>
  </si>
  <si>
    <t xml:space="preserve">15:26:23</t>
  </si>
  <si>
    <t xml:space="preserve">15:26:34</t>
  </si>
  <si>
    <t xml:space="preserve">15:41:13</t>
  </si>
  <si>
    <t xml:space="preserve">15:54:09</t>
  </si>
  <si>
    <t xml:space="preserve">16:03:38</t>
  </si>
  <si>
    <t xml:space="preserve">16:34:33</t>
  </si>
  <si>
    <t xml:space="preserve">8:08:45</t>
  </si>
  <si>
    <t xml:space="preserve">8:44:18</t>
  </si>
  <si>
    <t xml:space="preserve">9:39:44</t>
  </si>
  <si>
    <t xml:space="preserve">10:02:51</t>
  </si>
  <si>
    <t xml:space="preserve">10:03:13</t>
  </si>
  <si>
    <t xml:space="preserve">10:11:11</t>
  </si>
  <si>
    <t xml:space="preserve">10:11:13</t>
  </si>
  <si>
    <t xml:space="preserve">10:14:20</t>
  </si>
  <si>
    <t xml:space="preserve">10:14:22</t>
  </si>
  <si>
    <t xml:space="preserve">10:29:10</t>
  </si>
  <si>
    <t xml:space="preserve">11:32:21</t>
  </si>
  <si>
    <t xml:space="preserve">11:32:26</t>
  </si>
  <si>
    <t xml:space="preserve">11:39:03</t>
  </si>
  <si>
    <t xml:space="preserve">12:05:55</t>
  </si>
  <si>
    <t xml:space="preserve">12:11:14</t>
  </si>
  <si>
    <t xml:space="preserve">12:18:21</t>
  </si>
  <si>
    <t xml:space="preserve">12:24:00</t>
  </si>
  <si>
    <t xml:space="preserve">13:21:45</t>
  </si>
  <si>
    <t xml:space="preserve">14:04:06</t>
  </si>
  <si>
    <t xml:space="preserve">14:04:08</t>
  </si>
  <si>
    <t xml:space="preserve">14:12:24</t>
  </si>
  <si>
    <t xml:space="preserve">14:56:10</t>
  </si>
  <si>
    <t xml:space="preserve">14:57:03</t>
  </si>
  <si>
    <t xml:space="preserve">15:14:40</t>
  </si>
  <si>
    <t xml:space="preserve">15:16:13</t>
  </si>
  <si>
    <t xml:space="preserve">15:17:43</t>
  </si>
  <si>
    <t xml:space="preserve">15:18:07</t>
  </si>
  <si>
    <t xml:space="preserve">15:53:08</t>
  </si>
  <si>
    <t xml:space="preserve">15:57:52</t>
  </si>
  <si>
    <t xml:space="preserve">8:54:08</t>
  </si>
  <si>
    <t xml:space="preserve">8:54:17</t>
  </si>
  <si>
    <t xml:space="preserve">8:54:18</t>
  </si>
  <si>
    <t xml:space="preserve">8:54:20</t>
  </si>
  <si>
    <t xml:space="preserve">8:54:21</t>
  </si>
  <si>
    <t xml:space="preserve">9:12:09</t>
  </si>
  <si>
    <t xml:space="preserve">9:12:30</t>
  </si>
  <si>
    <t xml:space="preserve">9:31:45</t>
  </si>
  <si>
    <t xml:space="preserve">9:31:46</t>
  </si>
  <si>
    <t xml:space="preserve">9:52:47</t>
  </si>
  <si>
    <t xml:space="preserve">9:52:48</t>
  </si>
  <si>
    <t xml:space="preserve">10:38:22</t>
  </si>
  <si>
    <t xml:space="preserve">10:44:13</t>
  </si>
  <si>
    <t xml:space="preserve">11:31:29</t>
  </si>
  <si>
    <t xml:space="preserve">11:32:24</t>
  </si>
  <si>
    <t xml:space="preserve">12:20:03</t>
  </si>
  <si>
    <t xml:space="preserve">12:26:46</t>
  </si>
  <si>
    <t xml:space="preserve">12:58:26</t>
  </si>
  <si>
    <t xml:space="preserve">12:58:49</t>
  </si>
  <si>
    <t xml:space="preserve">14:05:29</t>
  </si>
  <si>
    <t xml:space="preserve">14:05:58</t>
  </si>
  <si>
    <t xml:space="preserve">14:05:59</t>
  </si>
  <si>
    <t xml:space="preserve">14:59:18</t>
  </si>
  <si>
    <t xml:space="preserve">14:59:43</t>
  </si>
  <si>
    <t xml:space="preserve">15:14:05</t>
  </si>
  <si>
    <t xml:space="preserve">15:14:52</t>
  </si>
  <si>
    <t xml:space="preserve">15:32:37</t>
  </si>
  <si>
    <t xml:space="preserve">16:20:30</t>
  </si>
  <si>
    <t xml:space="preserve">8:15:50</t>
  </si>
  <si>
    <t xml:space="preserve">9:29:04</t>
  </si>
  <si>
    <t xml:space="preserve">9:56:07</t>
  </si>
  <si>
    <t xml:space="preserve">9:56:25</t>
  </si>
  <si>
    <t xml:space="preserve">9:56:55</t>
  </si>
  <si>
    <t xml:space="preserve">10:26:33</t>
  </si>
  <si>
    <t xml:space="preserve">10:47:10</t>
  </si>
  <si>
    <t xml:space="preserve">10:47:35</t>
  </si>
  <si>
    <t xml:space="preserve">11:32:30</t>
  </si>
  <si>
    <t xml:space="preserve">11:48:25</t>
  </si>
  <si>
    <t xml:space="preserve">12:03:41</t>
  </si>
  <si>
    <t xml:space="preserve">12:20:39</t>
  </si>
  <si>
    <t xml:space="preserve">12:30:50</t>
  </si>
  <si>
    <t xml:space="preserve">12:38:00</t>
  </si>
  <si>
    <t xml:space="preserve">12:40:24</t>
  </si>
  <si>
    <t xml:space="preserve">12:40:27</t>
  </si>
  <si>
    <t xml:space="preserve">13:09:28</t>
  </si>
  <si>
    <t xml:space="preserve">13:21:53</t>
  </si>
  <si>
    <t xml:space="preserve">13:22:02</t>
  </si>
  <si>
    <t xml:space="preserve">13:51:18</t>
  </si>
  <si>
    <t xml:space="preserve">14:26:13</t>
  </si>
  <si>
    <t xml:space="preserve">14:26:19</t>
  </si>
  <si>
    <t xml:space="preserve">14:32:52</t>
  </si>
  <si>
    <t xml:space="preserve">14:43:34</t>
  </si>
  <si>
    <t xml:space="preserve">14:52:22</t>
  </si>
  <si>
    <t xml:space="preserve">15:52:43</t>
  </si>
  <si>
    <t xml:space="preserve">16:02:45</t>
  </si>
  <si>
    <t xml:space="preserve">19:33:42</t>
  </si>
  <si>
    <t xml:space="preserve">2:07:42</t>
  </si>
  <si>
    <t xml:space="preserve">2:08:00</t>
  </si>
  <si>
    <t xml:space="preserve">6:51:43</t>
  </si>
  <si>
    <t xml:space="preserve">9:22:26</t>
  </si>
  <si>
    <t xml:space="preserve">10:18:57</t>
  </si>
  <si>
    <t xml:space="preserve">10:29:40</t>
  </si>
  <si>
    <t xml:space="preserve">10:43:24</t>
  </si>
  <si>
    <t xml:space="preserve">11:03:11</t>
  </si>
  <si>
    <t xml:space="preserve">11:03:55</t>
  </si>
  <si>
    <t xml:space="preserve">11:06:33</t>
  </si>
  <si>
    <t xml:space="preserve">11:06:36</t>
  </si>
  <si>
    <t xml:space="preserve">11:12:29</t>
  </si>
  <si>
    <t xml:space="preserve">11:25:51</t>
  </si>
  <si>
    <t xml:space="preserve">12:48:20</t>
  </si>
  <si>
    <t xml:space="preserve">14:07:42</t>
  </si>
  <si>
    <t xml:space="preserve">14:30:10</t>
  </si>
  <si>
    <t xml:space="preserve">9:47:01</t>
  </si>
  <si>
    <t xml:space="preserve">9:47:19</t>
  </si>
  <si>
    <t xml:space="preserve">10:14:13</t>
  </si>
  <si>
    <t xml:space="preserve">10:28:48</t>
  </si>
  <si>
    <t xml:space="preserve">10:28:49</t>
  </si>
  <si>
    <t xml:space="preserve">10:55:15</t>
  </si>
  <si>
    <t xml:space="preserve">10:55:32</t>
  </si>
  <si>
    <t xml:space="preserve">12:06:58</t>
  </si>
  <si>
    <t xml:space="preserve">12:07:30</t>
  </si>
  <si>
    <t xml:space="preserve">12:08:36</t>
  </si>
  <si>
    <t xml:space="preserve">12:11:53</t>
  </si>
  <si>
    <t xml:space="preserve">12:43:00</t>
  </si>
  <si>
    <t xml:space="preserve">12:58:48</t>
  </si>
  <si>
    <t xml:space="preserve">12:59:14</t>
  </si>
  <si>
    <t xml:space="preserve">13:01:21</t>
  </si>
  <si>
    <t xml:space="preserve">13:03:22</t>
  </si>
  <si>
    <t xml:space="preserve">13:03:42</t>
  </si>
  <si>
    <t xml:space="preserve">13:25:54</t>
  </si>
  <si>
    <t xml:space="preserve">13:26:25</t>
  </si>
  <si>
    <t xml:space="preserve">13:39:59</t>
  </si>
  <si>
    <t xml:space="preserve">13:47:42</t>
  </si>
  <si>
    <t xml:space="preserve">13:56:26</t>
  </si>
  <si>
    <t xml:space="preserve">13:56:29</t>
  </si>
  <si>
    <t xml:space="preserve">15:15:01</t>
  </si>
  <si>
    <t xml:space="preserve">15:15:03</t>
  </si>
  <si>
    <t xml:space="preserve">15:57:37</t>
  </si>
  <si>
    <t xml:space="preserve">10:07:18</t>
  </si>
  <si>
    <t xml:space="preserve">10:07:19</t>
  </si>
  <si>
    <t xml:space="preserve">10:48:32</t>
  </si>
  <si>
    <t xml:space="preserve">11:00:00</t>
  </si>
  <si>
    <t xml:space="preserve">11:00:01</t>
  </si>
  <si>
    <t xml:space="preserve">11:14:17</t>
  </si>
  <si>
    <t xml:space="preserve">11:28:31</t>
  </si>
  <si>
    <t xml:space="preserve">13:25:52</t>
  </si>
  <si>
    <t xml:space="preserve">13:26:55</t>
  </si>
  <si>
    <t xml:space="preserve">14:27:24</t>
  </si>
  <si>
    <t xml:space="preserve">14:33:17</t>
  </si>
  <si>
    <t xml:space="preserve">15:36:04</t>
  </si>
  <si>
    <t xml:space="preserve">15:37:23</t>
  </si>
  <si>
    <t xml:space="preserve">16:07:19</t>
  </si>
  <si>
    <t xml:space="preserve">16:08:12</t>
  </si>
  <si>
    <t xml:space="preserve">7:17:16</t>
  </si>
  <si>
    <t xml:space="preserve">8:21:51</t>
  </si>
  <si>
    <t xml:space="preserve">9:05:32</t>
  </si>
  <si>
    <t xml:space="preserve">9:35:51</t>
  </si>
  <si>
    <t xml:space="preserve">10:08:45</t>
  </si>
  <si>
    <t xml:space="preserve">10:24:59</t>
  </si>
  <si>
    <t xml:space="preserve">11:44:17</t>
  </si>
  <si>
    <t xml:space="preserve">11:45:54</t>
  </si>
  <si>
    <t xml:space="preserve">12:05:28</t>
  </si>
  <si>
    <t xml:space="preserve">12:14:00</t>
  </si>
  <si>
    <t xml:space="preserve">12:14:07</t>
  </si>
  <si>
    <t xml:space="preserve">12:37:29</t>
  </si>
  <si>
    <t xml:space="preserve">12:37:49</t>
  </si>
  <si>
    <t xml:space="preserve">12:38:24</t>
  </si>
  <si>
    <t xml:space="preserve">12:53:26</t>
  </si>
  <si>
    <t xml:space="preserve">13:33:40</t>
  </si>
  <si>
    <t xml:space="preserve">13:52:26</t>
  </si>
  <si>
    <t xml:space="preserve">13:52:28</t>
  </si>
  <si>
    <t xml:space="preserve">13:52:37</t>
  </si>
  <si>
    <t xml:space="preserve">14:06:15</t>
  </si>
  <si>
    <t xml:space="preserve">14:53:21</t>
  </si>
  <si>
    <t xml:space="preserve">15:26:01</t>
  </si>
  <si>
    <t xml:space="preserve">16:02:57</t>
  </si>
  <si>
    <t xml:space="preserve">16:11:21</t>
  </si>
  <si>
    <t xml:space="preserve">16:11:24</t>
  </si>
  <si>
    <t xml:space="preserve">16:41:16</t>
  </si>
  <si>
    <t xml:space="preserve">9:09:51</t>
  </si>
  <si>
    <t xml:space="preserve">10:04:38</t>
  </si>
  <si>
    <t xml:space="preserve">10:04:40</t>
  </si>
  <si>
    <t xml:space="preserve">10:10:46</t>
  </si>
  <si>
    <t xml:space="preserve">10:28:59</t>
  </si>
  <si>
    <t xml:space="preserve">10:48:06</t>
  </si>
  <si>
    <t xml:space="preserve">10:59:31</t>
  </si>
  <si>
    <t xml:space="preserve">10:59:34</t>
  </si>
  <si>
    <t xml:space="preserve">10:59:37</t>
  </si>
  <si>
    <t xml:space="preserve">12:01:32</t>
  </si>
  <si>
    <t xml:space="preserve">14:17:31</t>
  </si>
  <si>
    <t xml:space="preserve">14:25:27</t>
  </si>
  <si>
    <t xml:space="preserve">14:25:31</t>
  </si>
  <si>
    <t xml:space="preserve">14:36:38</t>
  </si>
  <si>
    <t xml:space="preserve">14:36:57</t>
  </si>
  <si>
    <t xml:space="preserve">14:37:26</t>
  </si>
  <si>
    <t xml:space="preserve">14:37:50</t>
  </si>
  <si>
    <t xml:space="preserve">14:46:12</t>
  </si>
  <si>
    <t xml:space="preserve">14:46:28</t>
  </si>
  <si>
    <t xml:space="preserve">15:02:14</t>
  </si>
  <si>
    <t xml:space="preserve">15:03:37</t>
  </si>
  <si>
    <t xml:space="preserve">15:06:27</t>
  </si>
  <si>
    <t xml:space="preserve">15:06:29</t>
  </si>
  <si>
    <t xml:space="preserve">16:40:03</t>
  </si>
  <si>
    <t xml:space="preserve">16:40:06</t>
  </si>
  <si>
    <t xml:space="preserve">16:41:54</t>
  </si>
  <si>
    <t xml:space="preserve">9:37:47</t>
  </si>
  <si>
    <t xml:space="preserve">9:52:05</t>
  </si>
  <si>
    <t xml:space="preserve">9:52:31</t>
  </si>
  <si>
    <t xml:space="preserve">10:04:46</t>
  </si>
  <si>
    <t xml:space="preserve">10:04:57</t>
  </si>
  <si>
    <t xml:space="preserve">10:05:41</t>
  </si>
  <si>
    <t xml:space="preserve">10:34:45</t>
  </si>
  <si>
    <t xml:space="preserve">10:35:37</t>
  </si>
  <si>
    <t xml:space="preserve">10:38:42</t>
  </si>
  <si>
    <t xml:space="preserve">10:53:00</t>
  </si>
  <si>
    <t xml:space="preserve">10:58:09</t>
  </si>
  <si>
    <t xml:space="preserve">11:17:17</t>
  </si>
  <si>
    <t xml:space="preserve">11:38:16</t>
  </si>
  <si>
    <t xml:space="preserve">11:54:46</t>
  </si>
  <si>
    <t xml:space="preserve">12:18:24</t>
  </si>
  <si>
    <t xml:space="preserve">12:18:50</t>
  </si>
  <si>
    <t xml:space="preserve">12:28:51</t>
  </si>
  <si>
    <t xml:space="preserve">13:34:01</t>
  </si>
  <si>
    <t xml:space="preserve">13:44:19</t>
  </si>
  <si>
    <t xml:space="preserve">13:44:52</t>
  </si>
  <si>
    <t xml:space="preserve">13:57:47</t>
  </si>
  <si>
    <t xml:space="preserve">13:59:27</t>
  </si>
  <si>
    <t xml:space="preserve">13:59:54</t>
  </si>
  <si>
    <t xml:space="preserve">14:14:56</t>
  </si>
  <si>
    <t xml:space="preserve">15:00:33</t>
  </si>
  <si>
    <t xml:space="preserve">15:03:23</t>
  </si>
  <si>
    <t xml:space="preserve">15:26:05</t>
  </si>
  <si>
    <t xml:space="preserve">15:29:12</t>
  </si>
  <si>
    <t xml:space="preserve">10:18:04</t>
  </si>
  <si>
    <t xml:space="preserve">10:23:11</t>
  </si>
  <si>
    <t xml:space="preserve">10:26:40</t>
  </si>
  <si>
    <t xml:space="preserve">10:26:41</t>
  </si>
  <si>
    <t xml:space="preserve">10:51:47</t>
  </si>
  <si>
    <t xml:space="preserve">10:56:00</t>
  </si>
  <si>
    <t xml:space="preserve">11:53:44</t>
  </si>
  <si>
    <t xml:space="preserve">11:56:32</t>
  </si>
  <si>
    <t xml:space="preserve">11:59:55</t>
  </si>
  <si>
    <t xml:space="preserve">12:03:39</t>
  </si>
  <si>
    <t xml:space="preserve">12:06:57</t>
  </si>
  <si>
    <t xml:space="preserve">12:07:01</t>
  </si>
  <si>
    <t xml:space="preserve">12:09:18</t>
  </si>
  <si>
    <t xml:space="preserve">12:16:00</t>
  </si>
  <si>
    <t xml:space="preserve">12:16:02</t>
  </si>
  <si>
    <t xml:space="preserve">12:31:21</t>
  </si>
  <si>
    <t xml:space="preserve">13:32:38</t>
  </si>
  <si>
    <t xml:space="preserve">14:32:37</t>
  </si>
  <si>
    <t xml:space="preserve">14:38:28</t>
  </si>
  <si>
    <t xml:space="preserve">14:38:30</t>
  </si>
  <si>
    <t xml:space="preserve">14:48:11</t>
  </si>
  <si>
    <t xml:space="preserve">14:57:07</t>
  </si>
  <si>
    <t xml:space="preserve">15:24:51</t>
  </si>
  <si>
    <t xml:space="preserve">15:29:06</t>
  </si>
  <si>
    <t xml:space="preserve">15:32:10</t>
  </si>
  <si>
    <t xml:space="preserve">15:32:35</t>
  </si>
  <si>
    <t xml:space="preserve">8:37:42</t>
  </si>
  <si>
    <t xml:space="preserve">8:37:44</t>
  </si>
  <si>
    <t xml:space="preserve">8:44:50</t>
  </si>
  <si>
    <t xml:space="preserve">9:04:16</t>
  </si>
  <si>
    <t xml:space="preserve">10:05:36</t>
  </si>
  <si>
    <t xml:space="preserve">10:05:38</t>
  </si>
  <si>
    <t xml:space="preserve">10:15:18</t>
  </si>
  <si>
    <t xml:space="preserve">10:20:23</t>
  </si>
  <si>
    <t xml:space="preserve">10:20:47</t>
  </si>
  <si>
    <t xml:space="preserve">10:21:43</t>
  </si>
  <si>
    <t xml:space="preserve">10:39:02</t>
  </si>
  <si>
    <t xml:space="preserve">10:39:04</t>
  </si>
  <si>
    <t xml:space="preserve">10:39:30</t>
  </si>
  <si>
    <t xml:space="preserve">11:08:00</t>
  </si>
  <si>
    <t xml:space="preserve">12:06:35</t>
  </si>
  <si>
    <t xml:space="preserve">12:06:36</t>
  </si>
  <si>
    <t xml:space="preserve">12:24:45</t>
  </si>
  <si>
    <t xml:space="preserve">12:24:46</t>
  </si>
  <si>
    <t xml:space="preserve">12:26:06</t>
  </si>
  <si>
    <t xml:space="preserve">13:02:14</t>
  </si>
  <si>
    <t xml:space="preserve">13:03:40</t>
  </si>
  <si>
    <t xml:space="preserve">13:18:17</t>
  </si>
  <si>
    <t xml:space="preserve">13:56:19</t>
  </si>
  <si>
    <t xml:space="preserve">13:56:27</t>
  </si>
  <si>
    <t xml:space="preserve">14:08:00</t>
  </si>
  <si>
    <t xml:space="preserve">14:13:27</t>
  </si>
  <si>
    <t xml:space="preserve">14:22:30</t>
  </si>
  <si>
    <t xml:space="preserve">14:22:58</t>
  </si>
  <si>
    <t xml:space="preserve">14:44:58</t>
  </si>
  <si>
    <t xml:space="preserve">15:19:22</t>
  </si>
  <si>
    <t xml:space="preserve">15:19:23</t>
  </si>
  <si>
    <t xml:space="preserve">15:31:15</t>
  </si>
  <si>
    <t xml:space="preserve">15:37:46</t>
  </si>
  <si>
    <t xml:space="preserve">15:57:30</t>
  </si>
  <si>
    <t xml:space="preserve">17:04:24</t>
  </si>
  <si>
    <t xml:space="preserve">9:01:21</t>
  </si>
  <si>
    <t xml:space="preserve">9:12:37</t>
  </si>
  <si>
    <t xml:space="preserve">9:13:03</t>
  </si>
  <si>
    <t xml:space="preserve">9:57:48</t>
  </si>
  <si>
    <t xml:space="preserve">9:57:49</t>
  </si>
  <si>
    <t xml:space="preserve">10:23:47</t>
  </si>
  <si>
    <t xml:space="preserve">10:25:02</t>
  </si>
  <si>
    <t xml:space="preserve">10:47:42</t>
  </si>
  <si>
    <t xml:space="preserve">10:47:55</t>
  </si>
  <si>
    <t xml:space="preserve">11:01:16</t>
  </si>
  <si>
    <t xml:space="preserve">11:08:33</t>
  </si>
  <si>
    <t xml:space="preserve">11:08:37</t>
  </si>
  <si>
    <t xml:space="preserve">11:15:54</t>
  </si>
  <si>
    <t xml:space="preserve">12:06:55</t>
  </si>
  <si>
    <t xml:space="preserve">12:08:50</t>
  </si>
  <si>
    <t xml:space="preserve">12:09:15</t>
  </si>
  <si>
    <t xml:space="preserve">12:32:24</t>
  </si>
  <si>
    <t xml:space="preserve">13:20:32</t>
  </si>
  <si>
    <t xml:space="preserve">13:27:22</t>
  </si>
  <si>
    <t xml:space="preserve">13:27:23</t>
  </si>
  <si>
    <t xml:space="preserve">13:30:12</t>
  </si>
  <si>
    <t xml:space="preserve">13:34:54</t>
  </si>
  <si>
    <t xml:space="preserve">13:34:55</t>
  </si>
  <si>
    <t xml:space="preserve">13:35:12</t>
  </si>
  <si>
    <t xml:space="preserve">14:22:38</t>
  </si>
  <si>
    <t xml:space="preserve">14:24:38</t>
  </si>
  <si>
    <t xml:space="preserve">15:00:07</t>
  </si>
  <si>
    <t xml:space="preserve">15:00:08</t>
  </si>
  <si>
    <t xml:space="preserve">15:34:07</t>
  </si>
  <si>
    <t xml:space="preserve">15:58:04</t>
  </si>
  <si>
    <t xml:space="preserve">15:58:06</t>
  </si>
  <si>
    <t xml:space="preserve">8:17:40</t>
  </si>
  <si>
    <t xml:space="preserve">10:02:40</t>
  </si>
  <si>
    <t xml:space="preserve">10:17:34</t>
  </si>
  <si>
    <t xml:space="preserve">10:26:30</t>
  </si>
  <si>
    <t xml:space="preserve">10:26:32</t>
  </si>
  <si>
    <t xml:space="preserve">10:29:57</t>
  </si>
  <si>
    <t xml:space="preserve">10:33:11</t>
  </si>
  <si>
    <t xml:space="preserve">10:48:07</t>
  </si>
  <si>
    <t xml:space="preserve">10:48:26</t>
  </si>
  <si>
    <t xml:space="preserve">10:50:32</t>
  </si>
  <si>
    <t xml:space="preserve">10:50:33</t>
  </si>
  <si>
    <t xml:space="preserve">10:50:34</t>
  </si>
  <si>
    <t xml:space="preserve">11:03:10</t>
  </si>
  <si>
    <t xml:space="preserve">11:03:15</t>
  </si>
  <si>
    <t xml:space="preserve">11:08:20</t>
  </si>
  <si>
    <t xml:space="preserve">11:09:10</t>
  </si>
  <si>
    <t xml:space="preserve">11:12:15</t>
  </si>
  <si>
    <t xml:space="preserve">11:23:26</t>
  </si>
  <si>
    <t xml:space="preserve">11:23:27</t>
  </si>
  <si>
    <t xml:space="preserve">11:31:23</t>
  </si>
  <si>
    <t xml:space="preserve">11:31:24</t>
  </si>
  <si>
    <t xml:space="preserve">11:32:37</t>
  </si>
  <si>
    <t xml:space="preserve">11:49:59</t>
  </si>
  <si>
    <t xml:space="preserve">12:16:05</t>
  </si>
  <si>
    <t xml:space="preserve">12:27:54</t>
  </si>
  <si>
    <t xml:space="preserve">13:07:03</t>
  </si>
  <si>
    <t xml:space="preserve">13:17:59</t>
  </si>
  <si>
    <t xml:space="preserve">14:30:29</t>
  </si>
  <si>
    <t xml:space="preserve">14:30:30</t>
  </si>
  <si>
    <t xml:space="preserve">14:37:35</t>
  </si>
  <si>
    <t xml:space="preserve">14:37:41</t>
  </si>
  <si>
    <t xml:space="preserve">16:08:59</t>
  </si>
  <si>
    <t xml:space="preserve">16:16:35</t>
  </si>
  <si>
    <t xml:space="preserve">16:16:36</t>
  </si>
  <si>
    <t xml:space="preserve">17:04:54</t>
  </si>
  <si>
    <t xml:space="preserve">9:49:03</t>
  </si>
  <si>
    <t xml:space="preserve">9:52:55</t>
  </si>
  <si>
    <t xml:space="preserve">9:53:24</t>
  </si>
  <si>
    <t xml:space="preserve">10:13:35</t>
  </si>
  <si>
    <t xml:space="preserve">10:13:36</t>
  </si>
  <si>
    <t xml:space="preserve">10:41:33</t>
  </si>
  <si>
    <t xml:space="preserve">11:05:38</t>
  </si>
  <si>
    <t xml:space="preserve">11:58:23</t>
  </si>
  <si>
    <t xml:space="preserve">12:40:57</t>
  </si>
  <si>
    <t xml:space="preserve">12:41:38</t>
  </si>
  <si>
    <t xml:space="preserve">12:41:39</t>
  </si>
  <si>
    <t xml:space="preserve">12:49:15</t>
  </si>
  <si>
    <t xml:space="preserve">12:49:20</t>
  </si>
  <si>
    <t xml:space="preserve">14:20:57</t>
  </si>
  <si>
    <t xml:space="preserve">14:25:03</t>
  </si>
  <si>
    <t xml:space="preserve">15:36:23</t>
  </si>
  <si>
    <t xml:space="preserve">15:38:35</t>
  </si>
  <si>
    <t xml:space="preserve">15:38:37</t>
  </si>
  <si>
    <t xml:space="preserve">15:44:45</t>
  </si>
  <si>
    <t xml:space="preserve">4:51:25</t>
  </si>
  <si>
    <t xml:space="preserve">7:58:59</t>
  </si>
  <si>
    <t xml:space="preserve">8:39:48</t>
  </si>
  <si>
    <t xml:space="preserve">10:36:06</t>
  </si>
  <si>
    <t xml:space="preserve">10:36:07</t>
  </si>
  <si>
    <t xml:space="preserve">10:43:28</t>
  </si>
  <si>
    <t xml:space="preserve">10:54:17</t>
  </si>
  <si>
    <t xml:space="preserve">10:54:20</t>
  </si>
  <si>
    <t xml:space="preserve">11:03:40</t>
  </si>
  <si>
    <t xml:space="preserve">11:14:16</t>
  </si>
  <si>
    <t xml:space="preserve">11:14:19</t>
  </si>
  <si>
    <t xml:space="preserve">11:15:14</t>
  </si>
  <si>
    <t xml:space="preserve">11:15:21</t>
  </si>
  <si>
    <t xml:space="preserve">11:18:46</t>
  </si>
  <si>
    <t xml:space="preserve">11:18:53</t>
  </si>
  <si>
    <t xml:space="preserve">12:03:48</t>
  </si>
  <si>
    <t xml:space="preserve">12:07:40</t>
  </si>
  <si>
    <t xml:space="preserve">12:15:22</t>
  </si>
  <si>
    <t xml:space="preserve">13:04:27</t>
  </si>
  <si>
    <t xml:space="preserve">14:00:14</t>
  </si>
  <si>
    <t xml:space="preserve">14:07:37</t>
  </si>
  <si>
    <t xml:space="preserve">14:08:32</t>
  </si>
  <si>
    <t xml:space="preserve">14:36:52</t>
  </si>
  <si>
    <t xml:space="preserve">14:36:53</t>
  </si>
  <si>
    <t xml:space="preserve">14:36:54</t>
  </si>
  <si>
    <t xml:space="preserve">14:58:00</t>
  </si>
  <si>
    <t xml:space="preserve">15:06:21</t>
  </si>
  <si>
    <t xml:space="preserve">15:18:17</t>
  </si>
  <si>
    <t xml:space="preserve">15:18:23</t>
  </si>
  <si>
    <t xml:space="preserve">15:18:41</t>
  </si>
  <si>
    <t xml:space="preserve">15:18:59</t>
  </si>
  <si>
    <t xml:space="preserve">15:19:26</t>
  </si>
  <si>
    <t xml:space="preserve">15:20:16</t>
  </si>
  <si>
    <t xml:space="preserve">15:20:24</t>
  </si>
  <si>
    <t xml:space="preserve">15:36:10</t>
  </si>
  <si>
    <t xml:space="preserve">15:36:31</t>
  </si>
  <si>
    <t xml:space="preserve">15:49:19</t>
  </si>
  <si>
    <t xml:space="preserve">15:49:22</t>
  </si>
  <si>
    <t xml:space="preserve">15:49:44</t>
  </si>
  <si>
    <t xml:space="preserve">15:50:03</t>
  </si>
  <si>
    <t xml:space="preserve">15:50:28</t>
  </si>
  <si>
    <t xml:space="preserve">15:50:48</t>
  </si>
  <si>
    <t xml:space="preserve">15:51:10</t>
  </si>
  <si>
    <t xml:space="preserve">15:52:15</t>
  </si>
  <si>
    <t xml:space="preserve">16:07:30</t>
  </si>
  <si>
    <t xml:space="preserve">7:57:50</t>
  </si>
  <si>
    <t xml:space="preserve">8:19:16</t>
  </si>
  <si>
    <t xml:space="preserve">8:43:40</t>
  </si>
  <si>
    <t xml:space="preserve">8:53:44</t>
  </si>
  <si>
    <t xml:space="preserve">9:00:17</t>
  </si>
  <si>
    <t xml:space="preserve">9:17:07</t>
  </si>
  <si>
    <t xml:space="preserve">9:31:40</t>
  </si>
  <si>
    <t xml:space="preserve">10:21:00</t>
  </si>
  <si>
    <t xml:space="preserve">10:29:39</t>
  </si>
  <si>
    <t xml:space="preserve">10:35:41</t>
  </si>
  <si>
    <t xml:space="preserve">11:02:43</t>
  </si>
  <si>
    <t xml:space="preserve">11:28:46</t>
  </si>
  <si>
    <t xml:space="preserve">11:28:56</t>
  </si>
  <si>
    <t xml:space="preserve">11:38:10</t>
  </si>
  <si>
    <t xml:space="preserve">11:45:00</t>
  </si>
  <si>
    <t xml:space="preserve">11:48:50</t>
  </si>
  <si>
    <t xml:space="preserve">12:45:13</t>
  </si>
  <si>
    <t xml:space="preserve">12:47:39</t>
  </si>
  <si>
    <t xml:space="preserve">12:47:41</t>
  </si>
  <si>
    <t xml:space="preserve">12:54:15</t>
  </si>
  <si>
    <t xml:space="preserve">13:02:59</t>
  </si>
  <si>
    <t xml:space="preserve">13:51:10</t>
  </si>
  <si>
    <t xml:space="preserve">14:09:00</t>
  </si>
  <si>
    <t xml:space="preserve">14:10:12</t>
  </si>
  <si>
    <t xml:space="preserve">14:10:20</t>
  </si>
  <si>
    <t xml:space="preserve">14:13:47</t>
  </si>
  <si>
    <t xml:space="preserve">14:13:58</t>
  </si>
  <si>
    <t xml:space="preserve">14:22:50</t>
  </si>
  <si>
    <t xml:space="preserve">14:24:16</t>
  </si>
  <si>
    <t xml:space="preserve">14:56:40</t>
  </si>
  <si>
    <t xml:space="preserve">14:58:57</t>
  </si>
  <si>
    <t xml:space="preserve">15:00:53</t>
  </si>
  <si>
    <t xml:space="preserve">15:05:03</t>
  </si>
  <si>
    <t xml:space="preserve">15:42:02</t>
  </si>
  <si>
    <t xml:space="preserve">16:26:20</t>
  </si>
  <si>
    <t xml:space="preserve">16:53:12</t>
  </si>
  <si>
    <t xml:space="preserve">7:36:00</t>
  </si>
  <si>
    <t xml:space="preserve">8:48:43</t>
  </si>
  <si>
    <t xml:space="preserve">8:48:44</t>
  </si>
  <si>
    <t xml:space="preserve">8:48:45</t>
  </si>
  <si>
    <t xml:space="preserve">9:55:30</t>
  </si>
  <si>
    <t xml:space="preserve">10:00:18</t>
  </si>
  <si>
    <t xml:space="preserve">10:00:19</t>
  </si>
  <si>
    <t xml:space="preserve">10:21:40</t>
  </si>
  <si>
    <t xml:space="preserve">11:15:11</t>
  </si>
  <si>
    <t xml:space="preserve">11:19:57</t>
  </si>
  <si>
    <t xml:space="preserve">11:45:20</t>
  </si>
  <si>
    <t xml:space="preserve">11:52:03</t>
  </si>
  <si>
    <t xml:space="preserve">11:53:14</t>
  </si>
  <si>
    <t xml:space="preserve">11:53:33</t>
  </si>
  <si>
    <t xml:space="preserve">12:04:59</t>
  </si>
  <si>
    <t xml:space="preserve">12:05:42</t>
  </si>
  <si>
    <t xml:space="preserve">12:17:48</t>
  </si>
  <si>
    <t xml:space="preserve">12:20:59</t>
  </si>
  <si>
    <t xml:space="preserve">12:52:09</t>
  </si>
  <si>
    <t xml:space="preserve">12:52:10</t>
  </si>
  <si>
    <t xml:space="preserve">13:08:41</t>
  </si>
  <si>
    <t xml:space="preserve">13:35:03</t>
  </si>
  <si>
    <t xml:space="preserve">13:35:08</t>
  </si>
  <si>
    <t xml:space="preserve">13:48:23</t>
  </si>
  <si>
    <t xml:space="preserve">13:58:38</t>
  </si>
  <si>
    <t xml:space="preserve">13:58:40</t>
  </si>
  <si>
    <t xml:space="preserve">14:07:07</t>
  </si>
  <si>
    <t xml:space="preserve">14:11:54</t>
  </si>
  <si>
    <t xml:space="preserve">14:12:02</t>
  </si>
  <si>
    <t xml:space="preserve">14:12:25</t>
  </si>
  <si>
    <t xml:space="preserve">14:22:54</t>
  </si>
  <si>
    <t xml:space="preserve">14:24:44</t>
  </si>
  <si>
    <t xml:space="preserve">14:28:55</t>
  </si>
  <si>
    <t xml:space="preserve">14:32:06</t>
  </si>
  <si>
    <t xml:space="preserve">14:47:29</t>
  </si>
  <si>
    <t xml:space="preserve">14:48:00</t>
  </si>
  <si>
    <t xml:space="preserve">15:03:31</t>
  </si>
  <si>
    <t xml:space="preserve">15:12:27</t>
  </si>
  <si>
    <t xml:space="preserve">15:13:00</t>
  </si>
  <si>
    <t xml:space="preserve">15:13:01</t>
  </si>
  <si>
    <t xml:space="preserve">15:21:07</t>
  </si>
  <si>
    <t xml:space="preserve">15:21:40</t>
  </si>
  <si>
    <t xml:space="preserve">15:25:39</t>
  </si>
  <si>
    <t xml:space="preserve">15:41:22</t>
  </si>
  <si>
    <t xml:space="preserve">16:35:46</t>
  </si>
  <si>
    <t xml:space="preserve">16:35:51</t>
  </si>
  <si>
    <t xml:space="preserve">16:52:33</t>
  </si>
  <si>
    <t xml:space="preserve">16:52:51</t>
  </si>
  <si>
    <t xml:space="preserve">16:55:47</t>
  </si>
  <si>
    <t xml:space="preserve">16:56:43</t>
  </si>
  <si>
    <t xml:space="preserve">7:34:25</t>
  </si>
  <si>
    <t xml:space="preserve">7:34:46</t>
  </si>
  <si>
    <t xml:space="preserve">7:42:33</t>
  </si>
  <si>
    <t xml:space="preserve">7:44:08</t>
  </si>
  <si>
    <t xml:space="preserve">9:41:36</t>
  </si>
  <si>
    <t xml:space="preserve">10:02:24</t>
  </si>
  <si>
    <t xml:space="preserve">10:22:33</t>
  </si>
  <si>
    <t xml:space="preserve">10:22:45</t>
  </si>
  <si>
    <t xml:space="preserve">10:30:06</t>
  </si>
  <si>
    <t xml:space="preserve">10:37:29</t>
  </si>
  <si>
    <t xml:space="preserve">10:39:17</t>
  </si>
  <si>
    <t xml:space="preserve">11:18:11</t>
  </si>
  <si>
    <t xml:space="preserve">11:28:28</t>
  </si>
  <si>
    <t xml:space="preserve">11:53:17</t>
  </si>
  <si>
    <t xml:space="preserve">11:53:19</t>
  </si>
  <si>
    <t xml:space="preserve">12:31:46</t>
  </si>
  <si>
    <t xml:space="preserve">12:35:12</t>
  </si>
  <si>
    <t xml:space="preserve">13:07:13</t>
  </si>
  <si>
    <t xml:space="preserve">13:07:14</t>
  </si>
  <si>
    <t xml:space="preserve">13:07:15</t>
  </si>
  <si>
    <t xml:space="preserve">13:50:43</t>
  </si>
  <si>
    <t xml:space="preserve">14:11:55</t>
  </si>
  <si>
    <t xml:space="preserve">15:14:45</t>
  </si>
  <si>
    <t xml:space="preserve">15:28:50</t>
  </si>
  <si>
    <t xml:space="preserve">15:28:51</t>
  </si>
  <si>
    <t xml:space="preserve">15:33:15</t>
  </si>
  <si>
    <t xml:space="preserve">15:34:04</t>
  </si>
  <si>
    <t xml:space="preserve">15:38:38</t>
  </si>
  <si>
    <t xml:space="preserve">9:38:32</t>
  </si>
  <si>
    <t xml:space="preserve">11:53:26</t>
  </si>
  <si>
    <t xml:space="preserve">11:57:36</t>
  </si>
  <si>
    <t xml:space="preserve">12:31:25</t>
  </si>
  <si>
    <t xml:space="preserve">12:31:26</t>
  </si>
  <si>
    <t xml:space="preserve">12:31:28</t>
  </si>
  <si>
    <t xml:space="preserve">14:09:51</t>
  </si>
  <si>
    <t xml:space="preserve">14:09:52</t>
  </si>
  <si>
    <t xml:space="preserve">14:15:33</t>
  </si>
  <si>
    <t xml:space="preserve">14:27:37</t>
  </si>
  <si>
    <t xml:space="preserve">14:27:38</t>
  </si>
  <si>
    <t xml:space="preserve">15:24:49</t>
  </si>
  <si>
    <t xml:space="preserve">134429BF5</t>
  </si>
  <si>
    <t xml:space="preserve">13:27:07</t>
  </si>
  <si>
    <t xml:space="preserve">13:35:53</t>
  </si>
  <si>
    <t xml:space="preserve">13:36:05</t>
  </si>
  <si>
    <t xml:space="preserve">16:07:40</t>
  </si>
  <si>
    <t xml:space="preserve">9:30:20</t>
  </si>
  <si>
    <t xml:space="preserve">10:29:26</t>
  </si>
  <si>
    <t xml:space="preserve">11:33:32</t>
  </si>
  <si>
    <t xml:space="preserve">11:33:42</t>
  </si>
  <si>
    <t xml:space="preserve">8:29:12</t>
  </si>
  <si>
    <t xml:space="preserve">8:29:13</t>
  </si>
  <si>
    <t xml:space="preserve">11:42:24</t>
  </si>
  <si>
    <t xml:space="preserve">12:17:38</t>
  </si>
  <si>
    <t xml:space="preserve">12:22:15</t>
  </si>
  <si>
    <t xml:space="preserve">13:29:47</t>
  </si>
  <si>
    <t xml:space="preserve">13:59:31</t>
  </si>
  <si>
    <t xml:space="preserve">14:00:20</t>
  </si>
  <si>
    <t xml:space="preserve">14:19:55</t>
  </si>
  <si>
    <t xml:space="preserve">10:58:35</t>
  </si>
  <si>
    <t xml:space="preserve">11:03:01</t>
  </si>
  <si>
    <t xml:space="preserve">11:57:51</t>
  </si>
  <si>
    <t xml:space="preserve">13:59:55</t>
  </si>
  <si>
    <t xml:space="preserve">14:48:10</t>
  </si>
  <si>
    <t xml:space="preserve">9:35:38</t>
  </si>
  <si>
    <t xml:space="preserve">10:41:13</t>
  </si>
  <si>
    <t xml:space="preserve">10:50:14</t>
  </si>
  <si>
    <t xml:space="preserve">10:50:15</t>
  </si>
  <si>
    <t xml:space="preserve">11:01:04</t>
  </si>
  <si>
    <t xml:space="preserve">11:12:28</t>
  </si>
  <si>
    <t xml:space="preserve">11:15:12</t>
  </si>
  <si>
    <t xml:space="preserve">15:14:08</t>
  </si>
  <si>
    <t xml:space="preserve">15:47:56</t>
  </si>
  <si>
    <t xml:space="preserve">15:47:57</t>
  </si>
  <si>
    <t xml:space="preserve">16:29:12</t>
  </si>
  <si>
    <t xml:space="preserve">10:17:55</t>
  </si>
  <si>
    <t xml:space="preserve">10:18:20</t>
  </si>
  <si>
    <t xml:space="preserve">10:32:46</t>
  </si>
  <si>
    <t xml:space="preserve">10:32:55</t>
  </si>
  <si>
    <t xml:space="preserve">10:45:00</t>
  </si>
  <si>
    <t xml:space="preserve">10:45:01</t>
  </si>
  <si>
    <t xml:space="preserve">10:45:40</t>
  </si>
  <si>
    <t xml:space="preserve">10:45:50</t>
  </si>
  <si>
    <t xml:space="preserve">10:57:54</t>
  </si>
  <si>
    <t xml:space="preserve">11:00:55</t>
  </si>
  <si>
    <t xml:space="preserve">11:19:55</t>
  </si>
  <si>
    <t xml:space="preserve">12:14:21</t>
  </si>
  <si>
    <t xml:space="preserve">13:02:06</t>
  </si>
  <si>
    <t xml:space="preserve">15:13:57</t>
  </si>
  <si>
    <t xml:space="preserve">9:10:29</t>
  </si>
  <si>
    <t xml:space="preserve">9:11:02</t>
  </si>
  <si>
    <t xml:space="preserve">9:58:50</t>
  </si>
  <si>
    <t xml:space="preserve">11:11:23</t>
  </si>
  <si>
    <t xml:space="preserve">11:38:55</t>
  </si>
  <si>
    <t xml:space="preserve">12:10:58</t>
  </si>
  <si>
    <t xml:space="preserve">12:19:34</t>
  </si>
  <si>
    <t xml:space="preserve">12:19:36</t>
  </si>
  <si>
    <t xml:space="preserve">13:38:13</t>
  </si>
  <si>
    <t xml:space="preserve">14:39:15</t>
  </si>
  <si>
    <t xml:space="preserve">15:36:44</t>
  </si>
  <si>
    <t xml:space="preserve">8:27:27</t>
  </si>
  <si>
    <t xml:space="preserve">9:10:49</t>
  </si>
  <si>
    <t xml:space="preserve">9:11:05</t>
  </si>
  <si>
    <t xml:space="preserve">9:29:43</t>
  </si>
  <si>
    <t xml:space="preserve">9:29:57</t>
  </si>
  <si>
    <t xml:space="preserve">10:12:46</t>
  </si>
  <si>
    <t xml:space="preserve">12:10:31</t>
  </si>
  <si>
    <t xml:space="preserve">12:50:02</t>
  </si>
  <si>
    <t xml:space="preserve">13:49:36</t>
  </si>
  <si>
    <t xml:space="preserve">14:16:35</t>
  </si>
  <si>
    <t xml:space="preserve">14:17:07</t>
  </si>
  <si>
    <t xml:space="preserve">15:36:25</t>
  </si>
  <si>
    <t xml:space="preserve">9:30:02</t>
  </si>
  <si>
    <t xml:space="preserve">10:59:49</t>
  </si>
  <si>
    <t xml:space="preserve">14:35:34</t>
  </si>
  <si>
    <t xml:space="preserve">14:38:20</t>
  </si>
  <si>
    <t xml:space="preserve">8:49:14</t>
  </si>
  <si>
    <t xml:space="preserve">9:03:42</t>
  </si>
  <si>
    <t xml:space="preserve">9:03:55</t>
  </si>
  <si>
    <t xml:space="preserve">9:48:28</t>
  </si>
  <si>
    <t xml:space="preserve">10:36:39</t>
  </si>
  <si>
    <t xml:space="preserve">11:49:20</t>
  </si>
  <si>
    <t xml:space="preserve">11:49:25</t>
  </si>
  <si>
    <t xml:space="preserve">12:16:13</t>
  </si>
  <si>
    <t xml:space="preserve">13:24:27</t>
  </si>
  <si>
    <t xml:space="preserve">13:31:27</t>
  </si>
  <si>
    <t xml:space="preserve">13:46:46</t>
  </si>
  <si>
    <t xml:space="preserve">13:50:22</t>
  </si>
  <si>
    <t xml:space="preserve">15:11:05</t>
  </si>
  <si>
    <t xml:space="preserve">15:13:44</t>
  </si>
  <si>
    <t xml:space="preserve">10:51:44</t>
  </si>
  <si>
    <t xml:space="preserve">10:51:45</t>
  </si>
  <si>
    <t xml:space="preserve">12:22:03</t>
  </si>
  <si>
    <t xml:space="preserve">12:32:06</t>
  </si>
  <si>
    <t xml:space="preserve">14:33:25</t>
  </si>
  <si>
    <t xml:space="preserve">14:33:26</t>
  </si>
  <si>
    <t xml:space="preserve">15:50:09</t>
  </si>
  <si>
    <t xml:space="preserve">15:50:26</t>
  </si>
  <si>
    <t xml:space="preserve">8:23:17</t>
  </si>
  <si>
    <t xml:space="preserve">11:03:42</t>
  </si>
  <si>
    <t xml:space="preserve">11:03:44</t>
  </si>
  <si>
    <t xml:space="preserve">11:03:45</t>
  </si>
  <si>
    <t xml:space="preserve">11:04:42</t>
  </si>
  <si>
    <t xml:space="preserve">13:14:58</t>
  </si>
  <si>
    <t xml:space="preserve">14:52:23</t>
  </si>
  <si>
    <t xml:space="preserve">14:58:28</t>
  </si>
  <si>
    <t xml:space="preserve">14:58:32</t>
  </si>
  <si>
    <t xml:space="preserve">15:12:13</t>
  </si>
  <si>
    <t xml:space="preserve">15:55:37</t>
  </si>
  <si>
    <t xml:space="preserve">10:04:06</t>
  </si>
  <si>
    <t xml:space="preserve">12:14:28</t>
  </si>
  <si>
    <t xml:space="preserve">14:00:03</t>
  </si>
  <si>
    <t xml:space="preserve">14:00:11</t>
  </si>
  <si>
    <t xml:space="preserve">14:49:28</t>
  </si>
  <si>
    <t xml:space="preserve">15:00:39</t>
  </si>
  <si>
    <t xml:space="preserve">16:17:49</t>
  </si>
  <si>
    <t xml:space="preserve">9:24:49</t>
  </si>
  <si>
    <t xml:space="preserve">11:13:36</t>
  </si>
  <si>
    <t xml:space="preserve">11:13:42</t>
  </si>
  <si>
    <t xml:space="preserve">11:16:09</t>
  </si>
  <si>
    <t xml:space="preserve">13:29:09</t>
  </si>
  <si>
    <t xml:space="preserve">13:29:10</t>
  </si>
  <si>
    <t xml:space="preserve">13:47:40</t>
  </si>
  <si>
    <t xml:space="preserve">14:20:48</t>
  </si>
  <si>
    <t xml:space="preserve">16:27:21</t>
  </si>
  <si>
    <t xml:space="preserve">16:29:42</t>
  </si>
  <si>
    <t xml:space="preserve">11:50:25</t>
  </si>
  <si>
    <t xml:space="preserve">13:01:59</t>
  </si>
  <si>
    <t xml:space="preserve">15:07:44</t>
  </si>
  <si>
    <t xml:space="preserve">16:39:21</t>
  </si>
  <si>
    <t xml:space="preserve">16:53:23</t>
  </si>
  <si>
    <t xml:space="preserve">16:53:56</t>
  </si>
  <si>
    <t xml:space="preserve">17:03:32</t>
  </si>
  <si>
    <t xml:space="preserve">8:15:21</t>
  </si>
  <si>
    <t xml:space="preserve">10:02:44</t>
  </si>
  <si>
    <t xml:space="preserve">10:40:20</t>
  </si>
  <si>
    <t xml:space="preserve">11:41:18</t>
  </si>
  <si>
    <t xml:space="preserve">11:46:07</t>
  </si>
  <si>
    <t xml:space="preserve">12:01:04</t>
  </si>
  <si>
    <t xml:space="preserve">12:04:19</t>
  </si>
  <si>
    <t xml:space="preserve">12:48:37</t>
  </si>
  <si>
    <t xml:space="preserve">13:55:50</t>
  </si>
  <si>
    <t xml:space="preserve">13:57:39</t>
  </si>
  <si>
    <t xml:space="preserve">14:00:49</t>
  </si>
  <si>
    <t xml:space="preserve">14:02:21</t>
  </si>
  <si>
    <t xml:space="preserve">8:40:08</t>
  </si>
  <si>
    <t xml:space="preserve">8:40:10</t>
  </si>
  <si>
    <t xml:space="preserve">10:57:50</t>
  </si>
  <si>
    <t xml:space="preserve">10:57:51</t>
  </si>
  <si>
    <t xml:space="preserve">11:11:48</t>
  </si>
  <si>
    <t xml:space="preserve">11:11:49</t>
  </si>
  <si>
    <t xml:space="preserve">11:21:49</t>
  </si>
  <si>
    <t xml:space="preserve">11:21:57</t>
  </si>
  <si>
    <t xml:space="preserve">14:32:11</t>
  </si>
  <si>
    <t xml:space="preserve">14:32:32</t>
  </si>
  <si>
    <t xml:space="preserve">14:33:23</t>
  </si>
  <si>
    <t xml:space="preserve">10:23:50</t>
  </si>
  <si>
    <t xml:space="preserve">11:27:33</t>
  </si>
  <si>
    <t xml:space="preserve">12:15:49</t>
  </si>
  <si>
    <t xml:space="preserve">16:13:53</t>
  </si>
  <si>
    <t xml:space="preserve">16:31:23</t>
  </si>
  <si>
    <t xml:space="preserve">8:17:27</t>
  </si>
  <si>
    <t xml:space="preserve">8:42:00</t>
  </si>
  <si>
    <t xml:space="preserve">9:48:18</t>
  </si>
  <si>
    <t xml:space="preserve">11:43:37</t>
  </si>
  <si>
    <t xml:space="preserve">12:29:45</t>
  </si>
  <si>
    <t xml:space="preserve">15:35:18</t>
  </si>
  <si>
    <t xml:space="preserve">15:42:43</t>
  </si>
  <si>
    <t xml:space="preserve">16:26:10</t>
  </si>
  <si>
    <t xml:space="preserve">16:26:12</t>
  </si>
  <si>
    <t xml:space="preserve">16:27:46</t>
  </si>
  <si>
    <t xml:space="preserve">10:19:04</t>
  </si>
  <si>
    <t xml:space="preserve">14:20:09</t>
  </si>
  <si>
    <t xml:space="preserve">14:20:17</t>
  </si>
  <si>
    <t xml:space="preserve">14:42:02</t>
  </si>
  <si>
    <t xml:space="preserve">8:49:04</t>
  </si>
  <si>
    <t xml:space="preserve">9:00:16</t>
  </si>
  <si>
    <t xml:space="preserve">11:12:54</t>
  </si>
  <si>
    <t xml:space="preserve">11:13:18</t>
  </si>
  <si>
    <t xml:space="preserve">12:26:50</t>
  </si>
  <si>
    <t xml:space="preserve">12:27:08</t>
  </si>
  <si>
    <t xml:space="preserve">14:26:18</t>
  </si>
  <si>
    <t xml:space="preserve">15:29:19</t>
  </si>
  <si>
    <t xml:space="preserve">8:45:04</t>
  </si>
  <si>
    <t xml:space="preserve">10:57:48</t>
  </si>
  <si>
    <t xml:space="preserve">10:57:49</t>
  </si>
  <si>
    <t xml:space="preserve">11:40:43</t>
  </si>
  <si>
    <t xml:space="preserve">11:51:45</t>
  </si>
  <si>
    <t xml:space="preserve">11:51:51</t>
  </si>
  <si>
    <t xml:space="preserve">11:51:52</t>
  </si>
  <si>
    <t xml:space="preserve">13:13:05</t>
  </si>
  <si>
    <t xml:space="preserve">13:13:06</t>
  </si>
  <si>
    <t xml:space="preserve">15:26:06</t>
  </si>
  <si>
    <t xml:space="preserve">11:38:11</t>
  </si>
  <si>
    <t xml:space="preserve">11:38:12</t>
  </si>
  <si>
    <t xml:space="preserve">11:18:52</t>
  </si>
  <si>
    <t xml:space="preserve">11:39:20</t>
  </si>
  <si>
    <t xml:space="preserve">14:18:30</t>
  </si>
  <si>
    <t xml:space="preserve">14:57:16</t>
  </si>
  <si>
    <t xml:space="preserve">14:57:28</t>
  </si>
  <si>
    <t xml:space="preserve">15:52:59</t>
  </si>
  <si>
    <t xml:space="preserve">16:37:25</t>
  </si>
  <si>
    <t xml:space="preserve">11:25:59</t>
  </si>
  <si>
    <t xml:space="preserve">12:52:06</t>
  </si>
  <si>
    <t xml:space="preserve">16:01:07</t>
  </si>
  <si>
    <t xml:space="preserve">16:50:57</t>
  </si>
  <si>
    <t xml:space="preserve">12:23:49</t>
  </si>
  <si>
    <t xml:space="preserve">14:34:15</t>
  </si>
  <si>
    <t xml:space="preserve">15:33:38</t>
  </si>
  <si>
    <t xml:space="preserve">14:25:10</t>
  </si>
  <si>
    <t xml:space="preserve">15:00:25</t>
  </si>
  <si>
    <t xml:space="preserve">15:44:09</t>
  </si>
  <si>
    <t xml:space="preserve">16:07:35</t>
  </si>
  <si>
    <t xml:space="preserve">16:22:33</t>
  </si>
  <si>
    <t xml:space="preserve">9:51:48</t>
  </si>
  <si>
    <t xml:space="preserve">11:29:08</t>
  </si>
  <si>
    <t xml:space="preserve">11:29:49</t>
  </si>
  <si>
    <t xml:space="preserve">11:36:58</t>
  </si>
  <si>
    <t xml:space="preserve">11:59:24</t>
  </si>
  <si>
    <t xml:space="preserve">11:59:25</t>
  </si>
  <si>
    <t xml:space="preserve">15:00:35</t>
  </si>
  <si>
    <t xml:space="preserve">15:57:12</t>
  </si>
  <si>
    <t xml:space="preserve">15:57:34</t>
  </si>
  <si>
    <t xml:space="preserve">16:10:36</t>
  </si>
  <si>
    <t xml:space="preserve">11:32:22</t>
  </si>
  <si>
    <t xml:space="preserve">11:33:03</t>
  </si>
  <si>
    <t xml:space="preserve">11:40:30</t>
  </si>
  <si>
    <t xml:space="preserve">13:58:52</t>
  </si>
  <si>
    <t xml:space="preserve">16:04:33</t>
  </si>
  <si>
    <t xml:space="preserve">11:06:05</t>
  </si>
  <si>
    <t xml:space="preserve">11:06:32</t>
  </si>
  <si>
    <t xml:space="preserve">12:10:11</t>
  </si>
  <si>
    <t xml:space="preserve">12:10:29</t>
  </si>
  <si>
    <t xml:space="preserve">12:16:29</t>
  </si>
  <si>
    <t xml:space="preserve">12:35:10</t>
  </si>
  <si>
    <t xml:space="preserve">12:43:45</t>
  </si>
  <si>
    <t xml:space="preserve">13:54:28</t>
  </si>
  <si>
    <t xml:space="preserve">9:56:43</t>
  </si>
  <si>
    <t xml:space="preserve">10:59:50</t>
  </si>
  <si>
    <t xml:space="preserve">11:20:26</t>
  </si>
  <si>
    <t xml:space="preserve">11:20:48</t>
  </si>
  <si>
    <t xml:space="preserve">11:27:54</t>
  </si>
  <si>
    <t xml:space="preserve">11:34:56</t>
  </si>
  <si>
    <t xml:space="preserve">11:34:57</t>
  </si>
  <si>
    <t xml:space="preserve">11:38:42</t>
  </si>
  <si>
    <t xml:space="preserve">11:38:44</t>
  </si>
  <si>
    <t xml:space="preserve">11:51:23</t>
  </si>
  <si>
    <t xml:space="preserve">11:51:25</t>
  </si>
  <si>
    <t xml:space="preserve">11:52:18</t>
  </si>
  <si>
    <t xml:space="preserve">12:10:13</t>
  </si>
  <si>
    <t xml:space="preserve">12:26:47</t>
  </si>
  <si>
    <t xml:space="preserve">13:06:42</t>
  </si>
  <si>
    <t xml:space="preserve">13:26:09</t>
  </si>
  <si>
    <t xml:space="preserve">15:01:48</t>
  </si>
  <si>
    <t xml:space="preserve">15:01:50</t>
  </si>
  <si>
    <t xml:space="preserve">15:01:56</t>
  </si>
  <si>
    <t xml:space="preserve">15:17:58</t>
  </si>
  <si>
    <t xml:space="preserve">15:18:01</t>
  </si>
  <si>
    <t xml:space="preserve">9:51:33</t>
  </si>
  <si>
    <t xml:space="preserve">10:32:58</t>
  </si>
  <si>
    <t xml:space="preserve">10:32:59</t>
  </si>
  <si>
    <t xml:space="preserve">11:33:13</t>
  </si>
  <si>
    <t xml:space="preserve">12:30:21</t>
  </si>
  <si>
    <t xml:space="preserve">12:30:30</t>
  </si>
  <si>
    <t xml:space="preserve">12:42:19</t>
  </si>
  <si>
    <t xml:space="preserve">15:09:37</t>
  </si>
  <si>
    <t xml:space="preserve">15:13:11</t>
  </si>
  <si>
    <t xml:space="preserve">15:59:11</t>
  </si>
  <si>
    <t xml:space="preserve">16:09:42</t>
  </si>
  <si>
    <t xml:space="preserve">16:11:53</t>
  </si>
  <si>
    <t xml:space="preserve">16:20:16</t>
  </si>
  <si>
    <t xml:space="preserve">7:42:07</t>
  </si>
  <si>
    <t xml:space="preserve">9:40:50</t>
  </si>
  <si>
    <t xml:space="preserve">10:15:57</t>
  </si>
  <si>
    <t xml:space="preserve">10:49:59</t>
  </si>
  <si>
    <t xml:space="preserve">10:54:25</t>
  </si>
  <si>
    <t xml:space="preserve">11:58:09</t>
  </si>
  <si>
    <t xml:space="preserve">12:08:16</t>
  </si>
  <si>
    <t xml:space="preserve">12:29:51</t>
  </si>
  <si>
    <t xml:space="preserve">12:29:52</t>
  </si>
  <si>
    <t xml:space="preserve">15:15:57</t>
  </si>
  <si>
    <t xml:space="preserve">15:43:19</t>
  </si>
  <si>
    <t xml:space="preserve">15:49:09</t>
  </si>
  <si>
    <t xml:space="preserve">15:58:43</t>
  </si>
  <si>
    <t xml:space="preserve">15:58:57</t>
  </si>
  <si>
    <t xml:space="preserve">15:58:58</t>
  </si>
  <si>
    <t xml:space="preserve">15:59:12</t>
  </si>
  <si>
    <t xml:space="preserve">16:00:09</t>
  </si>
  <si>
    <t xml:space="preserve">16:06:01</t>
  </si>
  <si>
    <t xml:space="preserve">16:30:05</t>
  </si>
  <si>
    <t xml:space="preserve">9:12:19</t>
  </si>
  <si>
    <t xml:space="preserve">9:12:58</t>
  </si>
  <si>
    <t xml:space="preserve">9:30:10</t>
  </si>
  <si>
    <t xml:space="preserve">9:36:34</t>
  </si>
  <si>
    <t xml:space="preserve">10:05:47</t>
  </si>
  <si>
    <t xml:space="preserve">10:47:32</t>
  </si>
  <si>
    <t xml:space="preserve">11:54:48</t>
  </si>
  <si>
    <t xml:space="preserve">12:02:12</t>
  </si>
  <si>
    <t xml:space="preserve">12:14:19</t>
  </si>
  <si>
    <t xml:space="preserve">13:15:18</t>
  </si>
  <si>
    <t xml:space="preserve">13:43:59</t>
  </si>
  <si>
    <t xml:space="preserve">15:14:58</t>
  </si>
  <si>
    <t xml:space="preserve">7:37:13</t>
  </si>
  <si>
    <t xml:space="preserve">8:49:39</t>
  </si>
  <si>
    <t xml:space="preserve">8:55:59</t>
  </si>
  <si>
    <t xml:space="preserve">8:57:08</t>
  </si>
  <si>
    <t xml:space="preserve">9:02:00</t>
  </si>
  <si>
    <t xml:space="preserve">10:12:02</t>
  </si>
  <si>
    <t xml:space="preserve">10:28:01</t>
  </si>
  <si>
    <t xml:space="preserve">10:32:06</t>
  </si>
  <si>
    <t xml:space="preserve">13:36:52</t>
  </si>
  <si>
    <t xml:space="preserve">13:36:54</t>
  </si>
  <si>
    <t xml:space="preserve">13:44:06</t>
  </si>
  <si>
    <t xml:space="preserve">9:29:09</t>
  </si>
  <si>
    <t xml:space="preserve">10:21:24</t>
  </si>
  <si>
    <t xml:space="preserve">10:31:59</t>
  </si>
  <si>
    <t xml:space="preserve">12:31:55</t>
  </si>
  <si>
    <t xml:space="preserve">12:38:54</t>
  </si>
  <si>
    <t xml:space="preserve">13:38:51</t>
  </si>
  <si>
    <t xml:space="preserve">14:17:45</t>
  </si>
  <si>
    <t xml:space="preserve">14:50:35</t>
  </si>
  <si>
    <t xml:space="preserve">15:50:10</t>
  </si>
  <si>
    <t xml:space="preserve">15:50:27</t>
  </si>
  <si>
    <t xml:space="preserve">16:18:20</t>
  </si>
  <si>
    <t xml:space="preserve">16:32:04</t>
  </si>
  <si>
    <t xml:space="preserve">16:39:29</t>
  </si>
  <si>
    <t xml:space="preserve">16:39:35</t>
  </si>
  <si>
    <t xml:space="preserve">16:39:40</t>
  </si>
  <si>
    <t xml:space="preserve">7:19:26</t>
  </si>
  <si>
    <t xml:space="preserve">10:17:41</t>
  </si>
  <si>
    <t xml:space="preserve">10:17:44</t>
  </si>
  <si>
    <t xml:space="preserve">10:17:45</t>
  </si>
  <si>
    <t xml:space="preserve">10:43:22</t>
  </si>
  <si>
    <t xml:space="preserve">10:56:28</t>
  </si>
  <si>
    <t xml:space="preserve">10:56:32</t>
  </si>
  <si>
    <t xml:space="preserve">11:23:41</t>
  </si>
  <si>
    <t xml:space="preserve">11:23:42</t>
  </si>
  <si>
    <t xml:space="preserve">12:07:27</t>
  </si>
  <si>
    <t xml:space="preserve">12:07:36</t>
  </si>
  <si>
    <t xml:space="preserve">12:17:29</t>
  </si>
  <si>
    <t xml:space="preserve">12:18:03</t>
  </si>
  <si>
    <t xml:space="preserve">12:30:18</t>
  </si>
  <si>
    <t xml:space="preserve">12:30:31</t>
  </si>
  <si>
    <t xml:space="preserve">13:29:44</t>
  </si>
  <si>
    <t xml:space="preserve">13:50:12</t>
  </si>
  <si>
    <t xml:space="preserve">13:59:56</t>
  </si>
  <si>
    <t xml:space="preserve">14:02:34</t>
  </si>
  <si>
    <t xml:space="preserve">14:29:13</t>
  </si>
  <si>
    <t xml:space="preserve">14:29:14</t>
  </si>
  <si>
    <t xml:space="preserve">16:21:08</t>
  </si>
  <si>
    <t xml:space="preserve">16:24:23</t>
  </si>
  <si>
    <t xml:space="preserve">17:07:16</t>
  </si>
  <si>
    <t xml:space="preserve">9:07:33</t>
  </si>
  <si>
    <t xml:space="preserve">9:22:03</t>
  </si>
  <si>
    <t xml:space="preserve">11:36:07</t>
  </si>
  <si>
    <t xml:space="preserve">11:48:26</t>
  </si>
  <si>
    <t xml:space="preserve">11:51:14</t>
  </si>
  <si>
    <t xml:space="preserve">12:14:34</t>
  </si>
  <si>
    <t xml:space="preserve">12:14:38</t>
  </si>
  <si>
    <t xml:space="preserve">13:17:16</t>
  </si>
  <si>
    <t xml:space="preserve">14:03:52</t>
  </si>
  <si>
    <t xml:space="preserve">14:04:00</t>
  </si>
  <si>
    <t xml:space="preserve">14:28:27</t>
  </si>
  <si>
    <t xml:space="preserve">15:00:12</t>
  </si>
  <si>
    <t xml:space="preserve">16:04:23</t>
  </si>
  <si>
    <t xml:space="preserve">16:20:06</t>
  </si>
  <si>
    <t xml:space="preserve">16:20:12</t>
  </si>
  <si>
    <t xml:space="preserve">8:11:32</t>
  </si>
  <si>
    <t xml:space="preserve">8:42:50</t>
  </si>
  <si>
    <t xml:space="preserve">8:45:36</t>
  </si>
  <si>
    <t xml:space="preserve">9:47:20</t>
  </si>
  <si>
    <t xml:space="preserve">10:04:39</t>
  </si>
  <si>
    <t xml:space="preserve">10:59:39</t>
  </si>
  <si>
    <t xml:space="preserve">11:01:15</t>
  </si>
  <si>
    <t xml:space="preserve">12:46:54</t>
  </si>
  <si>
    <t xml:space="preserve">12:46:55</t>
  </si>
  <si>
    <t xml:space="preserve">12:46:58</t>
  </si>
  <si>
    <t xml:space="preserve">13:46:21</t>
  </si>
  <si>
    <t xml:space="preserve">13:59:00</t>
  </si>
  <si>
    <t xml:space="preserve">13:59:34</t>
  </si>
  <si>
    <t xml:space="preserve">13:59:35</t>
  </si>
  <si>
    <t xml:space="preserve">14:46:53</t>
  </si>
  <si>
    <t xml:space="preserve">15:43:10</t>
  </si>
  <si>
    <t xml:space="preserve">16:05:19</t>
  </si>
  <si>
    <t xml:space="preserve">16:05:21</t>
  </si>
  <si>
    <t xml:space="preserve">7:17:45</t>
  </si>
  <si>
    <t xml:space="preserve">8:05:19</t>
  </si>
  <si>
    <t xml:space="preserve">8:42:18</t>
  </si>
  <si>
    <t xml:space="preserve">8:42:33</t>
  </si>
  <si>
    <t xml:space="preserve">10:02:27</t>
  </si>
  <si>
    <t xml:space="preserve">11:43:30</t>
  </si>
  <si>
    <t xml:space="preserve">11:43:57</t>
  </si>
  <si>
    <t xml:space="preserve">12:40:39</t>
  </si>
  <si>
    <t xml:space="preserve">13:12:21</t>
  </si>
  <si>
    <t xml:space="preserve">13:41:16</t>
  </si>
  <si>
    <t xml:space="preserve">13:41:24</t>
  </si>
  <si>
    <t xml:space="preserve">13:50:29</t>
  </si>
  <si>
    <t xml:space="preserve">14:09:19</t>
  </si>
  <si>
    <t xml:space="preserve">15:30:15</t>
  </si>
  <si>
    <t xml:space="preserve">15:44:40</t>
  </si>
  <si>
    <t xml:space="preserve">15:58:14</t>
  </si>
  <si>
    <t xml:space="preserve">8:38:37</t>
  </si>
  <si>
    <t xml:space="preserve">8:53:45</t>
  </si>
  <si>
    <t xml:space="preserve">9:10:30</t>
  </si>
  <si>
    <t xml:space="preserve">9:10:31</t>
  </si>
  <si>
    <t xml:space="preserve">9:11:10</t>
  </si>
  <si>
    <t xml:space="preserve">9:30:12</t>
  </si>
  <si>
    <t xml:space="preserve">11:20:18</t>
  </si>
  <si>
    <t xml:space="preserve">11:22:00</t>
  </si>
  <si>
    <t xml:space="preserve">11:22:58</t>
  </si>
  <si>
    <t xml:space="preserve">12:18:35</t>
  </si>
  <si>
    <t xml:space="preserve">12:56:37</t>
  </si>
  <si>
    <t xml:space="preserve">12:56:55</t>
  </si>
  <si>
    <t xml:space="preserve">14:53:00</t>
  </si>
  <si>
    <t xml:space="preserve">16:03:44</t>
  </si>
  <si>
    <t xml:space="preserve">16:04:06</t>
  </si>
  <si>
    <t xml:space="preserve">16:21:00</t>
  </si>
  <si>
    <t xml:space="preserve">10:20:54</t>
  </si>
  <si>
    <t xml:space="preserve">12:06:08</t>
  </si>
  <si>
    <t xml:space="preserve">13:38:47</t>
  </si>
  <si>
    <t xml:space="preserve">15:04:44</t>
  </si>
  <si>
    <t xml:space="preserve">15:04:46</t>
  </si>
  <si>
    <t xml:space="preserve">15:45:04</t>
  </si>
  <si>
    <t xml:space="preserve">17:00:19</t>
  </si>
  <si>
    <t xml:space="preserve">8:02:30</t>
  </si>
  <si>
    <t xml:space="preserve">9:46:09</t>
  </si>
  <si>
    <t xml:space="preserve">9:46:10</t>
  </si>
  <si>
    <t xml:space="preserve">10:19:55</t>
  </si>
  <si>
    <t xml:space="preserve">11:20:58</t>
  </si>
  <si>
    <t xml:space="preserve">12:01:25</t>
  </si>
  <si>
    <t xml:space="preserve">12:12:20</t>
  </si>
  <si>
    <t xml:space="preserve">13:43:01</t>
  </si>
  <si>
    <t xml:space="preserve">13:43:02</t>
  </si>
  <si>
    <t xml:space="preserve">15:10:58</t>
  </si>
  <si>
    <t xml:space="preserve">16:08:00</t>
  </si>
  <si>
    <t xml:space="preserve">16:08:08</t>
  </si>
  <si>
    <t xml:space="preserve">16:18:00</t>
  </si>
  <si>
    <t xml:space="preserve">16:18:31</t>
  </si>
  <si>
    <t xml:space="preserve">7:53:27</t>
  </si>
  <si>
    <t xml:space="preserve">12:07:35</t>
  </si>
  <si>
    <t xml:space="preserve">14:33:59</t>
  </si>
  <si>
    <t xml:space="preserve">14:42:39</t>
  </si>
  <si>
    <t xml:space="preserve">134429BG3</t>
  </si>
  <si>
    <t xml:space="preserve">10:44:14</t>
  </si>
  <si>
    <t xml:space="preserve">10:46:07</t>
  </si>
  <si>
    <t xml:space="preserve">10:57:59</t>
  </si>
  <si>
    <t xml:space="preserve">11:03:07</t>
  </si>
  <si>
    <t xml:space="preserve">13:05:29</t>
  </si>
  <si>
    <t xml:space="preserve">13:07:50</t>
  </si>
  <si>
    <t xml:space="preserve">14:42:31</t>
  </si>
  <si>
    <t xml:space="preserve">16:27:59</t>
  </si>
  <si>
    <t xml:space="preserve">9:28:23</t>
  </si>
  <si>
    <t xml:space="preserve">9:29:44</t>
  </si>
  <si>
    <t xml:space="preserve">9:29:56</t>
  </si>
  <si>
    <t xml:space="preserve">11:28:07</t>
  </si>
  <si>
    <t xml:space="preserve">11:28:18</t>
  </si>
  <si>
    <t xml:space="preserve">12:02:53</t>
  </si>
  <si>
    <t xml:space="preserve">11:53:07</t>
  </si>
  <si>
    <t xml:space="preserve">11:55:32</t>
  </si>
  <si>
    <t xml:space="preserve">11:55:45</t>
  </si>
  <si>
    <t xml:space="preserve">14:17:27</t>
  </si>
  <si>
    <t xml:space="preserve">15:13:15</t>
  </si>
  <si>
    <t xml:space="preserve">15:36:51</t>
  </si>
  <si>
    <t xml:space="preserve">15:44:12</t>
  </si>
  <si>
    <t xml:space="preserve">10:45:52</t>
  </si>
  <si>
    <t xml:space="preserve">11:01:21</t>
  </si>
  <si>
    <t xml:space="preserve">11:01:53</t>
  </si>
  <si>
    <t xml:space="preserve">12:04:43</t>
  </si>
  <si>
    <t xml:space="preserve">13:12:14</t>
  </si>
  <si>
    <t xml:space="preserve">13:51:39</t>
  </si>
  <si>
    <t xml:space="preserve">14:27:16</t>
  </si>
  <si>
    <t xml:space="preserve">14:27:19</t>
  </si>
  <si>
    <t xml:space="preserve">9:44:21</t>
  </si>
  <si>
    <t xml:space="preserve">10:36:41</t>
  </si>
  <si>
    <t xml:space="preserve">11:01:18</t>
  </si>
  <si>
    <t xml:space="preserve">11:01:19</t>
  </si>
  <si>
    <t xml:space="preserve">11:47:38</t>
  </si>
  <si>
    <t xml:space="preserve">11:47:43</t>
  </si>
  <si>
    <t xml:space="preserve">11:47:44</t>
  </si>
  <si>
    <t xml:space="preserve">12:06:52</t>
  </si>
  <si>
    <t xml:space="preserve">13:22:05</t>
  </si>
  <si>
    <t xml:space="preserve">14:51:31</t>
  </si>
  <si>
    <t xml:space="preserve">15:02:25</t>
  </si>
  <si>
    <t xml:space="preserve">16:02:05</t>
  </si>
  <si>
    <t xml:space="preserve">8:52:31</t>
  </si>
  <si>
    <t xml:space="preserve">9:35:39</t>
  </si>
  <si>
    <t xml:space="preserve">9:36:50</t>
  </si>
  <si>
    <t xml:space="preserve">11:28:42</t>
  </si>
  <si>
    <t xml:space="preserve">13:55:00</t>
  </si>
  <si>
    <t xml:space="preserve">15:47:37</t>
  </si>
  <si>
    <t xml:space="preserve">15:49:06</t>
  </si>
  <si>
    <t xml:space="preserve">15:49:23</t>
  </si>
  <si>
    <t xml:space="preserve">9:11:55</t>
  </si>
  <si>
    <t xml:space="preserve">9:12:05</t>
  </si>
  <si>
    <t xml:space="preserve">11:16:45</t>
  </si>
  <si>
    <t xml:space="preserve">11:16:46</t>
  </si>
  <si>
    <t xml:space="preserve">12:25:54</t>
  </si>
  <si>
    <t xml:space="preserve">12:28:58</t>
  </si>
  <si>
    <t xml:space="preserve">12:29:12</t>
  </si>
  <si>
    <t xml:space="preserve">16:02:06</t>
  </si>
  <si>
    <t xml:space="preserve">16:12:07</t>
  </si>
  <si>
    <t xml:space="preserve">8:30:09</t>
  </si>
  <si>
    <t xml:space="preserve">8:49:17</t>
  </si>
  <si>
    <t xml:space="preserve">8:57:45</t>
  </si>
  <si>
    <t xml:space="preserve">8:59:48</t>
  </si>
  <si>
    <t xml:space="preserve">9:58:23</t>
  </si>
  <si>
    <t xml:space="preserve">10:48:19</t>
  </si>
  <si>
    <t xml:space="preserve">10:48:20</t>
  </si>
  <si>
    <t xml:space="preserve">11:08:23</t>
  </si>
  <si>
    <t xml:space="preserve">12:46:39</t>
  </si>
  <si>
    <t xml:space="preserve">14:28:51</t>
  </si>
  <si>
    <t xml:space="preserve">15:31:55</t>
  </si>
  <si>
    <t xml:space="preserve">15:35:32</t>
  </si>
  <si>
    <t xml:space="preserve">15:38:42</t>
  </si>
  <si>
    <t xml:space="preserve">15:39:57</t>
  </si>
  <si>
    <t xml:space="preserve">16:08:15</t>
  </si>
  <si>
    <t xml:space="preserve">16:08:28</t>
  </si>
  <si>
    <t xml:space="preserve">9:33:13</t>
  </si>
  <si>
    <t xml:space="preserve">9:35:33</t>
  </si>
  <si>
    <t xml:space="preserve">11:44:53</t>
  </si>
  <si>
    <t xml:space="preserve">12:10:14</t>
  </si>
  <si>
    <t xml:space="preserve">12:30:51</t>
  </si>
  <si>
    <t xml:space="preserve">12:38:07</t>
  </si>
  <si>
    <t xml:space="preserve">13:52:06</t>
  </si>
  <si>
    <t xml:space="preserve">14:11:25</t>
  </si>
  <si>
    <t xml:space="preserve">16:35:37</t>
  </si>
  <si>
    <t xml:space="preserve">16:35:56</t>
  </si>
  <si>
    <t xml:space="preserve">12:27:55</t>
  </si>
  <si>
    <t xml:space="preserve">15:05:00</t>
  </si>
  <si>
    <t xml:space="preserve">15:33:04</t>
  </si>
  <si>
    <t xml:space="preserve">15:54:59</t>
  </si>
  <si>
    <t xml:space="preserve">15:55:00</t>
  </si>
  <si>
    <t xml:space="preserve">9:02:06</t>
  </si>
  <si>
    <t xml:space="preserve">9:20:53</t>
  </si>
  <si>
    <t xml:space="preserve">9:26:17</t>
  </si>
  <si>
    <t xml:space="preserve">9:26:18</t>
  </si>
  <si>
    <t xml:space="preserve">9:28:36</t>
  </si>
  <si>
    <t xml:space="preserve">9:30:59</t>
  </si>
  <si>
    <t xml:space="preserve">9:31:26</t>
  </si>
  <si>
    <t xml:space="preserve">11:20:41</t>
  </si>
  <si>
    <t xml:space="preserve">12:04:40</t>
  </si>
  <si>
    <t xml:space="preserve">12:04:52</t>
  </si>
  <si>
    <t xml:space="preserve">12:08:01</t>
  </si>
  <si>
    <t xml:space="preserve">14:12:12</t>
  </si>
  <si>
    <t xml:space="preserve">14:42:46</t>
  </si>
  <si>
    <t xml:space="preserve">15:34:09</t>
  </si>
  <si>
    <t xml:space="preserve">11:23:29</t>
  </si>
  <si>
    <t xml:space="preserve">11:36:50</t>
  </si>
  <si>
    <t xml:space="preserve">13:40:06</t>
  </si>
  <si>
    <t xml:space="preserve">15:28:34</t>
  </si>
  <si>
    <t xml:space="preserve">15:28:35</t>
  </si>
  <si>
    <t xml:space="preserve">16:49:08</t>
  </si>
  <si>
    <t xml:space="preserve">10:27:29</t>
  </si>
  <si>
    <t xml:space="preserve">10:33:16</t>
  </si>
  <si>
    <t xml:space="preserve">10:33:19</t>
  </si>
  <si>
    <t xml:space="preserve">11:58:25</t>
  </si>
  <si>
    <t xml:space="preserve">11:58:49</t>
  </si>
  <si>
    <t xml:space="preserve">13:00:31</t>
  </si>
  <si>
    <t xml:space="preserve">13:25:51</t>
  </si>
  <si>
    <t xml:space="preserve">13:48:54</t>
  </si>
  <si>
    <t xml:space="preserve">14:27:44</t>
  </si>
  <si>
    <t xml:space="preserve">14:30:00</t>
  </si>
  <si>
    <t xml:space="preserve">14:30:28</t>
  </si>
  <si>
    <t xml:space="preserve">15:18:58</t>
  </si>
  <si>
    <t xml:space="preserve">9:22:40</t>
  </si>
  <si>
    <t xml:space="preserve">9:58:08</t>
  </si>
  <si>
    <t xml:space="preserve">10:38:55</t>
  </si>
  <si>
    <t xml:space="preserve">12:32:15</t>
  </si>
  <si>
    <t xml:space="preserve">9:43:50</t>
  </si>
  <si>
    <t xml:space="preserve">10:15:50</t>
  </si>
  <si>
    <t xml:space="preserve">12:01:17</t>
  </si>
  <si>
    <t xml:space="preserve">12:42:58</t>
  </si>
  <si>
    <t xml:space="preserve">12:43:22</t>
  </si>
  <si>
    <t xml:space="preserve">12:51:59</t>
  </si>
  <si>
    <t xml:space="preserve">12:52:57</t>
  </si>
  <si>
    <t xml:space="preserve">13:31:39</t>
  </si>
  <si>
    <t xml:space="preserve">13:31:40</t>
  </si>
  <si>
    <t xml:space="preserve">9:48:01</t>
  </si>
  <si>
    <t xml:space="preserve">10:22:42</t>
  </si>
  <si>
    <t xml:space="preserve">10:22:43</t>
  </si>
  <si>
    <t xml:space="preserve">10:22:44</t>
  </si>
  <si>
    <t xml:space="preserve">10:39:52</t>
  </si>
  <si>
    <t xml:space="preserve">10:39:53</t>
  </si>
  <si>
    <t xml:space="preserve">10:39:55</t>
  </si>
  <si>
    <t xml:space="preserve">11:29:30</t>
  </si>
  <si>
    <t xml:space="preserve">11:30:15</t>
  </si>
  <si>
    <t xml:space="preserve">11:56:36</t>
  </si>
  <si>
    <t xml:space="preserve">11:59:03</t>
  </si>
  <si>
    <t xml:space="preserve">11:59:04</t>
  </si>
  <si>
    <t xml:space="preserve">12:12:01</t>
  </si>
  <si>
    <t xml:space="preserve">12:12:02</t>
  </si>
  <si>
    <t xml:space="preserve">12:30:40</t>
  </si>
  <si>
    <t xml:space="preserve">12:30:59</t>
  </si>
  <si>
    <t xml:space="preserve">13:17:07</t>
  </si>
  <si>
    <t xml:space="preserve">13:31:06</t>
  </si>
  <si>
    <t xml:space="preserve">13:31:10</t>
  </si>
  <si>
    <t xml:space="preserve">14:43:27</t>
  </si>
  <si>
    <t xml:space="preserve">14:43:28</t>
  </si>
  <si>
    <t xml:space="preserve">15:10:38</t>
  </si>
  <si>
    <t xml:space="preserve">15:13:58</t>
  </si>
  <si>
    <t xml:space="preserve">15:14:09</t>
  </si>
  <si>
    <t xml:space="preserve">15:35:12</t>
  </si>
  <si>
    <t xml:space="preserve">15:35:42</t>
  </si>
  <si>
    <t xml:space="preserve">16:07:56</t>
  </si>
  <si>
    <t xml:space="preserve">16:07:57</t>
  </si>
  <si>
    <t xml:space="preserve">9:39:46</t>
  </si>
  <si>
    <t xml:space="preserve">10:53:02</t>
  </si>
  <si>
    <t xml:space="preserve">10:53:03</t>
  </si>
  <si>
    <t xml:space="preserve">12:49:58</t>
  </si>
  <si>
    <t xml:space="preserve">13:24:46</t>
  </si>
  <si>
    <t xml:space="preserve">13:24:47</t>
  </si>
  <si>
    <t xml:space="preserve">15:12:21</t>
  </si>
  <si>
    <t xml:space="preserve">15:18:15</t>
  </si>
  <si>
    <t xml:space="preserve">16:37:08</t>
  </si>
  <si>
    <t xml:space="preserve">10:38:01</t>
  </si>
  <si>
    <t xml:space="preserve">11:39:29</t>
  </si>
  <si>
    <t xml:space="preserve">11:39:37</t>
  </si>
  <si>
    <t xml:space="preserve">14:52:49</t>
  </si>
  <si>
    <t xml:space="preserve">14:52:51</t>
  </si>
  <si>
    <t xml:space="preserve">14:53:45</t>
  </si>
  <si>
    <t xml:space="preserve">14:53:46</t>
  </si>
  <si>
    <t xml:space="preserve">14:53:47</t>
  </si>
  <si>
    <t xml:space="preserve">15:01:09</t>
  </si>
  <si>
    <t xml:space="preserve">15:34:34</t>
  </si>
  <si>
    <t xml:space="preserve">15:34:36</t>
  </si>
  <si>
    <t xml:space="preserve">15:37:12</t>
  </si>
  <si>
    <t xml:space="preserve">10:04:16</t>
  </si>
  <si>
    <t xml:space="preserve">10:28:41</t>
  </si>
  <si>
    <t xml:space="preserve">10:28:42</t>
  </si>
  <si>
    <t xml:space="preserve">11:18:27</t>
  </si>
  <si>
    <t xml:space="preserve">13:49:17</t>
  </si>
  <si>
    <t xml:space="preserve">15:50:01</t>
  </si>
  <si>
    <t xml:space="preserve">15:51:05</t>
  </si>
  <si>
    <t xml:space="preserve">10:08:46</t>
  </si>
  <si>
    <t xml:space="preserve">10:08:47</t>
  </si>
  <si>
    <t xml:space="preserve">10:09:13</t>
  </si>
  <si>
    <t xml:space="preserve">10:30:31</t>
  </si>
  <si>
    <t xml:space="preserve">11:12:10</t>
  </si>
  <si>
    <t xml:space="preserve">11:23:55</t>
  </si>
  <si>
    <t xml:space="preserve">12:08:42</t>
  </si>
  <si>
    <t xml:space="preserve">12:20:49</t>
  </si>
  <si>
    <t xml:space="preserve">12:26:54</t>
  </si>
  <si>
    <t xml:space="preserve">12:35:08</t>
  </si>
  <si>
    <t xml:space="preserve">12:56:45</t>
  </si>
  <si>
    <t xml:space="preserve">13:08:39</t>
  </si>
  <si>
    <t xml:space="preserve">14:09:02</t>
  </si>
  <si>
    <t xml:space="preserve">14:46:44</t>
  </si>
  <si>
    <t xml:space="preserve">15:52:36</t>
  </si>
  <si>
    <t xml:space="preserve">7:46:55</t>
  </si>
  <si>
    <t xml:space="preserve">9:39:32</t>
  </si>
  <si>
    <t xml:space="preserve">9:40:02</t>
  </si>
  <si>
    <t xml:space="preserve">10:36:38</t>
  </si>
  <si>
    <t xml:space="preserve">10:56:33</t>
  </si>
  <si>
    <t xml:space="preserve">10:56:54</t>
  </si>
  <si>
    <t xml:space="preserve">11:40:01</t>
  </si>
  <si>
    <t xml:space="preserve">13:05:31</t>
  </si>
  <si>
    <t xml:space="preserve">14:45:11</t>
  </si>
  <si>
    <t xml:space="preserve">14:45:13</t>
  </si>
  <si>
    <t xml:space="preserve">14:48:33</t>
  </si>
  <si>
    <t xml:space="preserve">14:48:56</t>
  </si>
  <si>
    <t xml:space="preserve">15:52:28</t>
  </si>
  <si>
    <t xml:space="preserve">12:52:40</t>
  </si>
  <si>
    <t xml:space="preserve">13:08:09</t>
  </si>
  <si>
    <t xml:space="preserve">13:08:36</t>
  </si>
  <si>
    <t xml:space="preserve">13:30:02</t>
  </si>
  <si>
    <t xml:space="preserve">14:47:43</t>
  </si>
  <si>
    <t xml:space="preserve">15:03:06</t>
  </si>
  <si>
    <t xml:space="preserve">15:26:39</t>
  </si>
  <si>
    <t xml:space="preserve">9:32:45</t>
  </si>
  <si>
    <t xml:space="preserve">9:33:14</t>
  </si>
  <si>
    <t xml:space="preserve">10:05:27</t>
  </si>
  <si>
    <t xml:space="preserve">10:06:31</t>
  </si>
  <si>
    <t xml:space="preserve">10:06:41</t>
  </si>
  <si>
    <t xml:space="preserve">11:23:39</t>
  </si>
  <si>
    <t xml:space="preserve">11:23:40</t>
  </si>
  <si>
    <t xml:space="preserve">12:04:03</t>
  </si>
  <si>
    <t xml:space="preserve">12:04:06</t>
  </si>
  <si>
    <t xml:space="preserve">12:04:08</t>
  </si>
  <si>
    <t xml:space="preserve">13:24:16</t>
  </si>
  <si>
    <t xml:space="preserve">13:24:17</t>
  </si>
  <si>
    <t xml:space="preserve">14:31:41</t>
  </si>
  <si>
    <t xml:space="preserve">14:31:42</t>
  </si>
  <si>
    <t xml:space="preserve">14:37:21</t>
  </si>
  <si>
    <t xml:space="preserve">14:38:37</t>
  </si>
  <si>
    <t xml:space="preserve">15:31:28</t>
  </si>
  <si>
    <t xml:space="preserve">15:45:31</t>
  </si>
  <si>
    <t xml:space="preserve">15:59:48</t>
  </si>
  <si>
    <t xml:space="preserve">10:31:38</t>
  </si>
  <si>
    <t xml:space="preserve">10:37:20</t>
  </si>
  <si>
    <t xml:space="preserve">10:59:17</t>
  </si>
  <si>
    <t xml:space="preserve">11:25:27</t>
  </si>
  <si>
    <t xml:space="preserve">11:28:26</t>
  </si>
  <si>
    <t xml:space="preserve">13:24:12</t>
  </si>
  <si>
    <t xml:space="preserve">13:24:13</t>
  </si>
  <si>
    <t xml:space="preserve">13:57:44</t>
  </si>
  <si>
    <t xml:space="preserve">13:57:45</t>
  </si>
  <si>
    <t xml:space="preserve">15:09:55</t>
  </si>
  <si>
    <t xml:space="preserve">15:09:56</t>
  </si>
  <si>
    <t xml:space="preserve">15:09:58</t>
  </si>
  <si>
    <t xml:space="preserve">16:03:31</t>
  </si>
  <si>
    <t xml:space="preserve">8:39:51</t>
  </si>
  <si>
    <t xml:space="preserve">10:03:26</t>
  </si>
  <si>
    <t xml:space="preserve">10:07:29</t>
  </si>
  <si>
    <t xml:space="preserve">11:54:23</t>
  </si>
  <si>
    <t xml:space="preserve">12:30:00</t>
  </si>
  <si>
    <t xml:space="preserve">13:21:49</t>
  </si>
  <si>
    <t xml:space="preserve">14:08:01</t>
  </si>
  <si>
    <t xml:space="preserve">10:36:48</t>
  </si>
  <si>
    <t xml:space="preserve">10:58:46</t>
  </si>
  <si>
    <t xml:space="preserve">11:50:37</t>
  </si>
  <si>
    <t xml:space="preserve">12:07:32</t>
  </si>
  <si>
    <t xml:space="preserve">13:02:55</t>
  </si>
  <si>
    <t xml:space="preserve">13:32:33</t>
  </si>
  <si>
    <t xml:space="preserve">13:32:34</t>
  </si>
  <si>
    <t xml:space="preserve">13:37:52</t>
  </si>
  <si>
    <t xml:space="preserve">13:51:41</t>
  </si>
  <si>
    <t xml:space="preserve">14:52:56</t>
  </si>
  <si>
    <t xml:space="preserve">14:59:17</t>
  </si>
  <si>
    <t xml:space="preserve">15:55:45</t>
  </si>
  <si>
    <t xml:space="preserve">16:27:16</t>
  </si>
  <si>
    <t xml:space="preserve">16:48:32</t>
  </si>
  <si>
    <t xml:space="preserve">9:06:19</t>
  </si>
  <si>
    <t xml:space="preserve">9:11:29</t>
  </si>
  <si>
    <t xml:space="preserve">9:12:04</t>
  </si>
  <si>
    <t xml:space="preserve">10:13:20</t>
  </si>
  <si>
    <t xml:space="preserve">11:12:25</t>
  </si>
  <si>
    <t xml:space="preserve">11:16:24</t>
  </si>
  <si>
    <t xml:space="preserve">11:16:33</t>
  </si>
  <si>
    <t xml:space="preserve">12:50:53</t>
  </si>
  <si>
    <t xml:space="preserve">13:32:29</t>
  </si>
  <si>
    <t xml:space="preserve">14:39:32</t>
  </si>
  <si>
    <t xml:space="preserve">14:42:38</t>
  </si>
  <si>
    <t xml:space="preserve">8:42:31</t>
  </si>
  <si>
    <t xml:space="preserve">12:08:56</t>
  </si>
  <si>
    <t xml:space="preserve">12:19:41</t>
  </si>
  <si>
    <t xml:space="preserve">12:24:51</t>
  </si>
  <si>
    <t xml:space="preserve">12:24:52</t>
  </si>
  <si>
    <t xml:space="preserve">12:26:15</t>
  </si>
  <si>
    <t xml:space="preserve">12:42:35</t>
  </si>
  <si>
    <t xml:space="preserve">13:38:50</t>
  </si>
  <si>
    <t xml:space="preserve">13:40:00</t>
  </si>
  <si>
    <t xml:space="preserve">13:59:05</t>
  </si>
  <si>
    <t xml:space="preserve">13:59:26</t>
  </si>
  <si>
    <t xml:space="preserve">15:04:00</t>
  </si>
  <si>
    <t xml:space="preserve">15:18:04</t>
  </si>
  <si>
    <t xml:space="preserve">15:18:05</t>
  </si>
  <si>
    <t xml:space="preserve">15:49:55</t>
  </si>
  <si>
    <t xml:space="preserve">15:49:57</t>
  </si>
  <si>
    <t xml:space="preserve">16:15:11</t>
  </si>
  <si>
    <t xml:space="preserve">8:02:26</t>
  </si>
  <si>
    <t xml:space="preserve">8:28:05</t>
  </si>
  <si>
    <t xml:space="preserve">11:17:55</t>
  </si>
  <si>
    <t xml:space="preserve">12:34:39</t>
  </si>
  <si>
    <t xml:space="preserve">13:26:52</t>
  </si>
  <si>
    <t xml:space="preserve">13:26:53</t>
  </si>
  <si>
    <t xml:space="preserve">13:41:47</t>
  </si>
  <si>
    <t xml:space="preserve">10:18:03</t>
  </si>
  <si>
    <t xml:space="preserve">11:49:54</t>
  </si>
  <si>
    <t xml:space="preserve">12:03:35</t>
  </si>
  <si>
    <t xml:space="preserve">12:22:59</t>
  </si>
  <si>
    <t xml:space="preserve">12:23:00</t>
  </si>
  <si>
    <t xml:space="preserve">13:53:21</t>
  </si>
  <si>
    <t xml:space="preserve">14:10:58</t>
  </si>
  <si>
    <t xml:space="preserve">14:11:13</t>
  </si>
  <si>
    <t xml:space="preserve">16:05:47</t>
  </si>
  <si>
    <t xml:space="preserve">11:00:07</t>
  </si>
  <si>
    <t xml:space="preserve">11:00:34</t>
  </si>
  <si>
    <t xml:space="preserve">14:07:05</t>
  </si>
  <si>
    <t xml:space="preserve">14:22:21</t>
  </si>
  <si>
    <t xml:space="preserve">15:11:35</t>
  </si>
  <si>
    <t xml:space="preserve">16:03:36</t>
  </si>
  <si>
    <t xml:space="preserve">9:41:01</t>
  </si>
  <si>
    <t xml:space="preserve">9:58:06</t>
  </si>
  <si>
    <t xml:space="preserve">10:47:19</t>
  </si>
  <si>
    <t xml:space="preserve">12:31:31</t>
  </si>
  <si>
    <t xml:space="preserve">12:57:45</t>
  </si>
  <si>
    <t xml:space="preserve">13:52:43</t>
  </si>
  <si>
    <t xml:space="preserve">14:15:39</t>
  </si>
  <si>
    <t xml:space="preserve">14:16:44</t>
  </si>
  <si>
    <t xml:space="preserve">14:40:35</t>
  </si>
  <si>
    <t xml:space="preserve">9:22:58</t>
  </si>
  <si>
    <t xml:space="preserve">9:22:59</t>
  </si>
  <si>
    <t xml:space="preserve">10:45:11</t>
  </si>
  <si>
    <t xml:space="preserve">11:18:57</t>
  </si>
  <si>
    <t xml:space="preserve">11:48:04</t>
  </si>
  <si>
    <t xml:space="preserve">11:48:29</t>
  </si>
  <si>
    <t xml:space="preserve">12:47:02</t>
  </si>
  <si>
    <t xml:space="preserve">12:47:03</t>
  </si>
  <si>
    <t xml:space="preserve">13:37:07</t>
  </si>
  <si>
    <t xml:space="preserve">15:30:26</t>
  </si>
  <si>
    <t xml:space="preserve">15:30:49</t>
  </si>
  <si>
    <t xml:space="preserve">9:13:38</t>
  </si>
  <si>
    <t xml:space="preserve">9:53:10</t>
  </si>
  <si>
    <t xml:space="preserve">9:55:10</t>
  </si>
  <si>
    <t xml:space="preserve">10:03:03</t>
  </si>
  <si>
    <t xml:space="preserve">10:05:44</t>
  </si>
  <si>
    <t xml:space="preserve">10:09:05</t>
  </si>
  <si>
    <t xml:space="preserve">10:09:07</t>
  </si>
  <si>
    <t xml:space="preserve">10:09:11</t>
  </si>
  <si>
    <t xml:space="preserve">10:11:40</t>
  </si>
  <si>
    <t xml:space="preserve">10:13:25</t>
  </si>
  <si>
    <t xml:space="preserve">10:13:27</t>
  </si>
  <si>
    <t xml:space="preserve">10:14:38</t>
  </si>
  <si>
    <t xml:space="preserve">10:53:33</t>
  </si>
  <si>
    <t xml:space="preserve">10:53:36</t>
  </si>
  <si>
    <t xml:space="preserve">10:57:24</t>
  </si>
  <si>
    <t xml:space="preserve">10:57:53</t>
  </si>
  <si>
    <t xml:space="preserve">10:58:41</t>
  </si>
  <si>
    <t xml:space="preserve">10:59:03</t>
  </si>
  <si>
    <t xml:space="preserve">12:07:53</t>
  </si>
  <si>
    <t xml:space="preserve">13:01:08</t>
  </si>
  <si>
    <t xml:space="preserve">13:30:24</t>
  </si>
  <si>
    <t xml:space="preserve">14:34:35</t>
  </si>
  <si>
    <t xml:space="preserve">14:35:19</t>
  </si>
  <si>
    <t xml:space="preserve">14:52:32</t>
  </si>
  <si>
    <t xml:space="preserve">15:43:11</t>
  </si>
  <si>
    <t xml:space="preserve">11:34:11</t>
  </si>
  <si>
    <t xml:space="preserve">12:34:34</t>
  </si>
  <si>
    <t xml:space="preserve">12:34:35</t>
  </si>
  <si>
    <t xml:space="preserve">12:54:09</t>
  </si>
  <si>
    <t xml:space="preserve">12:56:08</t>
  </si>
  <si>
    <t xml:space="preserve">14:42:08</t>
  </si>
  <si>
    <t xml:space="preserve">14:49:36</t>
  </si>
  <si>
    <t xml:space="preserve">15:00:03</t>
  </si>
  <si>
    <t xml:space="preserve">15:00:50</t>
  </si>
  <si>
    <t xml:space="preserve">15:20:11</t>
  </si>
  <si>
    <t xml:space="preserve">15:23:14</t>
  </si>
  <si>
    <t xml:space="preserve">9:13:27</t>
  </si>
  <si>
    <t xml:space="preserve">9:13:30</t>
  </si>
  <si>
    <t xml:space="preserve">10:54:19</t>
  </si>
  <si>
    <t xml:space="preserve">12:31:16</t>
  </si>
  <si>
    <t xml:space="preserve">12:31:17</t>
  </si>
  <si>
    <t xml:space="preserve">12:52:03</t>
  </si>
  <si>
    <t xml:space="preserve">12:52:04</t>
  </si>
  <si>
    <t xml:space="preserve">13:16:10</t>
  </si>
  <si>
    <t xml:space="preserve">14:26:42</t>
  </si>
  <si>
    <t xml:space="preserve">15:22:19</t>
  </si>
  <si>
    <t xml:space="preserve">16:29:50</t>
  </si>
  <si>
    <t xml:space="preserve">16:29:52</t>
  </si>
  <si>
    <t xml:space="preserve">7:54:01</t>
  </si>
  <si>
    <t xml:space="preserve">10:15:14</t>
  </si>
  <si>
    <t xml:space="preserve">10:37:03</t>
  </si>
  <si>
    <t xml:space="preserve">10:59:58</t>
  </si>
  <si>
    <t xml:space="preserve">11:24:08</t>
  </si>
  <si>
    <t xml:space="preserve">11:42:11</t>
  </si>
  <si>
    <t xml:space="preserve">12:21:03</t>
  </si>
  <si>
    <t xml:space="preserve">14:12:09</t>
  </si>
  <si>
    <t xml:space="preserve">15:12:23</t>
  </si>
  <si>
    <t xml:space="preserve">9:05:41</t>
  </si>
  <si>
    <t xml:space="preserve">11:27:09</t>
  </si>
  <si>
    <t xml:space="preserve">11:48:39</t>
  </si>
  <si>
    <t xml:space="preserve">12:05:08</t>
  </si>
  <si>
    <t xml:space="preserve">12:48:23</t>
  </si>
  <si>
    <t xml:space="preserve">14:56:56</t>
  </si>
  <si>
    <t xml:space="preserve">14:57:18</t>
  </si>
  <si>
    <t xml:space="preserve">14:57:19</t>
  </si>
  <si>
    <t xml:space="preserve">16:09:36</t>
  </si>
  <si>
    <t xml:space="preserve">10:06:04</t>
  </si>
  <si>
    <t xml:space="preserve">10:15:26</t>
  </si>
  <si>
    <t xml:space="preserve">10:19:38</t>
  </si>
  <si>
    <t xml:space="preserve">11:54:14</t>
  </si>
  <si>
    <t xml:space="preserve">13:39:18</t>
  </si>
  <si>
    <t xml:space="preserve">14:04:03</t>
  </si>
  <si>
    <t xml:space="preserve">14:04:56</t>
  </si>
  <si>
    <t xml:space="preserve">14:11:05</t>
  </si>
  <si>
    <t xml:space="preserve">15:46:53</t>
  </si>
  <si>
    <t xml:space="preserve">15:46:55</t>
  </si>
  <si>
    <t xml:space="preserve">15:55:50</t>
  </si>
  <si>
    <t xml:space="preserve">9:37:35</t>
  </si>
  <si>
    <t xml:space="preserve">10:05:15</t>
  </si>
  <si>
    <t xml:space="preserve">10:07:08</t>
  </si>
  <si>
    <t xml:space="preserve">10:22:11</t>
  </si>
  <si>
    <t xml:space="preserve">10:27:16</t>
  </si>
  <si>
    <t xml:space="preserve">10:27:18</t>
  </si>
  <si>
    <t xml:space="preserve">10:27:19</t>
  </si>
  <si>
    <t xml:space="preserve">10:51:14</t>
  </si>
  <si>
    <t xml:space="preserve">11:01:57</t>
  </si>
  <si>
    <t xml:space="preserve">14:06:47</t>
  </si>
  <si>
    <t xml:space="preserve">14:40:04</t>
  </si>
  <si>
    <t xml:space="preserve">14:52:11</t>
  </si>
  <si>
    <t xml:space="preserve">14:52:12</t>
  </si>
  <si>
    <t xml:space="preserve">16:19:21</t>
  </si>
  <si>
    <t xml:space="preserve">7:36:27</t>
  </si>
  <si>
    <t xml:space="preserve">7:40:47</t>
  </si>
  <si>
    <t xml:space="preserve">7:40:48</t>
  </si>
  <si>
    <t xml:space="preserve">7:41:30</t>
  </si>
  <si>
    <t xml:space="preserve">7:57:00</t>
  </si>
  <si>
    <t xml:space="preserve">7:57:06</t>
  </si>
  <si>
    <t xml:space="preserve">8:28:22</t>
  </si>
  <si>
    <t xml:space="preserve">8:52:12</t>
  </si>
  <si>
    <t xml:space="preserve">9:09:37</t>
  </si>
  <si>
    <t xml:space="preserve">10:38:31</t>
  </si>
  <si>
    <t xml:space="preserve">10:49:00</t>
  </si>
  <si>
    <t xml:space="preserve">11:02:47</t>
  </si>
  <si>
    <t xml:space="preserve">11:31:08</t>
  </si>
  <si>
    <t xml:space="preserve">11:39:25</t>
  </si>
  <si>
    <t xml:space="preserve">12:36:24</t>
  </si>
  <si>
    <t xml:space="preserve">12:42:00</t>
  </si>
  <si>
    <t xml:space="preserve">12:42:32</t>
  </si>
  <si>
    <t xml:space="preserve">14:28:16</t>
  </si>
  <si>
    <t xml:space="preserve">14:34:21</t>
  </si>
  <si>
    <t xml:space="preserve">15:03:13</t>
  </si>
  <si>
    <t xml:space="preserve">15:03:15</t>
  </si>
  <si>
    <t xml:space="preserve">15:42:33</t>
  </si>
  <si>
    <t xml:space="preserve">15:46:07</t>
  </si>
  <si>
    <t xml:space="preserve">15:56:49</t>
  </si>
  <si>
    <t xml:space="preserve">9:53:16</t>
  </si>
  <si>
    <t xml:space="preserve">10:05:26</t>
  </si>
  <si>
    <t xml:space="preserve">10:44:16</t>
  </si>
  <si>
    <t xml:space="preserve">11:31:35</t>
  </si>
  <si>
    <t xml:space="preserve">12:19:28</t>
  </si>
  <si>
    <t xml:space="preserve">12:23:05</t>
  </si>
  <si>
    <t xml:space="preserve">12:23:06</t>
  </si>
  <si>
    <t xml:space="preserve">12:57:35</t>
  </si>
  <si>
    <t xml:space="preserve">13:12:47</t>
  </si>
  <si>
    <t xml:space="preserve">13:18:46</t>
  </si>
  <si>
    <t xml:space="preserve">13:39:14</t>
  </si>
  <si>
    <t xml:space="preserve">13:55:08</t>
  </si>
  <si>
    <t xml:space="preserve">13:55:38</t>
  </si>
  <si>
    <t xml:space="preserve">13:57:15</t>
  </si>
  <si>
    <t xml:space="preserve">13:57:26</t>
  </si>
  <si>
    <t xml:space="preserve">15:24:26</t>
  </si>
  <si>
    <t xml:space="preserve">15:43:36</t>
  </si>
  <si>
    <t xml:space="preserve">15:54:01</t>
  </si>
  <si>
    <t xml:space="preserve">15:54:31</t>
  </si>
  <si>
    <t xml:space="preserve">15:56:34</t>
  </si>
  <si>
    <t xml:space="preserve">15:56:43</t>
  </si>
  <si>
    <t xml:space="preserve">15:56:44</t>
  </si>
  <si>
    <t xml:space="preserve">15:59:20</t>
  </si>
  <si>
    <t xml:space="preserve">16:47:48</t>
  </si>
  <si>
    <t xml:space="preserve">7:56:55</t>
  </si>
  <si>
    <t xml:space="preserve">8:06:58</t>
  </si>
  <si>
    <t xml:space="preserve">8:53:55</t>
  </si>
  <si>
    <t xml:space="preserve">10:25:41</t>
  </si>
  <si>
    <t xml:space="preserve">10:25:42</t>
  </si>
  <si>
    <t xml:space="preserve">11:39:02</t>
  </si>
  <si>
    <t xml:space="preserve">13:10:12</t>
  </si>
  <si>
    <t xml:space="preserve">14:05:43</t>
  </si>
  <si>
    <t xml:space="preserve">16:01:40</t>
  </si>
  <si>
    <t xml:space="preserve">16:27:54</t>
  </si>
  <si>
    <t xml:space="preserve">16:37:26</t>
  </si>
  <si>
    <t xml:space="preserve">10:01:02</t>
  </si>
  <si>
    <t xml:space="preserve">10:10:31</t>
  </si>
  <si>
    <t xml:space="preserve">134429BH1</t>
  </si>
  <si>
    <t xml:space="preserve">9:57:52</t>
  </si>
  <si>
    <t xml:space="preserve">11:42:53</t>
  </si>
  <si>
    <t xml:space="preserve">11:59:05</t>
  </si>
  <si>
    <t xml:space="preserve">13:08:16</t>
  </si>
  <si>
    <t xml:space="preserve">16:28:07</t>
  </si>
  <si>
    <t xml:space="preserve">8:06:17</t>
  </si>
  <si>
    <t xml:space="preserve">9:57:15</t>
  </si>
  <si>
    <t xml:space="preserve">14:25:07</t>
  </si>
  <si>
    <t xml:space="preserve">14:27:09</t>
  </si>
  <si>
    <t xml:space="preserve">14:46:23</t>
  </si>
  <si>
    <t xml:space="preserve">14:46:49</t>
  </si>
  <si>
    <t xml:space="preserve">15:20:38</t>
  </si>
  <si>
    <t xml:space="preserve">11:40:08</t>
  </si>
  <si>
    <t xml:space="preserve">11:49:13</t>
  </si>
  <si>
    <t xml:space="preserve">13:41:36</t>
  </si>
  <si>
    <t xml:space="preserve">16:16:00</t>
  </si>
  <si>
    <t xml:space="preserve">16:41:22</t>
  </si>
  <si>
    <t xml:space="preserve">11:19:25</t>
  </si>
  <si>
    <t xml:space="preserve">11:19:58</t>
  </si>
  <si>
    <t xml:space="preserve">14:02:17</t>
  </si>
  <si>
    <t xml:space="preserve">14:23:51</t>
  </si>
  <si>
    <t xml:space="preserve">14:28:02</t>
  </si>
  <si>
    <t xml:space="preserve">12:39:04</t>
  </si>
  <si>
    <t xml:space="preserve">14:24:21</t>
  </si>
  <si>
    <t xml:space="preserve">15:06:13</t>
  </si>
  <si>
    <t xml:space="preserve">16:06:45</t>
  </si>
  <si>
    <t xml:space="preserve">9:36:45</t>
  </si>
  <si>
    <t xml:space="preserve">9:36:48</t>
  </si>
  <si>
    <t xml:space="preserve">10:46:55</t>
  </si>
  <si>
    <t xml:space="preserve">11:17:19</t>
  </si>
  <si>
    <t xml:space="preserve">14:54:37</t>
  </si>
  <si>
    <t xml:space="preserve">14:57:37</t>
  </si>
  <si>
    <t xml:space="preserve">15:21:24</t>
  </si>
  <si>
    <t xml:space="preserve">16:07:14</t>
  </si>
  <si>
    <t xml:space="preserve">9:22:42</t>
  </si>
  <si>
    <t xml:space="preserve">9:33:44</t>
  </si>
  <si>
    <t xml:space="preserve">11:40:53</t>
  </si>
  <si>
    <t xml:space="preserve">14:18:55</t>
  </si>
  <si>
    <t xml:space="preserve">14:44:31</t>
  </si>
  <si>
    <t xml:space="preserve">15:02:10</t>
  </si>
  <si>
    <t xml:space="preserve">9:06:46</t>
  </si>
  <si>
    <t xml:space="preserve">9:06:47</t>
  </si>
  <si>
    <t xml:space="preserve">9:23:52</t>
  </si>
  <si>
    <t xml:space="preserve">10:36:19</t>
  </si>
  <si>
    <t xml:space="preserve">15:00:17</t>
  </si>
  <si>
    <t xml:space="preserve">15:37:30</t>
  </si>
  <si>
    <t xml:space="preserve">11:28:36</t>
  </si>
  <si>
    <t xml:space="preserve">10:16:02</t>
  </si>
  <si>
    <t xml:space="preserve">10:16:35</t>
  </si>
  <si>
    <t xml:space="preserve">12:43:01</t>
  </si>
  <si>
    <t xml:space="preserve">8:28:34</t>
  </si>
  <si>
    <t xml:space="preserve">11:40:44</t>
  </si>
  <si>
    <t xml:space="preserve">15:15:10</t>
  </si>
  <si>
    <t xml:space="preserve">15:15:15</t>
  </si>
  <si>
    <t xml:space="preserve">15:20:19</t>
  </si>
  <si>
    <t xml:space="preserve">15:15:26</t>
  </si>
  <si>
    <t xml:space="preserve">10:16:42</t>
  </si>
  <si>
    <t xml:space="preserve">10:16:45</t>
  </si>
  <si>
    <t xml:space="preserve">11:34:12</t>
  </si>
  <si>
    <t xml:space="preserve">11:59:08</t>
  </si>
  <si>
    <t xml:space="preserve">12:56:50</t>
  </si>
  <si>
    <t xml:space="preserve">9:31:38</t>
  </si>
  <si>
    <t xml:space="preserve">12:49:39</t>
  </si>
  <si>
    <t xml:space="preserve">13:30:57</t>
  </si>
  <si>
    <t xml:space="preserve">13:37:49</t>
  </si>
  <si>
    <t xml:space="preserve">14:05:33</t>
  </si>
  <si>
    <t xml:space="preserve">14:06:20</t>
  </si>
  <si>
    <t xml:space="preserve">15:17:49</t>
  </si>
  <si>
    <t xml:space="preserve">15:37:47</t>
  </si>
  <si>
    <t xml:space="preserve">15:55:03</t>
  </si>
  <si>
    <t xml:space="preserve">15:56:02</t>
  </si>
  <si>
    <t xml:space="preserve">15:57:36</t>
  </si>
  <si>
    <t xml:space="preserve">15:58:40</t>
  </si>
  <si>
    <t xml:space="preserve">15:59:42</t>
  </si>
  <si>
    <t xml:space="preserve">16:26:34</t>
  </si>
  <si>
    <t xml:space="preserve">9:27:49</t>
  </si>
  <si>
    <t xml:space="preserve">9:27:50</t>
  </si>
  <si>
    <t xml:space="preserve">10:41:10</t>
  </si>
  <si>
    <t xml:space="preserve">10:46:36</t>
  </si>
  <si>
    <t xml:space="preserve">10:46:42</t>
  </si>
  <si>
    <t xml:space="preserve">14:02:08</t>
  </si>
  <si>
    <t xml:space="preserve">14:45:43</t>
  </si>
  <si>
    <t xml:space="preserve">14:45:57</t>
  </si>
  <si>
    <t xml:space="preserve">15:04:52</t>
  </si>
  <si>
    <t xml:space="preserve">8:09:41</t>
  </si>
  <si>
    <t xml:space="preserve">9:01:49</t>
  </si>
  <si>
    <t xml:space="preserve">14:41:31</t>
  </si>
  <si>
    <t xml:space="preserve">15:02:37</t>
  </si>
  <si>
    <t xml:space="preserve">15:19:27</t>
  </si>
  <si>
    <t xml:space="preserve">12:32:05</t>
  </si>
  <si>
    <t xml:space="preserve">13:04:30</t>
  </si>
  <si>
    <t xml:space="preserve">13:05:02</t>
  </si>
  <si>
    <t xml:space="preserve">13:05:30</t>
  </si>
  <si>
    <t xml:space="preserve">13:30:54</t>
  </si>
  <si>
    <t xml:space="preserve">15:14:27</t>
  </si>
  <si>
    <t xml:space="preserve">16:05:40</t>
  </si>
  <si>
    <t xml:space="preserve">10:51:30</t>
  </si>
  <si>
    <t xml:space="preserve">10:51:31</t>
  </si>
  <si>
    <t xml:space="preserve">11:17:56</t>
  </si>
  <si>
    <t xml:space="preserve">11:47:42</t>
  </si>
  <si>
    <t xml:space="preserve">9:17:15</t>
  </si>
  <si>
    <t xml:space="preserve">11:18:00</t>
  </si>
  <si>
    <t xml:space="preserve">11:25:52</t>
  </si>
  <si>
    <t xml:space="preserve">12:11:30</t>
  </si>
  <si>
    <t xml:space="preserve">12:11:39</t>
  </si>
  <si>
    <t xml:space="preserve">12:56:35</t>
  </si>
  <si>
    <t xml:space="preserve">12:58:38</t>
  </si>
  <si>
    <t xml:space="preserve">13:07:19</t>
  </si>
  <si>
    <t xml:space="preserve">14:50:55</t>
  </si>
  <si>
    <t xml:space="preserve">8:50:46</t>
  </si>
  <si>
    <t xml:space="preserve">15:12:26</t>
  </si>
  <si>
    <t xml:space="preserve">15:22:41</t>
  </si>
  <si>
    <t xml:space="preserve">15:08:39</t>
  </si>
  <si>
    <t xml:space="preserve">15:15:36</t>
  </si>
  <si>
    <t xml:space="preserve">16:27:48</t>
  </si>
  <si>
    <t xml:space="preserve">11:33:40</t>
  </si>
  <si>
    <t xml:space="preserve">11:35:12</t>
  </si>
  <si>
    <t xml:space="preserve">14:18:35</t>
  </si>
  <si>
    <t xml:space="preserve">16:46:55</t>
  </si>
  <si>
    <t xml:space="preserve">8:55:13</t>
  </si>
  <si>
    <t xml:space="preserve">10:36:10</t>
  </si>
  <si>
    <t xml:space="preserve">10:36:37</t>
  </si>
  <si>
    <t xml:space="preserve">11:50:16</t>
  </si>
  <si>
    <t xml:space="preserve">12:32:02</t>
  </si>
  <si>
    <t xml:space="preserve">13:51:00</t>
  </si>
  <si>
    <t xml:space="preserve">15:34:00</t>
  </si>
  <si>
    <t xml:space="preserve">15:34:26</t>
  </si>
  <si>
    <t xml:space="preserve">15:36:19</t>
  </si>
  <si>
    <t xml:space="preserve">15:51:00</t>
  </si>
  <si>
    <t xml:space="preserve">15:57:29</t>
  </si>
  <si>
    <t xml:space="preserve">16:05:09</t>
  </si>
  <si>
    <t xml:space="preserve">16:05:50</t>
  </si>
  <si>
    <t xml:space="preserve">16:06:57</t>
  </si>
  <si>
    <t xml:space="preserve">16:22:36</t>
  </si>
  <si>
    <t xml:space="preserve">13:20:53</t>
  </si>
  <si>
    <t xml:space="preserve">16:59:43</t>
  </si>
  <si>
    <t xml:space="preserve">11:21:26</t>
  </si>
  <si>
    <t xml:space="preserve">11:39:53</t>
  </si>
  <si>
    <t xml:space="preserve">12:52:18</t>
  </si>
  <si>
    <t xml:space="preserve">15:00:02</t>
  </si>
  <si>
    <t xml:space="preserve">10:14:52</t>
  </si>
  <si>
    <t xml:space="preserve">13:03:59</t>
  </si>
  <si>
    <t xml:space="preserve">13:39:39</t>
  </si>
  <si>
    <t xml:space="preserve">9:54:37</t>
  </si>
  <si>
    <t xml:space="preserve">9:54:46</t>
  </si>
  <si>
    <t xml:space="preserve">14:42:23</t>
  </si>
  <si>
    <t xml:space="preserve">12:21:10</t>
  </si>
  <si>
    <t xml:space="preserve">16:00:18</t>
  </si>
  <si>
    <t xml:space="preserve">16:43:55</t>
  </si>
  <si>
    <t xml:space="preserve">9:13:48</t>
  </si>
  <si>
    <t xml:space="preserve">15:08:27</t>
  </si>
  <si>
    <t xml:space="preserve">9:24:09</t>
  </si>
  <si>
    <t xml:space="preserve">14:54:55</t>
  </si>
  <si>
    <t xml:space="preserve">16:05:03</t>
  </si>
  <si>
    <t xml:space="preserve">12:15:25</t>
  </si>
  <si>
    <t xml:space="preserve">12:46:49</t>
  </si>
  <si>
    <t xml:space="preserve">12:59:16</t>
  </si>
  <si>
    <t xml:space="preserve">14:50:02</t>
  </si>
  <si>
    <t xml:space="preserve">13:52:38</t>
  </si>
  <si>
    <t xml:space="preserve">15:00:41</t>
  </si>
  <si>
    <t xml:space="preserve">15:14:22</t>
  </si>
  <si>
    <t xml:space="preserve">16:28:13</t>
  </si>
  <si>
    <t xml:space="preserve">12:45:05</t>
  </si>
  <si>
    <t xml:space="preserve">15:32:02</t>
  </si>
  <si>
    <t xml:space="preserve">16:19:48</t>
  </si>
  <si>
    <t xml:space="preserve">7:31:58</t>
  </si>
  <si>
    <t xml:space="preserve">9:40:39</t>
  </si>
  <si>
    <t xml:space="preserve">9:44:22</t>
  </si>
  <si>
    <t xml:space="preserve">9:50:43</t>
  </si>
  <si>
    <t xml:space="preserve">11:21:21</t>
  </si>
  <si>
    <t xml:space="preserve">11:35:21</t>
  </si>
  <si>
    <t xml:space="preserve">11:56:02</t>
  </si>
  <si>
    <t xml:space="preserve">14:28:28</t>
  </si>
  <si>
    <t xml:space="preserve">14:46:20</t>
  </si>
  <si>
    <t xml:space="preserve">15:18:40</t>
  </si>
  <si>
    <t xml:space="preserve">16:01:23</t>
  </si>
  <si>
    <t xml:space="preserve">Required return on equity</t>
  </si>
  <si>
    <r>
      <rPr>
        <sz val="14"/>
        <color rgb="FF000000"/>
        <rFont val="Arial"/>
        <family val="2"/>
        <charset val="1"/>
      </rPr>
      <t xml:space="preserve">R</t>
    </r>
    <r>
      <rPr>
        <vertAlign val="subscript"/>
        <sz val="14"/>
        <color rgb="FF000000"/>
        <rFont val="Arial"/>
        <family val="2"/>
        <charset val="1"/>
      </rPr>
      <t xml:space="preserve">e</t>
    </r>
    <r>
      <rPr>
        <sz val="14"/>
        <color rgb="FF000000"/>
        <rFont val="Arial"/>
        <family val="2"/>
        <charset val="1"/>
      </rPr>
      <t xml:space="preserve"> = R</t>
    </r>
    <r>
      <rPr>
        <vertAlign val="subscript"/>
        <sz val="14"/>
        <color rgb="FF000000"/>
        <rFont val="Arial"/>
        <family val="2"/>
        <charset val="1"/>
      </rPr>
      <t xml:space="preserve">f</t>
    </r>
    <r>
      <rPr>
        <sz val="14"/>
        <color rgb="FF000000"/>
        <rFont val="Arial"/>
        <family val="2"/>
        <charset val="1"/>
      </rPr>
      <t xml:space="preserve"> + Beta (R</t>
    </r>
    <r>
      <rPr>
        <vertAlign val="subscript"/>
        <sz val="14"/>
        <color rgb="FF000000"/>
        <rFont val="Arial"/>
        <family val="2"/>
        <charset val="1"/>
      </rPr>
      <t xml:space="preserve">m</t>
    </r>
    <r>
      <rPr>
        <sz val="14"/>
        <color rgb="FF000000"/>
        <rFont val="Arial"/>
        <family val="2"/>
        <charset val="1"/>
      </rPr>
      <t xml:space="preserve"> - R</t>
    </r>
    <r>
      <rPr>
        <vertAlign val="subscript"/>
        <sz val="14"/>
        <color rgb="FF000000"/>
        <rFont val="Arial"/>
        <family val="2"/>
        <charset val="1"/>
      </rPr>
      <t xml:space="preserve">f</t>
    </r>
    <r>
      <rPr>
        <sz val="14"/>
        <color rgb="FF000000"/>
        <rFont val="Arial"/>
        <family val="2"/>
        <charset val="1"/>
      </rPr>
      <t xml:space="preserve">)</t>
    </r>
  </si>
  <si>
    <t xml:space="preserve">Beta computation period</t>
  </si>
  <si>
    <t xml:space="preserve">Choice of market returns</t>
  </si>
  <si>
    <t xml:space="preserve">VW</t>
  </si>
  <si>
    <t xml:space="preserve">Market returns</t>
  </si>
  <si>
    <t xml:space="preserve">Risk-free rate</t>
  </si>
  <si>
    <t xml:space="preserve">7/27/18 US 30-Year Treasury Yield from www.treasury.gov</t>
  </si>
  <si>
    <t xml:space="preserve">Beta</t>
  </si>
  <si>
    <t xml:space="preserve">Beta Worksheet</t>
  </si>
  <si>
    <t xml:space="preserve">EW</t>
  </si>
  <si>
    <t xml:space="preserve">Market risk premium</t>
  </si>
  <si>
    <t xml:space="preserve">KPMG for 2018</t>
  </si>
  <si>
    <t xml:space="preserve">S&amp;P</t>
  </si>
  <si>
    <t xml:space="preserve">Re</t>
  </si>
  <si>
    <t xml:space="preserve">Hardcoded items and input items are in blue</t>
  </si>
  <si>
    <t xml:space="preserve">Formulas are in black</t>
  </si>
  <si>
    <t xml:space="preserve">Direct links to another spreadsheet green</t>
  </si>
  <si>
    <t xml:space="preserve">Inputs/hardcoded items that need user attention:  Highlight in yellow, black box around them</t>
  </si>
  <si>
    <t xml:space="preserve">PERMNO</t>
  </si>
  <si>
    <t xml:space="preserve">Names Date</t>
  </si>
  <si>
    <t xml:space="preserve">CUSIP</t>
  </si>
  <si>
    <t xml:space="preserve">Ticker Symbol</t>
  </si>
  <si>
    <t xml:space="preserve">Company Name</t>
  </si>
  <si>
    <t xml:space="preserve">PERMCO</t>
  </si>
  <si>
    <t xml:space="preserve">CUSIP Header</t>
  </si>
  <si>
    <t xml:space="preserve">Dividend Cash Amount</t>
  </si>
  <si>
    <t xml:space="preserve">Price or Bid/Ask Average</t>
  </si>
  <si>
    <t xml:space="preserve">Returns</t>
  </si>
  <si>
    <t xml:space="preserve">Value-Weighted Return-incl. dividends</t>
  </si>
  <si>
    <t xml:space="preserve">Equal-Weighted Return-incl. dividends</t>
  </si>
  <si>
    <t xml:space="preserve">Return on the S&amp;P 500 Index</t>
  </si>
  <si>
    <t xml:space="preserve">Formatted date</t>
  </si>
  <si>
    <t xml:space="preserve">Returns for Series 1</t>
  </si>
  <si>
    <t xml:space="preserve">VW Series 1</t>
  </si>
  <si>
    <t xml:space="preserve">EW Series 1</t>
  </si>
  <si>
    <t xml:space="preserve">S&amp;P Series 1</t>
  </si>
  <si>
    <t xml:space="preserve">Returns for Series 2</t>
  </si>
  <si>
    <t xml:space="preserve">VW Series 2</t>
  </si>
  <si>
    <t xml:space="preserve">EW Series 2</t>
  </si>
  <si>
    <t xml:space="preserve">S&amp;P Series 2</t>
  </si>
  <si>
    <t xml:space="preserve">10K date</t>
  </si>
  <si>
    <t xml:space="preserve">10k month</t>
  </si>
  <si>
    <t xml:space="preserve">10 k day</t>
  </si>
  <si>
    <t xml:space="preserve">10 k year</t>
  </si>
  <si>
    <t xml:space="preserve">eom based on 10K</t>
  </si>
  <si>
    <t xml:space="preserve">one month prior</t>
  </si>
  <si>
    <t xml:space="preserve">one month prior, EOM</t>
  </si>
  <si>
    <t xml:space="preserve">CAMPBELL SOUP CO</t>
  </si>
  <si>
    <t xml:space="preserve">10 K date</t>
  </si>
  <si>
    <t xml:space="preserve">Stock price</t>
  </si>
  <si>
    <t xml:space="preserve">Month to use for last trade date</t>
  </si>
  <si>
    <t xml:space="preserve">Stock price closest to date of 10-K without going past</t>
  </si>
  <si>
    <t xml:space="preserve">Months prior #1</t>
  </si>
  <si>
    <t xml:space="preserve">Series 1 Beg</t>
  </si>
  <si>
    <t xml:space="preserve">Months prior #2</t>
  </si>
  <si>
    <t xml:space="preserve">Series 2 Beg</t>
  </si>
  <si>
    <t xml:space="preserve">Series 1 End</t>
  </si>
  <si>
    <t xml:space="preserve">Series 2 End</t>
  </si>
  <si>
    <t xml:space="preserve">Time/Market</t>
  </si>
  <si>
    <t xml:space="preserve">Betas</t>
  </si>
  <si>
    <t xml:space="preserve">We regress Company returns on Market Index returns: </t>
  </si>
  <si>
    <t xml:space="preserve">60 month VW</t>
  </si>
  <si>
    <r>
      <rPr>
        <b val="true"/>
        <sz val="11"/>
        <color rgb="FF000000"/>
        <rFont val="Arial"/>
        <family val="2"/>
        <charset val="1"/>
      </rPr>
      <t xml:space="preserve">Returns (CPB) = </t>
    </r>
    <r>
      <rPr>
        <b val="true"/>
        <sz val="11"/>
        <color rgb="FF000000"/>
        <rFont val="Calibri"/>
        <family val="2"/>
        <charset val="1"/>
      </rPr>
      <t xml:space="preserve">β</t>
    </r>
    <r>
      <rPr>
        <b val="true"/>
        <vertAlign val="subscript"/>
        <sz val="11"/>
        <color rgb="FF000000"/>
        <rFont val="Calibri"/>
        <family val="2"/>
        <charset val="1"/>
      </rPr>
      <t xml:space="preserve">1</t>
    </r>
    <r>
      <rPr>
        <b val="true"/>
        <sz val="11"/>
        <color rgb="FF000000"/>
        <rFont val="Calibri"/>
        <family val="2"/>
        <charset val="1"/>
      </rPr>
      <t xml:space="preserve"> Market returns</t>
    </r>
  </si>
  <si>
    <t xml:space="preserve">60 month EW</t>
  </si>
  <si>
    <t xml:space="preserve">Where CPB returns = dependent variable</t>
  </si>
  <si>
    <t xml:space="preserve">60 month S&amp;P</t>
  </si>
  <si>
    <t xml:space="preserve">  </t>
  </si>
  <si>
    <t xml:space="preserve">Market returns = independent variable. </t>
  </si>
  <si>
    <t xml:space="preserve">120 month VW</t>
  </si>
  <si>
    <t xml:space="preserve">We will use the slope function in excel</t>
  </si>
  <si>
    <t xml:space="preserve">120 month EW</t>
  </si>
  <si>
    <t xml:space="preserve">Prove that the covariance divided by variance returns same value</t>
  </si>
  <si>
    <t xml:space="preserve">120 month S&amp;P</t>
  </si>
</sst>
</file>

<file path=xl/styles.xml><?xml version="1.0" encoding="utf-8"?>
<styleSheet xmlns="http://schemas.openxmlformats.org/spreadsheetml/2006/main">
  <numFmts count="38">
    <numFmt numFmtId="164" formatCode="General"/>
    <numFmt numFmtId="165" formatCode="0"/>
    <numFmt numFmtId="166" formatCode="\$#,##0_);[RED]&quot;($&quot;#,##0\)"/>
    <numFmt numFmtId="167" formatCode="_(&quot;$ &quot;#,##0_);_(&quot;$ (&quot;#,##0\)"/>
    <numFmt numFmtId="168" formatCode="#,##0"/>
    <numFmt numFmtId="169" formatCode="#,##0_);\(#,##0\)"/>
    <numFmt numFmtId="170" formatCode="_(&quot;$ &quot;#,##0.00_);_(&quot;$ (&quot;#,##0.00\)"/>
    <numFmt numFmtId="171" formatCode="_(* #,##0.00_);_(* \(#,##0.00\);_(* \-??_);_(@_)"/>
    <numFmt numFmtId="172" formatCode="_(* #,##0_);_(* \(#,##0\);_(* \-??_);_(@_)"/>
    <numFmt numFmtId="173" formatCode="0%"/>
    <numFmt numFmtId="174" formatCode="0.0%"/>
    <numFmt numFmtId="175" formatCode="0.00%"/>
    <numFmt numFmtId="176" formatCode="_(\$* #,##0.00_);_(\$* \(#,##0.00\);_(\$* \-??_);_(@_)"/>
    <numFmt numFmtId="177" formatCode="_(\$* #,##0_);_(\$* \(#,##0\);_(\$* \-??_);_(@_)"/>
    <numFmt numFmtId="178" formatCode="\$#,##0.00_);[RED]&quot;($&quot;#,##0.00\)"/>
    <numFmt numFmtId="179" formatCode="_(\$* #,##0_);_(\$* \(#,##0\);_(\$* \-_);_(@_)"/>
    <numFmt numFmtId="180" formatCode="_(* #,##0.000000000000000_);_(* \(#,##0.000000000000000\);_(* \-??_);_(@_)"/>
    <numFmt numFmtId="181" formatCode="_(* #,##0.0000_);_(* \(#,##0.0000\);_(* \-??_);_(@_)"/>
    <numFmt numFmtId="182" formatCode="0.0"/>
    <numFmt numFmtId="183" formatCode="_(* #,##0.0_);_(* \(#,##0.0\);_(* \-??_);_(@_)"/>
    <numFmt numFmtId="184" formatCode="_(* #,##0_);_(* \(#,##0\);_(* \-_);_(@_)"/>
    <numFmt numFmtId="185" formatCode="#,##0.0"/>
    <numFmt numFmtId="186" formatCode="_(\$* #,##0.0_);_(\$* \(#,##0.0\);_(\$* \-?_);_(@_)"/>
    <numFmt numFmtId="187" formatCode="_(* #,##0.0_);_(* \(#,##0.0\);_(* \-?_);_(@_)"/>
    <numFmt numFmtId="188" formatCode="0.0\x"/>
    <numFmt numFmtId="189" formatCode="#,##0.000"/>
    <numFmt numFmtId="190" formatCode="0.0000\x"/>
    <numFmt numFmtId="191" formatCode="0.00000%"/>
    <numFmt numFmtId="192" formatCode="0.000%"/>
    <numFmt numFmtId="193" formatCode="0.00"/>
    <numFmt numFmtId="194" formatCode="0.00000"/>
    <numFmt numFmtId="195" formatCode="[$-409]m/d/yy\ h:mm\ AM/PM;@"/>
    <numFmt numFmtId="196" formatCode="0.0000"/>
    <numFmt numFmtId="197" formatCode="\$#,##0.00"/>
    <numFmt numFmtId="198" formatCode="General"/>
    <numFmt numFmtId="199" formatCode="m/d/yyyy"/>
    <numFmt numFmtId="200" formatCode="[$-F800]dddd&quot;, &quot;mmmm\ dd&quot;, &quot;yyyy"/>
    <numFmt numFmtId="201" formatCode="0.0000%"/>
  </numFmts>
  <fonts count="5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Calibri"/>
      <family val="2"/>
      <charset val="1"/>
    </font>
    <font>
      <sz val="12"/>
      <color rgb="FF4472C4"/>
      <name val="Arial"/>
      <family val="2"/>
      <charset val="1"/>
    </font>
    <font>
      <sz val="11"/>
      <color rgb="FF4472C4"/>
      <name val="Calibri"/>
      <family val="2"/>
      <charset val="1"/>
    </font>
    <font>
      <u val="single"/>
      <sz val="12"/>
      <color rgb="FF4472C4"/>
      <name val="Arial"/>
      <family val="2"/>
      <charset val="1"/>
    </font>
    <font>
      <u val="single"/>
      <sz val="11"/>
      <color rgb="FF4472C4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4472C4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B050"/>
      <name val="Arial"/>
      <family val="2"/>
      <charset val="1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4472C4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0"/>
      <color rgb="FF4472C4"/>
      <name val="Arial"/>
      <family val="2"/>
      <charset val="1"/>
    </font>
    <font>
      <sz val="12"/>
      <color rgb="FF595959"/>
      <name val="Arial"/>
      <family val="2"/>
    </font>
    <font>
      <sz val="10"/>
      <color rgb="FF595959"/>
      <name val="Arial"/>
      <family val="2"/>
    </font>
    <font>
      <sz val="12"/>
      <color rgb="FF00B05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vertAlign val="subscript"/>
      <sz val="14"/>
      <color rgb="FF000000"/>
      <name val="Arial"/>
      <family val="2"/>
      <charset val="1"/>
    </font>
    <font>
      <b val="true"/>
      <sz val="12"/>
      <color rgb="FF70AD47"/>
      <name val="Arial"/>
      <family val="2"/>
      <charset val="1"/>
    </font>
    <font>
      <vertAlign val="subscript"/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 val="true"/>
      <sz val="12"/>
      <color rgb="FF4472C4"/>
      <name val="Arial"/>
      <family val="2"/>
      <charset val="1"/>
    </font>
    <font>
      <sz val="11"/>
      <color rgb="FF000000"/>
      <name val="Calibri"/>
      <family val="0"/>
    </font>
    <font>
      <b val="true"/>
      <u val="single"/>
      <sz val="10"/>
      <color rgb="FF000000"/>
      <name val="Arial"/>
      <family val="2"/>
      <charset val="1"/>
    </font>
    <font>
      <b val="true"/>
      <u val="single"/>
      <sz val="8"/>
      <color rgb="FF000000"/>
      <name val="Inherit"/>
      <family val="0"/>
      <charset val="1"/>
    </font>
    <font>
      <b val="true"/>
      <sz val="8"/>
      <color rgb="FF000000"/>
      <name val="Inherit"/>
      <family val="0"/>
      <charset val="1"/>
    </font>
    <font>
      <sz val="10"/>
      <color rgb="FF000000"/>
      <name val="Inherit"/>
      <family val="0"/>
      <charset val="1"/>
    </font>
    <font>
      <b val="true"/>
      <sz val="10"/>
      <color rgb="FF000000"/>
      <name val="Inherit"/>
      <family val="0"/>
      <charset val="1"/>
    </font>
    <font>
      <b val="true"/>
      <sz val="10"/>
      <color rgb="FF4472C4"/>
      <name val="Inherit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sz val="7"/>
      <color rgb="FF000000"/>
      <name val="Inherit"/>
      <family val="0"/>
      <charset val="1"/>
    </font>
    <font>
      <b val="true"/>
      <sz val="12"/>
      <color rgb="FFFFFFFF"/>
      <name val="Arial"/>
      <family val="2"/>
      <charset val="1"/>
    </font>
    <font>
      <sz val="14"/>
      <color rgb="FF000000"/>
      <name val="Arial"/>
      <family val="2"/>
      <charset val="1"/>
    </font>
    <font>
      <vertAlign val="subscript"/>
      <sz val="14"/>
      <color rgb="FF000000"/>
      <name val="Arial"/>
      <family val="2"/>
      <charset val="1"/>
    </font>
    <font>
      <sz val="10"/>
      <color rgb="FF2F5597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2F5597"/>
      <name val="Arial"/>
      <family val="2"/>
      <charset val="1"/>
    </font>
    <font>
      <sz val="10"/>
      <color rgb="FF242729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b val="true"/>
      <sz val="10"/>
      <color rgb="FF00B0F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EEFF"/>
        <bgColor rgb="FFE7E6E6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3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2" fontId="19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1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1" fillId="2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1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2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2" fillId="2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2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2" fillId="2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0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7" shrinkToFit="false" readingOrder="1"/>
      <protection locked="true" hidden="false"/>
    </xf>
    <xf numFmtId="172" fontId="18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3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22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2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22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7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7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1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17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17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8" fillId="3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9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7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8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8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6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7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6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6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8" fontId="6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88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17" fillId="0" borderId="15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88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27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3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27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3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2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33" fillId="4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3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3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93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9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6" borderId="1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8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1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3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3" fontId="0" fillId="0" borderId="2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5" fontId="3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6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5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94" fontId="17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96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0" fillId="0" borderId="1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24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93" fontId="0" fillId="0" borderId="1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3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39" fillId="6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8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9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5" fontId="3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8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8" fillId="6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9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8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6" borderId="0" xfId="0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8" fontId="39" fillId="3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8" fillId="6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39" fillId="3" borderId="1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39" fillId="6" borderId="1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39" fillId="6" borderId="19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3" fontId="39" fillId="3" borderId="21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39" fillId="6" borderId="2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38" fillId="6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8" fillId="6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9" fillId="6" borderId="2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8" fillId="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6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6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8" fillId="6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39" fillId="6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9" fillId="6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6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39" fillId="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9" fillId="6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3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93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3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93" fontId="18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3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3" fontId="1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3" fontId="1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3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18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7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3" fontId="3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3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7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3" fontId="17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3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3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3" fillId="7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9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9" fillId="4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6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2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7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4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3" fontId="4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5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4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9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9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9" fontId="49" fillId="3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3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4" borderId="3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9" fontId="49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4" borderId="3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49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51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51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51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3" fontId="51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9" fillId="0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3" fontId="51" fillId="3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4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3" fontId="4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5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EEFF"/>
      <rgbColor rgb="FF660066"/>
      <rgbColor rgb="FFFF8080"/>
      <rgbColor rgb="FF00529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7E6E6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2F5597"/>
      <rgbColor rgb="FF2427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595959"/>
                </a:solidFill>
                <a:latin typeface="Arial"/>
              </a:defRPr>
            </a:pPr>
            <a:r>
              <a:rPr b="0" lang="en-US" sz="1200" spc="-1" strike="noStrike">
                <a:solidFill>
                  <a:srgbClr val="595959"/>
                </a:solidFill>
                <a:latin typeface="Arial"/>
              </a:rPr>
              <a:t>Football Field Analysis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Field'!$O$3:$O$5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solidFill>
              <a:srgbClr val="00529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Field'!$P$3:$P$5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00529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Field'!$Q$3:$Q$5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spPr>
            <a:solidFill>
              <a:srgbClr val="00529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Field'!$R$3:$R$5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spPr>
            <a:solidFill>
              <a:srgbClr val="00529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Field'!$S$3:$S$5</c:f>
              <c:numCache>
                <c:formatCode>General</c:formatCode>
                <c:ptCount val="3"/>
              </c:numCache>
            </c:numRef>
          </c:val>
        </c:ser>
        <c:gapWidth val="150"/>
        <c:overlap val="100"/>
        <c:axId val="20762299"/>
        <c:axId val="48334246"/>
      </c:barChart>
      <c:catAx>
        <c:axId val="207622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48334246"/>
        <c:crosses val="autoZero"/>
        <c:auto val="1"/>
        <c:lblAlgn val="ctr"/>
        <c:lblOffset val="100"/>
        <c:noMultiLvlLbl val="0"/>
      </c:catAx>
      <c:valAx>
        <c:axId val="48334246"/>
        <c:scaling>
          <c:orientation val="minMax"/>
        </c:scaling>
        <c:delete val="0"/>
        <c:axPos val="l"/>
        <c:numFmt formatCode="_(\$* #,##0.00_);_(\$* \(#,##0.00\);_(\$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2076229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585360</xdr:colOff>
      <xdr:row>37</xdr:row>
      <xdr:rowOff>86760</xdr:rowOff>
    </xdr:from>
    <xdr:to>
      <xdr:col>13</xdr:col>
      <xdr:colOff>285840</xdr:colOff>
      <xdr:row>44</xdr:row>
      <xdr:rowOff>67320</xdr:rowOff>
    </xdr:to>
    <xdr:graphicFrame>
      <xdr:nvGraphicFramePr>
        <xdr:cNvPr id="0" name="Chart 2"/>
        <xdr:cNvGraphicFramePr/>
      </xdr:nvGraphicFramePr>
      <xdr:xfrm>
        <a:off x="4556520" y="6077880"/>
        <a:ext cx="5173560" cy="111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28440</xdr:colOff>
      <xdr:row>8</xdr:row>
      <xdr:rowOff>19080</xdr:rowOff>
    </xdr:from>
    <xdr:to>
      <xdr:col>13</xdr:col>
      <xdr:colOff>380520</xdr:colOff>
      <xdr:row>13</xdr:row>
      <xdr:rowOff>142200</xdr:rowOff>
    </xdr:to>
    <xdr:sp>
      <xdr:nvSpPr>
        <xdr:cNvPr id="1" name="CustomShape 1"/>
        <xdr:cNvSpPr/>
      </xdr:nvSpPr>
      <xdr:spPr>
        <a:xfrm>
          <a:off x="9664560" y="1666800"/>
          <a:ext cx="352080" cy="1465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GROWTH RATES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28440</xdr:colOff>
      <xdr:row>3</xdr:row>
      <xdr:rowOff>19080</xdr:rowOff>
    </xdr:from>
    <xdr:to>
      <xdr:col>3</xdr:col>
      <xdr:colOff>380520</xdr:colOff>
      <xdr:row>10</xdr:row>
      <xdr:rowOff>151200</xdr:rowOff>
    </xdr:to>
    <xdr:sp>
      <xdr:nvSpPr>
        <xdr:cNvPr id="2" name="CustomShape 1"/>
        <xdr:cNvSpPr/>
      </xdr:nvSpPr>
      <xdr:spPr>
        <a:xfrm>
          <a:off x="3127680" y="618840"/>
          <a:ext cx="352080" cy="1465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GROWTH RATES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3.1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/>
      <c r="E1" s="1"/>
      <c r="F1" s="1"/>
      <c r="G1" s="1"/>
    </row>
    <row r="2" customFormat="false" ht="13.8" hidden="false" customHeight="false" outlineLevel="0" collapsed="false">
      <c r="A2" s="1" t="s">
        <v>3</v>
      </c>
      <c r="B2" s="3" t="n">
        <v>903548616</v>
      </c>
      <c r="C2" s="1" t="s">
        <v>4</v>
      </c>
      <c r="D2" s="1"/>
      <c r="E2" s="1"/>
      <c r="F2" s="1"/>
      <c r="G2" s="1"/>
    </row>
    <row r="3" customFormat="false" ht="15" hidden="false" customHeight="false" outlineLevel="0" collapsed="false">
      <c r="C3" s="1"/>
      <c r="D3" s="1"/>
      <c r="E3" s="1"/>
      <c r="F3" s="1"/>
      <c r="G3" s="1"/>
    </row>
    <row r="4" customFormat="false" ht="15" hidden="false" customHeight="false" outlineLevel="0" collapsed="false">
      <c r="C4" s="1" t="s">
        <v>5</v>
      </c>
      <c r="D4" s="1"/>
      <c r="E4" s="1"/>
      <c r="F4" s="1"/>
      <c r="G4" s="1"/>
    </row>
    <row r="5" customFormat="false" ht="15" hidden="false" customHeight="false" outlineLevel="0" collapsed="false">
      <c r="C5" s="1"/>
      <c r="D5" s="1"/>
      <c r="E5" s="1"/>
      <c r="F5" s="1"/>
      <c r="G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9.15625" defaultRowHeight="12.75" zeroHeight="false" outlineLevelRow="0" outlineLevelCol="0"/>
  <cols>
    <col collapsed="false" customWidth="true" hidden="false" outlineLevel="0" max="1" min="1" style="49" width="2.71"/>
    <col collapsed="false" customWidth="true" hidden="false" outlineLevel="0" max="2" min="2" style="49" width="24.15"/>
    <col collapsed="false" customWidth="true" hidden="false" outlineLevel="0" max="3" min="3" style="49" width="4.71"/>
    <col collapsed="false" customWidth="true" hidden="false" outlineLevel="0" max="4" min="4" style="49" width="12.29"/>
    <col collapsed="false" customWidth="true" hidden="false" outlineLevel="0" max="5" min="5" style="49" width="10.58"/>
    <col collapsed="false" customWidth="true" hidden="false" outlineLevel="0" max="7" min="6" style="49" width="11.29"/>
    <col collapsed="false" customWidth="true" hidden="false" outlineLevel="0" max="8" min="8" style="49" width="2.71"/>
    <col collapsed="false" customWidth="false" hidden="false" outlineLevel="0" max="1024" min="9" style="49" width="9.14"/>
  </cols>
  <sheetData>
    <row r="1" customFormat="false" ht="12.75" hidden="false" customHeight="false" outlineLevel="0" collapsed="false">
      <c r="B1" s="87" t="s">
        <v>171</v>
      </c>
    </row>
    <row r="2" customFormat="false" ht="12.75" hidden="false" customHeight="false" outlineLevel="0" collapsed="false">
      <c r="B2" s="87"/>
      <c r="J2" s="87"/>
    </row>
    <row r="3" customFormat="false" ht="12.75" hidden="false" customHeight="false" outlineLevel="0" collapsed="false">
      <c r="D3" s="52" t="n">
        <v>2019</v>
      </c>
      <c r="E3" s="52" t="n">
        <f aca="false">D3+1</f>
        <v>2020</v>
      </c>
      <c r="F3" s="52" t="n">
        <f aca="false">E3+1</f>
        <v>2021</v>
      </c>
      <c r="G3" s="52"/>
    </row>
    <row r="5" customFormat="false" ht="15" hidden="false" customHeight="true" outlineLevel="0" collapsed="false">
      <c r="B5" s="49" t="s">
        <v>84</v>
      </c>
      <c r="C5" s="119" t="s">
        <v>34</v>
      </c>
      <c r="D5" s="120" t="n">
        <f aca="false">'IS Hist Forecast'!H13</f>
        <v>1007.54490019011</v>
      </c>
      <c r="E5" s="120" t="n">
        <f aca="false">'IS Hist Forecast'!I13</f>
        <v>1010.06376244059</v>
      </c>
      <c r="F5" s="120" t="n">
        <f aca="false">'IS Hist Forecast'!J13</f>
        <v>1012.58892184669</v>
      </c>
    </row>
    <row r="6" customFormat="false" ht="12.8" hidden="false" customHeight="false" outlineLevel="0" collapsed="false">
      <c r="B6" s="49" t="s">
        <v>172</v>
      </c>
      <c r="D6" s="121" t="n">
        <f aca="false">'IS Hist Forecast'!H18</f>
        <v>144.513650248586</v>
      </c>
      <c r="E6" s="121" t="n">
        <f aca="false">'IS Hist Forecast'!I18</f>
        <v>143.700740353027</v>
      </c>
      <c r="F6" s="121" t="n">
        <f aca="false">'IS Hist Forecast'!J18</f>
        <v>142.850223164608</v>
      </c>
      <c r="G6" s="122"/>
    </row>
    <row r="7" customFormat="false" ht="12.8" hidden="false" customHeight="false" outlineLevel="0" collapsed="false">
      <c r="B7" s="49" t="s">
        <v>53</v>
      </c>
      <c r="D7" s="121" t="n">
        <f aca="false">'CF Statement Forecast'!D8</f>
        <v>-337.899281605558</v>
      </c>
      <c r="E7" s="121" t="n">
        <f aca="false">'CF Statement Forecast'!E8</f>
        <v>1.6427517959861</v>
      </c>
      <c r="F7" s="121" t="n">
        <f aca="false">'CF Statement Forecast'!F8</f>
        <v>1.64685867547598</v>
      </c>
      <c r="G7" s="122"/>
    </row>
    <row r="8" customFormat="false" ht="12.8" hidden="false" customHeight="false" outlineLevel="0" collapsed="false">
      <c r="B8" s="53" t="s">
        <v>173</v>
      </c>
      <c r="C8" s="53"/>
      <c r="D8" s="123" t="n">
        <f aca="false">'CF Statement Forecast'!D9</f>
        <v>256.298159298722</v>
      </c>
      <c r="E8" s="123" t="n">
        <f aca="false">'CF Statement Forecast'!E9</f>
        <v>2.06324539824686</v>
      </c>
      <c r="F8" s="123" t="n">
        <f aca="false">'CF Statement Forecast'!F9</f>
        <v>2.0684035117423</v>
      </c>
      <c r="G8" s="122"/>
    </row>
    <row r="9" customFormat="false" ht="12.8" hidden="false" customHeight="false" outlineLevel="0" collapsed="false">
      <c r="B9" s="49" t="s">
        <v>174</v>
      </c>
      <c r="D9" s="121" t="n">
        <f aca="false">D5-D6+D7+D8</f>
        <v>781.430127634691</v>
      </c>
      <c r="E9" s="121" t="n">
        <f aca="false">E5-E6+E7+E8</f>
        <v>870.069019281795</v>
      </c>
      <c r="F9" s="121" t="n">
        <f aca="false">F5-F6+F7+F8</f>
        <v>873.453960869301</v>
      </c>
      <c r="G9" s="122"/>
    </row>
    <row r="10" customFormat="false" ht="12.8" hidden="false" customHeight="false" outlineLevel="0" collapsed="false">
      <c r="D10" s="124"/>
      <c r="E10" s="124"/>
      <c r="F10" s="124"/>
      <c r="G10" s="122"/>
    </row>
    <row r="11" customFormat="false" ht="12.8" hidden="false" customHeight="false" outlineLevel="0" collapsed="false">
      <c r="B11" s="49" t="s">
        <v>175</v>
      </c>
      <c r="D11" s="121" t="n">
        <f aca="false">'Supporting Schedules'!E15</f>
        <v>-61.4897879317907</v>
      </c>
      <c r="E11" s="121" t="n">
        <f aca="false">'Supporting Schedules'!F15</f>
        <v>0.776275530170778</v>
      </c>
      <c r="F11" s="121" t="n">
        <f aca="false">'Supporting Schedules'!G15</f>
        <v>0.778216218996022</v>
      </c>
      <c r="G11" s="122"/>
    </row>
    <row r="12" customFormat="false" ht="12.8" hidden="false" customHeight="false" outlineLevel="0" collapsed="false">
      <c r="B12" s="53" t="s">
        <v>176</v>
      </c>
      <c r="C12" s="53"/>
      <c r="D12" s="123" t="n">
        <f aca="false">'Supporting Schedules'!E18</f>
        <v>70.4450152748123</v>
      </c>
      <c r="E12" s="123" t="n">
        <f aca="false">'Supporting Schedules'!F18</f>
        <v>130.366929132594</v>
      </c>
      <c r="F12" s="123" t="n">
        <f aca="false">'Supporting Schedules'!G18</f>
        <v>130.874311811321</v>
      </c>
      <c r="G12" s="122"/>
    </row>
    <row r="13" customFormat="false" ht="12.8" hidden="false" customHeight="false" outlineLevel="0" collapsed="false">
      <c r="D13" s="124"/>
      <c r="E13" s="124"/>
      <c r="F13" s="124"/>
      <c r="G13" s="122"/>
    </row>
    <row r="14" customFormat="false" ht="12.8" hidden="false" customHeight="false" outlineLevel="0" collapsed="false">
      <c r="B14" s="49" t="s">
        <v>177</v>
      </c>
      <c r="D14" s="121" t="n">
        <f aca="false">D9-D11-D12</f>
        <v>772.47490029167</v>
      </c>
      <c r="E14" s="121" t="n">
        <f aca="false">E9-E11-E12</f>
        <v>738.92581461903</v>
      </c>
      <c r="F14" s="121" t="n">
        <f aca="false">F9-F11-F12</f>
        <v>741.801432838985</v>
      </c>
      <c r="G14" s="122"/>
    </row>
    <row r="15" customFormat="false" ht="12.8" hidden="false" customHeight="false" outlineLevel="0" collapsed="false">
      <c r="B15" s="53" t="s">
        <v>178</v>
      </c>
      <c r="C15" s="53"/>
      <c r="D15" s="125"/>
      <c r="E15" s="125"/>
      <c r="F15" s="126" t="n">
        <f aca="false">F14*(1+WACC_growth_HARDCODE!B2)/(WACC_growth_HARDCODE!B1-WACC_growth_HARDCODE!B2)</f>
        <v>24788.5312140361</v>
      </c>
      <c r="G15" s="127" t="s">
        <v>34</v>
      </c>
    </row>
    <row r="16" customFormat="false" ht="12.8" hidden="false" customHeight="false" outlineLevel="0" collapsed="false">
      <c r="B16" s="49" t="s">
        <v>179</v>
      </c>
      <c r="D16" s="120" t="n">
        <f aca="false">D14+D15</f>
        <v>772.47490029167</v>
      </c>
      <c r="E16" s="120" t="n">
        <f aca="false">E14+E15</f>
        <v>738.92581461903</v>
      </c>
      <c r="F16" s="120" t="n">
        <f aca="false">F14+F15</f>
        <v>25530.3326468751</v>
      </c>
    </row>
    <row r="17" customFormat="false" ht="12.75" hidden="false" customHeight="false" outlineLevel="0" collapsed="false">
      <c r="D17" s="62"/>
      <c r="E17" s="62"/>
      <c r="F17" s="62"/>
      <c r="G17" s="62"/>
    </row>
    <row r="18" customFormat="false" ht="12.75" hidden="false" customHeight="false" outlineLevel="0" collapsed="false">
      <c r="D18" s="58"/>
      <c r="E18" s="58"/>
      <c r="F18" s="58"/>
      <c r="G18" s="58"/>
    </row>
    <row r="19" customFormat="false" ht="12.75" hidden="false" customHeight="false" outlineLevel="0" collapsed="false">
      <c r="B19" s="49" t="s">
        <v>180</v>
      </c>
      <c r="D19" s="128" t="n">
        <f aca="false">NPV(WACC_growth_HARDCODE!B1,'DCF Analysis'!D16:F16)</f>
        <v>24635.8675512069</v>
      </c>
      <c r="E19" s="58" t="s">
        <v>181</v>
      </c>
      <c r="F19" s="58"/>
      <c r="G19" s="58"/>
    </row>
    <row r="20" customFormat="false" ht="12.75" hidden="false" customHeight="false" outlineLevel="0" collapsed="false">
      <c r="B20" s="49" t="s">
        <v>182</v>
      </c>
      <c r="D20" s="128" t="n">
        <f aca="false">'BAL Hist Forecast'!F17+'BAL Hist Forecast'!F22-'BAL Hist Forecast'!F5</f>
        <v>9668</v>
      </c>
      <c r="E20" s="58" t="s">
        <v>183</v>
      </c>
      <c r="F20" s="58"/>
      <c r="G20" s="58"/>
    </row>
    <row r="21" customFormat="false" ht="12.75" hidden="false" customHeight="false" outlineLevel="0" collapsed="false">
      <c r="B21" s="49" t="s">
        <v>184</v>
      </c>
      <c r="D21" s="128" t="n">
        <f aca="false">D19-D20</f>
        <v>14967.8675512069</v>
      </c>
      <c r="E21" s="58" t="s">
        <v>185</v>
      </c>
      <c r="F21" s="58"/>
      <c r="G21" s="58"/>
    </row>
    <row r="22" customFormat="false" ht="13.5" hidden="false" customHeight="false" outlineLevel="0" collapsed="false">
      <c r="B22" s="49" t="s">
        <v>186</v>
      </c>
      <c r="D22" s="129" t="n">
        <f aca="false">D21/WACC_growth_HARDCODE!B3</f>
        <v>49.7271347216177</v>
      </c>
      <c r="E22" s="58" t="s">
        <v>187</v>
      </c>
      <c r="F22" s="58"/>
      <c r="G22" s="58"/>
    </row>
    <row r="23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9.15625" defaultRowHeight="12.75" zeroHeight="false" outlineLevelRow="0" outlineLevelCol="0"/>
  <cols>
    <col collapsed="false" customWidth="false" hidden="false" outlineLevel="0" max="3" min="1" style="49" width="9.14"/>
    <col collapsed="false" customWidth="true" hidden="false" outlineLevel="0" max="8" min="4" style="49" width="10.42"/>
    <col collapsed="false" customWidth="false" hidden="false" outlineLevel="0" max="1024" min="9" style="49" width="9.14"/>
  </cols>
  <sheetData>
    <row r="1" customFormat="false" ht="12.75" hidden="false" customHeight="false" outlineLevel="0" collapsed="false">
      <c r="A1" s="87" t="s">
        <v>188</v>
      </c>
      <c r="H1" s="87"/>
      <c r="I1" s="87"/>
    </row>
    <row r="2" customFormat="false" ht="12.75" hidden="false" customHeight="false" outlineLevel="0" collapsed="false">
      <c r="D2" s="49" t="n">
        <v>2018</v>
      </c>
      <c r="E2" s="49" t="n">
        <v>2019</v>
      </c>
      <c r="F2" s="49" t="n">
        <v>2020</v>
      </c>
      <c r="G2" s="49" t="n">
        <v>2021</v>
      </c>
    </row>
    <row r="4" customFormat="false" ht="12.75" hidden="false" customHeight="false" outlineLevel="0" collapsed="false">
      <c r="A4" s="87" t="s">
        <v>189</v>
      </c>
      <c r="H4" s="87"/>
      <c r="I4" s="87"/>
    </row>
    <row r="5" customFormat="false" ht="15" hidden="false" customHeight="true" outlineLevel="0" collapsed="false">
      <c r="A5" s="49" t="s">
        <v>190</v>
      </c>
      <c r="D5" s="130" t="n">
        <f aca="false">'BAL Hist Forecast'!F6</f>
        <v>785</v>
      </c>
      <c r="E5" s="130" t="n">
        <f aca="false">'BAL Hist Forecast'!H6</f>
        <v>713.075112980477</v>
      </c>
      <c r="F5" s="130" t="n">
        <f aca="false">'BAL Hist Forecast'!I6</f>
        <v>714.857800762929</v>
      </c>
      <c r="G5" s="130" t="n">
        <f aca="false">'BAL Hist Forecast'!J6</f>
        <v>716.644945264836</v>
      </c>
    </row>
    <row r="6" customFormat="false" ht="12.75" hidden="false" customHeight="false" outlineLevel="0" collapsed="false">
      <c r="A6" s="49" t="s">
        <v>191</v>
      </c>
      <c r="D6" s="131" t="n">
        <f aca="false">'BAL Hist Forecast'!F7</f>
        <v>1199</v>
      </c>
      <c r="E6" s="131" t="n">
        <f aca="false">'BAL Hist Forecast'!H7</f>
        <v>1084.62333967674</v>
      </c>
      <c r="F6" s="131" t="n">
        <f aca="false">'BAL Hist Forecast'!I7</f>
        <v>1087.33489802594</v>
      </c>
      <c r="G6" s="131" t="n">
        <f aca="false">'BAL Hist Forecast'!J7</f>
        <v>1090.053235271</v>
      </c>
    </row>
    <row r="7" customFormat="false" ht="12.75" hidden="false" customHeight="false" outlineLevel="0" collapsed="false">
      <c r="A7" s="49" t="s">
        <v>38</v>
      </c>
      <c r="D7" s="132" t="n">
        <f aca="false">'BAL Hist Forecast'!F8</f>
        <v>86</v>
      </c>
      <c r="E7" s="132" t="n">
        <f aca="false">'BAL Hist Forecast'!H8</f>
        <v>72.7279223265861</v>
      </c>
      <c r="F7" s="132" t="n">
        <f aca="false">'BAL Hist Forecast'!I8</f>
        <v>72.9097421324026</v>
      </c>
      <c r="G7" s="132" t="n">
        <f aca="false">'BAL Hist Forecast'!J8</f>
        <v>73.0920164877336</v>
      </c>
    </row>
    <row r="8" customFormat="false" ht="12.75" hidden="false" customHeight="false" outlineLevel="0" collapsed="false">
      <c r="A8" s="49" t="s">
        <v>192</v>
      </c>
      <c r="D8" s="130" t="n">
        <f aca="false">SUM(D5:D7)</f>
        <v>2070</v>
      </c>
      <c r="E8" s="130" t="n">
        <f aca="false">SUM(E5:E7)</f>
        <v>1870.42637498381</v>
      </c>
      <c r="F8" s="130" t="n">
        <f aca="false">SUM(F5:F7)</f>
        <v>1875.10244092127</v>
      </c>
      <c r="G8" s="130" t="n">
        <f aca="false">SUM(G5:G7)</f>
        <v>1879.79019702357</v>
      </c>
    </row>
    <row r="9" customFormat="false" ht="12.75" hidden="false" customHeight="false" outlineLevel="0" collapsed="false">
      <c r="D9" s="133"/>
      <c r="E9" s="133"/>
      <c r="F9" s="133"/>
      <c r="G9" s="133"/>
      <c r="I9" s="87"/>
      <c r="J9" s="87"/>
      <c r="K9" s="87"/>
    </row>
    <row r="10" customFormat="false" ht="12.75" hidden="false" customHeight="false" outlineLevel="0" collapsed="false">
      <c r="A10" s="49" t="s">
        <v>193</v>
      </c>
      <c r="D10" s="134" t="n">
        <f aca="false">'BAL Hist Forecast'!F18+'BAL Hist Forecast'!F19</f>
        <v>1698</v>
      </c>
      <c r="E10" s="134" t="n">
        <f aca="false">'BAL Hist Forecast'!H18+'BAL Hist Forecast'!H19</f>
        <v>1559.9161629156</v>
      </c>
      <c r="F10" s="134" t="n">
        <f aca="false">'BAL Hist Forecast'!I18+'BAL Hist Forecast'!I19</f>
        <v>1563.81595332289</v>
      </c>
      <c r="G10" s="134" t="n">
        <f aca="false">'BAL Hist Forecast'!J18+'BAL Hist Forecast'!J19</f>
        <v>1567.72549320619</v>
      </c>
      <c r="I10" s="87"/>
      <c r="J10" s="87"/>
      <c r="K10" s="87"/>
    </row>
    <row r="11" customFormat="false" ht="12.75" hidden="false" customHeight="false" outlineLevel="0" collapsed="false">
      <c r="A11" s="49" t="s">
        <v>194</v>
      </c>
      <c r="D11" s="130" t="n">
        <f aca="false">D10</f>
        <v>1698</v>
      </c>
      <c r="E11" s="130" t="n">
        <f aca="false">E10</f>
        <v>1559.9161629156</v>
      </c>
      <c r="F11" s="130" t="n">
        <f aca="false">F10</f>
        <v>1563.81595332289</v>
      </c>
      <c r="G11" s="130" t="n">
        <f aca="false">G10</f>
        <v>1567.72549320619</v>
      </c>
      <c r="I11" s="87"/>
      <c r="J11" s="87"/>
      <c r="K11" s="87"/>
    </row>
    <row r="12" customFormat="false" ht="12.75" hidden="false" customHeight="false" outlineLevel="0" collapsed="false">
      <c r="I12" s="87"/>
      <c r="J12" s="87"/>
      <c r="K12" s="87"/>
    </row>
    <row r="13" customFormat="false" ht="12.75" hidden="false" customHeight="false" outlineLevel="0" collapsed="false">
      <c r="A13" s="87" t="s">
        <v>195</v>
      </c>
      <c r="D13" s="130" t="n">
        <f aca="false">D8-D11</f>
        <v>372</v>
      </c>
      <c r="E13" s="130" t="n">
        <f aca="false">E8-E11</f>
        <v>310.510212068209</v>
      </c>
      <c r="F13" s="130" t="n">
        <f aca="false">F8-F11</f>
        <v>311.28648759838</v>
      </c>
      <c r="G13" s="130" t="n">
        <f aca="false">G8-G11</f>
        <v>312.064703817376</v>
      </c>
      <c r="H13" s="87"/>
      <c r="I13" s="87"/>
      <c r="J13" s="87"/>
      <c r="K13" s="87"/>
    </row>
    <row r="14" customFormat="false" ht="12.75" hidden="false" customHeight="false" outlineLevel="0" collapsed="false">
      <c r="I14" s="87"/>
      <c r="J14" s="87"/>
      <c r="K14" s="87"/>
    </row>
    <row r="15" customFormat="false" ht="12.75" hidden="false" customHeight="false" outlineLevel="0" collapsed="false">
      <c r="A15" s="87" t="s">
        <v>196</v>
      </c>
      <c r="E15" s="130" t="n">
        <f aca="false">E13-D13</f>
        <v>-61.4897879317907</v>
      </c>
      <c r="F15" s="130" t="n">
        <f aca="false">F13-E13</f>
        <v>0.776275530170778</v>
      </c>
      <c r="G15" s="130" t="n">
        <f aca="false">G13-F13</f>
        <v>0.778216218996022</v>
      </c>
      <c r="H15" s="87"/>
      <c r="I15" s="87"/>
      <c r="J15" s="87"/>
      <c r="K15" s="87"/>
    </row>
    <row r="16" customFormat="false" ht="12.75" hidden="false" customHeight="false" outlineLevel="0" collapsed="false">
      <c r="I16" s="87"/>
      <c r="J16" s="87"/>
      <c r="K16" s="87"/>
    </row>
    <row r="17" customFormat="false" ht="12.75" hidden="false" customHeight="false" outlineLevel="0" collapsed="false">
      <c r="I17" s="87"/>
      <c r="J17" s="87"/>
      <c r="K17" s="87"/>
    </row>
    <row r="18" customFormat="false" ht="12.75" hidden="false" customHeight="false" outlineLevel="0" collapsed="false">
      <c r="A18" s="87" t="s">
        <v>197</v>
      </c>
      <c r="E18" s="130" t="n">
        <f aca="false">'BAL Hist Forecast'!H11+'BAL Hist Forecast'!H12-'BAL Hist Forecast'!F11-'BAL Hist Forecast'!F12</f>
        <v>70.4450152748123</v>
      </c>
      <c r="F18" s="130" t="n">
        <f aca="false">'BAL Hist Forecast'!I11+'BAL Hist Forecast'!I12-'BAL Hist Forecast'!H11-'BAL Hist Forecast'!H12</f>
        <v>130.366929132594</v>
      </c>
      <c r="G18" s="130" t="n">
        <f aca="false">'BAL Hist Forecast'!J11+'BAL Hist Forecast'!J12-'BAL Hist Forecast'!I11-'BAL Hist Forecast'!I12</f>
        <v>130.874311811321</v>
      </c>
      <c r="H18" s="87"/>
      <c r="I18" s="87"/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showFormulas="false" showGridLines="false" showRowColHeaders="true" showZeros="true" rightToLeft="false" tabSelected="false" showOutlineSymbols="true" defaultGridColor="true" view="normal" topLeftCell="A1" colorId="64" zoomScale="136" zoomScaleNormal="136" zoomScalePageLayoutView="100" workbookViewId="0">
      <selection pane="topLeft" activeCell="A3" activeCellId="0" sqref="A3"/>
    </sheetView>
  </sheetViews>
  <sheetFormatPr defaultColWidth="9.15625" defaultRowHeight="12.75" zeroHeight="false" outlineLevelRow="0" outlineLevelCol="0"/>
  <cols>
    <col collapsed="false" customWidth="true" hidden="false" outlineLevel="0" max="1" min="1" style="49" width="11.14"/>
    <col collapsed="false" customWidth="true" hidden="false" outlineLevel="0" max="2" min="2" style="49" width="11.57"/>
    <col collapsed="false" customWidth="true" hidden="false" outlineLevel="0" max="3" min="3" style="49" width="8.71"/>
    <col collapsed="false" customWidth="true" hidden="false" outlineLevel="0" max="4" min="4" style="49" width="12.86"/>
    <col collapsed="false" customWidth="true" hidden="false" outlineLevel="0" max="5" min="5" style="49" width="11.99"/>
    <col collapsed="false" customWidth="false" hidden="false" outlineLevel="0" max="7" min="6" style="49" width="9.14"/>
    <col collapsed="false" customWidth="true" hidden="false" outlineLevel="0" max="8" min="8" style="49" width="8.71"/>
    <col collapsed="false" customWidth="true" hidden="false" outlineLevel="0" max="9" min="9" style="49" width="12.29"/>
    <col collapsed="false" customWidth="true" hidden="false" outlineLevel="0" max="10" min="10" style="49" width="9"/>
    <col collapsed="false" customWidth="true" hidden="false" outlineLevel="0" max="11" min="11" style="49" width="10"/>
    <col collapsed="false" customWidth="true" hidden="false" outlineLevel="0" max="12" min="12" style="49" width="10.14"/>
    <col collapsed="false" customWidth="false" hidden="false" outlineLevel="0" max="14" min="13" style="49" width="9.14"/>
    <col collapsed="false" customWidth="true" hidden="false" outlineLevel="0" max="15" min="15" style="49" width="8.71"/>
    <col collapsed="false" customWidth="true" hidden="false" outlineLevel="0" max="16" min="16" style="49" width="10"/>
    <col collapsed="false" customWidth="true" hidden="false" outlineLevel="0" max="17" min="17" style="49" width="8.71"/>
    <col collapsed="false" customWidth="true" hidden="false" outlineLevel="0" max="18" min="18" style="49" width="10"/>
    <col collapsed="false" customWidth="true" hidden="false" outlineLevel="0" max="19" min="19" style="49" width="8.71"/>
    <col collapsed="false" customWidth="false" hidden="false" outlineLevel="0" max="1024" min="20" style="49" width="9.14"/>
  </cols>
  <sheetData>
    <row r="1" customFormat="false" ht="12.75" hidden="false" customHeight="false" outlineLevel="0" collapsed="false">
      <c r="P1" s="135" t="s">
        <v>34</v>
      </c>
    </row>
    <row r="2" customFormat="false" ht="12.75" hidden="false" customHeight="false" outlineLevel="0" collapsed="false">
      <c r="A2" s="87"/>
      <c r="B2" s="49" t="s">
        <v>198</v>
      </c>
      <c r="C2" s="49" t="s">
        <v>199</v>
      </c>
      <c r="D2" s="49" t="s">
        <v>200</v>
      </c>
      <c r="E2" s="49" t="s">
        <v>201</v>
      </c>
      <c r="G2" s="51"/>
      <c r="H2" s="51" t="s">
        <v>202</v>
      </c>
      <c r="I2" s="51" t="s">
        <v>203</v>
      </c>
      <c r="J2" s="51" t="s">
        <v>204</v>
      </c>
      <c r="K2" s="51" t="s">
        <v>205</v>
      </c>
      <c r="L2" s="51" t="s">
        <v>206</v>
      </c>
      <c r="N2" s="51"/>
      <c r="O2" s="51" t="s">
        <v>202</v>
      </c>
      <c r="P2" s="51" t="s">
        <v>203</v>
      </c>
      <c r="Q2" s="51" t="s">
        <v>204</v>
      </c>
      <c r="R2" s="51" t="s">
        <v>205</v>
      </c>
      <c r="S2" s="51" t="s">
        <v>206</v>
      </c>
    </row>
    <row r="3" customFormat="false" ht="12.75" hidden="false" customHeight="false" outlineLevel="0" collapsed="false">
      <c r="A3" s="51" t="s">
        <v>207</v>
      </c>
      <c r="B3" s="136" t="n">
        <f aca="false">'Multiple Valuation'!B29</f>
        <v>0</v>
      </c>
      <c r="C3" s="136" t="n">
        <f aca="false">'Multiple Valuation'!B45</f>
        <v>0</v>
      </c>
      <c r="D3" s="136" t="n">
        <f aca="false">'Multiple Valuation'!B61</f>
        <v>0</v>
      </c>
      <c r="E3" s="136" t="n">
        <f aca="false">'Multiple Valuation'!B77</f>
        <v>0</v>
      </c>
      <c r="F3" s="49" t="s">
        <v>34</v>
      </c>
      <c r="G3" s="51" t="s">
        <v>207</v>
      </c>
      <c r="H3" s="137"/>
      <c r="I3" s="137"/>
      <c r="J3" s="137"/>
      <c r="K3" s="137"/>
      <c r="L3" s="137"/>
      <c r="N3" s="51" t="s">
        <v>207</v>
      </c>
      <c r="O3" s="137"/>
      <c r="P3" s="137"/>
      <c r="Q3" s="137"/>
      <c r="R3" s="137"/>
      <c r="S3" s="137"/>
    </row>
    <row r="4" customFormat="false" ht="12.75" hidden="false" customHeight="false" outlineLevel="0" collapsed="false">
      <c r="A4" s="51" t="s">
        <v>208</v>
      </c>
      <c r="B4" s="136" t="n">
        <f aca="false">'Multiple Valuation'!B30</f>
        <v>0</v>
      </c>
      <c r="C4" s="136" t="n">
        <f aca="false">'Multiple Valuation'!B46</f>
        <v>0</v>
      </c>
      <c r="D4" s="136" t="n">
        <f aca="false">'Multiple Valuation'!B62</f>
        <v>0</v>
      </c>
      <c r="E4" s="136" t="n">
        <f aca="false">'Multiple Valuation'!B78</f>
        <v>0</v>
      </c>
      <c r="F4" s="49" t="s">
        <v>34</v>
      </c>
      <c r="G4" s="51" t="s">
        <v>208</v>
      </c>
      <c r="H4" s="137"/>
      <c r="I4" s="137"/>
      <c r="J4" s="137"/>
      <c r="K4" s="137"/>
      <c r="L4" s="137"/>
      <c r="N4" s="51" t="s">
        <v>208</v>
      </c>
      <c r="O4" s="137"/>
      <c r="P4" s="137"/>
      <c r="Q4" s="137"/>
      <c r="R4" s="137"/>
      <c r="S4" s="137"/>
    </row>
    <row r="5" customFormat="false" ht="12.75" hidden="false" customHeight="false" outlineLevel="0" collapsed="false">
      <c r="A5" s="51" t="s">
        <v>209</v>
      </c>
      <c r="B5" s="136" t="n">
        <f aca="false">'Multiple Valuation'!B28</f>
        <v>0</v>
      </c>
      <c r="C5" s="136" t="n">
        <f aca="false">'Multiple Valuation'!B44</f>
        <v>0</v>
      </c>
      <c r="D5" s="136" t="n">
        <f aca="false">'Multiple Valuation'!B60</f>
        <v>0</v>
      </c>
      <c r="E5" s="136" t="n">
        <f aca="false">'Multiple Valuation'!B76</f>
        <v>0</v>
      </c>
      <c r="F5" s="49" t="s">
        <v>34</v>
      </c>
      <c r="G5" s="51" t="s">
        <v>209</v>
      </c>
      <c r="H5" s="137"/>
      <c r="I5" s="137"/>
      <c r="J5" s="137"/>
      <c r="K5" s="137"/>
      <c r="L5" s="137"/>
      <c r="N5" s="51" t="s">
        <v>209</v>
      </c>
      <c r="O5" s="137"/>
      <c r="P5" s="137"/>
      <c r="Q5" s="137"/>
      <c r="R5" s="137"/>
      <c r="S5" s="137"/>
    </row>
    <row r="6" customFormat="false" ht="12.75" hidden="false" customHeight="false" outlineLevel="0" collapsed="false">
      <c r="A6" s="138"/>
      <c r="B6" s="138"/>
      <c r="C6" s="138"/>
      <c r="D6" s="135"/>
      <c r="J6" s="49" t="s">
        <v>34</v>
      </c>
    </row>
    <row r="7" customFormat="false" ht="12.75" hidden="false" customHeight="false" outlineLevel="0" collapsed="false">
      <c r="A7" s="49" t="s">
        <v>34</v>
      </c>
      <c r="O7" s="135" t="s">
        <v>34</v>
      </c>
    </row>
    <row r="8" customFormat="false" ht="12.75" hidden="false" customHeight="false" outlineLevel="0" collapsed="false">
      <c r="I8" s="49" t="s">
        <v>34</v>
      </c>
    </row>
    <row r="13" customFormat="false" ht="12.75" hidden="false" customHeight="false" outlineLevel="0" collapsed="false">
      <c r="D13" s="49" t="s">
        <v>34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3" topLeftCell="A4" activePane="bottomLeft" state="frozen"/>
      <selection pane="topLeft" activeCell="A1" activeCellId="0" sqref="A1"/>
      <selection pane="bottomLeft" activeCell="A15" activeCellId="0" sqref="A15"/>
    </sheetView>
  </sheetViews>
  <sheetFormatPr defaultColWidth="9.15625" defaultRowHeight="12.75" zeroHeight="false" outlineLevelRow="0" outlineLevelCol="0"/>
  <cols>
    <col collapsed="false" customWidth="true" hidden="false" outlineLevel="0" max="1" min="1" style="49" width="42"/>
    <col collapsed="false" customWidth="true" hidden="false" outlineLevel="0" max="2" min="2" style="49" width="10.99"/>
    <col collapsed="false" customWidth="true" hidden="false" outlineLevel="0" max="3" min="3" style="49" width="2.71"/>
    <col collapsed="false" customWidth="true" hidden="false" outlineLevel="0" max="4" min="4" style="49" width="28.29"/>
    <col collapsed="false" customWidth="true" hidden="false" outlineLevel="0" max="5" min="5" style="49" width="2.71"/>
    <col collapsed="false" customWidth="true" hidden="false" outlineLevel="0" max="6" min="6" style="49" width="16.57"/>
    <col collapsed="false" customWidth="true" hidden="false" outlineLevel="0" max="7" min="7" style="51" width="15.29"/>
    <col collapsed="false" customWidth="true" hidden="false" outlineLevel="0" max="8" min="8" style="49" width="52.14"/>
    <col collapsed="false" customWidth="false" hidden="false" outlineLevel="0" max="1024" min="9" style="49" width="9.14"/>
  </cols>
  <sheetData>
    <row r="1" customFormat="false" ht="15.75" hidden="false" customHeight="false" outlineLevel="0" collapsed="false">
      <c r="A1" s="4" t="s">
        <v>210</v>
      </c>
      <c r="B1" s="5"/>
    </row>
    <row r="2" customFormat="false" ht="15" hidden="false" customHeight="false" outlineLevel="0" collapsed="false">
      <c r="A2" s="5"/>
      <c r="B2" s="5"/>
    </row>
    <row r="3" customFormat="false" ht="15.75" hidden="false" customHeight="false" outlineLevel="0" collapsed="false">
      <c r="A3" s="4" t="s">
        <v>211</v>
      </c>
      <c r="B3" s="5"/>
      <c r="D3" s="87" t="s">
        <v>34</v>
      </c>
    </row>
    <row r="4" customFormat="false" ht="15.75" hidden="false" customHeight="false" outlineLevel="0" collapsed="false">
      <c r="A4" s="4"/>
      <c r="B4" s="5"/>
      <c r="D4" s="87"/>
    </row>
    <row r="5" customFormat="false" ht="15.75" hidden="false" customHeight="false" outlineLevel="0" collapsed="false">
      <c r="A5" s="4" t="s">
        <v>212</v>
      </c>
      <c r="B5" s="139" t="s">
        <v>213</v>
      </c>
      <c r="D5" s="87" t="s">
        <v>214</v>
      </c>
      <c r="H5" s="49" t="s">
        <v>215</v>
      </c>
    </row>
    <row r="6" s="49" customFormat="true" ht="15" hidden="false" customHeight="false" outlineLevel="0" collapsed="false">
      <c r="A6" s="140" t="s">
        <v>216</v>
      </c>
      <c r="B6" s="141"/>
      <c r="H6" s="49" t="s">
        <v>217</v>
      </c>
    </row>
    <row r="7" s="49" customFormat="true" ht="15" hidden="false" customHeight="false" outlineLevel="0" collapsed="false">
      <c r="A7" s="140" t="s">
        <v>30</v>
      </c>
      <c r="B7" s="142"/>
      <c r="D7" s="142"/>
      <c r="F7" s="135"/>
      <c r="H7" s="49" t="s">
        <v>218</v>
      </c>
    </row>
    <row r="8" s="49" customFormat="true" ht="15" hidden="false" customHeight="false" outlineLevel="0" collapsed="false">
      <c r="A8" s="140" t="s">
        <v>219</v>
      </c>
      <c r="B8" s="143"/>
      <c r="D8" s="143"/>
    </row>
    <row r="9" s="49" customFormat="true" ht="15" hidden="false" customHeight="false" outlineLevel="0" collapsed="false">
      <c r="A9" s="140" t="s">
        <v>220</v>
      </c>
      <c r="B9" s="142"/>
      <c r="D9" s="142"/>
      <c r="H9" s="49" t="s">
        <v>221</v>
      </c>
    </row>
    <row r="10" customFormat="false" ht="15" hidden="false" customHeight="false" outlineLevel="0" collapsed="false">
      <c r="A10" s="140" t="s">
        <v>222</v>
      </c>
      <c r="B10" s="144"/>
      <c r="D10" s="144"/>
      <c r="H10" s="49" t="s">
        <v>223</v>
      </c>
    </row>
    <row r="11" customFormat="false" ht="15" hidden="false" customHeight="false" outlineLevel="0" collapsed="false">
      <c r="A11" s="140" t="s">
        <v>224</v>
      </c>
      <c r="B11" s="144" t="n">
        <v>301</v>
      </c>
      <c r="D11" s="144" t="s">
        <v>34</v>
      </c>
    </row>
    <row r="12" customFormat="false" ht="15" hidden="false" customHeight="false" outlineLevel="0" collapsed="false">
      <c r="A12" s="140" t="s">
        <v>225</v>
      </c>
      <c r="B12" s="145"/>
      <c r="D12" s="145"/>
      <c r="E12" s="146" t="s">
        <v>34</v>
      </c>
    </row>
    <row r="13" customFormat="false" ht="15" hidden="false" customHeight="false" outlineLevel="0" collapsed="false">
      <c r="A13" s="140" t="s">
        <v>226</v>
      </c>
      <c r="B13" s="145"/>
      <c r="D13" s="145"/>
      <c r="E13" s="135" t="s">
        <v>34</v>
      </c>
      <c r="H13" s="135"/>
    </row>
    <row r="14" customFormat="false" ht="15" hidden="false" customHeight="false" outlineLevel="0" collapsed="false">
      <c r="A14" s="140" t="s">
        <v>227</v>
      </c>
      <c r="B14" s="145"/>
      <c r="D14" s="145"/>
      <c r="H14" s="147" t="s">
        <v>34</v>
      </c>
    </row>
    <row r="15" customFormat="false" ht="15.75" hidden="false" customHeight="false" outlineLevel="0" collapsed="false">
      <c r="A15" s="148"/>
      <c r="B15" s="149"/>
      <c r="C15" s="150"/>
      <c r="D15" s="150"/>
      <c r="E15" s="150"/>
      <c r="F15" s="150"/>
      <c r="G15" s="151"/>
      <c r="H15" s="150"/>
    </row>
    <row r="16" customFormat="false" ht="15" hidden="false" customHeight="false" outlineLevel="0" collapsed="false">
      <c r="A16" s="5"/>
      <c r="B16" s="5"/>
      <c r="D16" s="49" t="s">
        <v>228</v>
      </c>
    </row>
    <row r="17" customFormat="false" ht="15.75" hidden="false" customHeight="false" outlineLevel="0" collapsed="false">
      <c r="A17" s="152" t="s">
        <v>229</v>
      </c>
      <c r="B17" s="139" t="s">
        <v>213</v>
      </c>
      <c r="D17" s="49" t="s">
        <v>230</v>
      </c>
    </row>
    <row r="18" customFormat="false" ht="15" hidden="false" customHeight="false" outlineLevel="0" collapsed="false">
      <c r="A18" s="153" t="s">
        <v>216</v>
      </c>
      <c r="B18" s="154"/>
      <c r="D18" s="49" t="s">
        <v>34</v>
      </c>
      <c r="G18" s="52" t="s">
        <v>231</v>
      </c>
    </row>
    <row r="19" customFormat="false" ht="15" hidden="false" customHeight="false" outlineLevel="0" collapsed="false">
      <c r="A19" s="153" t="s">
        <v>30</v>
      </c>
      <c r="B19" s="155"/>
      <c r="D19" s="155"/>
      <c r="F19" s="87" t="s">
        <v>232</v>
      </c>
      <c r="G19" s="137" t="s">
        <v>34</v>
      </c>
    </row>
    <row r="20" customFormat="false" ht="15" hidden="false" customHeight="false" outlineLevel="0" collapsed="false">
      <c r="A20" s="153" t="s">
        <v>219</v>
      </c>
      <c r="B20" s="155"/>
      <c r="D20" s="155"/>
      <c r="F20" s="87" t="s">
        <v>233</v>
      </c>
      <c r="G20" s="137" t="s">
        <v>34</v>
      </c>
    </row>
    <row r="21" customFormat="false" ht="15" hidden="false" customHeight="false" outlineLevel="0" collapsed="false">
      <c r="A21" s="153" t="s">
        <v>220</v>
      </c>
      <c r="B21" s="155"/>
      <c r="D21" s="155"/>
      <c r="F21" s="87" t="s">
        <v>234</v>
      </c>
      <c r="G21" s="137" t="s">
        <v>34</v>
      </c>
    </row>
    <row r="22" customFormat="false" ht="15" hidden="false" customHeight="false" outlineLevel="0" collapsed="false">
      <c r="A22" s="153" t="s">
        <v>222</v>
      </c>
      <c r="B22" s="156"/>
      <c r="D22" s="156"/>
    </row>
    <row r="23" customFormat="false" ht="15" hidden="false" customHeight="false" outlineLevel="0" collapsed="false">
      <c r="A23" s="153" t="s">
        <v>224</v>
      </c>
      <c r="B23" s="156"/>
      <c r="D23" s="156"/>
      <c r="F23" s="98" t="s">
        <v>235</v>
      </c>
      <c r="G23" s="157"/>
    </row>
    <row r="24" customFormat="false" ht="15" hidden="false" customHeight="false" outlineLevel="0" collapsed="false">
      <c r="A24" s="153" t="s">
        <v>225</v>
      </c>
      <c r="B24" s="145"/>
      <c r="D24" s="145"/>
    </row>
    <row r="25" customFormat="false" ht="15" hidden="false" customHeight="false" outlineLevel="0" collapsed="false">
      <c r="A25" s="153" t="s">
        <v>226</v>
      </c>
      <c r="B25" s="145"/>
      <c r="D25" s="145"/>
    </row>
    <row r="26" customFormat="false" ht="15" hidden="false" customHeight="false" outlineLevel="0" collapsed="false">
      <c r="A26" s="153" t="s">
        <v>227</v>
      </c>
      <c r="B26" s="145"/>
      <c r="D26" s="145"/>
    </row>
    <row r="27" customFormat="false" ht="15" hidden="false" customHeight="false" outlineLevel="0" collapsed="false">
      <c r="A27" s="153" t="s">
        <v>236</v>
      </c>
      <c r="B27" s="145"/>
      <c r="D27" s="145"/>
    </row>
    <row r="28" customFormat="false" ht="15" hidden="false" customHeight="false" outlineLevel="0" collapsed="false">
      <c r="A28" s="153" t="s">
        <v>237</v>
      </c>
      <c r="B28" s="158"/>
      <c r="D28" s="158"/>
      <c r="F28" s="49" t="s">
        <v>34</v>
      </c>
    </row>
    <row r="29" customFormat="false" ht="15" hidden="false" customHeight="false" outlineLevel="0" collapsed="false">
      <c r="A29" s="153" t="s">
        <v>238</v>
      </c>
      <c r="B29" s="158"/>
      <c r="D29" s="158"/>
    </row>
    <row r="30" customFormat="false" ht="15" hidden="false" customHeight="false" outlineLevel="0" collapsed="false">
      <c r="A30" s="153" t="s">
        <v>239</v>
      </c>
      <c r="B30" s="158"/>
      <c r="D30" s="158"/>
    </row>
    <row r="31" customFormat="false" ht="15.75" hidden="false" customHeight="false" outlineLevel="0" collapsed="false">
      <c r="A31" s="159"/>
      <c r="B31" s="160"/>
      <c r="C31" s="150"/>
      <c r="D31" s="150"/>
      <c r="E31" s="150"/>
      <c r="F31" s="150"/>
      <c r="G31" s="151"/>
      <c r="H31" s="150"/>
    </row>
    <row r="32" customFormat="false" ht="12.75" hidden="false" customHeight="false" outlineLevel="0" collapsed="false">
      <c r="D32" s="49" t="s">
        <v>228</v>
      </c>
    </row>
    <row r="33" customFormat="false" ht="15.75" hidden="false" customHeight="false" outlineLevel="0" collapsed="false">
      <c r="A33" s="161" t="s">
        <v>199</v>
      </c>
      <c r="B33" s="139" t="s">
        <v>213</v>
      </c>
      <c r="D33" s="49" t="s">
        <v>230</v>
      </c>
    </row>
    <row r="34" customFormat="false" ht="15" hidden="false" customHeight="false" outlineLevel="0" collapsed="false">
      <c r="A34" s="162" t="s">
        <v>216</v>
      </c>
      <c r="B34" s="155"/>
      <c r="D34" s="155"/>
      <c r="G34" s="52" t="s">
        <v>231</v>
      </c>
    </row>
    <row r="35" customFormat="false" ht="15" hidden="false" customHeight="false" outlineLevel="0" collapsed="false">
      <c r="A35" s="162" t="s">
        <v>30</v>
      </c>
      <c r="B35" s="155"/>
      <c r="D35" s="155"/>
      <c r="F35" s="87" t="s">
        <v>232</v>
      </c>
      <c r="G35" s="137" t="s">
        <v>34</v>
      </c>
    </row>
    <row r="36" customFormat="false" ht="15" hidden="false" customHeight="false" outlineLevel="0" collapsed="false">
      <c r="A36" s="162" t="s">
        <v>219</v>
      </c>
      <c r="B36" s="155"/>
      <c r="D36" s="155"/>
      <c r="F36" s="87" t="s">
        <v>233</v>
      </c>
      <c r="G36" s="137" t="s">
        <v>34</v>
      </c>
    </row>
    <row r="37" customFormat="false" ht="15" hidden="false" customHeight="false" outlineLevel="0" collapsed="false">
      <c r="A37" s="162" t="s">
        <v>220</v>
      </c>
      <c r="B37" s="156"/>
      <c r="D37" s="156"/>
      <c r="F37" s="87" t="s">
        <v>234</v>
      </c>
      <c r="G37" s="137" t="s">
        <v>34</v>
      </c>
    </row>
    <row r="38" customFormat="false" ht="15" hidden="false" customHeight="false" outlineLevel="0" collapsed="false">
      <c r="A38" s="162" t="s">
        <v>222</v>
      </c>
      <c r="B38" s="156"/>
      <c r="D38" s="156"/>
    </row>
    <row r="39" customFormat="false" ht="15" hidden="false" customHeight="false" outlineLevel="0" collapsed="false">
      <c r="A39" s="162" t="s">
        <v>224</v>
      </c>
      <c r="B39" s="145"/>
      <c r="D39" s="145"/>
    </row>
    <row r="40" customFormat="false" ht="15" hidden="false" customHeight="false" outlineLevel="0" collapsed="false">
      <c r="A40" s="162" t="s">
        <v>225</v>
      </c>
      <c r="B40" s="145"/>
      <c r="D40" s="145"/>
    </row>
    <row r="41" customFormat="false" ht="15" hidden="false" customHeight="false" outlineLevel="0" collapsed="false">
      <c r="A41" s="162" t="s">
        <v>226</v>
      </c>
      <c r="B41" s="145"/>
      <c r="D41" s="145"/>
    </row>
    <row r="42" customFormat="false" ht="15" hidden="false" customHeight="false" outlineLevel="0" collapsed="false">
      <c r="A42" s="162" t="s">
        <v>227</v>
      </c>
      <c r="B42" s="145"/>
      <c r="D42" s="145"/>
    </row>
    <row r="43" customFormat="false" ht="15" hidden="false" customHeight="false" outlineLevel="0" collapsed="false">
      <c r="A43" s="162" t="s">
        <v>236</v>
      </c>
      <c r="B43" s="158"/>
      <c r="D43" s="158"/>
    </row>
    <row r="44" customFormat="false" ht="15" hidden="false" customHeight="false" outlineLevel="0" collapsed="false">
      <c r="A44" s="162" t="s">
        <v>237</v>
      </c>
      <c r="B44" s="158"/>
      <c r="D44" s="158"/>
    </row>
    <row r="45" customFormat="false" ht="15" hidden="false" customHeight="false" outlineLevel="0" collapsed="false">
      <c r="A45" s="162" t="s">
        <v>238</v>
      </c>
      <c r="B45" s="158"/>
      <c r="D45" s="158"/>
    </row>
    <row r="46" customFormat="false" ht="15" hidden="false" customHeight="false" outlineLevel="0" collapsed="false">
      <c r="A46" s="162" t="s">
        <v>239</v>
      </c>
      <c r="B46" s="158"/>
      <c r="D46" s="158"/>
    </row>
    <row r="47" customFormat="false" ht="13.5" hidden="false" customHeight="false" outlineLevel="0" collapsed="false">
      <c r="A47" s="163"/>
      <c r="B47" s="164"/>
      <c r="C47" s="150"/>
      <c r="D47" s="150"/>
      <c r="E47" s="150"/>
      <c r="F47" s="150"/>
      <c r="G47" s="151"/>
      <c r="H47" s="150"/>
    </row>
    <row r="48" customFormat="false" ht="12.75" hidden="false" customHeight="false" outlineLevel="0" collapsed="false">
      <c r="D48" s="49" t="s">
        <v>228</v>
      </c>
    </row>
    <row r="49" customFormat="false" ht="15.75" hidden="false" customHeight="false" outlineLevel="0" collapsed="false">
      <c r="A49" s="161" t="s">
        <v>200</v>
      </c>
      <c r="B49" s="139" t="s">
        <v>213</v>
      </c>
      <c r="D49" s="49" t="s">
        <v>230</v>
      </c>
    </row>
    <row r="50" customFormat="false" ht="15" hidden="false" customHeight="false" outlineLevel="0" collapsed="false">
      <c r="A50" s="162" t="s">
        <v>216</v>
      </c>
      <c r="B50" s="155"/>
      <c r="D50" s="155"/>
      <c r="G50" s="52" t="s">
        <v>231</v>
      </c>
    </row>
    <row r="51" customFormat="false" ht="15" hidden="false" customHeight="false" outlineLevel="0" collapsed="false">
      <c r="A51" s="162" t="s">
        <v>30</v>
      </c>
      <c r="B51" s="155"/>
      <c r="D51" s="155"/>
      <c r="F51" s="87" t="s">
        <v>232</v>
      </c>
      <c r="G51" s="137" t="s">
        <v>34</v>
      </c>
    </row>
    <row r="52" customFormat="false" ht="15" hidden="false" customHeight="false" outlineLevel="0" collapsed="false">
      <c r="A52" s="162" t="s">
        <v>219</v>
      </c>
      <c r="B52" s="155"/>
      <c r="D52" s="155"/>
      <c r="F52" s="87" t="s">
        <v>233</v>
      </c>
      <c r="G52" s="137" t="s">
        <v>34</v>
      </c>
    </row>
    <row r="53" customFormat="false" ht="15" hidden="false" customHeight="false" outlineLevel="0" collapsed="false">
      <c r="A53" s="162" t="s">
        <v>220</v>
      </c>
      <c r="B53" s="156"/>
      <c r="D53" s="156"/>
      <c r="F53" s="87" t="s">
        <v>234</v>
      </c>
      <c r="G53" s="137" t="s">
        <v>34</v>
      </c>
    </row>
    <row r="54" customFormat="false" ht="15" hidden="false" customHeight="false" outlineLevel="0" collapsed="false">
      <c r="A54" s="162" t="s">
        <v>222</v>
      </c>
      <c r="B54" s="156"/>
      <c r="D54" s="156"/>
    </row>
    <row r="55" customFormat="false" ht="15" hidden="false" customHeight="false" outlineLevel="0" collapsed="false">
      <c r="A55" s="162" t="s">
        <v>224</v>
      </c>
      <c r="B55" s="145"/>
      <c r="D55" s="145"/>
    </row>
    <row r="56" customFormat="false" ht="15" hidden="false" customHeight="false" outlineLevel="0" collapsed="false">
      <c r="A56" s="162" t="s">
        <v>225</v>
      </c>
      <c r="B56" s="145"/>
      <c r="D56" s="145"/>
    </row>
    <row r="57" customFormat="false" ht="15" hidden="false" customHeight="false" outlineLevel="0" collapsed="false">
      <c r="A57" s="162" t="s">
        <v>226</v>
      </c>
      <c r="B57" s="145"/>
      <c r="D57" s="145"/>
    </row>
    <row r="58" customFormat="false" ht="15" hidden="false" customHeight="false" outlineLevel="0" collapsed="false">
      <c r="A58" s="162" t="s">
        <v>227</v>
      </c>
      <c r="B58" s="145"/>
      <c r="D58" s="145"/>
    </row>
    <row r="59" customFormat="false" ht="15" hidden="false" customHeight="false" outlineLevel="0" collapsed="false">
      <c r="A59" s="162" t="s">
        <v>236</v>
      </c>
      <c r="B59" s="158"/>
      <c r="D59" s="158"/>
    </row>
    <row r="60" customFormat="false" ht="15" hidden="false" customHeight="false" outlineLevel="0" collapsed="false">
      <c r="A60" s="162" t="s">
        <v>237</v>
      </c>
      <c r="B60" s="158"/>
      <c r="D60" s="158"/>
    </row>
    <row r="61" customFormat="false" ht="15" hidden="false" customHeight="false" outlineLevel="0" collapsed="false">
      <c r="A61" s="162" t="s">
        <v>238</v>
      </c>
      <c r="B61" s="158"/>
      <c r="D61" s="158"/>
    </row>
    <row r="62" customFormat="false" ht="15" hidden="false" customHeight="false" outlineLevel="0" collapsed="false">
      <c r="A62" s="162" t="s">
        <v>239</v>
      </c>
      <c r="B62" s="158"/>
      <c r="D62" s="158"/>
    </row>
    <row r="63" customFormat="false" ht="13.5" hidden="false" customHeight="false" outlineLevel="0" collapsed="false">
      <c r="A63" s="163"/>
      <c r="B63" s="164"/>
      <c r="C63" s="150"/>
      <c r="D63" s="150" t="s">
        <v>34</v>
      </c>
      <c r="E63" s="150"/>
      <c r="F63" s="150"/>
      <c r="G63" s="151"/>
      <c r="H63" s="150"/>
    </row>
    <row r="64" customFormat="false" ht="12.75" hidden="false" customHeight="false" outlineLevel="0" collapsed="false">
      <c r="A64" s="49" t="s">
        <v>240</v>
      </c>
      <c r="D64" s="49" t="s">
        <v>228</v>
      </c>
    </row>
    <row r="65" customFormat="false" ht="15.75" hidden="false" customHeight="false" outlineLevel="0" collapsed="false">
      <c r="A65" s="161" t="s">
        <v>201</v>
      </c>
      <c r="B65" s="139" t="s">
        <v>213</v>
      </c>
      <c r="D65" s="49" t="s">
        <v>230</v>
      </c>
    </row>
    <row r="66" customFormat="false" ht="15" hidden="false" customHeight="false" outlineLevel="0" collapsed="false">
      <c r="A66" s="162" t="s">
        <v>216</v>
      </c>
      <c r="B66" s="155"/>
      <c r="D66" s="155"/>
      <c r="G66" s="52" t="s">
        <v>231</v>
      </c>
    </row>
    <row r="67" customFormat="false" ht="15" hidden="false" customHeight="false" outlineLevel="0" collapsed="false">
      <c r="A67" s="162" t="s">
        <v>30</v>
      </c>
      <c r="B67" s="155"/>
      <c r="D67" s="155"/>
      <c r="F67" s="87" t="s">
        <v>232</v>
      </c>
      <c r="G67" s="137" t="s">
        <v>34</v>
      </c>
    </row>
    <row r="68" customFormat="false" ht="15" hidden="false" customHeight="false" outlineLevel="0" collapsed="false">
      <c r="A68" s="162" t="s">
        <v>219</v>
      </c>
      <c r="B68" s="155"/>
      <c r="D68" s="155"/>
      <c r="F68" s="87" t="s">
        <v>233</v>
      </c>
      <c r="G68" s="137" t="s">
        <v>34</v>
      </c>
    </row>
    <row r="69" customFormat="false" ht="15" hidden="false" customHeight="false" outlineLevel="0" collapsed="false">
      <c r="A69" s="162" t="s">
        <v>220</v>
      </c>
      <c r="B69" s="156"/>
      <c r="D69" s="156"/>
      <c r="F69" s="87" t="s">
        <v>234</v>
      </c>
      <c r="G69" s="137" t="s">
        <v>34</v>
      </c>
    </row>
    <row r="70" customFormat="false" ht="15" hidden="false" customHeight="false" outlineLevel="0" collapsed="false">
      <c r="A70" s="162" t="s">
        <v>222</v>
      </c>
      <c r="B70" s="156"/>
      <c r="D70" s="156"/>
    </row>
    <row r="71" customFormat="false" ht="15" hidden="false" customHeight="false" outlineLevel="0" collapsed="false">
      <c r="A71" s="162" t="s">
        <v>224</v>
      </c>
      <c r="B71" s="145"/>
      <c r="D71" s="145"/>
    </row>
    <row r="72" customFormat="false" ht="15" hidden="false" customHeight="false" outlineLevel="0" collapsed="false">
      <c r="A72" s="162" t="s">
        <v>225</v>
      </c>
      <c r="B72" s="145"/>
      <c r="D72" s="145"/>
    </row>
    <row r="73" customFormat="false" ht="15" hidden="false" customHeight="false" outlineLevel="0" collapsed="false">
      <c r="A73" s="162" t="s">
        <v>226</v>
      </c>
      <c r="B73" s="145"/>
      <c r="D73" s="145"/>
    </row>
    <row r="74" customFormat="false" ht="15" hidden="false" customHeight="false" outlineLevel="0" collapsed="false">
      <c r="A74" s="162" t="s">
        <v>227</v>
      </c>
      <c r="B74" s="145"/>
      <c r="D74" s="145"/>
    </row>
    <row r="75" customFormat="false" ht="15" hidden="false" customHeight="false" outlineLevel="0" collapsed="false">
      <c r="A75" s="162" t="s">
        <v>236</v>
      </c>
      <c r="B75" s="158"/>
      <c r="D75" s="158"/>
    </row>
    <row r="76" customFormat="false" ht="15" hidden="false" customHeight="false" outlineLevel="0" collapsed="false">
      <c r="A76" s="162" t="s">
        <v>237</v>
      </c>
      <c r="B76" s="158"/>
      <c r="D76" s="158"/>
    </row>
    <row r="77" customFormat="false" ht="15" hidden="false" customHeight="false" outlineLevel="0" collapsed="false">
      <c r="A77" s="162" t="s">
        <v>238</v>
      </c>
      <c r="B77" s="158"/>
      <c r="D77" s="158"/>
    </row>
    <row r="78" customFormat="false" ht="15" hidden="false" customHeight="false" outlineLevel="0" collapsed="false">
      <c r="A78" s="162" t="s">
        <v>239</v>
      </c>
      <c r="B78" s="158"/>
      <c r="D78" s="158"/>
    </row>
    <row r="79" customFormat="false" ht="12.75" hidden="false" customHeight="false" outlineLevel="0" collapsed="false">
      <c r="D79" s="49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25" activeCellId="0" sqref="T25"/>
    </sheetView>
  </sheetViews>
  <sheetFormatPr defaultColWidth="9.15625" defaultRowHeight="12.75" zeroHeight="false" outlineLevelRow="0" outlineLevelCol="0"/>
  <cols>
    <col collapsed="false" customWidth="true" hidden="false" outlineLevel="0" max="1" min="1" style="49" width="24.15"/>
    <col collapsed="false" customWidth="true" hidden="false" outlineLevel="0" max="2" min="2" style="49" width="18.71"/>
    <col collapsed="false" customWidth="true" hidden="false" outlineLevel="0" max="3" min="3" style="49" width="10.29"/>
    <col collapsed="false" customWidth="true" hidden="false" outlineLevel="0" max="4" min="4" style="49" width="4.57"/>
    <col collapsed="false" customWidth="true" hidden="false" outlineLevel="0" max="5" min="5" style="49" width="5.14"/>
    <col collapsed="false" customWidth="false" hidden="false" outlineLevel="0" max="12" min="6" style="49" width="9.14"/>
    <col collapsed="false" customWidth="true" hidden="false" outlineLevel="0" max="13" min="13" style="49" width="9.71"/>
    <col collapsed="false" customWidth="false" hidden="false" outlineLevel="0" max="14" min="14" style="49" width="9.14"/>
    <col collapsed="false" customWidth="true" hidden="false" outlineLevel="0" max="15" min="15" style="49" width="11.71"/>
    <col collapsed="false" customWidth="true" hidden="false" outlineLevel="0" max="16" min="16" style="49" width="14.57"/>
    <col collapsed="false" customWidth="true" hidden="false" outlineLevel="0" max="20" min="17" style="49" width="12.71"/>
    <col collapsed="false" customWidth="false" hidden="false" outlineLevel="0" max="1024" min="21" style="49" width="9.14"/>
  </cols>
  <sheetData>
    <row r="1" customFormat="false" ht="18" hidden="false" customHeight="false" outlineLevel="0" collapsed="false">
      <c r="A1" s="165" t="s">
        <v>241</v>
      </c>
      <c r="M1" s="49" t="s">
        <v>34</v>
      </c>
    </row>
    <row r="2" customFormat="false" ht="21" hidden="false" customHeight="false" outlineLevel="0" collapsed="false">
      <c r="A2" s="165" t="s">
        <v>242</v>
      </c>
    </row>
    <row r="3" customFormat="false" ht="12.75" hidden="false" customHeight="false" outlineLevel="0" collapsed="false">
      <c r="A3" s="87"/>
    </row>
    <row r="4" customFormat="false" ht="12.75" hidden="false" customHeight="false" outlineLevel="0" collapsed="false">
      <c r="A4" s="87" t="s">
        <v>243</v>
      </c>
    </row>
    <row r="5" customFormat="false" ht="13.5" hidden="false" customHeight="false" outlineLevel="0" collapsed="false"/>
    <row r="6" customFormat="false" ht="15.75" hidden="false" customHeight="false" outlineLevel="0" collapsed="false">
      <c r="A6" s="5" t="s">
        <v>244</v>
      </c>
      <c r="B6" s="166"/>
      <c r="C6" s="5" t="s">
        <v>245</v>
      </c>
      <c r="D6" s="5"/>
      <c r="E6" s="5"/>
      <c r="F6" s="5"/>
      <c r="G6" s="5"/>
      <c r="H6" s="5"/>
      <c r="I6" s="5"/>
      <c r="J6" s="5"/>
      <c r="K6" s="5"/>
      <c r="L6" s="5"/>
      <c r="M6" s="167" t="s">
        <v>34</v>
      </c>
      <c r="N6" s="5"/>
      <c r="O6" s="5"/>
      <c r="P6" s="5"/>
      <c r="Q6" s="5"/>
      <c r="R6" s="5"/>
    </row>
    <row r="7" customFormat="false" ht="19.5" hidden="false" customHeight="true" outlineLevel="0" collapsed="false">
      <c r="A7" s="5" t="s">
        <v>246</v>
      </c>
      <c r="B7" s="168"/>
      <c r="C7" s="5" t="s">
        <v>247</v>
      </c>
      <c r="D7" s="5"/>
      <c r="E7" s="5"/>
      <c r="F7" s="5"/>
      <c r="G7" s="5"/>
      <c r="H7" s="5"/>
      <c r="I7" s="5"/>
      <c r="J7" s="5"/>
      <c r="K7" s="5"/>
      <c r="L7" s="5"/>
      <c r="M7" s="5"/>
      <c r="O7" s="169" t="s">
        <v>248</v>
      </c>
      <c r="P7" s="169"/>
      <c r="Q7" s="169"/>
      <c r="R7" s="169"/>
      <c r="S7" s="169"/>
      <c r="T7" s="169"/>
    </row>
    <row r="8" customFormat="false" ht="16.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70" t="s">
        <v>34</v>
      </c>
      <c r="O8" s="171" t="n">
        <f aca="false">'DCF Analysis'!D22</f>
        <v>49.7271347216177</v>
      </c>
      <c r="P8" s="172" t="n">
        <v>0.025</v>
      </c>
      <c r="Q8" s="172" t="n">
        <v>0.03</v>
      </c>
      <c r="R8" s="172" t="n">
        <v>0.035</v>
      </c>
      <c r="S8" s="172" t="n">
        <v>0.04</v>
      </c>
      <c r="T8" s="172" t="n">
        <v>0.045</v>
      </c>
    </row>
    <row r="9" customFormat="false" ht="21.75" hidden="false" customHeight="false" outlineLevel="0" collapsed="false">
      <c r="A9" s="5" t="s">
        <v>249</v>
      </c>
      <c r="B9" s="173"/>
      <c r="C9" s="5" t="s">
        <v>245</v>
      </c>
      <c r="D9" s="5"/>
      <c r="E9" s="5"/>
      <c r="F9" s="5"/>
      <c r="G9" s="5"/>
      <c r="H9" s="5"/>
      <c r="I9" s="5"/>
      <c r="J9" s="5"/>
      <c r="K9" s="5"/>
      <c r="L9" s="5"/>
      <c r="M9" s="5"/>
      <c r="N9" s="174"/>
      <c r="O9" s="175" t="n">
        <v>0</v>
      </c>
      <c r="P9" s="176"/>
      <c r="Q9" s="176"/>
      <c r="R9" s="176"/>
      <c r="S9" s="176"/>
      <c r="T9" s="176"/>
      <c r="U9" s="177"/>
    </row>
    <row r="10" customFormat="false" ht="21.75" hidden="false" customHeight="false" outlineLevel="0" collapsed="false">
      <c r="A10" s="5" t="s">
        <v>250</v>
      </c>
      <c r="B10" s="178"/>
      <c r="C10" s="5" t="s">
        <v>251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79"/>
      <c r="O10" s="175" t="n">
        <v>0.00025</v>
      </c>
      <c r="P10" s="176"/>
      <c r="Q10" s="176"/>
      <c r="R10" s="176"/>
      <c r="S10" s="176"/>
      <c r="T10" s="176"/>
      <c r="U10" s="177"/>
    </row>
    <row r="11" customFormat="false" ht="20.25" hidden="false" customHeight="false" outlineLevel="0" collapsed="false">
      <c r="A11" s="5" t="s">
        <v>252</v>
      </c>
      <c r="B11" s="180"/>
      <c r="C11" s="5" t="s">
        <v>253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179"/>
      <c r="O11" s="175" t="n">
        <v>0.005</v>
      </c>
      <c r="P11" s="176"/>
      <c r="Q11" s="176"/>
      <c r="R11" s="176"/>
      <c r="S11" s="176"/>
      <c r="T11" s="176"/>
      <c r="U11" s="177"/>
    </row>
    <row r="12" customFormat="false" ht="21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79"/>
      <c r="O12" s="175" t="n">
        <v>0.0075</v>
      </c>
      <c r="P12" s="176"/>
      <c r="Q12" s="176"/>
      <c r="R12" s="176"/>
      <c r="S12" s="176"/>
      <c r="T12" s="176"/>
      <c r="U12" s="177"/>
    </row>
    <row r="13" customFormat="false" ht="21" hidden="false" customHeight="false" outlineLevel="0" collapsed="false">
      <c r="A13" s="5" t="s">
        <v>248</v>
      </c>
      <c r="B13" s="181"/>
      <c r="C13" s="5" t="e">
        <f aca="false">_xlfn.FORMULATEXT(B13)</f>
        <v>#N/A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179"/>
      <c r="O13" s="175" t="n">
        <v>0.01</v>
      </c>
      <c r="P13" s="176"/>
      <c r="Q13" s="176"/>
      <c r="R13" s="176"/>
      <c r="S13" s="176"/>
      <c r="T13" s="176"/>
      <c r="U13" s="177"/>
    </row>
    <row r="14" customFormat="false" ht="20.2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79"/>
      <c r="O14" s="175" t="n">
        <v>0.01025</v>
      </c>
      <c r="P14" s="176"/>
      <c r="Q14" s="176"/>
      <c r="R14" s="176"/>
      <c r="S14" s="176"/>
      <c r="T14" s="176"/>
      <c r="U14" s="177"/>
    </row>
    <row r="15" customFormat="false" ht="21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179"/>
      <c r="O15" s="175" t="n">
        <v>0.0105</v>
      </c>
      <c r="P15" s="176"/>
      <c r="Q15" s="176"/>
      <c r="R15" s="176"/>
      <c r="S15" s="176"/>
      <c r="T15" s="176"/>
      <c r="U15" s="177"/>
    </row>
    <row r="16" customFormat="false" ht="21" hidden="false" customHeight="false" outlineLevel="0" collapsed="false">
      <c r="A16" s="5" t="s">
        <v>224</v>
      </c>
      <c r="B16" s="182"/>
      <c r="C16" s="5" t="s">
        <v>254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183"/>
      <c r="O16" s="175" t="n">
        <v>0.01075</v>
      </c>
      <c r="P16" s="176"/>
      <c r="Q16" s="176"/>
      <c r="R16" s="176"/>
      <c r="S16" s="176"/>
      <c r="T16" s="176"/>
      <c r="U16" s="177"/>
    </row>
    <row r="17" customFormat="false" ht="21" hidden="false" customHeight="false" outlineLevel="0" collapsed="false">
      <c r="A17" s="5" t="s">
        <v>186</v>
      </c>
      <c r="B17" s="184"/>
      <c r="C17" s="5" t="s">
        <v>255</v>
      </c>
      <c r="D17" s="5"/>
      <c r="E17" s="5"/>
      <c r="F17" s="5"/>
      <c r="G17" s="5"/>
      <c r="H17" s="5"/>
      <c r="I17" s="5"/>
      <c r="J17" s="5"/>
      <c r="K17" s="5"/>
      <c r="L17" s="5"/>
      <c r="M17" s="5"/>
      <c r="O17" s="177"/>
      <c r="P17" s="176"/>
      <c r="Q17" s="176"/>
      <c r="R17" s="176"/>
      <c r="S17" s="176"/>
      <c r="T17" s="176"/>
      <c r="U17" s="177"/>
    </row>
    <row r="18" customFormat="false" ht="15.7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O18" s="5"/>
      <c r="P18" s="5"/>
      <c r="Q18" s="5"/>
      <c r="R18" s="5"/>
    </row>
    <row r="19" customFormat="false" ht="15.75" hidden="false" customHeight="false" outlineLevel="0" collapsed="false">
      <c r="A19" s="4" t="s">
        <v>256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O19" s="5"/>
      <c r="P19" s="5"/>
      <c r="Q19" s="5"/>
      <c r="R19" s="5"/>
    </row>
    <row r="20" customFormat="false" ht="15.75" hidden="false" customHeight="false" outlineLevel="0" collapsed="false">
      <c r="A20" s="49" t="s">
        <v>257</v>
      </c>
      <c r="B20" s="185" t="n">
        <v>0.005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5.75" hidden="false" customHeight="false" outlineLevel="0" collapsed="false">
      <c r="A21" s="4" t="s">
        <v>34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</sheetData>
  <mergeCells count="1">
    <mergeCell ref="O7:T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5"/>
  <sheetViews>
    <sheetView showFormulas="false" showGridLines="fals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F64" activeCellId="0" sqref="F64"/>
    </sheetView>
  </sheetViews>
  <sheetFormatPr defaultColWidth="9.15625" defaultRowHeight="12.75" zeroHeight="false" outlineLevelRow="0" outlineLevelCol="0"/>
  <cols>
    <col collapsed="false" customWidth="true" hidden="false" outlineLevel="0" max="1" min="1" style="186" width="33.86"/>
    <col collapsed="false" customWidth="true" hidden="false" outlineLevel="0" max="2" min="2" style="186" width="18.71"/>
    <col collapsed="false" customWidth="true" hidden="false" outlineLevel="0" max="3" min="3" style="186" width="17.71"/>
    <col collapsed="false" customWidth="true" hidden="false" outlineLevel="0" max="4" min="4" style="186" width="23.01"/>
    <col collapsed="false" customWidth="true" hidden="false" outlineLevel="0" max="5" min="5" style="186" width="14.01"/>
    <col collapsed="false" customWidth="true" hidden="false" outlineLevel="0" max="6" min="6" style="187" width="12.42"/>
    <col collapsed="false" customWidth="true" hidden="false" outlineLevel="0" max="7" min="7" style="186" width="18"/>
    <col collapsed="false" customWidth="true" hidden="false" outlineLevel="0" max="8" min="8" style="186" width="20.57"/>
    <col collapsed="false" customWidth="true" hidden="false" outlineLevel="0" max="9" min="9" style="186" width="14.57"/>
    <col collapsed="false" customWidth="true" hidden="false" outlineLevel="0" max="10" min="10" style="186" width="16"/>
    <col collapsed="false" customWidth="true" hidden="false" outlineLevel="0" max="11" min="11" style="186" width="21.71"/>
    <col collapsed="false" customWidth="false" hidden="false" outlineLevel="0" max="13" min="12" style="186" width="9.14"/>
    <col collapsed="false" customWidth="true" hidden="false" outlineLevel="0" max="14" min="14" style="186" width="15"/>
    <col collapsed="false" customWidth="true" hidden="false" outlineLevel="0" max="15" min="15" style="186" width="23.28"/>
    <col collapsed="false" customWidth="true" hidden="false" outlineLevel="0" max="16" min="16" style="186" width="26.14"/>
    <col collapsed="false" customWidth="false" hidden="false" outlineLevel="0" max="17" min="17" style="186" width="9.14"/>
    <col collapsed="false" customWidth="true" hidden="false" outlineLevel="0" max="18" min="18" style="186" width="15.57"/>
    <col collapsed="false" customWidth="true" hidden="false" outlineLevel="0" max="19" min="19" style="186" width="13.86"/>
    <col collapsed="false" customWidth="false" hidden="false" outlineLevel="0" max="1024" min="20" style="186" width="9.14"/>
  </cols>
  <sheetData>
    <row r="1" customFormat="false" ht="46.5" hidden="false" customHeight="true" outlineLevel="0" collapsed="false">
      <c r="A1" s="188" t="s">
        <v>258</v>
      </c>
    </row>
    <row r="2" customFormat="false" ht="29.25" hidden="false" customHeight="true" outlineLevel="0" collapsed="false"/>
    <row r="3" s="196" customFormat="true" ht="25.5" hidden="false" customHeight="false" outlineLevel="0" collapsed="false">
      <c r="A3" s="189" t="s">
        <v>259</v>
      </c>
      <c r="B3" s="190" t="s">
        <v>34</v>
      </c>
      <c r="C3" s="191" t="s">
        <v>34</v>
      </c>
      <c r="D3" s="190"/>
      <c r="E3" s="192" t="s">
        <v>34</v>
      </c>
      <c r="F3" s="193" t="s">
        <v>34</v>
      </c>
      <c r="G3" s="192" t="s">
        <v>34</v>
      </c>
      <c r="H3" s="192" t="s">
        <v>34</v>
      </c>
      <c r="I3" s="194"/>
      <c r="J3" s="194"/>
      <c r="K3" s="195" t="s">
        <v>34</v>
      </c>
      <c r="L3" s="195"/>
    </row>
    <row r="4" s="196" customFormat="true" ht="8.25" hidden="false" customHeight="true" outlineLevel="0" collapsed="false">
      <c r="A4" s="189"/>
      <c r="B4" s="190"/>
      <c r="C4" s="191"/>
      <c r="D4" s="190"/>
      <c r="E4" s="192"/>
      <c r="F4" s="193"/>
      <c r="G4" s="192"/>
      <c r="H4" s="192"/>
      <c r="I4" s="194"/>
      <c r="J4" s="194"/>
      <c r="K4" s="195"/>
      <c r="L4" s="195"/>
    </row>
    <row r="5" customFormat="false" ht="24" hidden="false" customHeight="true" outlineLevel="0" collapsed="false">
      <c r="A5" s="197" t="s">
        <v>260</v>
      </c>
      <c r="B5" s="198" t="s">
        <v>261</v>
      </c>
      <c r="C5" s="198" t="s">
        <v>262</v>
      </c>
      <c r="D5" s="199" t="s">
        <v>263</v>
      </c>
      <c r="E5" s="198" t="s">
        <v>264</v>
      </c>
      <c r="F5" s="193" t="s">
        <v>265</v>
      </c>
      <c r="G5" s="192" t="s">
        <v>266</v>
      </c>
      <c r="H5" s="192" t="s">
        <v>267</v>
      </c>
      <c r="I5" s="192" t="s">
        <v>268</v>
      </c>
      <c r="J5" s="192" t="s">
        <v>269</v>
      </c>
      <c r="K5" s="87"/>
      <c r="L5" s="200"/>
      <c r="M5" s="200"/>
    </row>
    <row r="6" customFormat="false" ht="15" hidden="false" customHeight="false" outlineLevel="0" collapsed="false">
      <c r="A6" s="201" t="s">
        <v>270</v>
      </c>
      <c r="B6" s="202" t="n">
        <v>2019</v>
      </c>
      <c r="C6" s="202" t="s">
        <v>271</v>
      </c>
      <c r="D6" s="203" t="s">
        <v>272</v>
      </c>
      <c r="E6" s="204" t="n">
        <v>90</v>
      </c>
      <c r="F6" s="205" t="n">
        <v>100</v>
      </c>
      <c r="G6" s="206" t="s">
        <v>34</v>
      </c>
      <c r="H6" s="207" t="s">
        <v>34</v>
      </c>
      <c r="I6" s="208" t="n">
        <v>3.17</v>
      </c>
      <c r="J6" s="209"/>
      <c r="K6" s="87"/>
      <c r="L6" s="200"/>
      <c r="M6" s="200"/>
      <c r="N6" s="186" t="s">
        <v>34</v>
      </c>
      <c r="O6" s="210" t="s">
        <v>273</v>
      </c>
      <c r="P6" s="211" t="s">
        <v>274</v>
      </c>
      <c r="Q6" s="211"/>
      <c r="R6" s="211"/>
      <c r="S6" s="211" t="s">
        <v>265</v>
      </c>
      <c r="T6" s="212" t="s">
        <v>268</v>
      </c>
    </row>
    <row r="7" customFormat="false" ht="23.25" hidden="false" customHeight="true" outlineLevel="0" collapsed="false">
      <c r="A7" s="213"/>
      <c r="B7" s="214"/>
      <c r="C7" s="214"/>
      <c r="D7" s="215"/>
      <c r="E7" s="216"/>
      <c r="F7" s="217"/>
      <c r="G7" s="218"/>
      <c r="H7" s="219"/>
      <c r="I7" s="220"/>
      <c r="J7" s="217"/>
      <c r="K7" s="87"/>
      <c r="L7" s="200"/>
      <c r="M7" s="200"/>
      <c r="O7" s="221" t="s">
        <v>275</v>
      </c>
      <c r="P7" s="222" t="n">
        <f aca="false">'Debt details'!T8</f>
        <v>0</v>
      </c>
      <c r="Q7" s="223" t="s">
        <v>34</v>
      </c>
      <c r="R7" s="224"/>
      <c r="S7" s="223" t="n">
        <f aca="false">'Debt details'!W8</f>
        <v>0</v>
      </c>
      <c r="T7" s="225" t="n">
        <f aca="false">'Debt details'!X8</f>
        <v>0</v>
      </c>
    </row>
    <row r="8" customFormat="false" ht="15" hidden="false" customHeight="false" outlineLevel="0" collapsed="false">
      <c r="A8" s="201" t="s">
        <v>276</v>
      </c>
      <c r="B8" s="226" t="n">
        <v>2019</v>
      </c>
      <c r="C8" s="227" t="n">
        <v>0.0488</v>
      </c>
      <c r="D8" s="203" t="s">
        <v>272</v>
      </c>
      <c r="E8" s="228" t="n">
        <v>207</v>
      </c>
      <c r="F8" s="205" t="n">
        <v>100</v>
      </c>
      <c r="G8" s="206" t="s">
        <v>34</v>
      </c>
      <c r="H8" s="207" t="s">
        <v>34</v>
      </c>
      <c r="I8" s="208" t="n">
        <v>4.88</v>
      </c>
      <c r="J8" s="209"/>
      <c r="K8" s="87"/>
      <c r="L8" s="200"/>
      <c r="M8" s="200"/>
      <c r="N8" s="186" t="s">
        <v>34</v>
      </c>
      <c r="O8" s="221" t="s">
        <v>277</v>
      </c>
      <c r="P8" s="222" t="n">
        <f aca="false">'Debt details'!T9</f>
        <v>0</v>
      </c>
      <c r="Q8" s="224"/>
      <c r="R8" s="224"/>
      <c r="S8" s="223" t="n">
        <f aca="false">'Debt details'!W9</f>
        <v>0</v>
      </c>
      <c r="T8" s="225" t="n">
        <f aca="false">'Debt details'!X9</f>
        <v>0</v>
      </c>
    </row>
    <row r="9" customFormat="false" ht="18.75" hidden="false" customHeight="true" outlineLevel="0" collapsed="false">
      <c r="A9" s="219"/>
      <c r="B9" s="229"/>
      <c r="C9" s="230"/>
      <c r="D9" s="231"/>
      <c r="E9" s="232"/>
      <c r="F9" s="217"/>
      <c r="G9" s="218"/>
      <c r="H9" s="219"/>
      <c r="I9" s="220"/>
      <c r="J9" s="217"/>
      <c r="K9" s="87"/>
      <c r="L9" s="200"/>
      <c r="M9" s="200"/>
      <c r="O9" s="221" t="s">
        <v>278</v>
      </c>
      <c r="P9" s="222" t="n">
        <f aca="false">'Debt details'!T10</f>
        <v>0</v>
      </c>
      <c r="Q9" s="224"/>
      <c r="R9" s="224"/>
      <c r="S9" s="223" t="n">
        <f aca="false">'Debt details'!W10</f>
        <v>0</v>
      </c>
      <c r="T9" s="225" t="n">
        <f aca="false">'Debt details'!X10</f>
        <v>0</v>
      </c>
    </row>
    <row r="10" customFormat="false" ht="15" hidden="false" customHeight="false" outlineLevel="0" collapsed="false">
      <c r="A10" s="201" t="s">
        <v>279</v>
      </c>
      <c r="B10" s="226" t="n">
        <v>2019</v>
      </c>
      <c r="C10" s="227" t="n">
        <v>0.045</v>
      </c>
      <c r="D10" s="233" t="s">
        <v>280</v>
      </c>
      <c r="E10" s="228" t="n">
        <v>300</v>
      </c>
      <c r="F10" s="234" t="s">
        <v>34</v>
      </c>
      <c r="G10" s="206" t="s">
        <v>34</v>
      </c>
      <c r="H10" s="207" t="s">
        <v>34</v>
      </c>
      <c r="I10" s="235" t="s">
        <v>34</v>
      </c>
      <c r="J10" s="209"/>
      <c r="K10" s="87"/>
      <c r="L10" s="200"/>
      <c r="M10" s="200"/>
      <c r="N10" s="186" t="s">
        <v>34</v>
      </c>
      <c r="O10" s="221" t="s">
        <v>281</v>
      </c>
      <c r="P10" s="222" t="n">
        <f aca="false">'Debt details'!T11</f>
        <v>0</v>
      </c>
      <c r="Q10" s="224"/>
      <c r="R10" s="224"/>
      <c r="S10" s="223" t="n">
        <f aca="false">'Debt details'!W11</f>
        <v>0</v>
      </c>
      <c r="T10" s="225" t="n">
        <f aca="false">'Debt details'!X11</f>
        <v>0</v>
      </c>
    </row>
    <row r="11" customFormat="false" ht="15" hidden="false" customHeight="false" outlineLevel="0" collapsed="false">
      <c r="A11" s="219"/>
      <c r="B11" s="229"/>
      <c r="C11" s="230"/>
      <c r="D11" s="203"/>
      <c r="E11" s="232"/>
      <c r="F11" s="217"/>
      <c r="G11" s="218"/>
      <c r="H11" s="219"/>
      <c r="I11" s="220"/>
      <c r="J11" s="217"/>
      <c r="K11" s="87"/>
      <c r="L11" s="200"/>
      <c r="M11" s="200"/>
      <c r="O11" s="221" t="s">
        <v>282</v>
      </c>
      <c r="P11" s="222" t="n">
        <f aca="false">'Debt details'!T12</f>
        <v>0</v>
      </c>
      <c r="Q11" s="224"/>
      <c r="R11" s="224"/>
      <c r="S11" s="223" t="n">
        <f aca="false">'Debt details'!W12</f>
        <v>0</v>
      </c>
      <c r="T11" s="225" t="n">
        <f aca="false">'Debt details'!X12</f>
        <v>0</v>
      </c>
    </row>
    <row r="12" customFormat="false" ht="15" hidden="false" customHeight="false" outlineLevel="0" collapsed="false">
      <c r="A12" s="201" t="s">
        <v>279</v>
      </c>
      <c r="B12" s="226" t="n">
        <v>2020</v>
      </c>
      <c r="C12" s="226" t="s">
        <v>271</v>
      </c>
      <c r="D12" s="236" t="s">
        <v>283</v>
      </c>
      <c r="E12" s="228" t="n">
        <v>500</v>
      </c>
      <c r="F12" s="234" t="s">
        <v>34</v>
      </c>
      <c r="G12" s="206" t="s">
        <v>34</v>
      </c>
      <c r="H12" s="207" t="s">
        <v>34</v>
      </c>
      <c r="I12" s="208" t="n">
        <v>2.83</v>
      </c>
      <c r="J12" s="209"/>
      <c r="L12" s="200"/>
      <c r="M12" s="200"/>
      <c r="N12" s="186" t="s">
        <v>34</v>
      </c>
      <c r="O12" s="221" t="s">
        <v>284</v>
      </c>
      <c r="P12" s="222" t="n">
        <f aca="false">'Debt details'!T13</f>
        <v>0</v>
      </c>
      <c r="Q12" s="224"/>
      <c r="R12" s="224"/>
      <c r="S12" s="223" t="n">
        <f aca="false">'Debt details'!W13</f>
        <v>0</v>
      </c>
      <c r="T12" s="225" t="n">
        <f aca="false">'Debt details'!X13</f>
        <v>0</v>
      </c>
    </row>
    <row r="13" customFormat="false" ht="15" hidden="false" customHeight="false" outlineLevel="0" collapsed="false">
      <c r="A13" s="219"/>
      <c r="B13" s="229"/>
      <c r="C13" s="229"/>
      <c r="D13" s="232"/>
      <c r="E13" s="232"/>
      <c r="F13" s="217"/>
      <c r="G13" s="218"/>
      <c r="H13" s="219"/>
      <c r="I13" s="231"/>
      <c r="J13" s="217"/>
      <c r="L13" s="200"/>
      <c r="M13" s="200"/>
      <c r="N13" s="186" t="s">
        <v>34</v>
      </c>
      <c r="O13" s="221" t="s">
        <v>283</v>
      </c>
      <c r="P13" s="222" t="n">
        <f aca="false">'Debt details'!T14</f>
        <v>0</v>
      </c>
      <c r="Q13" s="224"/>
      <c r="R13" s="224"/>
      <c r="S13" s="223" t="n">
        <f aca="false">'Debt details'!W14</f>
        <v>0</v>
      </c>
      <c r="T13" s="225" t="str">
        <f aca="false">'Debt details'!X14</f>
        <v> </v>
      </c>
    </row>
    <row r="14" customFormat="false" ht="15" hidden="false" customHeight="false" outlineLevel="0" collapsed="false">
      <c r="A14" s="201" t="s">
        <v>279</v>
      </c>
      <c r="B14" s="226" t="n">
        <v>2021</v>
      </c>
      <c r="C14" s="226" t="s">
        <v>271</v>
      </c>
      <c r="D14" s="236" t="s">
        <v>285</v>
      </c>
      <c r="E14" s="228" t="n">
        <v>400</v>
      </c>
      <c r="F14" s="234" t="s">
        <v>34</v>
      </c>
      <c r="G14" s="206" t="s">
        <v>34</v>
      </c>
      <c r="H14" s="207" t="s">
        <v>34</v>
      </c>
      <c r="I14" s="208" t="n">
        <v>3.13</v>
      </c>
      <c r="J14" s="209"/>
      <c r="L14" s="200"/>
      <c r="M14" s="200"/>
      <c r="N14" s="186" t="s">
        <v>34</v>
      </c>
      <c r="O14" s="221" t="s">
        <v>285</v>
      </c>
      <c r="P14" s="222" t="n">
        <f aca="false">'Debt details'!T15</f>
        <v>0</v>
      </c>
      <c r="S14" s="223" t="n">
        <f aca="false">'Debt details'!W15</f>
        <v>0</v>
      </c>
      <c r="T14" s="225" t="str">
        <f aca="false">'Debt details'!X15</f>
        <v> </v>
      </c>
    </row>
    <row r="15" customFormat="false" ht="18.75" hidden="false" customHeight="true" outlineLevel="0" collapsed="false">
      <c r="A15" s="219"/>
      <c r="B15" s="229"/>
      <c r="C15" s="229"/>
      <c r="D15" s="232"/>
      <c r="E15" s="232"/>
      <c r="F15" s="217"/>
      <c r="G15" s="218"/>
      <c r="H15" s="219"/>
      <c r="I15" s="231"/>
      <c r="J15" s="217"/>
      <c r="L15" s="200"/>
      <c r="M15" s="200"/>
      <c r="O15" s="221" t="s">
        <v>286</v>
      </c>
      <c r="P15" s="222" t="n">
        <f aca="false">'Debt details'!T16</f>
        <v>0</v>
      </c>
      <c r="S15" s="223" t="n">
        <f aca="false">'Debt details'!W16</f>
        <v>0</v>
      </c>
      <c r="T15" s="225" t="str">
        <f aca="false">'Debt details'!X16</f>
        <v> </v>
      </c>
    </row>
    <row r="16" customFormat="false" ht="15" hidden="false" customHeight="false" outlineLevel="0" collapsed="false">
      <c r="A16" s="201" t="s">
        <v>287</v>
      </c>
      <c r="B16" s="226" t="n">
        <v>2021</v>
      </c>
      <c r="C16" s="226" t="s">
        <v>271</v>
      </c>
      <c r="D16" s="203" t="s">
        <v>272</v>
      </c>
      <c r="E16" s="228" t="n">
        <v>900</v>
      </c>
      <c r="F16" s="205" t="n">
        <v>100</v>
      </c>
      <c r="G16" s="206" t="s">
        <v>34</v>
      </c>
      <c r="H16" s="207" t="s">
        <v>34</v>
      </c>
      <c r="I16" s="208" t="n">
        <v>3.13</v>
      </c>
      <c r="J16" s="209"/>
      <c r="L16" s="200"/>
      <c r="M16" s="200"/>
      <c r="N16" s="186" t="s">
        <v>34</v>
      </c>
      <c r="O16" s="221" t="s">
        <v>288</v>
      </c>
      <c r="P16" s="222" t="n">
        <f aca="false">'Debt details'!T17</f>
        <v>0</v>
      </c>
      <c r="S16" s="223" t="n">
        <f aca="false">'Debt details'!W17</f>
        <v>0</v>
      </c>
      <c r="T16" s="225" t="str">
        <f aca="false">'Debt details'!X17</f>
        <v> </v>
      </c>
    </row>
    <row r="17" customFormat="false" ht="15" hidden="false" customHeight="false" outlineLevel="0" collapsed="false">
      <c r="A17" s="219"/>
      <c r="B17" s="229"/>
      <c r="C17" s="229"/>
      <c r="D17" s="237"/>
      <c r="E17" s="232"/>
      <c r="F17" s="217"/>
      <c r="G17" s="218"/>
      <c r="H17" s="219"/>
      <c r="I17" s="220"/>
      <c r="J17" s="217"/>
      <c r="L17" s="200"/>
      <c r="M17" s="200"/>
      <c r="O17" s="221" t="s">
        <v>289</v>
      </c>
      <c r="P17" s="222" t="n">
        <f aca="false">'Debt details'!T18</f>
        <v>0</v>
      </c>
      <c r="Q17" s="191"/>
      <c r="S17" s="223" t="n">
        <f aca="false">'Debt details'!W18</f>
        <v>0</v>
      </c>
      <c r="T17" s="225" t="str">
        <f aca="false">'Debt details'!X18</f>
        <v> </v>
      </c>
    </row>
    <row r="18" customFormat="false" ht="15" hidden="false" customHeight="false" outlineLevel="0" collapsed="false">
      <c r="A18" s="201" t="s">
        <v>279</v>
      </c>
      <c r="B18" s="226" t="n">
        <v>2021</v>
      </c>
      <c r="C18" s="227" t="n">
        <v>0.033</v>
      </c>
      <c r="D18" s="236" t="s">
        <v>286</v>
      </c>
      <c r="E18" s="228" t="n">
        <v>650</v>
      </c>
      <c r="F18" s="234" t="s">
        <v>34</v>
      </c>
      <c r="G18" s="206" t="s">
        <v>34</v>
      </c>
      <c r="H18" s="207" t="s">
        <v>34</v>
      </c>
      <c r="I18" s="235" t="s">
        <v>34</v>
      </c>
      <c r="J18" s="209"/>
      <c r="L18" s="200"/>
      <c r="M18" s="200"/>
      <c r="N18" s="186" t="s">
        <v>34</v>
      </c>
      <c r="O18" s="221" t="s">
        <v>290</v>
      </c>
      <c r="P18" s="222" t="n">
        <f aca="false">'Debt details'!T19</f>
        <v>0</v>
      </c>
      <c r="Q18" s="238"/>
      <c r="S18" s="223" t="n">
        <f aca="false">'Debt details'!W19</f>
        <v>0</v>
      </c>
      <c r="T18" s="225" t="str">
        <f aca="false">'Debt details'!X19</f>
        <v> </v>
      </c>
    </row>
    <row r="19" customFormat="false" ht="15.75" hidden="false" customHeight="false" outlineLevel="0" collapsed="false">
      <c r="A19" s="219"/>
      <c r="B19" s="229"/>
      <c r="C19" s="230"/>
      <c r="D19" s="230"/>
      <c r="E19" s="232"/>
      <c r="F19" s="217"/>
      <c r="G19" s="218"/>
      <c r="H19" s="219"/>
      <c r="I19" s="220"/>
      <c r="J19" s="217"/>
      <c r="L19" s="200"/>
      <c r="M19" s="200"/>
      <c r="O19" s="239" t="s">
        <v>291</v>
      </c>
      <c r="P19" s="240" t="n">
        <f aca="false">'Debt details'!T20</f>
        <v>0</v>
      </c>
      <c r="Q19" s="241"/>
      <c r="R19" s="199"/>
      <c r="S19" s="242" t="n">
        <f aca="false">'Debt details'!W20</f>
        <v>0</v>
      </c>
      <c r="T19" s="225" t="str">
        <f aca="false">'Debt details'!X20</f>
        <v> </v>
      </c>
    </row>
    <row r="20" customFormat="false" ht="15" hidden="false" customHeight="false" outlineLevel="0" collapsed="false">
      <c r="A20" s="201" t="s">
        <v>279</v>
      </c>
      <c r="B20" s="226" t="n">
        <v>2021</v>
      </c>
      <c r="C20" s="227" t="n">
        <v>0.0425</v>
      </c>
      <c r="D20" s="233" t="s">
        <v>292</v>
      </c>
      <c r="E20" s="228" t="n">
        <v>500</v>
      </c>
      <c r="F20" s="234" t="s">
        <v>34</v>
      </c>
      <c r="G20" s="206" t="s">
        <v>34</v>
      </c>
      <c r="H20" s="207" t="s">
        <v>34</v>
      </c>
      <c r="I20" s="235" t="s">
        <v>34</v>
      </c>
      <c r="J20" s="209"/>
      <c r="L20" s="200"/>
      <c r="M20" s="200"/>
      <c r="N20" s="186" t="s">
        <v>34</v>
      </c>
      <c r="O20" s="243"/>
      <c r="P20" s="238"/>
      <c r="Q20" s="238"/>
    </row>
    <row r="21" customFormat="false" ht="15" hidden="false" customHeight="false" outlineLevel="0" collapsed="false">
      <c r="A21" s="219"/>
      <c r="B21" s="229"/>
      <c r="C21" s="230"/>
      <c r="D21" s="237"/>
      <c r="E21" s="232"/>
      <c r="F21" s="217"/>
      <c r="G21" s="218"/>
      <c r="H21" s="219"/>
      <c r="I21" s="220"/>
      <c r="J21" s="217"/>
      <c r="L21" s="200"/>
      <c r="M21" s="200"/>
      <c r="O21" s="243"/>
      <c r="P21" s="243"/>
      <c r="Q21" s="243"/>
    </row>
    <row r="22" customFormat="false" ht="15" hidden="false" customHeight="true" outlineLevel="0" collapsed="false">
      <c r="A22" s="201" t="s">
        <v>293</v>
      </c>
      <c r="B22" s="226" t="n">
        <v>2021</v>
      </c>
      <c r="C22" s="227" t="n">
        <v>0.0888</v>
      </c>
      <c r="D22" s="233" t="s">
        <v>294</v>
      </c>
      <c r="E22" s="228" t="n">
        <v>200</v>
      </c>
      <c r="F22" s="234" t="s">
        <v>34</v>
      </c>
      <c r="G22" s="206" t="s">
        <v>34</v>
      </c>
      <c r="H22" s="207" t="s">
        <v>34</v>
      </c>
      <c r="I22" s="235" t="s">
        <v>34</v>
      </c>
      <c r="J22" s="209"/>
      <c r="L22" s="200"/>
      <c r="M22" s="200"/>
      <c r="N22" s="186" t="s">
        <v>34</v>
      </c>
      <c r="O22" s="243"/>
      <c r="P22" s="238"/>
      <c r="Q22" s="238"/>
    </row>
    <row r="23" customFormat="false" ht="15" hidden="false" customHeight="false" outlineLevel="0" collapsed="false">
      <c r="A23" s="219"/>
      <c r="B23" s="229"/>
      <c r="C23" s="230"/>
      <c r="D23" s="237"/>
      <c r="E23" s="232"/>
      <c r="F23" s="217"/>
      <c r="G23" s="218"/>
      <c r="H23" s="219"/>
      <c r="I23" s="220"/>
      <c r="J23" s="217"/>
      <c r="L23" s="200"/>
      <c r="M23" s="200"/>
      <c r="O23" s="243"/>
      <c r="P23" s="238"/>
      <c r="Q23" s="238"/>
    </row>
    <row r="24" customFormat="false" ht="15" hidden="false" customHeight="false" outlineLevel="0" collapsed="false">
      <c r="A24" s="201" t="s">
        <v>279</v>
      </c>
      <c r="B24" s="226" t="n">
        <v>2023</v>
      </c>
      <c r="C24" s="227" t="n">
        <v>0.025</v>
      </c>
      <c r="D24" s="203" t="s">
        <v>281</v>
      </c>
      <c r="E24" s="228" t="n">
        <v>450</v>
      </c>
      <c r="F24" s="234"/>
      <c r="G24" s="206"/>
      <c r="H24" s="207"/>
      <c r="I24" s="235"/>
      <c r="J24" s="209"/>
      <c r="L24" s="200"/>
      <c r="M24" s="200"/>
      <c r="O24" s="243"/>
      <c r="P24" s="238"/>
      <c r="Q24" s="238"/>
    </row>
    <row r="25" customFormat="false" ht="12.75" hidden="false" customHeight="false" outlineLevel="0" collapsed="false">
      <c r="A25" s="219"/>
      <c r="B25" s="229"/>
      <c r="C25" s="230"/>
      <c r="D25" s="237"/>
      <c r="E25" s="232"/>
      <c r="F25" s="217"/>
      <c r="G25" s="218"/>
      <c r="H25" s="219"/>
      <c r="I25" s="220"/>
      <c r="J25" s="217"/>
      <c r="K25" s="87"/>
      <c r="L25" s="200"/>
      <c r="M25" s="200"/>
      <c r="O25" s="243"/>
      <c r="P25" s="238"/>
      <c r="Q25" s="238"/>
    </row>
    <row r="26" customFormat="false" ht="15" hidden="false" customHeight="true" outlineLevel="0" collapsed="false">
      <c r="A26" s="201" t="s">
        <v>279</v>
      </c>
      <c r="B26" s="226" t="n">
        <v>2023</v>
      </c>
      <c r="C26" s="227" t="n">
        <v>0.0365</v>
      </c>
      <c r="D26" s="236" t="s">
        <v>288</v>
      </c>
      <c r="E26" s="244" t="n">
        <v>1200</v>
      </c>
      <c r="F26" s="234"/>
      <c r="G26" s="206"/>
      <c r="H26" s="207"/>
      <c r="I26" s="235"/>
      <c r="J26" s="209"/>
      <c r="K26" s="87"/>
      <c r="L26" s="200"/>
      <c r="M26" s="200"/>
      <c r="O26" s="243"/>
      <c r="P26" s="238"/>
      <c r="Q26" s="245"/>
    </row>
    <row r="27" customFormat="false" ht="17.25" hidden="false" customHeight="true" outlineLevel="0" collapsed="false">
      <c r="A27" s="219"/>
      <c r="B27" s="229"/>
      <c r="C27" s="230"/>
      <c r="D27" s="237"/>
      <c r="E27" s="246"/>
      <c r="F27" s="217"/>
      <c r="G27" s="218"/>
      <c r="H27" s="219"/>
      <c r="I27" s="220"/>
      <c r="J27" s="217"/>
      <c r="K27" s="87"/>
      <c r="L27" s="200"/>
      <c r="M27" s="200"/>
      <c r="O27" s="243"/>
      <c r="P27" s="238"/>
      <c r="Q27" s="245"/>
    </row>
    <row r="28" customFormat="false" ht="15" hidden="false" customHeight="true" outlineLevel="0" collapsed="false">
      <c r="A28" s="201" t="s">
        <v>279</v>
      </c>
      <c r="B28" s="226" t="n">
        <v>2025</v>
      </c>
      <c r="C28" s="227" t="n">
        <v>0.0395</v>
      </c>
      <c r="D28" s="236" t="s">
        <v>289</v>
      </c>
      <c r="E28" s="228" t="n">
        <v>850</v>
      </c>
      <c r="F28" s="234"/>
      <c r="G28" s="206"/>
      <c r="H28" s="207"/>
      <c r="I28" s="235"/>
      <c r="J28" s="209"/>
      <c r="K28" s="87"/>
      <c r="L28" s="200"/>
      <c r="M28" s="200"/>
      <c r="N28" s="186" t="n">
        <f aca="false">M28-J28</f>
        <v>0</v>
      </c>
      <c r="O28" s="243"/>
      <c r="P28" s="238"/>
      <c r="Q28" s="238"/>
    </row>
    <row r="29" customFormat="false" ht="15" hidden="false" customHeight="true" outlineLevel="0" collapsed="false">
      <c r="A29" s="219"/>
      <c r="B29" s="229"/>
      <c r="C29" s="230"/>
      <c r="D29" s="237"/>
      <c r="E29" s="232"/>
      <c r="F29" s="217"/>
      <c r="G29" s="218"/>
      <c r="H29" s="219"/>
      <c r="I29" s="220"/>
      <c r="J29" s="217"/>
      <c r="K29" s="87"/>
      <c r="L29" s="200"/>
      <c r="M29" s="200"/>
      <c r="O29" s="243"/>
      <c r="P29" s="238"/>
      <c r="Q29" s="245"/>
    </row>
    <row r="30" customFormat="false" ht="15" hidden="false" customHeight="true" outlineLevel="0" collapsed="false">
      <c r="A30" s="201" t="s">
        <v>279</v>
      </c>
      <c r="B30" s="226" t="n">
        <v>2025</v>
      </c>
      <c r="C30" s="227" t="n">
        <v>0.033</v>
      </c>
      <c r="D30" s="203" t="s">
        <v>284</v>
      </c>
      <c r="E30" s="228" t="n">
        <v>300</v>
      </c>
      <c r="F30" s="234"/>
      <c r="G30" s="206"/>
      <c r="H30" s="207"/>
      <c r="I30" s="235"/>
      <c r="J30" s="209"/>
      <c r="K30" s="87"/>
      <c r="L30" s="200"/>
      <c r="M30" s="200"/>
      <c r="N30" s="186" t="n">
        <f aca="false">M30-J30</f>
        <v>0</v>
      </c>
      <c r="O30" s="243"/>
      <c r="P30" s="238"/>
      <c r="Q30" s="245"/>
    </row>
    <row r="31" customFormat="false" ht="15" hidden="false" customHeight="true" outlineLevel="0" collapsed="false">
      <c r="A31" s="219"/>
      <c r="B31" s="229"/>
      <c r="C31" s="230"/>
      <c r="D31" s="237"/>
      <c r="E31" s="232"/>
      <c r="F31" s="217"/>
      <c r="G31" s="218"/>
      <c r="H31" s="219"/>
      <c r="I31" s="220"/>
      <c r="J31" s="217"/>
      <c r="K31" s="87"/>
      <c r="L31" s="200"/>
      <c r="M31" s="200"/>
      <c r="O31" s="243"/>
      <c r="P31" s="238"/>
      <c r="Q31" s="245"/>
    </row>
    <row r="32" customFormat="false" ht="15" hidden="false" customHeight="true" outlineLevel="0" collapsed="false">
      <c r="A32" s="201" t="s">
        <v>279</v>
      </c>
      <c r="B32" s="226" t="n">
        <v>2028</v>
      </c>
      <c r="C32" s="227" t="n">
        <v>0.0415</v>
      </c>
      <c r="D32" s="236" t="s">
        <v>290</v>
      </c>
      <c r="E32" s="244" t="n">
        <v>1000</v>
      </c>
      <c r="F32" s="234"/>
      <c r="G32" s="206"/>
      <c r="H32" s="207"/>
      <c r="I32" s="235"/>
      <c r="J32" s="209"/>
      <c r="K32" s="87"/>
      <c r="L32" s="200"/>
      <c r="M32" s="200"/>
      <c r="N32" s="186" t="n">
        <f aca="false">M32-J32</f>
        <v>0</v>
      </c>
      <c r="O32" s="243"/>
      <c r="P32" s="238"/>
      <c r="Q32" s="238"/>
    </row>
    <row r="33" customFormat="false" ht="15" hidden="false" customHeight="true" outlineLevel="0" collapsed="false">
      <c r="A33" s="219"/>
      <c r="B33" s="229"/>
      <c r="C33" s="230"/>
      <c r="D33" s="237"/>
      <c r="E33" s="246"/>
      <c r="F33" s="217"/>
      <c r="G33" s="218"/>
      <c r="H33" s="219"/>
      <c r="I33" s="220"/>
      <c r="J33" s="217"/>
      <c r="K33" s="87"/>
      <c r="L33" s="200"/>
      <c r="M33" s="200"/>
      <c r="O33" s="243"/>
      <c r="P33" s="238"/>
      <c r="Q33" s="238"/>
    </row>
    <row r="34" customFormat="false" ht="15" hidden="false" customHeight="true" outlineLevel="0" collapsed="false">
      <c r="A34" s="247" t="s">
        <v>279</v>
      </c>
      <c r="B34" s="226" t="n">
        <v>2043</v>
      </c>
      <c r="C34" s="227" t="n">
        <v>0.038</v>
      </c>
      <c r="D34" s="203" t="s">
        <v>282</v>
      </c>
      <c r="E34" s="248" t="n">
        <v>400</v>
      </c>
      <c r="F34" s="234"/>
      <c r="G34" s="206"/>
      <c r="H34" s="207"/>
      <c r="I34" s="235"/>
      <c r="J34" s="209"/>
      <c r="K34" s="87"/>
      <c r="L34" s="200"/>
      <c r="M34" s="200"/>
      <c r="N34" s="186" t="n">
        <f aca="false">M34-J34</f>
        <v>0</v>
      </c>
    </row>
    <row r="35" customFormat="false" ht="15" hidden="false" customHeight="true" outlineLevel="0" collapsed="false">
      <c r="A35" s="218"/>
      <c r="B35" s="218"/>
      <c r="C35" s="249"/>
      <c r="D35" s="237"/>
      <c r="E35" s="250"/>
      <c r="F35" s="217"/>
      <c r="G35" s="218"/>
      <c r="H35" s="219"/>
      <c r="I35" s="220"/>
      <c r="J35" s="217"/>
      <c r="K35" s="87"/>
      <c r="L35" s="200"/>
      <c r="M35" s="200"/>
    </row>
    <row r="36" customFormat="false" ht="15" hidden="false" customHeight="true" outlineLevel="0" collapsed="false">
      <c r="A36" s="201" t="s">
        <v>279</v>
      </c>
      <c r="B36" s="226" t="n">
        <v>2048</v>
      </c>
      <c r="C36" s="227" t="n">
        <v>0.048</v>
      </c>
      <c r="D36" s="236" t="s">
        <v>291</v>
      </c>
      <c r="E36" s="228" t="n">
        <v>700</v>
      </c>
      <c r="F36" s="234"/>
      <c r="G36" s="206"/>
      <c r="H36" s="207"/>
      <c r="I36" s="235"/>
      <c r="J36" s="209"/>
      <c r="K36" s="87"/>
      <c r="L36" s="200"/>
      <c r="M36" s="200"/>
      <c r="N36" s="186" t="n">
        <f aca="false">M36-J36</f>
        <v>0</v>
      </c>
    </row>
    <row r="37" customFormat="false" ht="15" hidden="false" customHeight="true" outlineLevel="0" collapsed="false">
      <c r="A37" s="219"/>
      <c r="B37" s="229"/>
      <c r="C37" s="230"/>
      <c r="E37" s="232"/>
      <c r="F37" s="217"/>
      <c r="G37" s="218"/>
      <c r="H37" s="220"/>
      <c r="I37" s="220"/>
      <c r="J37" s="217"/>
      <c r="K37" s="87"/>
      <c r="L37" s="200"/>
      <c r="M37" s="200"/>
    </row>
    <row r="38" customFormat="false" ht="15" hidden="false" customHeight="true" outlineLevel="0" collapsed="false">
      <c r="A38" s="201" t="s">
        <v>295</v>
      </c>
      <c r="B38" s="247"/>
      <c r="C38" s="247"/>
      <c r="D38" s="247"/>
      <c r="E38" s="228" t="n">
        <v>7</v>
      </c>
      <c r="F38" s="251" t="n">
        <v>0</v>
      </c>
      <c r="G38" s="247" t="n">
        <f aca="false">F38*E38</f>
        <v>0</v>
      </c>
      <c r="H38" s="201" t="s">
        <v>34</v>
      </c>
      <c r="I38" s="252" t="s">
        <v>34</v>
      </c>
      <c r="J38" s="251" t="s">
        <v>34</v>
      </c>
      <c r="K38" s="87"/>
      <c r="L38" s="200"/>
      <c r="M38" s="200"/>
    </row>
    <row r="39" customFormat="false" ht="15" hidden="false" customHeight="true" outlineLevel="0" collapsed="false">
      <c r="A39" s="219"/>
      <c r="B39" s="218"/>
      <c r="C39" s="218"/>
      <c r="E39" s="232"/>
      <c r="F39" s="217"/>
      <c r="G39" s="218"/>
      <c r="H39" s="220"/>
      <c r="I39" s="220"/>
      <c r="J39" s="217"/>
      <c r="K39" s="87"/>
      <c r="L39" s="200"/>
      <c r="M39" s="200"/>
    </row>
    <row r="40" customFormat="false" ht="15" hidden="false" customHeight="true" outlineLevel="0" collapsed="false">
      <c r="A40" s="247" t="s">
        <v>296</v>
      </c>
      <c r="B40" s="247"/>
      <c r="C40" s="247"/>
      <c r="D40" s="247"/>
      <c r="E40" s="228" t="n">
        <v>-59</v>
      </c>
      <c r="F40" s="251" t="n">
        <v>0</v>
      </c>
      <c r="G40" s="247" t="n">
        <f aca="false">F40*E40</f>
        <v>-0</v>
      </c>
      <c r="H40" s="252"/>
      <c r="I40" s="252"/>
      <c r="J40" s="201"/>
      <c r="K40" s="87"/>
      <c r="L40" s="200"/>
      <c r="M40" s="200"/>
    </row>
    <row r="41" customFormat="false" ht="15" hidden="false" customHeight="true" outlineLevel="0" collapsed="false">
      <c r="A41" s="218"/>
      <c r="B41" s="218"/>
      <c r="C41" s="218"/>
      <c r="E41" s="253"/>
      <c r="F41" s="254"/>
      <c r="G41" s="255"/>
      <c r="H41" s="256"/>
      <c r="I41" s="256"/>
      <c r="J41" s="257"/>
      <c r="K41" s="87"/>
      <c r="L41" s="200"/>
      <c r="M41" s="200"/>
    </row>
    <row r="42" customFormat="false" ht="15" hidden="false" customHeight="true" outlineLevel="0" collapsed="false">
      <c r="A42" s="258" t="s">
        <v>297</v>
      </c>
      <c r="B42" s="247"/>
      <c r="C42" s="247"/>
      <c r="D42" s="247"/>
      <c r="E42" s="259" t="s">
        <v>34</v>
      </c>
      <c r="F42" s="260"/>
      <c r="G42" s="261" t="s">
        <v>34</v>
      </c>
      <c r="H42" s="262" t="n">
        <f aca="false">SUM(H6:H40)</f>
        <v>0</v>
      </c>
      <c r="I42" s="263" t="s">
        <v>34</v>
      </c>
      <c r="J42" s="264" t="s">
        <v>34</v>
      </c>
      <c r="K42" s="87"/>
      <c r="L42" s="200"/>
      <c r="M42" s="200"/>
    </row>
    <row r="43" customFormat="false" ht="15" hidden="false" customHeight="true" outlineLevel="0" collapsed="false">
      <c r="A43" s="258"/>
      <c r="B43" s="247"/>
      <c r="C43" s="247"/>
      <c r="D43" s="247"/>
      <c r="E43" s="265"/>
      <c r="F43" s="251"/>
      <c r="G43" s="247"/>
      <c r="H43" s="201"/>
      <c r="I43" s="266"/>
      <c r="J43" s="267"/>
      <c r="K43" s="87"/>
      <c r="L43" s="200"/>
      <c r="M43" s="200"/>
    </row>
    <row r="44" customFormat="false" ht="15" hidden="false" customHeight="true" outlineLevel="0" collapsed="false">
      <c r="A44" s="201" t="s">
        <v>298</v>
      </c>
      <c r="B44" s="247"/>
      <c r="C44" s="247"/>
      <c r="D44" s="247"/>
      <c r="E44" s="268" t="n">
        <v>597</v>
      </c>
      <c r="F44" s="269"/>
      <c r="G44" s="270"/>
      <c r="H44" s="271"/>
      <c r="I44" s="271"/>
      <c r="J44" s="272"/>
      <c r="K44" s="87"/>
      <c r="L44" s="200"/>
      <c r="M44" s="200"/>
    </row>
    <row r="45" customFormat="false" ht="15" hidden="false" customHeight="true" outlineLevel="0" collapsed="false">
      <c r="A45" s="219"/>
      <c r="B45" s="218"/>
      <c r="C45" s="218"/>
      <c r="E45" s="232"/>
      <c r="F45" s="217"/>
      <c r="G45" s="218"/>
      <c r="H45" s="220"/>
      <c r="I45" s="220"/>
      <c r="J45" s="217"/>
      <c r="K45" s="87"/>
      <c r="L45" s="200"/>
      <c r="M45" s="200"/>
    </row>
    <row r="46" customFormat="false" ht="15" hidden="false" customHeight="true" outlineLevel="0" collapsed="false">
      <c r="A46" s="258" t="s">
        <v>299</v>
      </c>
      <c r="B46" s="247"/>
      <c r="C46" s="247"/>
      <c r="D46" s="247"/>
      <c r="E46" s="273" t="e">
        <f aca="false">E42-E44</f>
        <v>#VALUE!</v>
      </c>
      <c r="F46" s="274" t="s">
        <v>34</v>
      </c>
      <c r="G46" s="275"/>
      <c r="H46" s="276" t="s">
        <v>34</v>
      </c>
      <c r="I46" s="276" t="s">
        <v>34</v>
      </c>
      <c r="J46" s="277" t="s">
        <v>34</v>
      </c>
      <c r="K46" s="87"/>
      <c r="L46" s="200"/>
      <c r="M46" s="200"/>
    </row>
    <row r="47" customFormat="false" ht="15" hidden="false" customHeight="true" outlineLevel="0" collapsed="false">
      <c r="A47" s="278"/>
      <c r="B47" s="279"/>
      <c r="C47" s="280"/>
      <c r="E47" s="189"/>
      <c r="F47" s="281"/>
      <c r="G47" s="87"/>
      <c r="H47" s="87"/>
      <c r="I47" s="87"/>
      <c r="J47" s="87"/>
      <c r="K47" s="87"/>
      <c r="L47" s="200"/>
      <c r="M47" s="200"/>
    </row>
    <row r="48" customFormat="false" ht="15" hidden="false" customHeight="true" outlineLevel="0" collapsed="false">
      <c r="A48" s="278"/>
      <c r="B48" s="279"/>
      <c r="C48" s="280"/>
      <c r="D48" s="189"/>
      <c r="E48" s="87"/>
      <c r="F48" s="281"/>
      <c r="G48" s="87"/>
      <c r="H48" s="87"/>
      <c r="I48" s="87"/>
      <c r="J48" s="87"/>
      <c r="K48" s="200"/>
      <c r="L48" s="200"/>
    </row>
    <row r="49" customFormat="false" ht="15" hidden="false" customHeight="true" outlineLevel="0" collapsed="false">
      <c r="A49" s="278"/>
      <c r="B49" s="279"/>
      <c r="C49" s="280"/>
      <c r="D49" s="189"/>
      <c r="E49" s="87"/>
      <c r="F49" s="281"/>
      <c r="G49" s="87"/>
      <c r="H49" s="87"/>
      <c r="I49" s="87"/>
      <c r="J49" s="87"/>
      <c r="K49" s="200"/>
      <c r="L49" s="200"/>
    </row>
    <row r="50" customFormat="false" ht="38.25" hidden="false" customHeight="true" outlineLevel="0" collapsed="false">
      <c r="A50" s="282" t="s">
        <v>300</v>
      </c>
      <c r="B50" s="198" t="s">
        <v>261</v>
      </c>
      <c r="C50" s="198" t="s">
        <v>262</v>
      </c>
      <c r="D50" s="198" t="s">
        <v>264</v>
      </c>
      <c r="E50" s="192" t="s">
        <v>265</v>
      </c>
      <c r="F50" s="193" t="s">
        <v>266</v>
      </c>
      <c r="G50" s="192" t="s">
        <v>267</v>
      </c>
      <c r="H50" s="192" t="s">
        <v>268</v>
      </c>
      <c r="I50" s="192" t="s">
        <v>269</v>
      </c>
      <c r="J50" s="87"/>
      <c r="L50" s="200"/>
    </row>
    <row r="51" customFormat="false" ht="12.75" hidden="false" customHeight="false" outlineLevel="0" collapsed="false">
      <c r="A51" s="278" t="s">
        <v>301</v>
      </c>
      <c r="B51" s="186" t="n">
        <v>2019</v>
      </c>
      <c r="C51" s="283" t="n">
        <v>2.54</v>
      </c>
      <c r="D51" s="284" t="n">
        <v>1140</v>
      </c>
      <c r="E51" s="285" t="n">
        <v>100</v>
      </c>
      <c r="F51" s="286" t="s">
        <v>34</v>
      </c>
      <c r="G51" s="98" t="s">
        <v>34</v>
      </c>
      <c r="H51" s="283" t="n">
        <v>2.54</v>
      </c>
      <c r="I51" s="98" t="s">
        <v>34</v>
      </c>
      <c r="J51" s="285" t="s">
        <v>34</v>
      </c>
      <c r="L51" s="200"/>
    </row>
    <row r="52" customFormat="false" ht="12.75" hidden="false" customHeight="false" outlineLevel="0" collapsed="false">
      <c r="A52" s="278" t="s">
        <v>302</v>
      </c>
      <c r="B52" s="186" t="n">
        <v>2019</v>
      </c>
      <c r="C52" s="283" t="n">
        <v>6.98</v>
      </c>
      <c r="D52" s="284" t="n">
        <v>348</v>
      </c>
      <c r="E52" s="285" t="n">
        <v>100</v>
      </c>
      <c r="F52" s="286" t="s">
        <v>34</v>
      </c>
      <c r="G52" s="98" t="s">
        <v>34</v>
      </c>
      <c r="H52" s="283" t="n">
        <v>6.98</v>
      </c>
      <c r="I52" s="98" t="s">
        <v>34</v>
      </c>
      <c r="J52" s="285"/>
      <c r="L52" s="200"/>
    </row>
    <row r="53" customFormat="false" ht="12.75" hidden="false" customHeight="false" outlineLevel="0" collapsed="false">
      <c r="A53" s="278" t="s">
        <v>279</v>
      </c>
      <c r="B53" s="186" t="n">
        <v>2019</v>
      </c>
      <c r="C53" s="283" t="n">
        <v>4.5</v>
      </c>
      <c r="D53" s="284" t="n">
        <v>300</v>
      </c>
      <c r="E53" s="285" t="n">
        <v>100</v>
      </c>
      <c r="F53" s="286" t="s">
        <v>34</v>
      </c>
      <c r="G53" s="98" t="s">
        <v>34</v>
      </c>
      <c r="H53" s="283" t="n">
        <v>4.5</v>
      </c>
      <c r="I53" s="98" t="s">
        <v>34</v>
      </c>
      <c r="J53" s="285"/>
      <c r="L53" s="200"/>
    </row>
    <row r="54" customFormat="false" ht="12.75" hidden="false" customHeight="false" outlineLevel="0" collapsed="false">
      <c r="A54" s="287" t="s">
        <v>303</v>
      </c>
      <c r="B54" s="186" t="n">
        <v>2019</v>
      </c>
      <c r="C54" s="283" t="n">
        <v>3.17</v>
      </c>
      <c r="D54" s="284" t="n">
        <v>90</v>
      </c>
      <c r="E54" s="285" t="n">
        <v>100</v>
      </c>
      <c r="F54" s="286" t="s">
        <v>34</v>
      </c>
      <c r="G54" s="98" t="s">
        <v>34</v>
      </c>
      <c r="H54" s="283" t="n">
        <v>3.17</v>
      </c>
      <c r="I54" s="98" t="s">
        <v>34</v>
      </c>
      <c r="J54" s="285"/>
      <c r="L54" s="200"/>
    </row>
    <row r="55" customFormat="false" ht="12.75" hidden="false" customHeight="false" outlineLevel="0" collapsed="false">
      <c r="A55" s="278" t="s">
        <v>304</v>
      </c>
      <c r="B55" s="186" t="n">
        <v>2019</v>
      </c>
      <c r="C55" s="283" t="n">
        <v>2.59</v>
      </c>
      <c r="D55" s="284" t="n">
        <v>22</v>
      </c>
      <c r="E55" s="285" t="n">
        <v>100</v>
      </c>
      <c r="F55" s="286" t="s">
        <v>34</v>
      </c>
      <c r="G55" s="98" t="s">
        <v>34</v>
      </c>
      <c r="H55" s="283" t="n">
        <v>2.59</v>
      </c>
      <c r="I55" s="98" t="s">
        <v>34</v>
      </c>
      <c r="J55" s="285"/>
      <c r="L55" s="200"/>
    </row>
    <row r="56" customFormat="false" ht="12.75" hidden="false" customHeight="false" outlineLevel="0" collapsed="false">
      <c r="A56" s="278" t="s">
        <v>295</v>
      </c>
      <c r="B56" s="186" t="n">
        <v>2019</v>
      </c>
      <c r="C56" s="283" t="s">
        <v>34</v>
      </c>
      <c r="D56" s="284" t="n">
        <v>1</v>
      </c>
      <c r="E56" s="285" t="s">
        <v>34</v>
      </c>
      <c r="F56" s="285" t="s">
        <v>34</v>
      </c>
      <c r="G56" s="285" t="s">
        <v>34</v>
      </c>
      <c r="H56" s="285" t="s">
        <v>34</v>
      </c>
      <c r="I56" s="285" t="s">
        <v>34</v>
      </c>
      <c r="J56" s="285" t="s">
        <v>34</v>
      </c>
      <c r="L56" s="200"/>
    </row>
    <row r="57" customFormat="false" ht="13.5" hidden="false" customHeight="false" outlineLevel="0" collapsed="false">
      <c r="A57" s="288" t="s">
        <v>83</v>
      </c>
      <c r="B57" s="199" t="s">
        <v>34</v>
      </c>
      <c r="C57" s="199"/>
      <c r="D57" s="289" t="n">
        <v>-5</v>
      </c>
      <c r="E57" s="290"/>
      <c r="F57" s="291"/>
      <c r="G57" s="290"/>
      <c r="H57" s="292"/>
      <c r="I57" s="290"/>
      <c r="J57" s="87"/>
      <c r="L57" s="200"/>
    </row>
    <row r="58" customFormat="false" ht="12.75" hidden="false" customHeight="false" outlineLevel="0" collapsed="false">
      <c r="A58" s="293" t="s">
        <v>305</v>
      </c>
      <c r="B58" s="186" t="s">
        <v>34</v>
      </c>
      <c r="D58" s="294" t="n">
        <f aca="false">SUM(D51:D57)</f>
        <v>1896</v>
      </c>
      <c r="E58" s="295"/>
      <c r="F58" s="296" t="n">
        <f aca="false">SUM(F51:F57)</f>
        <v>0</v>
      </c>
      <c r="G58" s="297" t="n">
        <f aca="false">SUM(G51:G57)</f>
        <v>0</v>
      </c>
      <c r="H58" s="297" t="s">
        <v>34</v>
      </c>
      <c r="I58" s="297" t="n">
        <f aca="false">SUM(I51:I57)</f>
        <v>0</v>
      </c>
      <c r="J58" s="87" t="s">
        <v>306</v>
      </c>
      <c r="L58" s="200"/>
    </row>
    <row r="59" customFormat="false" ht="12.75" hidden="false" customHeight="false" outlineLevel="0" collapsed="false">
      <c r="A59" s="87"/>
      <c r="B59" s="186" t="s">
        <v>34</v>
      </c>
      <c r="D59" s="87"/>
      <c r="E59" s="87"/>
      <c r="F59" s="194"/>
      <c r="G59" s="87"/>
      <c r="H59" s="87"/>
      <c r="I59" s="87"/>
      <c r="J59" s="87"/>
      <c r="K59" s="87"/>
      <c r="L59" s="200"/>
    </row>
    <row r="60" customFormat="false" ht="12.75" hidden="false" customHeight="false" outlineLevel="0" collapsed="false">
      <c r="A60" s="87"/>
      <c r="B60" s="87"/>
      <c r="C60" s="87"/>
      <c r="D60" s="87"/>
      <c r="E60" s="87"/>
      <c r="F60" s="281"/>
      <c r="G60" s="87"/>
      <c r="H60" s="87"/>
      <c r="I60" s="87"/>
      <c r="J60" s="87"/>
      <c r="K60" s="87"/>
      <c r="L60" s="200"/>
    </row>
    <row r="61" customFormat="false" ht="12.75" hidden="false" customHeight="false" outlineLevel="0" collapsed="false">
      <c r="A61" s="87"/>
      <c r="D61" s="87"/>
      <c r="E61" s="87"/>
      <c r="F61" s="298"/>
      <c r="G61" s="87"/>
      <c r="H61" s="87"/>
      <c r="I61" s="87"/>
      <c r="J61" s="87"/>
      <c r="K61" s="87"/>
      <c r="L61" s="200"/>
    </row>
    <row r="62" customFormat="false" ht="12.75" hidden="false" customHeight="false" outlineLevel="0" collapsed="false">
      <c r="A62" s="87"/>
      <c r="D62" s="87"/>
      <c r="E62" s="87"/>
      <c r="F62" s="298"/>
      <c r="G62" s="87"/>
      <c r="H62" s="87"/>
      <c r="I62" s="87"/>
      <c r="J62" s="87"/>
      <c r="K62" s="87"/>
      <c r="L62" s="200"/>
    </row>
    <row r="63" customFormat="false" ht="12.75" hidden="false" customHeight="false" outlineLevel="0" collapsed="false">
      <c r="A63" s="87"/>
      <c r="B63" s="87"/>
      <c r="C63" s="87"/>
      <c r="D63" s="299"/>
      <c r="E63" s="87"/>
      <c r="F63" s="281"/>
      <c r="G63" s="87"/>
      <c r="H63" s="87"/>
      <c r="I63" s="87"/>
      <c r="J63" s="87"/>
      <c r="K63" s="200"/>
      <c r="L63" s="200"/>
    </row>
    <row r="64" customFormat="false" ht="13.5" hidden="false" customHeight="false" outlineLevel="0" collapsed="false">
      <c r="A64" s="87" t="s">
        <v>307</v>
      </c>
      <c r="B64" s="87"/>
      <c r="C64" s="87"/>
      <c r="D64" s="299"/>
      <c r="E64" s="87"/>
      <c r="F64" s="281"/>
      <c r="G64" s="87"/>
      <c r="H64" s="87"/>
      <c r="I64" s="87"/>
      <c r="J64" s="87"/>
      <c r="K64" s="200"/>
      <c r="L64" s="200"/>
    </row>
    <row r="65" customFormat="false" ht="12.75" hidden="false" customHeight="false" outlineLevel="0" collapsed="false">
      <c r="A65" s="300"/>
      <c r="B65" s="301" t="s">
        <v>308</v>
      </c>
      <c r="C65" s="301" t="s">
        <v>267</v>
      </c>
      <c r="D65" s="301" t="s">
        <v>268</v>
      </c>
      <c r="E65" s="302" t="s">
        <v>309</v>
      </c>
      <c r="F65" s="281"/>
      <c r="G65" s="87"/>
      <c r="H65" s="87"/>
      <c r="I65" s="87"/>
      <c r="J65" s="87"/>
      <c r="K65" s="200"/>
      <c r="L65" s="200"/>
    </row>
    <row r="66" customFormat="false" ht="12.75" hidden="false" customHeight="false" outlineLevel="0" collapsed="false">
      <c r="A66" s="303" t="s">
        <v>310</v>
      </c>
      <c r="B66" s="304" t="str">
        <f aca="false">G42</f>
        <v> </v>
      </c>
      <c r="C66" s="87" t="e">
        <f aca="false">B66/B$68</f>
        <v>#VALUE!</v>
      </c>
      <c r="D66" s="305" t="str">
        <f aca="false">J42</f>
        <v> </v>
      </c>
      <c r="E66" s="306" t="e">
        <f aca="false">D66*C66</f>
        <v>#VALUE!</v>
      </c>
      <c r="F66" s="281"/>
      <c r="G66" s="87"/>
      <c r="H66" s="87"/>
      <c r="I66" s="87"/>
      <c r="J66" s="87"/>
      <c r="K66" s="200"/>
      <c r="L66" s="200"/>
    </row>
    <row r="67" customFormat="false" ht="12.75" hidden="false" customHeight="false" outlineLevel="0" collapsed="false">
      <c r="A67" s="307" t="s">
        <v>311</v>
      </c>
      <c r="B67" s="308" t="n">
        <f aca="false">F58</f>
        <v>0</v>
      </c>
      <c r="C67" s="309" t="e">
        <f aca="false">B67/B$68</f>
        <v>#VALUE!</v>
      </c>
      <c r="D67" s="310" t="n">
        <f aca="false">I58</f>
        <v>0</v>
      </c>
      <c r="E67" s="311" t="e">
        <f aca="false">D67*C67</f>
        <v>#VALUE!</v>
      </c>
      <c r="F67" s="281"/>
      <c r="G67" s="87"/>
      <c r="H67" s="87"/>
      <c r="I67" s="87"/>
      <c r="J67" s="87"/>
      <c r="K67" s="200"/>
      <c r="L67" s="200"/>
    </row>
    <row r="68" customFormat="false" ht="13.5" hidden="false" customHeight="false" outlineLevel="0" collapsed="false">
      <c r="A68" s="312" t="s">
        <v>312</v>
      </c>
      <c r="B68" s="313" t="e">
        <f aca="false">B67+B66</f>
        <v>#VALUE!</v>
      </c>
      <c r="C68" s="314" t="e">
        <f aca="false">C67+C66</f>
        <v>#VALUE!</v>
      </c>
      <c r="D68" s="150"/>
      <c r="E68" s="315" t="e">
        <f aca="false">E67+E66</f>
        <v>#VALUE!</v>
      </c>
      <c r="F68" s="281"/>
      <c r="G68" s="87"/>
      <c r="H68" s="87"/>
      <c r="I68" s="49"/>
      <c r="J68" s="49"/>
    </row>
    <row r="69" customFormat="false" ht="12.75" hidden="false" customHeight="false" outlineLevel="0" collapsed="false">
      <c r="A69" s="49"/>
      <c r="B69" s="49"/>
      <c r="C69" s="49"/>
      <c r="D69" s="87"/>
      <c r="E69" s="87"/>
      <c r="F69" s="281"/>
      <c r="G69" s="87"/>
      <c r="H69" s="87"/>
      <c r="I69" s="49"/>
      <c r="J69" s="49"/>
    </row>
    <row r="70" customFormat="false" ht="12.75" hidden="false" customHeight="false" outlineLevel="0" collapsed="false">
      <c r="A70" s="49"/>
      <c r="B70" s="49"/>
      <c r="C70" s="49"/>
      <c r="D70" s="87"/>
      <c r="E70" s="87"/>
      <c r="F70" s="281"/>
      <c r="G70" s="87"/>
      <c r="H70" s="87"/>
      <c r="I70" s="49"/>
      <c r="J70" s="49"/>
    </row>
    <row r="71" customFormat="false" ht="12.75" hidden="false" customHeight="false" outlineLevel="0" collapsed="false">
      <c r="A71" s="49"/>
      <c r="B71" s="49"/>
      <c r="C71" s="49"/>
      <c r="D71" s="87"/>
      <c r="E71" s="87"/>
      <c r="F71" s="281"/>
      <c r="G71" s="87"/>
      <c r="H71" s="87"/>
      <c r="I71" s="49"/>
      <c r="J71" s="49"/>
    </row>
    <row r="72" customFormat="false" ht="12.75" hidden="false" customHeight="false" outlineLevel="0" collapsed="false">
      <c r="A72" s="49"/>
      <c r="B72" s="49"/>
      <c r="C72" s="49"/>
      <c r="D72" s="87"/>
      <c r="E72" s="87"/>
      <c r="F72" s="281"/>
      <c r="G72" s="87"/>
      <c r="H72" s="87"/>
      <c r="I72" s="49"/>
      <c r="J72" s="49"/>
    </row>
    <row r="73" customFormat="false" ht="12.75" hidden="false" customHeight="false" outlineLevel="0" collapsed="false">
      <c r="A73" s="49"/>
      <c r="B73" s="49"/>
      <c r="C73" s="49"/>
      <c r="D73" s="87"/>
      <c r="E73" s="87"/>
      <c r="F73" s="281"/>
      <c r="G73" s="87"/>
      <c r="H73" s="87"/>
      <c r="I73" s="49"/>
      <c r="J73" s="49"/>
    </row>
    <row r="74" customFormat="false" ht="12.75" hidden="false" customHeight="false" outlineLevel="0" collapsed="false">
      <c r="A74" s="49"/>
      <c r="B74" s="49"/>
      <c r="C74" s="49"/>
      <c r="D74" s="87"/>
      <c r="E74" s="87"/>
      <c r="F74" s="281"/>
      <c r="G74" s="87"/>
      <c r="H74" s="87"/>
      <c r="I74" s="49"/>
      <c r="J74" s="49"/>
    </row>
    <row r="75" customFormat="false" ht="12.75" hidden="false" customHeight="false" outlineLevel="0" collapsed="false">
      <c r="A75" s="316"/>
      <c r="B75" s="49"/>
      <c r="C75" s="49"/>
      <c r="D75" s="87"/>
      <c r="E75" s="87"/>
      <c r="F75" s="281"/>
      <c r="G75" s="87"/>
      <c r="H75" s="87"/>
      <c r="I75" s="49"/>
      <c r="J75" s="49"/>
    </row>
    <row r="76" customFormat="false" ht="12.75" hidden="false" customHeight="false" outlineLevel="0" collapsed="false">
      <c r="A76" s="287"/>
      <c r="B76" s="49"/>
      <c r="C76" s="49"/>
      <c r="D76" s="87"/>
      <c r="E76" s="87"/>
      <c r="F76" s="281"/>
      <c r="G76" s="87"/>
      <c r="H76" s="49"/>
      <c r="I76" s="49"/>
      <c r="J76" s="49"/>
    </row>
    <row r="77" customFormat="false" ht="12.75" hidden="false" customHeight="false" outlineLevel="0" collapsed="false">
      <c r="A77" s="317"/>
      <c r="B77" s="49"/>
      <c r="C77" s="49"/>
      <c r="D77" s="87"/>
      <c r="E77" s="87"/>
      <c r="F77" s="281"/>
      <c r="G77" s="87"/>
      <c r="H77" s="49"/>
      <c r="I77" s="49"/>
      <c r="J77" s="49"/>
    </row>
    <row r="78" customFormat="false" ht="15" hidden="false" customHeight="false" outlineLevel="0" collapsed="false">
      <c r="B78" s="49"/>
      <c r="C78" s="49"/>
      <c r="D78" s="87"/>
      <c r="E78" s="87"/>
      <c r="F78" s="281"/>
      <c r="G78" s="87"/>
      <c r="H78" s="49"/>
      <c r="I78" s="49"/>
      <c r="J78" s="49"/>
    </row>
    <row r="79" customFormat="false" ht="12.75" hidden="false" customHeight="false" outlineLevel="0" collapsed="false">
      <c r="A79" s="318"/>
      <c r="B79" s="49"/>
      <c r="C79" s="49"/>
      <c r="D79" s="87"/>
      <c r="E79" s="87"/>
      <c r="F79" s="281"/>
      <c r="G79" s="87"/>
      <c r="H79" s="49"/>
      <c r="I79" s="49"/>
      <c r="J79" s="49"/>
    </row>
    <row r="80" customFormat="false" ht="12.75" hidden="false" customHeight="false" outlineLevel="0" collapsed="false">
      <c r="A80" s="316"/>
      <c r="B80" s="49"/>
      <c r="C80" s="49"/>
      <c r="D80" s="87"/>
      <c r="E80" s="87"/>
      <c r="F80" s="281"/>
      <c r="G80" s="87"/>
      <c r="H80" s="49"/>
      <c r="I80" s="49"/>
      <c r="J80" s="49"/>
    </row>
    <row r="81" customFormat="false" ht="12.75" hidden="false" customHeight="false" outlineLevel="0" collapsed="false">
      <c r="A81" s="319"/>
      <c r="B81" s="49"/>
      <c r="C81" s="49"/>
      <c r="D81" s="87"/>
      <c r="E81" s="87"/>
      <c r="F81" s="281"/>
      <c r="G81" s="87"/>
      <c r="H81" s="49"/>
      <c r="I81" s="49"/>
      <c r="J81" s="49"/>
    </row>
    <row r="82" customFormat="false" ht="15" hidden="false" customHeight="false" outlineLevel="0" collapsed="false">
      <c r="B82" s="49"/>
      <c r="C82" s="49"/>
      <c r="D82" s="87"/>
      <c r="E82" s="87"/>
      <c r="F82" s="281"/>
      <c r="G82" s="87"/>
      <c r="H82" s="49"/>
      <c r="I82" s="49"/>
      <c r="J82" s="49"/>
    </row>
    <row r="83" customFormat="false" ht="12.75" hidden="false" customHeight="false" outlineLevel="0" collapsed="false">
      <c r="A83" s="316"/>
      <c r="B83" s="49"/>
      <c r="C83" s="49"/>
      <c r="D83" s="87"/>
      <c r="E83" s="87"/>
      <c r="F83" s="281"/>
      <c r="G83" s="87"/>
      <c r="H83" s="49"/>
      <c r="I83" s="49"/>
      <c r="J83" s="49"/>
    </row>
    <row r="84" customFormat="false" ht="12.75" hidden="false" customHeight="false" outlineLevel="0" collapsed="false">
      <c r="A84" s="320"/>
      <c r="B84" s="49"/>
      <c r="C84" s="49"/>
      <c r="D84" s="87"/>
      <c r="E84" s="87"/>
      <c r="F84" s="281"/>
      <c r="G84" s="87"/>
      <c r="H84" s="49"/>
      <c r="I84" s="49"/>
      <c r="J84" s="49"/>
    </row>
    <row r="85" customFormat="false" ht="15" hidden="false" customHeight="false" outlineLevel="0" collapsed="false">
      <c r="B85" s="49"/>
      <c r="C85" s="49"/>
      <c r="D85" s="87"/>
      <c r="E85" s="87"/>
      <c r="F85" s="281"/>
      <c r="G85" s="87"/>
      <c r="H85" s="49"/>
      <c r="I85" s="49"/>
      <c r="J85" s="49"/>
    </row>
    <row r="86" customFormat="false" ht="12.75" hidden="false" customHeight="false" outlineLevel="0" collapsed="false">
      <c r="A86" s="318"/>
      <c r="B86" s="49"/>
      <c r="C86" s="49"/>
      <c r="D86" s="87"/>
      <c r="E86" s="87"/>
      <c r="F86" s="281"/>
      <c r="G86" s="87"/>
      <c r="H86" s="49"/>
      <c r="I86" s="49"/>
      <c r="J86" s="49"/>
    </row>
    <row r="87" customFormat="false" ht="12.75" hidden="false" customHeight="false" outlineLevel="0" collapsed="false">
      <c r="A87" s="319"/>
      <c r="B87" s="49"/>
      <c r="C87" s="49"/>
      <c r="D87" s="87"/>
      <c r="E87" s="87"/>
      <c r="F87" s="281"/>
      <c r="G87" s="87"/>
      <c r="H87" s="49"/>
      <c r="I87" s="49"/>
      <c r="J87" s="49"/>
    </row>
    <row r="88" customFormat="false" ht="15" hidden="false" customHeight="false" outlineLevel="0" collapsed="false">
      <c r="B88" s="49"/>
      <c r="C88" s="49"/>
      <c r="D88" s="87"/>
      <c r="E88" s="87"/>
      <c r="F88" s="281"/>
      <c r="G88" s="87"/>
      <c r="H88" s="49"/>
      <c r="I88" s="49"/>
      <c r="J88" s="49"/>
    </row>
    <row r="89" customFormat="false" ht="12.75" hidden="false" customHeight="false" outlineLevel="0" collapsed="false">
      <c r="A89" s="316"/>
      <c r="B89" s="49"/>
      <c r="C89" s="49"/>
      <c r="D89" s="87"/>
      <c r="E89" s="87"/>
      <c r="F89" s="281"/>
      <c r="G89" s="87"/>
      <c r="H89" s="49"/>
      <c r="I89" s="49"/>
      <c r="J89" s="49"/>
    </row>
    <row r="90" customFormat="false" ht="12.75" hidden="false" customHeight="false" outlineLevel="0" collapsed="false">
      <c r="A90" s="320"/>
      <c r="B90" s="49"/>
      <c r="C90" s="49"/>
      <c r="D90" s="87"/>
      <c r="E90" s="87"/>
      <c r="F90" s="281"/>
      <c r="G90" s="87"/>
      <c r="H90" s="49"/>
      <c r="I90" s="49"/>
      <c r="J90" s="49"/>
    </row>
    <row r="91" customFormat="false" ht="15" hidden="false" customHeight="false" outlineLevel="0" collapsed="false">
      <c r="B91" s="49"/>
      <c r="C91" s="49"/>
      <c r="D91" s="87"/>
      <c r="E91" s="87"/>
      <c r="F91" s="281"/>
      <c r="G91" s="87"/>
      <c r="H91" s="49"/>
      <c r="I91" s="49"/>
      <c r="J91" s="49"/>
    </row>
    <row r="92" customFormat="false" ht="12.75" hidden="false" customHeight="false" outlineLevel="0" collapsed="false">
      <c r="A92" s="318"/>
      <c r="B92" s="49"/>
      <c r="C92" s="49"/>
      <c r="D92" s="87"/>
      <c r="E92" s="87"/>
      <c r="F92" s="281"/>
      <c r="G92" s="87"/>
      <c r="H92" s="49"/>
      <c r="I92" s="49"/>
      <c r="J92" s="49"/>
    </row>
    <row r="93" customFormat="false" ht="12.75" hidden="false" customHeight="false" outlineLevel="0" collapsed="false">
      <c r="A93" s="319"/>
      <c r="D93" s="200"/>
      <c r="E93" s="200"/>
      <c r="F93" s="321"/>
      <c r="G93" s="200"/>
    </row>
    <row r="94" customFormat="false" ht="15" hidden="false" customHeight="false" outlineLevel="0" collapsed="false">
      <c r="D94" s="200"/>
      <c r="E94" s="200"/>
      <c r="F94" s="321"/>
      <c r="G94" s="200"/>
    </row>
    <row r="95" customFormat="false" ht="12.75" hidden="false" customHeight="false" outlineLevel="0" collapsed="false">
      <c r="A95" s="316"/>
    </row>
    <row r="96" customFormat="false" ht="12.75" hidden="false" customHeight="false" outlineLevel="0" collapsed="false">
      <c r="A96" s="320"/>
    </row>
    <row r="97" customFormat="false" ht="15" hidden="false" customHeight="false" outlineLevel="0" collapsed="false"/>
    <row r="98" customFormat="false" ht="12.75" hidden="false" customHeight="false" outlineLevel="0" collapsed="false">
      <c r="A98" s="318"/>
    </row>
    <row r="99" customFormat="false" ht="12.75" hidden="false" customHeight="false" outlineLevel="0" collapsed="false">
      <c r="A99" s="319"/>
    </row>
    <row r="100" customFormat="false" ht="15" hidden="false" customHeight="false" outlineLevel="0" collapsed="false"/>
    <row r="101" customFormat="false" ht="12.75" hidden="false" customHeight="false" outlineLevel="0" collapsed="false">
      <c r="A101" s="316"/>
    </row>
    <row r="102" customFormat="false" ht="12.75" hidden="false" customHeight="false" outlineLevel="0" collapsed="false">
      <c r="A102" s="320"/>
    </row>
    <row r="103" customFormat="false" ht="15" hidden="false" customHeight="false" outlineLevel="0" collapsed="false"/>
    <row r="104" customFormat="false" ht="12.75" hidden="false" customHeight="false" outlineLevel="0" collapsed="false">
      <c r="A104" s="318"/>
    </row>
    <row r="105" customFormat="false" ht="12.75" hidden="false" customHeight="false" outlineLevel="0" collapsed="false">
      <c r="A105" s="319"/>
    </row>
    <row r="106" customFormat="false" ht="15" hidden="false" customHeight="false" outlineLevel="0" collapsed="false"/>
    <row r="107" customFormat="false" ht="12.75" hidden="false" customHeight="false" outlineLevel="0" collapsed="false">
      <c r="A107" s="316"/>
    </row>
    <row r="108" customFormat="false" ht="12.75" hidden="false" customHeight="false" outlineLevel="0" collapsed="false">
      <c r="A108" s="320"/>
    </row>
    <row r="109" customFormat="false" ht="15" hidden="false" customHeight="false" outlineLevel="0" collapsed="false"/>
    <row r="110" customFormat="false" ht="12.75" hidden="false" customHeight="false" outlineLevel="0" collapsed="false">
      <c r="A110" s="318"/>
    </row>
    <row r="111" customFormat="false" ht="12.75" hidden="false" customHeight="false" outlineLevel="0" collapsed="false">
      <c r="A111" s="319"/>
    </row>
    <row r="112" customFormat="false" ht="15" hidden="false" customHeight="false" outlineLevel="0" collapsed="false"/>
    <row r="113" customFormat="false" ht="12.75" hidden="false" customHeight="false" outlineLevel="0" collapsed="false">
      <c r="A113" s="318"/>
    </row>
    <row r="114" customFormat="false" ht="12.75" hidden="false" customHeight="false" outlineLevel="0" collapsed="false">
      <c r="A114" s="320"/>
    </row>
    <row r="115" customFormat="false" ht="12.75" hidden="false" customHeight="false" outlineLevel="0" collapsed="false">
      <c r="A115" s="287"/>
    </row>
    <row r="116" customFormat="false" ht="12.75" hidden="false" customHeight="false" outlineLevel="0" collapsed="false">
      <c r="A116" s="318"/>
    </row>
    <row r="117" customFormat="false" ht="12.75" hidden="false" customHeight="false" outlineLevel="0" collapsed="false">
      <c r="A117" s="319"/>
    </row>
    <row r="118" customFormat="false" ht="15" hidden="false" customHeight="false" outlineLevel="0" collapsed="false"/>
    <row r="119" customFormat="false" ht="12.75" hidden="false" customHeight="false" outlineLevel="0" collapsed="false">
      <c r="A119" s="316"/>
    </row>
    <row r="120" customFormat="false" ht="12.75" hidden="false" customHeight="false" outlineLevel="0" collapsed="false">
      <c r="A120" s="287"/>
    </row>
    <row r="121" customFormat="false" ht="12.75" hidden="false" customHeight="false" outlineLevel="0" collapsed="false">
      <c r="A121" s="317"/>
    </row>
    <row r="122" customFormat="false" ht="15" hidden="false" customHeight="false" outlineLevel="0" collapsed="false"/>
    <row r="123" customFormat="false" ht="12.75" hidden="false" customHeight="false" outlineLevel="0" collapsed="false">
      <c r="A123" s="318"/>
    </row>
    <row r="124" customFormat="false" ht="12.75" hidden="false" customHeight="false" outlineLevel="0" collapsed="false">
      <c r="A124" s="316"/>
    </row>
    <row r="125" customFormat="false" ht="12.75" hidden="false" customHeight="false" outlineLevel="0" collapsed="false">
      <c r="A125" s="3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616"/>
  <sheetViews>
    <sheetView showFormulas="false" showGridLines="true" showRowColHeaders="true" showZeros="true" rightToLeft="false" tabSelected="false" showOutlineSymbols="true" defaultGridColor="true" view="normal" topLeftCell="O1" colorId="64" zoomScale="82" zoomScaleNormal="82" zoomScalePageLayoutView="100" workbookViewId="0">
      <selection pane="topLeft" activeCell="S17" activeCellId="0" sqref="S1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8"/>
    <col collapsed="false" customWidth="true" hidden="false" outlineLevel="0" max="3" min="3" style="0" width="36.99"/>
    <col collapsed="false" customWidth="true" hidden="false" outlineLevel="0" max="5" min="4" style="0" width="15"/>
    <col collapsed="false" customWidth="true" hidden="false" outlineLevel="0" max="8" min="6" style="0" width="11.99"/>
    <col collapsed="false" customWidth="true" hidden="false" outlineLevel="0" max="9" min="9" style="0" width="18"/>
    <col collapsed="false" customWidth="true" hidden="false" outlineLevel="0" max="11" min="11" style="0" width="11.29"/>
    <col collapsed="false" customWidth="true" hidden="false" outlineLevel="0" max="13" min="13" style="0" width="11.42"/>
    <col collapsed="false" customWidth="true" hidden="false" outlineLevel="0" max="14" min="14" style="0" width="30.14"/>
    <col collapsed="false" customWidth="true" hidden="false" outlineLevel="0" max="16" min="15" style="0" width="11.99"/>
    <col collapsed="false" customWidth="true" hidden="false" outlineLevel="0" max="17" min="17" style="0" width="18"/>
    <col collapsed="false" customWidth="true" hidden="false" outlineLevel="0" max="19" min="19" style="0" width="17.29"/>
    <col collapsed="false" customWidth="true" hidden="false" outlineLevel="0" max="20" min="20" style="0" width="18"/>
    <col collapsed="false" customWidth="true" hidden="false" outlineLevel="0" max="21" min="21" style="0" width="21.14"/>
    <col collapsed="false" customWidth="true" hidden="false" outlineLevel="0" max="23" min="23" style="0" width="18.58"/>
    <col collapsed="false" customWidth="true" hidden="false" outlineLevel="0" max="24" min="24" style="0" width="14.43"/>
  </cols>
  <sheetData>
    <row r="1" customFormat="false" ht="31.5" hidden="false" customHeight="false" outlineLevel="0" collapsed="false">
      <c r="A1" s="323" t="s">
        <v>313</v>
      </c>
      <c r="B1" s="323" t="s">
        <v>314</v>
      </c>
      <c r="C1" s="323" t="s">
        <v>315</v>
      </c>
      <c r="D1" s="323" t="s">
        <v>316</v>
      </c>
      <c r="E1" s="323" t="s">
        <v>317</v>
      </c>
      <c r="F1" s="323" t="s">
        <v>318</v>
      </c>
      <c r="G1" s="323" t="s">
        <v>265</v>
      </c>
      <c r="H1" s="323" t="s">
        <v>319</v>
      </c>
      <c r="I1" s="323" t="s">
        <v>314</v>
      </c>
      <c r="J1" s="324" t="s">
        <v>320</v>
      </c>
      <c r="K1" s="324" t="s">
        <v>321</v>
      </c>
      <c r="L1" s="324" t="s">
        <v>322</v>
      </c>
      <c r="M1" s="324" t="s">
        <v>274</v>
      </c>
      <c r="N1" s="324" t="s">
        <v>323</v>
      </c>
      <c r="O1" s="323" t="s">
        <v>265</v>
      </c>
      <c r="P1" s="323" t="s">
        <v>319</v>
      </c>
      <c r="Q1" s="323" t="s">
        <v>314</v>
      </c>
      <c r="R1" s="224"/>
      <c r="S1" s="224"/>
      <c r="T1" s="222"/>
      <c r="U1" s="222"/>
      <c r="V1" s="224"/>
      <c r="W1" s="224"/>
      <c r="X1" s="224"/>
      <c r="Y1" s="224"/>
      <c r="Z1" s="224"/>
      <c r="AF1" s="224"/>
    </row>
    <row r="2" customFormat="false" ht="15" hidden="false" customHeight="false" outlineLevel="0" collapsed="false">
      <c r="A2" s="0" t="s">
        <v>324</v>
      </c>
      <c r="B2" s="0" t="s">
        <v>275</v>
      </c>
      <c r="C2" s="0" t="s">
        <v>325</v>
      </c>
      <c r="D2" s="0" t="n">
        <v>20180702</v>
      </c>
      <c r="E2" s="0" t="s">
        <v>326</v>
      </c>
      <c r="F2" s="0" t="n">
        <v>10000</v>
      </c>
      <c r="G2" s="0" t="n">
        <v>112.272</v>
      </c>
      <c r="H2" s="0" t="n">
        <v>4.213388</v>
      </c>
      <c r="I2" s="0" t="s">
        <v>275</v>
      </c>
      <c r="J2" s="224" t="n">
        <f aca="false">ROUND(D2/10000,0)</f>
        <v>2018</v>
      </c>
      <c r="K2" s="224" t="n">
        <f aca="false">ROUND((D2-J2*10000)/100,0)</f>
        <v>7</v>
      </c>
      <c r="L2" s="224" t="n">
        <f aca="false">D2-J2*10000-K2*100</f>
        <v>2</v>
      </c>
      <c r="M2" s="325" t="n">
        <f aca="false">DATE(J2,K2,L2)</f>
        <v>43283</v>
      </c>
      <c r="N2" s="222" t="n">
        <f aca="false">M2+E2</f>
        <v>43283.403912037</v>
      </c>
      <c r="O2" s="0" t="n">
        <v>112.272</v>
      </c>
      <c r="P2" s="0" t="n">
        <v>4.213388</v>
      </c>
      <c r="Q2" s="0" t="s">
        <v>275</v>
      </c>
      <c r="R2" s="224"/>
      <c r="S2" s="224"/>
      <c r="T2" s="224"/>
      <c r="U2" s="224"/>
      <c r="V2" s="224"/>
      <c r="W2" s="326" t="n">
        <v>43310.9999884259</v>
      </c>
      <c r="X2" s="224"/>
      <c r="Y2" s="224"/>
      <c r="Z2" s="224"/>
      <c r="AF2" s="224"/>
    </row>
    <row r="3" customFormat="false" ht="15" hidden="false" customHeight="false" outlineLevel="0" collapsed="false">
      <c r="A3" s="0" t="s">
        <v>324</v>
      </c>
      <c r="B3" s="0" t="s">
        <v>275</v>
      </c>
      <c r="C3" s="0" t="s">
        <v>325</v>
      </c>
      <c r="D3" s="0" t="n">
        <v>20180706</v>
      </c>
      <c r="E3" s="0" t="s">
        <v>327</v>
      </c>
      <c r="F3" s="0" t="n">
        <v>125000</v>
      </c>
      <c r="G3" s="0" t="n">
        <v>113.714</v>
      </c>
      <c r="H3" s="0" t="n">
        <v>3.686116</v>
      </c>
      <c r="I3" s="0" t="s">
        <v>277</v>
      </c>
      <c r="J3" s="224" t="n">
        <f aca="false">ROUND(D3/10000,0)</f>
        <v>2018</v>
      </c>
      <c r="K3" s="224" t="n">
        <f aca="false">ROUND((D3-J3*10000)/100,0)</f>
        <v>7</v>
      </c>
      <c r="L3" s="224" t="n">
        <f aca="false">D3-J3*10000-K3*100</f>
        <v>6</v>
      </c>
      <c r="M3" s="325" t="n">
        <f aca="false">DATE(J3,K3,L3)</f>
        <v>43287</v>
      </c>
      <c r="N3" s="222" t="n">
        <f aca="false">M3+E3</f>
        <v>43287.4419560185</v>
      </c>
      <c r="O3" s="0" t="n">
        <v>113.714</v>
      </c>
      <c r="P3" s="0" t="n">
        <v>3.686116</v>
      </c>
      <c r="Q3" s="0" t="s">
        <v>275</v>
      </c>
      <c r="R3" s="224"/>
      <c r="S3" s="224"/>
      <c r="T3" s="224"/>
      <c r="U3" s="224"/>
      <c r="V3" s="224"/>
      <c r="W3" s="224" t="s">
        <v>34</v>
      </c>
      <c r="X3" s="224"/>
      <c r="Y3" s="224"/>
      <c r="Z3" s="224"/>
      <c r="AF3" s="224"/>
    </row>
    <row r="4" customFormat="false" ht="15" hidden="false" customHeight="false" outlineLevel="0" collapsed="false">
      <c r="A4" s="0" t="s">
        <v>324</v>
      </c>
      <c r="B4" s="0" t="s">
        <v>275</v>
      </c>
      <c r="C4" s="0" t="s">
        <v>325</v>
      </c>
      <c r="D4" s="0" t="n">
        <v>20180706</v>
      </c>
      <c r="E4" s="0" t="s">
        <v>327</v>
      </c>
      <c r="F4" s="0" t="n">
        <v>125000</v>
      </c>
      <c r="G4" s="0" t="n">
        <v>113.714</v>
      </c>
      <c r="H4" s="0" t="n">
        <v>3.686116</v>
      </c>
      <c r="I4" s="0" t="s">
        <v>278</v>
      </c>
      <c r="J4" s="224" t="n">
        <f aca="false">ROUND(D4/10000,0)</f>
        <v>2018</v>
      </c>
      <c r="K4" s="224" t="n">
        <f aca="false">ROUND((D4-J4*10000)/100,0)</f>
        <v>7</v>
      </c>
      <c r="L4" s="224" t="n">
        <f aca="false">D4-J4*10000-K4*100</f>
        <v>6</v>
      </c>
      <c r="M4" s="325" t="n">
        <f aca="false">DATE(J4,K4,L4)</f>
        <v>43287</v>
      </c>
      <c r="N4" s="222" t="n">
        <f aca="false">M4+E4</f>
        <v>43287.4419560185</v>
      </c>
      <c r="O4" s="0" t="n">
        <v>113.714</v>
      </c>
      <c r="P4" s="0" t="n">
        <v>3.686116</v>
      </c>
      <c r="Q4" s="0" t="s">
        <v>275</v>
      </c>
      <c r="R4" s="224"/>
      <c r="S4" s="224"/>
      <c r="T4" s="224"/>
      <c r="U4" s="224"/>
      <c r="V4" s="224"/>
      <c r="W4" s="224" t="s">
        <v>328</v>
      </c>
      <c r="X4" s="224"/>
      <c r="Y4" s="224"/>
      <c r="Z4" s="224"/>
      <c r="AF4" s="224"/>
    </row>
    <row r="5" customFormat="false" ht="15" hidden="false" customHeight="false" outlineLevel="0" collapsed="false">
      <c r="A5" s="0" t="s">
        <v>324</v>
      </c>
      <c r="B5" s="0" t="s">
        <v>275</v>
      </c>
      <c r="C5" s="0" t="s">
        <v>325</v>
      </c>
      <c r="D5" s="0" t="n">
        <v>20180709</v>
      </c>
      <c r="E5" s="0" t="s">
        <v>329</v>
      </c>
      <c r="F5" s="0" t="n">
        <v>17000</v>
      </c>
      <c r="G5" s="0" t="n">
        <v>113.3484</v>
      </c>
      <c r="H5" s="0" t="n">
        <v>3.809477</v>
      </c>
      <c r="I5" s="0" t="s">
        <v>281</v>
      </c>
      <c r="J5" s="224" t="n">
        <f aca="false">ROUND(D5/10000,0)</f>
        <v>2018</v>
      </c>
      <c r="K5" s="224" t="n">
        <f aca="false">ROUND((D5-J5*10000)/100,0)</f>
        <v>7</v>
      </c>
      <c r="L5" s="224" t="n">
        <f aca="false">D5-J5*10000-K5*100</f>
        <v>9</v>
      </c>
      <c r="M5" s="325" t="n">
        <f aca="false">DATE(J5,K5,L5)</f>
        <v>43290</v>
      </c>
      <c r="N5" s="222" t="n">
        <f aca="false">M5+E5</f>
        <v>43290.5992939815</v>
      </c>
      <c r="O5" s="0" t="n">
        <v>113.3484</v>
      </c>
      <c r="P5" s="0" t="n">
        <v>3.809477</v>
      </c>
      <c r="Q5" s="0" t="s">
        <v>275</v>
      </c>
      <c r="R5" s="224"/>
      <c r="S5" s="224"/>
      <c r="T5" s="224"/>
      <c r="U5" s="224"/>
      <c r="V5" s="224"/>
      <c r="W5" s="224" t="s">
        <v>330</v>
      </c>
      <c r="X5" s="224"/>
      <c r="Y5" s="224"/>
      <c r="Z5" s="224"/>
      <c r="AF5" s="224"/>
    </row>
    <row r="6" customFormat="false" ht="15" hidden="false" customHeight="false" outlineLevel="0" collapsed="false">
      <c r="A6" s="0" t="s">
        <v>324</v>
      </c>
      <c r="B6" s="0" t="s">
        <v>275</v>
      </c>
      <c r="C6" s="0" t="s">
        <v>325</v>
      </c>
      <c r="D6" s="0" t="n">
        <v>20180709</v>
      </c>
      <c r="E6" s="0" t="s">
        <v>329</v>
      </c>
      <c r="F6" s="0" t="n">
        <v>17000</v>
      </c>
      <c r="G6" s="0" t="n">
        <v>114.3394</v>
      </c>
      <c r="H6" s="0" t="n">
        <v>3.464031</v>
      </c>
      <c r="I6" s="0" t="s">
        <v>282</v>
      </c>
      <c r="J6" s="224" t="n">
        <f aca="false">ROUND(D6/10000,0)</f>
        <v>2018</v>
      </c>
      <c r="K6" s="224" t="n">
        <f aca="false">ROUND((D6-J6*10000)/100,0)</f>
        <v>7</v>
      </c>
      <c r="L6" s="224" t="n">
        <f aca="false">D6-J6*10000-K6*100</f>
        <v>9</v>
      </c>
      <c r="M6" s="325" t="n">
        <f aca="false">DATE(J6,K6,L6)</f>
        <v>43290</v>
      </c>
      <c r="N6" s="222" t="n">
        <f aca="false">M6+E6</f>
        <v>43290.5992939815</v>
      </c>
      <c r="O6" s="0" t="n">
        <v>114.3394</v>
      </c>
      <c r="P6" s="0" t="n">
        <v>3.464031</v>
      </c>
      <c r="Q6" s="0" t="s">
        <v>275</v>
      </c>
      <c r="R6" s="224"/>
      <c r="S6" s="327" t="s">
        <v>331</v>
      </c>
      <c r="T6" s="328"/>
      <c r="U6" s="328"/>
      <c r="V6" s="328"/>
      <c r="W6" s="328"/>
      <c r="X6" s="328"/>
      <c r="Y6" s="328"/>
      <c r="Z6" s="328"/>
      <c r="AF6" s="224"/>
    </row>
    <row r="7" customFormat="false" ht="15" hidden="false" customHeight="false" outlineLevel="0" collapsed="false">
      <c r="A7" s="0" t="s">
        <v>324</v>
      </c>
      <c r="B7" s="0" t="s">
        <v>275</v>
      </c>
      <c r="C7" s="0" t="s">
        <v>325</v>
      </c>
      <c r="D7" s="0" t="n">
        <v>20180717</v>
      </c>
      <c r="E7" s="0" t="s">
        <v>332</v>
      </c>
      <c r="F7" s="0" t="n">
        <v>33000</v>
      </c>
      <c r="G7" s="0" t="n">
        <v>112.455</v>
      </c>
      <c r="H7" s="0" t="n">
        <v>4.090771</v>
      </c>
      <c r="I7" s="0" t="s">
        <v>284</v>
      </c>
      <c r="J7" s="224" t="n">
        <f aca="false">ROUND(D7/10000,0)</f>
        <v>2018</v>
      </c>
      <c r="K7" s="224" t="n">
        <f aca="false">ROUND((D7-J7*10000)/100,0)</f>
        <v>7</v>
      </c>
      <c r="L7" s="224" t="n">
        <f aca="false">D7-J7*10000-K7*100</f>
        <v>17</v>
      </c>
      <c r="M7" s="325" t="n">
        <f aca="false">DATE(J7,K7,L7)</f>
        <v>43298</v>
      </c>
      <c r="N7" s="222" t="n">
        <f aca="false">M7+E7</f>
        <v>43298.6462384259</v>
      </c>
      <c r="O7" s="0" t="n">
        <v>112.455</v>
      </c>
      <c r="P7" s="0" t="n">
        <v>4.090771</v>
      </c>
      <c r="Q7" s="0" t="s">
        <v>275</v>
      </c>
      <c r="R7" s="224"/>
      <c r="S7" s="329" t="s">
        <v>273</v>
      </c>
      <c r="T7" s="330" t="s">
        <v>274</v>
      </c>
      <c r="U7" s="330"/>
      <c r="V7" s="330"/>
      <c r="W7" s="330" t="s">
        <v>265</v>
      </c>
      <c r="X7" s="331" t="s">
        <v>268</v>
      </c>
      <c r="Y7" s="332"/>
      <c r="Z7" s="224"/>
      <c r="AF7" s="224"/>
    </row>
    <row r="8" customFormat="false" ht="15" hidden="false" customHeight="false" outlineLevel="0" collapsed="false">
      <c r="A8" s="0" t="s">
        <v>324</v>
      </c>
      <c r="B8" s="0" t="s">
        <v>275</v>
      </c>
      <c r="C8" s="0" t="s">
        <v>325</v>
      </c>
      <c r="D8" s="0" t="n">
        <v>20180717</v>
      </c>
      <c r="E8" s="0" t="s">
        <v>332</v>
      </c>
      <c r="F8" s="0" t="n">
        <v>33000</v>
      </c>
      <c r="G8" s="0" t="n">
        <v>112.555</v>
      </c>
      <c r="H8" s="0" t="n">
        <v>4.05515</v>
      </c>
      <c r="I8" s="0" t="s">
        <v>283</v>
      </c>
      <c r="J8" s="224" t="n">
        <f aca="false">ROUND(D8/10000,0)</f>
        <v>2018</v>
      </c>
      <c r="K8" s="224" t="n">
        <f aca="false">ROUND((D8-J8*10000)/100,0)</f>
        <v>7</v>
      </c>
      <c r="L8" s="224" t="n">
        <f aca="false">D8-J8*10000-K8*100</f>
        <v>17</v>
      </c>
      <c r="M8" s="325" t="n">
        <f aca="false">DATE(J8,K8,L8)</f>
        <v>43298</v>
      </c>
      <c r="N8" s="222" t="n">
        <f aca="false">M8+E8</f>
        <v>43298.6462384259</v>
      </c>
      <c r="O8" s="0" t="n">
        <v>112.555</v>
      </c>
      <c r="P8" s="0" t="n">
        <v>4.05515</v>
      </c>
      <c r="Q8" s="0" t="s">
        <v>275</v>
      </c>
      <c r="R8" s="224"/>
      <c r="S8" s="333" t="s">
        <v>275</v>
      </c>
      <c r="T8" s="334"/>
      <c r="U8" s="223"/>
      <c r="V8" s="224"/>
      <c r="W8" s="335"/>
      <c r="X8" s="336"/>
      <c r="Y8" s="224"/>
      <c r="Z8" s="224"/>
      <c r="AF8" s="224"/>
    </row>
    <row r="9" customFormat="false" ht="15" hidden="false" customHeight="false" outlineLevel="0" collapsed="false">
      <c r="A9" s="0" t="s">
        <v>324</v>
      </c>
      <c r="B9" s="0" t="s">
        <v>275</v>
      </c>
      <c r="C9" s="0" t="s">
        <v>325</v>
      </c>
      <c r="D9" s="0" t="n">
        <v>20180802</v>
      </c>
      <c r="E9" s="0" t="s">
        <v>333</v>
      </c>
      <c r="F9" s="0" t="n">
        <v>50000</v>
      </c>
      <c r="G9" s="0" t="n">
        <v>112.105</v>
      </c>
      <c r="H9" s="0" t="n">
        <v>4.145141</v>
      </c>
      <c r="I9" s="0" t="s">
        <v>285</v>
      </c>
      <c r="J9" s="224" t="n">
        <f aca="false">ROUND(D9/10000,0)</f>
        <v>2018</v>
      </c>
      <c r="K9" s="224" t="n">
        <f aca="false">ROUND((D9-J9*10000)/100,0)</f>
        <v>8</v>
      </c>
      <c r="L9" s="224" t="n">
        <f aca="false">D9-J9*10000-K9*100</f>
        <v>2</v>
      </c>
      <c r="M9" s="325" t="n">
        <f aca="false">DATE(J9,K9,L9)</f>
        <v>43314</v>
      </c>
      <c r="N9" s="222" t="n">
        <f aca="false">M9+E9</f>
        <v>43314.5637037037</v>
      </c>
      <c r="O9" s="0" t="n">
        <v>112.105</v>
      </c>
      <c r="P9" s="0" t="n">
        <v>4.145141</v>
      </c>
      <c r="Q9" s="0" t="s">
        <v>275</v>
      </c>
      <c r="R9" s="224"/>
      <c r="S9" s="333" t="s">
        <v>277</v>
      </c>
      <c r="T9" s="334"/>
      <c r="U9" s="224"/>
      <c r="V9" s="224"/>
      <c r="W9" s="335"/>
      <c r="X9" s="336"/>
      <c r="Y9" s="224"/>
      <c r="Z9" s="224"/>
      <c r="AF9" s="224"/>
    </row>
    <row r="10" customFormat="false" ht="15" hidden="false" customHeight="false" outlineLevel="0" collapsed="false">
      <c r="A10" s="0" t="s">
        <v>324</v>
      </c>
      <c r="B10" s="0" t="s">
        <v>275</v>
      </c>
      <c r="C10" s="0" t="s">
        <v>325</v>
      </c>
      <c r="D10" s="0" t="n">
        <v>20180802</v>
      </c>
      <c r="E10" s="0" t="s">
        <v>333</v>
      </c>
      <c r="F10" s="0" t="n">
        <v>50000</v>
      </c>
      <c r="G10" s="0" t="n">
        <v>112.105</v>
      </c>
      <c r="H10" s="0" t="n">
        <v>4.145141</v>
      </c>
      <c r="I10" s="0" t="s">
        <v>286</v>
      </c>
      <c r="J10" s="224" t="n">
        <f aca="false">ROUND(D10/10000,0)</f>
        <v>2018</v>
      </c>
      <c r="K10" s="224" t="n">
        <f aca="false">ROUND((D10-J10*10000)/100,0)</f>
        <v>8</v>
      </c>
      <c r="L10" s="224" t="n">
        <f aca="false">D10-J10*10000-K10*100</f>
        <v>2</v>
      </c>
      <c r="M10" s="325" t="n">
        <f aca="false">DATE(J10,K10,L10)</f>
        <v>43314</v>
      </c>
      <c r="N10" s="222" t="n">
        <f aca="false">M10+E10</f>
        <v>43314.5637037037</v>
      </c>
      <c r="O10" s="0" t="n">
        <v>112.105</v>
      </c>
      <c r="P10" s="0" t="n">
        <v>4.145141</v>
      </c>
      <c r="Q10" s="0" t="s">
        <v>275</v>
      </c>
      <c r="R10" s="224"/>
      <c r="S10" s="333" t="s">
        <v>278</v>
      </c>
      <c r="T10" s="334"/>
      <c r="U10" s="337"/>
      <c r="V10" s="224"/>
      <c r="W10" s="335"/>
      <c r="X10" s="336"/>
      <c r="Y10" s="224"/>
      <c r="Z10" s="224"/>
      <c r="AF10" s="224"/>
    </row>
    <row r="11" customFormat="false" ht="15" hidden="false" customHeight="false" outlineLevel="0" collapsed="false">
      <c r="A11" s="0" t="s">
        <v>324</v>
      </c>
      <c r="B11" s="0" t="s">
        <v>275</v>
      </c>
      <c r="C11" s="0" t="s">
        <v>325</v>
      </c>
      <c r="D11" s="0" t="n">
        <v>20180806</v>
      </c>
      <c r="E11" s="0" t="s">
        <v>334</v>
      </c>
      <c r="F11" s="0" t="n">
        <v>50000</v>
      </c>
      <c r="G11" s="0" t="n">
        <v>112.626</v>
      </c>
      <c r="H11" s="0" t="n">
        <v>3.947693</v>
      </c>
      <c r="I11" s="0" t="s">
        <v>288</v>
      </c>
      <c r="J11" s="224" t="n">
        <f aca="false">ROUND(D11/10000,0)</f>
        <v>2018</v>
      </c>
      <c r="K11" s="224" t="n">
        <f aca="false">ROUND((D11-J11*10000)/100,0)</f>
        <v>8</v>
      </c>
      <c r="L11" s="224" t="n">
        <f aca="false">D11-J11*10000-K11*100</f>
        <v>6</v>
      </c>
      <c r="M11" s="325" t="n">
        <f aca="false">DATE(J11,K11,L11)</f>
        <v>43318</v>
      </c>
      <c r="N11" s="222" t="n">
        <f aca="false">M11+E11</f>
        <v>43318.5907986111</v>
      </c>
      <c r="O11" s="0" t="n">
        <v>112.626</v>
      </c>
      <c r="P11" s="0" t="n">
        <v>3.947693</v>
      </c>
      <c r="Q11" s="0" t="s">
        <v>275</v>
      </c>
      <c r="R11" s="224"/>
      <c r="S11" s="333" t="s">
        <v>281</v>
      </c>
      <c r="T11" s="334"/>
      <c r="U11" s="337"/>
      <c r="V11" s="224"/>
      <c r="W11" s="335"/>
      <c r="X11" s="336"/>
      <c r="Y11" s="224"/>
      <c r="Z11" s="224"/>
      <c r="AF11" s="224"/>
    </row>
    <row r="12" customFormat="false" ht="15" hidden="false" customHeight="false" outlineLevel="0" collapsed="false">
      <c r="A12" s="0" t="s">
        <v>324</v>
      </c>
      <c r="B12" s="0" t="s">
        <v>275</v>
      </c>
      <c r="C12" s="0" t="s">
        <v>325</v>
      </c>
      <c r="D12" s="0" t="n">
        <v>20180806</v>
      </c>
      <c r="E12" s="0" t="s">
        <v>335</v>
      </c>
      <c r="F12" s="0" t="n">
        <v>50000</v>
      </c>
      <c r="G12" s="0" t="n">
        <v>112.626</v>
      </c>
      <c r="H12" s="0" t="n">
        <v>3.947693</v>
      </c>
      <c r="I12" s="0" t="s">
        <v>289</v>
      </c>
      <c r="J12" s="224" t="n">
        <f aca="false">ROUND(D12/10000,0)</f>
        <v>2018</v>
      </c>
      <c r="K12" s="224" t="n">
        <f aca="false">ROUND((D12-J12*10000)/100,0)</f>
        <v>8</v>
      </c>
      <c r="L12" s="224" t="n">
        <f aca="false">D12-J12*10000-K12*100</f>
        <v>6</v>
      </c>
      <c r="M12" s="325" t="n">
        <f aca="false">DATE(J12,K12,L12)</f>
        <v>43318</v>
      </c>
      <c r="N12" s="222" t="n">
        <f aca="false">M12+E12</f>
        <v>43318.5911689815</v>
      </c>
      <c r="O12" s="0" t="n">
        <v>112.626</v>
      </c>
      <c r="P12" s="0" t="n">
        <v>3.947693</v>
      </c>
      <c r="Q12" s="0" t="s">
        <v>275</v>
      </c>
      <c r="R12" s="224"/>
      <c r="S12" s="333" t="s">
        <v>282</v>
      </c>
      <c r="T12" s="334"/>
      <c r="U12" s="337"/>
      <c r="V12" s="224"/>
      <c r="W12" s="335"/>
      <c r="X12" s="336"/>
      <c r="Y12" s="224"/>
      <c r="Z12" s="224"/>
      <c r="AF12" s="224"/>
    </row>
    <row r="13" customFormat="false" ht="15" hidden="false" customHeight="false" outlineLevel="0" collapsed="false">
      <c r="A13" s="0" t="s">
        <v>324</v>
      </c>
      <c r="B13" s="0" t="s">
        <v>275</v>
      </c>
      <c r="C13" s="0" t="s">
        <v>325</v>
      </c>
      <c r="D13" s="0" t="n">
        <v>20180806</v>
      </c>
      <c r="E13" s="0" t="s">
        <v>336</v>
      </c>
      <c r="F13" s="0" t="n">
        <v>83000</v>
      </c>
      <c r="G13" s="0" t="n">
        <v>112.683</v>
      </c>
      <c r="H13" s="0" t="n">
        <v>3.927081</v>
      </c>
      <c r="I13" s="0" t="s">
        <v>290</v>
      </c>
      <c r="J13" s="224" t="n">
        <f aca="false">ROUND(D13/10000,0)</f>
        <v>2018</v>
      </c>
      <c r="K13" s="224" t="n">
        <f aca="false">ROUND((D13-J13*10000)/100,0)</f>
        <v>8</v>
      </c>
      <c r="L13" s="224" t="n">
        <f aca="false">D13-J13*10000-K13*100</f>
        <v>6</v>
      </c>
      <c r="M13" s="325" t="n">
        <f aca="false">DATE(J13,K13,L13)</f>
        <v>43318</v>
      </c>
      <c r="N13" s="222" t="n">
        <f aca="false">M13+E13</f>
        <v>43318.6022916667</v>
      </c>
      <c r="O13" s="0" t="n">
        <v>112.683</v>
      </c>
      <c r="P13" s="0" t="n">
        <v>3.927081</v>
      </c>
      <c r="Q13" s="0" t="s">
        <v>275</v>
      </c>
      <c r="R13" s="224"/>
      <c r="S13" s="333" t="s">
        <v>284</v>
      </c>
      <c r="T13" s="334"/>
      <c r="U13" s="337"/>
      <c r="V13" s="224"/>
      <c r="W13" s="335"/>
      <c r="X13" s="336"/>
      <c r="Y13" s="224"/>
      <c r="Z13" s="224"/>
      <c r="AF13" s="224"/>
    </row>
    <row r="14" customFormat="false" ht="15" hidden="false" customHeight="false" outlineLevel="0" collapsed="false">
      <c r="A14" s="0" t="s">
        <v>324</v>
      </c>
      <c r="B14" s="0" t="s">
        <v>275</v>
      </c>
      <c r="C14" s="0" t="s">
        <v>325</v>
      </c>
      <c r="D14" s="0" t="n">
        <v>20180806</v>
      </c>
      <c r="E14" s="0" t="s">
        <v>337</v>
      </c>
      <c r="F14" s="0" t="n">
        <v>133000</v>
      </c>
      <c r="G14" s="0" t="n">
        <v>113.872</v>
      </c>
      <c r="H14" s="0" t="n">
        <v>3.500087</v>
      </c>
      <c r="I14" s="0" t="s">
        <v>291</v>
      </c>
      <c r="J14" s="224" t="n">
        <f aca="false">ROUND(D14/10000,0)</f>
        <v>2018</v>
      </c>
      <c r="K14" s="224" t="n">
        <f aca="false">ROUND((D14-J14*10000)/100,0)</f>
        <v>8</v>
      </c>
      <c r="L14" s="224" t="n">
        <f aca="false">D14-J14*10000-K14*100</f>
        <v>6</v>
      </c>
      <c r="M14" s="325" t="n">
        <f aca="false">DATE(J14,K14,L14)</f>
        <v>43318</v>
      </c>
      <c r="N14" s="222" t="n">
        <f aca="false">M14+E14</f>
        <v>43318.7188310185</v>
      </c>
      <c r="O14" s="0" t="n">
        <v>113.872</v>
      </c>
      <c r="P14" s="0" t="n">
        <v>3.500087</v>
      </c>
      <c r="Q14" s="0" t="s">
        <v>275</v>
      </c>
      <c r="R14" s="224"/>
      <c r="S14" s="333" t="s">
        <v>283</v>
      </c>
      <c r="T14" s="334"/>
      <c r="U14" s="337"/>
      <c r="V14" s="224"/>
      <c r="W14" s="335"/>
      <c r="X14" s="336" t="s">
        <v>34</v>
      </c>
      <c r="Y14" s="224"/>
      <c r="Z14" s="224"/>
      <c r="AF14" s="224"/>
    </row>
    <row r="15" customFormat="false" ht="15" hidden="false" customHeight="false" outlineLevel="0" collapsed="false">
      <c r="A15" s="0" t="s">
        <v>324</v>
      </c>
      <c r="B15" s="0" t="s">
        <v>275</v>
      </c>
      <c r="C15" s="0" t="s">
        <v>325</v>
      </c>
      <c r="D15" s="0" t="n">
        <v>20180809</v>
      </c>
      <c r="E15" s="0" t="s">
        <v>338</v>
      </c>
      <c r="F15" s="0" t="n">
        <v>3000</v>
      </c>
      <c r="G15" s="0" t="n">
        <v>112.15</v>
      </c>
      <c r="H15" s="0" t="n">
        <v>4.099</v>
      </c>
      <c r="J15" s="224" t="n">
        <f aca="false">ROUND(D15/10000,0)</f>
        <v>2018</v>
      </c>
      <c r="K15" s="224" t="n">
        <f aca="false">ROUND((D15-J15*10000)/100,0)</f>
        <v>8</v>
      </c>
      <c r="L15" s="224" t="n">
        <f aca="false">D15-J15*10000-K15*100</f>
        <v>9</v>
      </c>
      <c r="M15" s="325" t="n">
        <f aca="false">DATE(J15,K15,L15)</f>
        <v>43321</v>
      </c>
      <c r="N15" s="222" t="n">
        <f aca="false">M15+E15</f>
        <v>43321.5796412037</v>
      </c>
      <c r="O15" s="0" t="n">
        <v>112.15</v>
      </c>
      <c r="P15" s="0" t="n">
        <v>4.099</v>
      </c>
      <c r="Q15" s="0" t="s">
        <v>275</v>
      </c>
      <c r="R15" s="224"/>
      <c r="S15" s="333" t="s">
        <v>285</v>
      </c>
      <c r="T15" s="334"/>
      <c r="U15" s="337"/>
      <c r="V15" s="224"/>
      <c r="W15" s="335"/>
      <c r="X15" s="336" t="s">
        <v>34</v>
      </c>
      <c r="Y15" s="224"/>
      <c r="Z15" s="224"/>
      <c r="AF15" s="224"/>
    </row>
    <row r="16" customFormat="false" ht="15" hidden="false" customHeight="false" outlineLevel="0" collapsed="false">
      <c r="A16" s="0" t="s">
        <v>324</v>
      </c>
      <c r="B16" s="0" t="s">
        <v>275</v>
      </c>
      <c r="C16" s="0" t="s">
        <v>325</v>
      </c>
      <c r="D16" s="0" t="n">
        <v>20180809</v>
      </c>
      <c r="E16" s="0" t="s">
        <v>338</v>
      </c>
      <c r="F16" s="0" t="n">
        <v>3000</v>
      </c>
      <c r="G16" s="0" t="n">
        <v>112.15</v>
      </c>
      <c r="H16" s="0" t="n">
        <v>4.099</v>
      </c>
      <c r="J16" s="224" t="n">
        <f aca="false">ROUND(D16/10000,0)</f>
        <v>2018</v>
      </c>
      <c r="K16" s="224" t="n">
        <f aca="false">ROUND((D16-J16*10000)/100,0)</f>
        <v>8</v>
      </c>
      <c r="L16" s="224" t="n">
        <f aca="false">D16-J16*10000-K16*100</f>
        <v>9</v>
      </c>
      <c r="M16" s="325" t="n">
        <f aca="false">DATE(J16,K16,L16)</f>
        <v>43321</v>
      </c>
      <c r="N16" s="222" t="n">
        <f aca="false">M16+E16</f>
        <v>43321.5796412037</v>
      </c>
      <c r="O16" s="0" t="n">
        <v>112.15</v>
      </c>
      <c r="P16" s="0" t="n">
        <v>4.099</v>
      </c>
      <c r="Q16" s="0" t="s">
        <v>275</v>
      </c>
      <c r="R16" s="224"/>
      <c r="S16" s="333" t="s">
        <v>286</v>
      </c>
      <c r="T16" s="334"/>
      <c r="U16" s="224"/>
      <c r="V16" s="224"/>
      <c r="W16" s="335"/>
      <c r="X16" s="336" t="s">
        <v>34</v>
      </c>
      <c r="Y16" s="224"/>
      <c r="Z16" s="224"/>
      <c r="AF16" s="224"/>
    </row>
    <row r="17" customFormat="false" ht="15" hidden="false" customHeight="false" outlineLevel="0" collapsed="false">
      <c r="A17" s="0" t="s">
        <v>324</v>
      </c>
      <c r="B17" s="0" t="s">
        <v>275</v>
      </c>
      <c r="C17" s="0" t="s">
        <v>325</v>
      </c>
      <c r="D17" s="0" t="n">
        <v>20180814</v>
      </c>
      <c r="E17" s="0" t="s">
        <v>339</v>
      </c>
      <c r="F17" s="0" t="n">
        <v>6000</v>
      </c>
      <c r="G17" s="0" t="n">
        <v>112.28</v>
      </c>
      <c r="H17" s="0" t="n">
        <v>4.038535</v>
      </c>
      <c r="J17" s="224" t="n">
        <f aca="false">ROUND(D17/10000,0)</f>
        <v>2018</v>
      </c>
      <c r="K17" s="224" t="n">
        <f aca="false">ROUND((D17-J17*10000)/100,0)</f>
        <v>8</v>
      </c>
      <c r="L17" s="224" t="n">
        <f aca="false">D17-J17*10000-K17*100</f>
        <v>14</v>
      </c>
      <c r="M17" s="325" t="n">
        <f aca="false">DATE(J17,K17,L17)</f>
        <v>43326</v>
      </c>
      <c r="N17" s="222" t="n">
        <f aca="false">M17+E17</f>
        <v>43326.563287037</v>
      </c>
      <c r="O17" s="0" t="n">
        <v>112.28</v>
      </c>
      <c r="P17" s="0" t="n">
        <v>4.038535</v>
      </c>
      <c r="Q17" s="0" t="s">
        <v>275</v>
      </c>
      <c r="S17" s="333" t="s">
        <v>288</v>
      </c>
      <c r="T17" s="334"/>
      <c r="W17" s="335"/>
      <c r="X17" s="336" t="s">
        <v>34</v>
      </c>
      <c r="AF17" s="224"/>
    </row>
    <row r="18" customFormat="false" ht="15" hidden="false" customHeight="false" outlineLevel="0" collapsed="false">
      <c r="A18" s="0" t="s">
        <v>324</v>
      </c>
      <c r="B18" s="0" t="s">
        <v>275</v>
      </c>
      <c r="C18" s="0" t="s">
        <v>325</v>
      </c>
      <c r="D18" s="0" t="n">
        <v>20180814</v>
      </c>
      <c r="E18" s="0" t="s">
        <v>339</v>
      </c>
      <c r="F18" s="0" t="n">
        <v>6000</v>
      </c>
      <c r="G18" s="0" t="n">
        <v>112.28</v>
      </c>
      <c r="H18" s="0" t="n">
        <v>4.038535</v>
      </c>
      <c r="J18" s="224" t="n">
        <f aca="false">ROUND(D18/10000,0)</f>
        <v>2018</v>
      </c>
      <c r="K18" s="224" t="n">
        <f aca="false">ROUND((D18-J18*10000)/100,0)</f>
        <v>8</v>
      </c>
      <c r="L18" s="224" t="n">
        <f aca="false">D18-J18*10000-K18*100</f>
        <v>14</v>
      </c>
      <c r="M18" s="325" t="n">
        <f aca="false">DATE(J18,K18,L18)</f>
        <v>43326</v>
      </c>
      <c r="N18" s="222" t="n">
        <f aca="false">M18+E18</f>
        <v>43326.563287037</v>
      </c>
      <c r="O18" s="0" t="n">
        <v>112.28</v>
      </c>
      <c r="P18" s="0" t="n">
        <v>4.038535</v>
      </c>
      <c r="Q18" s="0" t="s">
        <v>275</v>
      </c>
      <c r="S18" s="333" t="s">
        <v>289</v>
      </c>
      <c r="T18" s="334"/>
      <c r="W18" s="335"/>
      <c r="X18" s="336" t="s">
        <v>34</v>
      </c>
      <c r="AF18" s="224"/>
    </row>
    <row r="19" customFormat="false" ht="15" hidden="false" customHeight="false" outlineLevel="0" collapsed="false">
      <c r="A19" s="0" t="s">
        <v>324</v>
      </c>
      <c r="B19" s="0" t="s">
        <v>275</v>
      </c>
      <c r="C19" s="0" t="s">
        <v>325</v>
      </c>
      <c r="D19" s="0" t="n">
        <v>20180820</v>
      </c>
      <c r="E19" s="0" t="s">
        <v>340</v>
      </c>
      <c r="F19" s="0" t="n">
        <v>15000</v>
      </c>
      <c r="G19" s="0" t="n">
        <v>112.65</v>
      </c>
      <c r="H19" s="0" t="n">
        <v>3.876519</v>
      </c>
      <c r="J19" s="224" t="n">
        <f aca="false">ROUND(D19/10000,0)</f>
        <v>2018</v>
      </c>
      <c r="K19" s="224" t="n">
        <f aca="false">ROUND((D19-J19*10000)/100,0)</f>
        <v>8</v>
      </c>
      <c r="L19" s="224" t="n">
        <f aca="false">D19-J19*10000-K19*100</f>
        <v>20</v>
      </c>
      <c r="M19" s="325" t="n">
        <f aca="false">DATE(J19,K19,L19)</f>
        <v>43332</v>
      </c>
      <c r="N19" s="222" t="n">
        <f aca="false">M19+E19</f>
        <v>43332.4438425926</v>
      </c>
      <c r="O19" s="0" t="n">
        <v>112.65</v>
      </c>
      <c r="P19" s="0" t="n">
        <v>3.876519</v>
      </c>
      <c r="Q19" s="0" t="s">
        <v>275</v>
      </c>
      <c r="S19" s="333" t="s">
        <v>290</v>
      </c>
      <c r="T19" s="334"/>
      <c r="W19" s="335"/>
      <c r="X19" s="336" t="s">
        <v>34</v>
      </c>
      <c r="AF19" s="224"/>
    </row>
    <row r="20" customFormat="false" ht="15" hidden="false" customHeight="false" outlineLevel="0" collapsed="false">
      <c r="A20" s="0" t="s">
        <v>324</v>
      </c>
      <c r="B20" s="0" t="s">
        <v>275</v>
      </c>
      <c r="C20" s="0" t="s">
        <v>325</v>
      </c>
      <c r="D20" s="0" t="n">
        <v>20180820</v>
      </c>
      <c r="E20" s="0" t="s">
        <v>341</v>
      </c>
      <c r="F20" s="0" t="n">
        <v>15000</v>
      </c>
      <c r="G20" s="0" t="n">
        <v>112.65</v>
      </c>
      <c r="H20" s="0" t="n">
        <v>3.876519</v>
      </c>
      <c r="J20" s="224" t="n">
        <f aca="false">ROUND(D20/10000,0)</f>
        <v>2018</v>
      </c>
      <c r="K20" s="224" t="n">
        <f aca="false">ROUND((D20-J20*10000)/100,0)</f>
        <v>8</v>
      </c>
      <c r="L20" s="224" t="n">
        <f aca="false">D20-J20*10000-K20*100</f>
        <v>20</v>
      </c>
      <c r="M20" s="325" t="n">
        <f aca="false">DATE(J20,K20,L20)</f>
        <v>43332</v>
      </c>
      <c r="N20" s="222" t="n">
        <f aca="false">M20+E20</f>
        <v>43332.4438541667</v>
      </c>
      <c r="O20" s="0" t="n">
        <v>112.65</v>
      </c>
      <c r="P20" s="0" t="n">
        <v>3.876519</v>
      </c>
      <c r="Q20" s="0" t="s">
        <v>275</v>
      </c>
      <c r="S20" s="338" t="s">
        <v>291</v>
      </c>
      <c r="T20" s="339"/>
      <c r="U20" s="340"/>
      <c r="V20" s="340"/>
      <c r="W20" s="341"/>
      <c r="X20" s="342" t="s">
        <v>34</v>
      </c>
      <c r="AF20" s="224"/>
    </row>
    <row r="21" customFormat="false" ht="15" hidden="false" customHeight="false" outlineLevel="0" collapsed="false">
      <c r="A21" s="0" t="s">
        <v>324</v>
      </c>
      <c r="B21" s="0" t="s">
        <v>275</v>
      </c>
      <c r="C21" s="0" t="s">
        <v>325</v>
      </c>
      <c r="D21" s="0" t="n">
        <v>20180820</v>
      </c>
      <c r="E21" s="0" t="s">
        <v>341</v>
      </c>
      <c r="F21" s="0" t="n">
        <v>15000</v>
      </c>
      <c r="G21" s="0" t="n">
        <v>112.55</v>
      </c>
      <c r="H21" s="0" t="n">
        <v>3.913159</v>
      </c>
      <c r="J21" s="224" t="n">
        <f aca="false">ROUND(D21/10000,0)</f>
        <v>2018</v>
      </c>
      <c r="K21" s="224" t="n">
        <f aca="false">ROUND((D21-J21*10000)/100,0)</f>
        <v>8</v>
      </c>
      <c r="L21" s="224" t="n">
        <f aca="false">D21-J21*10000-K21*100</f>
        <v>20</v>
      </c>
      <c r="M21" s="325" t="n">
        <f aca="false">DATE(J21,K21,L21)</f>
        <v>43332</v>
      </c>
      <c r="N21" s="222" t="n">
        <f aca="false">M21+E21</f>
        <v>43332.4438541667</v>
      </c>
      <c r="O21" s="0" t="n">
        <v>112.55</v>
      </c>
      <c r="P21" s="0" t="n">
        <v>3.913159</v>
      </c>
      <c r="Q21" s="0" t="s">
        <v>275</v>
      </c>
      <c r="AF21" s="224"/>
    </row>
    <row r="22" customFormat="false" ht="15" hidden="false" customHeight="false" outlineLevel="0" collapsed="false">
      <c r="A22" s="0" t="s">
        <v>324</v>
      </c>
      <c r="B22" s="0" t="s">
        <v>275</v>
      </c>
      <c r="C22" s="0" t="s">
        <v>325</v>
      </c>
      <c r="D22" s="0" t="n">
        <v>20180820</v>
      </c>
      <c r="E22" s="0" t="s">
        <v>341</v>
      </c>
      <c r="F22" s="0" t="n">
        <v>15000</v>
      </c>
      <c r="G22" s="0" t="n">
        <v>112.65</v>
      </c>
      <c r="H22" s="0" t="n">
        <v>3.876519</v>
      </c>
      <c r="J22" s="224" t="n">
        <f aca="false">ROUND(D22/10000,0)</f>
        <v>2018</v>
      </c>
      <c r="K22" s="224" t="n">
        <f aca="false">ROUND((D22-J22*10000)/100,0)</f>
        <v>8</v>
      </c>
      <c r="L22" s="224" t="n">
        <f aca="false">D22-J22*10000-K22*100</f>
        <v>20</v>
      </c>
      <c r="M22" s="325" t="n">
        <f aca="false">DATE(J22,K22,L22)</f>
        <v>43332</v>
      </c>
      <c r="N22" s="222" t="n">
        <f aca="false">M22+E22</f>
        <v>43332.4438541667</v>
      </c>
      <c r="O22" s="0" t="n">
        <v>112.65</v>
      </c>
      <c r="P22" s="0" t="n">
        <v>3.876519</v>
      </c>
      <c r="Q22" s="0" t="s">
        <v>275</v>
      </c>
      <c r="AF22" s="224"/>
    </row>
    <row r="23" customFormat="false" ht="15" hidden="false" customHeight="false" outlineLevel="0" collapsed="false">
      <c r="A23" s="0" t="s">
        <v>324</v>
      </c>
      <c r="B23" s="0" t="s">
        <v>275</v>
      </c>
      <c r="C23" s="0" t="s">
        <v>325</v>
      </c>
      <c r="D23" s="0" t="n">
        <v>20180823</v>
      </c>
      <c r="E23" s="0" t="s">
        <v>342</v>
      </c>
      <c r="F23" s="0" t="n">
        <v>100000</v>
      </c>
      <c r="G23" s="0" t="n">
        <v>113.3335</v>
      </c>
      <c r="H23" s="0" t="n">
        <v>3.603321</v>
      </c>
      <c r="J23" s="224" t="n">
        <f aca="false">ROUND(D23/10000,0)</f>
        <v>2018</v>
      </c>
      <c r="K23" s="224" t="n">
        <f aca="false">ROUND((D23-J23*10000)/100,0)</f>
        <v>8</v>
      </c>
      <c r="L23" s="224" t="n">
        <f aca="false">D23-J23*10000-K23*100</f>
        <v>23</v>
      </c>
      <c r="M23" s="325" t="n">
        <f aca="false">DATE(J23,K23,L23)</f>
        <v>43335</v>
      </c>
      <c r="N23" s="222" t="n">
        <f aca="false">M23+E23</f>
        <v>43335.4132060185</v>
      </c>
      <c r="O23" s="0" t="n">
        <v>113.3335</v>
      </c>
      <c r="P23" s="0" t="n">
        <v>3.603321</v>
      </c>
      <c r="Q23" s="0" t="s">
        <v>275</v>
      </c>
      <c r="AF23" s="224"/>
    </row>
    <row r="24" customFormat="false" ht="15" hidden="false" customHeight="false" outlineLevel="0" collapsed="false">
      <c r="A24" s="0" t="s">
        <v>324</v>
      </c>
      <c r="B24" s="0" t="s">
        <v>275</v>
      </c>
      <c r="C24" s="0" t="s">
        <v>325</v>
      </c>
      <c r="D24" s="0" t="n">
        <v>20180823</v>
      </c>
      <c r="E24" s="0" t="s">
        <v>342</v>
      </c>
      <c r="F24" s="0" t="n">
        <v>100000</v>
      </c>
      <c r="G24" s="0" t="n">
        <v>113.301</v>
      </c>
      <c r="H24" s="0" t="n">
        <v>3.615188</v>
      </c>
      <c r="J24" s="224" t="n">
        <f aca="false">ROUND(D24/10000,0)</f>
        <v>2018</v>
      </c>
      <c r="K24" s="224" t="n">
        <f aca="false">ROUND((D24-J24*10000)/100,0)</f>
        <v>8</v>
      </c>
      <c r="L24" s="224" t="n">
        <f aca="false">D24-J24*10000-K24*100</f>
        <v>23</v>
      </c>
      <c r="M24" s="325" t="n">
        <f aca="false">DATE(J24,K24,L24)</f>
        <v>43335</v>
      </c>
      <c r="N24" s="222" t="n">
        <f aca="false">M24+E24</f>
        <v>43335.4132060185</v>
      </c>
      <c r="O24" s="0" t="n">
        <v>113.301</v>
      </c>
      <c r="P24" s="0" t="n">
        <v>3.615188</v>
      </c>
      <c r="Q24" s="0" t="s">
        <v>275</v>
      </c>
      <c r="AF24" s="224"/>
    </row>
    <row r="25" customFormat="false" ht="15" hidden="false" customHeight="false" outlineLevel="0" collapsed="false">
      <c r="A25" s="0" t="s">
        <v>324</v>
      </c>
      <c r="B25" s="0" t="s">
        <v>275</v>
      </c>
      <c r="C25" s="0" t="s">
        <v>325</v>
      </c>
      <c r="D25" s="0" t="n">
        <v>20180823</v>
      </c>
      <c r="E25" s="0" t="s">
        <v>342</v>
      </c>
      <c r="F25" s="0" t="n">
        <v>100000</v>
      </c>
      <c r="G25" s="0" t="n">
        <v>113.301</v>
      </c>
      <c r="H25" s="0" t="n">
        <v>3.615188</v>
      </c>
      <c r="J25" s="224" t="n">
        <f aca="false">ROUND(D25/10000,0)</f>
        <v>2018</v>
      </c>
      <c r="K25" s="224" t="n">
        <f aca="false">ROUND((D25-J25*10000)/100,0)</f>
        <v>8</v>
      </c>
      <c r="L25" s="224" t="n">
        <f aca="false">D25-J25*10000-K25*100</f>
        <v>23</v>
      </c>
      <c r="M25" s="325" t="n">
        <f aca="false">DATE(J25,K25,L25)</f>
        <v>43335</v>
      </c>
      <c r="N25" s="222" t="n">
        <f aca="false">M25+E25</f>
        <v>43335.4132060185</v>
      </c>
      <c r="O25" s="0" t="n">
        <v>113.301</v>
      </c>
      <c r="P25" s="0" t="n">
        <v>3.615188</v>
      </c>
      <c r="Q25" s="0" t="s">
        <v>275</v>
      </c>
      <c r="AF25" s="224"/>
    </row>
    <row r="26" customFormat="false" ht="15" hidden="false" customHeight="false" outlineLevel="0" collapsed="false">
      <c r="A26" s="0" t="s">
        <v>324</v>
      </c>
      <c r="B26" s="0" t="s">
        <v>275</v>
      </c>
      <c r="C26" s="0" t="s">
        <v>325</v>
      </c>
      <c r="D26" s="0" t="n">
        <v>20180823</v>
      </c>
      <c r="E26" s="0" t="s">
        <v>343</v>
      </c>
      <c r="F26" s="0" t="n">
        <v>100000</v>
      </c>
      <c r="G26" s="0" t="n">
        <v>112.951</v>
      </c>
      <c r="H26" s="0" t="n">
        <v>3.743264</v>
      </c>
      <c r="J26" s="224" t="n">
        <f aca="false">ROUND(D26/10000,0)</f>
        <v>2018</v>
      </c>
      <c r="K26" s="224" t="n">
        <f aca="false">ROUND((D26-J26*10000)/100,0)</f>
        <v>8</v>
      </c>
      <c r="L26" s="224" t="n">
        <f aca="false">D26-J26*10000-K26*100</f>
        <v>23</v>
      </c>
      <c r="M26" s="325" t="n">
        <f aca="false">DATE(J26,K26,L26)</f>
        <v>43335</v>
      </c>
      <c r="N26" s="222" t="n">
        <f aca="false">M26+E26</f>
        <v>43335.4132175926</v>
      </c>
      <c r="O26" s="0" t="n">
        <v>112.951</v>
      </c>
      <c r="P26" s="0" t="n">
        <v>3.743264</v>
      </c>
      <c r="Q26" s="0" t="s">
        <v>275</v>
      </c>
      <c r="AF26" s="224"/>
    </row>
    <row r="27" customFormat="false" ht="15" hidden="false" customHeight="false" outlineLevel="0" collapsed="false">
      <c r="A27" s="0" t="s">
        <v>324</v>
      </c>
      <c r="B27" s="0" t="s">
        <v>275</v>
      </c>
      <c r="C27" s="0" t="s">
        <v>325</v>
      </c>
      <c r="D27" s="0" t="n">
        <v>20180823</v>
      </c>
      <c r="E27" s="0" t="s">
        <v>344</v>
      </c>
      <c r="F27" s="0" t="n">
        <v>100000</v>
      </c>
      <c r="G27" s="0" t="n">
        <v>113.301</v>
      </c>
      <c r="H27" s="0" t="n">
        <v>3.615188</v>
      </c>
      <c r="J27" s="224" t="n">
        <f aca="false">ROUND(D27/10000,0)</f>
        <v>2018</v>
      </c>
      <c r="K27" s="224" t="n">
        <f aca="false">ROUND((D27-J27*10000)/100,0)</f>
        <v>8</v>
      </c>
      <c r="L27" s="224" t="n">
        <f aca="false">D27-J27*10000-K27*100</f>
        <v>23</v>
      </c>
      <c r="M27" s="325" t="n">
        <f aca="false">DATE(J27,K27,L27)</f>
        <v>43335</v>
      </c>
      <c r="N27" s="222" t="n">
        <f aca="false">M27+E27</f>
        <v>43335.4132291667</v>
      </c>
      <c r="O27" s="0" t="n">
        <v>113.301</v>
      </c>
      <c r="P27" s="0" t="n">
        <v>3.615188</v>
      </c>
      <c r="Q27" s="0" t="s">
        <v>275</v>
      </c>
      <c r="AF27" s="224"/>
    </row>
    <row r="28" customFormat="false" ht="15" hidden="false" customHeight="false" outlineLevel="0" collapsed="false">
      <c r="A28" s="0" t="s">
        <v>324</v>
      </c>
      <c r="B28" s="0" t="s">
        <v>275</v>
      </c>
      <c r="C28" s="0" t="s">
        <v>325</v>
      </c>
      <c r="D28" s="0" t="n">
        <v>20180823</v>
      </c>
      <c r="E28" s="0" t="s">
        <v>345</v>
      </c>
      <c r="F28" s="0" t="n">
        <v>15000</v>
      </c>
      <c r="G28" s="0" t="n">
        <v>112.209</v>
      </c>
      <c r="H28" s="0" t="n">
        <v>4.016436</v>
      </c>
      <c r="J28" s="224" t="n">
        <f aca="false">ROUND(D28/10000,0)</f>
        <v>2018</v>
      </c>
      <c r="K28" s="224" t="n">
        <f aca="false">ROUND((D28-J28*10000)/100,0)</f>
        <v>8</v>
      </c>
      <c r="L28" s="224" t="n">
        <f aca="false">D28-J28*10000-K28*100</f>
        <v>23</v>
      </c>
      <c r="M28" s="325" t="n">
        <f aca="false">DATE(J28,K28,L28)</f>
        <v>43335</v>
      </c>
      <c r="N28" s="222" t="n">
        <f aca="false">M28+E28</f>
        <v>43335.6689583333</v>
      </c>
      <c r="O28" s="0" t="n">
        <v>112.209</v>
      </c>
      <c r="P28" s="0" t="n">
        <v>4.016436</v>
      </c>
      <c r="Q28" s="0" t="s">
        <v>275</v>
      </c>
      <c r="AF28" s="224"/>
    </row>
    <row r="29" customFormat="false" ht="15" hidden="false" customHeight="false" outlineLevel="0" collapsed="false">
      <c r="A29" s="0" t="s">
        <v>324</v>
      </c>
      <c r="B29" s="0" t="s">
        <v>275</v>
      </c>
      <c r="C29" s="0" t="s">
        <v>325</v>
      </c>
      <c r="D29" s="0" t="n">
        <v>20180823</v>
      </c>
      <c r="E29" s="0" t="s">
        <v>346</v>
      </c>
      <c r="F29" s="0" t="n">
        <v>15000</v>
      </c>
      <c r="G29" s="0" t="n">
        <v>112.109</v>
      </c>
      <c r="H29" s="0" t="n">
        <v>4.053425</v>
      </c>
      <c r="J29" s="224" t="n">
        <f aca="false">ROUND(D29/10000,0)</f>
        <v>2018</v>
      </c>
      <c r="K29" s="224" t="n">
        <f aca="false">ROUND((D29-J29*10000)/100,0)</f>
        <v>8</v>
      </c>
      <c r="L29" s="224" t="n">
        <f aca="false">D29-J29*10000-K29*100</f>
        <v>23</v>
      </c>
      <c r="M29" s="325" t="n">
        <f aca="false">DATE(J29,K29,L29)</f>
        <v>43335</v>
      </c>
      <c r="N29" s="222" t="n">
        <f aca="false">M29+E29</f>
        <v>43335.6724421296</v>
      </c>
      <c r="O29" s="0" t="n">
        <v>112.109</v>
      </c>
      <c r="P29" s="0" t="n">
        <v>4.053425</v>
      </c>
      <c r="Q29" s="0" t="s">
        <v>275</v>
      </c>
      <c r="AF29" s="224"/>
    </row>
    <row r="30" customFormat="false" ht="15" hidden="false" customHeight="false" outlineLevel="0" collapsed="false">
      <c r="A30" s="0" t="s">
        <v>347</v>
      </c>
      <c r="B30" s="0" t="s">
        <v>277</v>
      </c>
      <c r="C30" s="0" t="s">
        <v>325</v>
      </c>
      <c r="D30" s="0" t="n">
        <v>20180705</v>
      </c>
      <c r="E30" s="0" t="s">
        <v>348</v>
      </c>
      <c r="F30" s="0" t="n">
        <v>6000</v>
      </c>
      <c r="G30" s="0" t="n">
        <v>101.2</v>
      </c>
      <c r="H30" s="0" t="n">
        <v>2.469093</v>
      </c>
      <c r="J30" s="224" t="n">
        <f aca="false">ROUND(D30/10000,0)</f>
        <v>2018</v>
      </c>
      <c r="K30" s="224" t="n">
        <f aca="false">ROUND((D30-J30*10000)/100,0)</f>
        <v>7</v>
      </c>
      <c r="L30" s="224" t="n">
        <f aca="false">D30-J30*10000-K30*100</f>
        <v>5</v>
      </c>
      <c r="M30" s="325" t="n">
        <f aca="false">DATE(J30,K30,L30)</f>
        <v>43286</v>
      </c>
      <c r="N30" s="222" t="n">
        <f aca="false">M30+E30</f>
        <v>43286.3650925926</v>
      </c>
      <c r="O30" s="0" t="n">
        <v>101.2</v>
      </c>
      <c r="P30" s="0" t="n">
        <v>2.469093</v>
      </c>
      <c r="Q30" s="0" t="s">
        <v>277</v>
      </c>
      <c r="AF30" s="224"/>
    </row>
    <row r="31" customFormat="false" ht="15" hidden="false" customHeight="false" outlineLevel="0" collapsed="false">
      <c r="A31" s="0" t="s">
        <v>347</v>
      </c>
      <c r="B31" s="0" t="s">
        <v>277</v>
      </c>
      <c r="C31" s="0" t="s">
        <v>325</v>
      </c>
      <c r="D31" s="0" t="n">
        <v>20180705</v>
      </c>
      <c r="E31" s="0" t="s">
        <v>348</v>
      </c>
      <c r="F31" s="0" t="n">
        <v>6000</v>
      </c>
      <c r="G31" s="0" t="n">
        <v>101.1</v>
      </c>
      <c r="H31" s="0" t="n">
        <v>2.636084</v>
      </c>
      <c r="J31" s="224" t="n">
        <f aca="false">ROUND(D31/10000,0)</f>
        <v>2018</v>
      </c>
      <c r="K31" s="224" t="n">
        <f aca="false">ROUND((D31-J31*10000)/100,0)</f>
        <v>7</v>
      </c>
      <c r="L31" s="224" t="n">
        <f aca="false">D31-J31*10000-K31*100</f>
        <v>5</v>
      </c>
      <c r="M31" s="325" t="n">
        <f aca="false">DATE(J31,K31,L31)</f>
        <v>43286</v>
      </c>
      <c r="N31" s="222" t="n">
        <f aca="false">M31+E31</f>
        <v>43286.3650925926</v>
      </c>
      <c r="O31" s="0" t="n">
        <v>101.1</v>
      </c>
      <c r="P31" s="0" t="n">
        <v>2.636084</v>
      </c>
      <c r="Q31" s="0" t="s">
        <v>277</v>
      </c>
      <c r="AF31" s="224"/>
    </row>
    <row r="32" customFormat="false" ht="15" hidden="false" customHeight="false" outlineLevel="0" collapsed="false">
      <c r="A32" s="0" t="s">
        <v>347</v>
      </c>
      <c r="B32" s="0" t="s">
        <v>277</v>
      </c>
      <c r="C32" s="0" t="s">
        <v>325</v>
      </c>
      <c r="D32" s="0" t="n">
        <v>20180705</v>
      </c>
      <c r="E32" s="0" t="s">
        <v>348</v>
      </c>
      <c r="F32" s="0" t="n">
        <v>6000</v>
      </c>
      <c r="G32" s="0" t="n">
        <v>101.2</v>
      </c>
      <c r="H32" s="0" t="n">
        <v>2.469093</v>
      </c>
      <c r="J32" s="224" t="n">
        <f aca="false">ROUND(D32/10000,0)</f>
        <v>2018</v>
      </c>
      <c r="K32" s="224" t="n">
        <f aca="false">ROUND((D32-J32*10000)/100,0)</f>
        <v>7</v>
      </c>
      <c r="L32" s="224" t="n">
        <f aca="false">D32-J32*10000-K32*100</f>
        <v>5</v>
      </c>
      <c r="M32" s="325" t="n">
        <f aca="false">DATE(J32,K32,L32)</f>
        <v>43286</v>
      </c>
      <c r="N32" s="222" t="n">
        <f aca="false">M32+E32</f>
        <v>43286.3650925926</v>
      </c>
      <c r="O32" s="0" t="n">
        <v>101.2</v>
      </c>
      <c r="P32" s="0" t="n">
        <v>2.469093</v>
      </c>
      <c r="Q32" s="0" t="s">
        <v>277</v>
      </c>
      <c r="AF32" s="224"/>
    </row>
    <row r="33" customFormat="false" ht="15" hidden="false" customHeight="false" outlineLevel="0" collapsed="false">
      <c r="A33" s="0" t="s">
        <v>347</v>
      </c>
      <c r="B33" s="0" t="s">
        <v>277</v>
      </c>
      <c r="C33" s="0" t="s">
        <v>325</v>
      </c>
      <c r="D33" s="0" t="n">
        <v>20180705</v>
      </c>
      <c r="E33" s="0" t="s">
        <v>348</v>
      </c>
      <c r="F33" s="0" t="n">
        <v>6000</v>
      </c>
      <c r="G33" s="0" t="n">
        <v>101.24</v>
      </c>
      <c r="H33" s="0" t="n">
        <v>2.402382</v>
      </c>
      <c r="J33" s="224" t="n">
        <f aca="false">ROUND(D33/10000,0)</f>
        <v>2018</v>
      </c>
      <c r="K33" s="224" t="n">
        <f aca="false">ROUND((D33-J33*10000)/100,0)</f>
        <v>7</v>
      </c>
      <c r="L33" s="224" t="n">
        <f aca="false">D33-J33*10000-K33*100</f>
        <v>5</v>
      </c>
      <c r="M33" s="325" t="n">
        <f aca="false">DATE(J33,K33,L33)</f>
        <v>43286</v>
      </c>
      <c r="N33" s="222" t="n">
        <f aca="false">M33+E33</f>
        <v>43286.3650925926</v>
      </c>
      <c r="O33" s="0" t="n">
        <v>101.24</v>
      </c>
      <c r="P33" s="0" t="n">
        <v>2.402382</v>
      </c>
      <c r="Q33" s="0" t="s">
        <v>277</v>
      </c>
      <c r="AF33" s="224"/>
    </row>
    <row r="34" customFormat="false" ht="15" hidden="false" customHeight="false" outlineLevel="0" collapsed="false">
      <c r="A34" s="0" t="s">
        <v>347</v>
      </c>
      <c r="B34" s="0" t="s">
        <v>277</v>
      </c>
      <c r="C34" s="0" t="s">
        <v>325</v>
      </c>
      <c r="D34" s="0" t="n">
        <v>20180705</v>
      </c>
      <c r="E34" s="0" t="s">
        <v>348</v>
      </c>
      <c r="F34" s="0" t="n">
        <v>6000</v>
      </c>
      <c r="G34" s="0" t="n">
        <v>101.24</v>
      </c>
      <c r="H34" s="0" t="n">
        <v>2.402382</v>
      </c>
      <c r="J34" s="224" t="n">
        <f aca="false">ROUND(D34/10000,0)</f>
        <v>2018</v>
      </c>
      <c r="K34" s="224" t="n">
        <f aca="false">ROUND((D34-J34*10000)/100,0)</f>
        <v>7</v>
      </c>
      <c r="L34" s="224" t="n">
        <f aca="false">D34-J34*10000-K34*100</f>
        <v>5</v>
      </c>
      <c r="M34" s="325" t="n">
        <f aca="false">DATE(J34,K34,L34)</f>
        <v>43286</v>
      </c>
      <c r="N34" s="222" t="n">
        <f aca="false">M34+E34</f>
        <v>43286.3650925926</v>
      </c>
      <c r="O34" s="0" t="n">
        <v>101.24</v>
      </c>
      <c r="P34" s="0" t="n">
        <v>2.402382</v>
      </c>
      <c r="Q34" s="0" t="s">
        <v>277</v>
      </c>
      <c r="AF34" s="224"/>
    </row>
    <row r="35" customFormat="false" ht="15" hidden="false" customHeight="false" outlineLevel="0" collapsed="false">
      <c r="A35" s="0" t="s">
        <v>347</v>
      </c>
      <c r="B35" s="0" t="s">
        <v>277</v>
      </c>
      <c r="C35" s="0" t="s">
        <v>325</v>
      </c>
      <c r="D35" s="0" t="n">
        <v>20180709</v>
      </c>
      <c r="E35" s="0" t="s">
        <v>349</v>
      </c>
      <c r="F35" s="0" t="n">
        <v>15000</v>
      </c>
      <c r="G35" s="0" t="n">
        <v>101</v>
      </c>
      <c r="H35" s="0" t="n">
        <v>2.787999</v>
      </c>
      <c r="J35" s="224" t="n">
        <f aca="false">ROUND(D35/10000,0)</f>
        <v>2018</v>
      </c>
      <c r="K35" s="224" t="n">
        <f aca="false">ROUND((D35-J35*10000)/100,0)</f>
        <v>7</v>
      </c>
      <c r="L35" s="224" t="n">
        <f aca="false">D35-J35*10000-K35*100</f>
        <v>9</v>
      </c>
      <c r="M35" s="325" t="n">
        <f aca="false">DATE(J35,K35,L35)</f>
        <v>43290</v>
      </c>
      <c r="N35" s="222" t="n">
        <f aca="false">M35+E35</f>
        <v>43290.5098611111</v>
      </c>
      <c r="O35" s="0" t="n">
        <v>101</v>
      </c>
      <c r="P35" s="0" t="n">
        <v>2.787999</v>
      </c>
      <c r="Q35" s="0" t="s">
        <v>277</v>
      </c>
      <c r="AF35" s="224"/>
    </row>
    <row r="36" customFormat="false" ht="15" hidden="false" customHeight="false" outlineLevel="0" collapsed="false">
      <c r="A36" s="0" t="s">
        <v>347</v>
      </c>
      <c r="B36" s="0" t="s">
        <v>277</v>
      </c>
      <c r="C36" s="0" t="s">
        <v>325</v>
      </c>
      <c r="D36" s="0" t="n">
        <v>20180709</v>
      </c>
      <c r="E36" s="0" t="s">
        <v>349</v>
      </c>
      <c r="F36" s="0" t="n">
        <v>15000</v>
      </c>
      <c r="G36" s="0" t="n">
        <v>100.8</v>
      </c>
      <c r="H36" s="0" t="n">
        <v>3.126586</v>
      </c>
      <c r="J36" s="224" t="n">
        <f aca="false">ROUND(D36/10000,0)</f>
        <v>2018</v>
      </c>
      <c r="K36" s="224" t="n">
        <f aca="false">ROUND((D36-J36*10000)/100,0)</f>
        <v>7</v>
      </c>
      <c r="L36" s="224" t="n">
        <f aca="false">D36-J36*10000-K36*100</f>
        <v>9</v>
      </c>
      <c r="M36" s="325" t="n">
        <f aca="false">DATE(J36,K36,L36)</f>
        <v>43290</v>
      </c>
      <c r="N36" s="222" t="n">
        <f aca="false">M36+E36</f>
        <v>43290.5098611111</v>
      </c>
      <c r="O36" s="0" t="n">
        <v>100.8</v>
      </c>
      <c r="P36" s="0" t="n">
        <v>3.126586</v>
      </c>
      <c r="Q36" s="0" t="s">
        <v>277</v>
      </c>
      <c r="AF36" s="224"/>
    </row>
    <row r="37" customFormat="false" ht="15" hidden="false" customHeight="false" outlineLevel="0" collapsed="false">
      <c r="A37" s="0" t="s">
        <v>347</v>
      </c>
      <c r="B37" s="0" t="s">
        <v>277</v>
      </c>
      <c r="C37" s="0" t="s">
        <v>325</v>
      </c>
      <c r="D37" s="0" t="n">
        <v>20180709</v>
      </c>
      <c r="E37" s="0" t="s">
        <v>350</v>
      </c>
      <c r="F37" s="0" t="n">
        <v>15000</v>
      </c>
      <c r="G37" s="0" t="n">
        <v>100.722</v>
      </c>
      <c r="H37" s="0" t="n">
        <v>3.25897</v>
      </c>
      <c r="J37" s="224" t="n">
        <f aca="false">ROUND(D37/10000,0)</f>
        <v>2018</v>
      </c>
      <c r="K37" s="224" t="n">
        <f aca="false">ROUND((D37-J37*10000)/100,0)</f>
        <v>7</v>
      </c>
      <c r="L37" s="224" t="n">
        <f aca="false">D37-J37*10000-K37*100</f>
        <v>9</v>
      </c>
      <c r="M37" s="325" t="n">
        <f aca="false">DATE(J37,K37,L37)</f>
        <v>43290</v>
      </c>
      <c r="N37" s="222" t="n">
        <f aca="false">M37+E37</f>
        <v>43290.6682291667</v>
      </c>
      <c r="O37" s="0" t="n">
        <v>100.722</v>
      </c>
      <c r="P37" s="0" t="n">
        <v>3.25897</v>
      </c>
      <c r="Q37" s="0" t="s">
        <v>277</v>
      </c>
      <c r="AF37" s="224"/>
    </row>
    <row r="38" customFormat="false" ht="15" hidden="false" customHeight="false" outlineLevel="0" collapsed="false">
      <c r="A38" s="0" t="s">
        <v>347</v>
      </c>
      <c r="B38" s="0" t="s">
        <v>277</v>
      </c>
      <c r="C38" s="0" t="s">
        <v>325</v>
      </c>
      <c r="D38" s="0" t="n">
        <v>20180709</v>
      </c>
      <c r="E38" s="0" t="s">
        <v>350</v>
      </c>
      <c r="F38" s="0" t="n">
        <v>15000</v>
      </c>
      <c r="G38" s="0" t="n">
        <v>100.722</v>
      </c>
      <c r="H38" s="0" t="n">
        <v>3.25897</v>
      </c>
      <c r="J38" s="224" t="n">
        <f aca="false">ROUND(D38/10000,0)</f>
        <v>2018</v>
      </c>
      <c r="K38" s="224" t="n">
        <f aca="false">ROUND((D38-J38*10000)/100,0)</f>
        <v>7</v>
      </c>
      <c r="L38" s="224" t="n">
        <f aca="false">D38-J38*10000-K38*100</f>
        <v>9</v>
      </c>
      <c r="M38" s="325" t="n">
        <f aca="false">DATE(J38,K38,L38)</f>
        <v>43290</v>
      </c>
      <c r="N38" s="222" t="n">
        <f aca="false">M38+E38</f>
        <v>43290.6682291667</v>
      </c>
      <c r="O38" s="0" t="n">
        <v>100.722</v>
      </c>
      <c r="P38" s="0" t="n">
        <v>3.25897</v>
      </c>
      <c r="Q38" s="0" t="s">
        <v>277</v>
      </c>
      <c r="AF38" s="224"/>
    </row>
    <row r="39" customFormat="false" ht="15" hidden="false" customHeight="false" outlineLevel="0" collapsed="false">
      <c r="A39" s="0" t="s">
        <v>347</v>
      </c>
      <c r="B39" s="0" t="s">
        <v>277</v>
      </c>
      <c r="C39" s="0" t="s">
        <v>325</v>
      </c>
      <c r="D39" s="0" t="n">
        <v>20180711</v>
      </c>
      <c r="E39" s="0" t="s">
        <v>351</v>
      </c>
      <c r="F39" s="0" t="n">
        <v>45000</v>
      </c>
      <c r="G39" s="0" t="n">
        <v>100.901</v>
      </c>
      <c r="H39" s="0" t="n">
        <v>2.941339</v>
      </c>
      <c r="J39" s="224" t="n">
        <f aca="false">ROUND(D39/10000,0)</f>
        <v>2018</v>
      </c>
      <c r="K39" s="224" t="n">
        <f aca="false">ROUND((D39-J39*10000)/100,0)</f>
        <v>7</v>
      </c>
      <c r="L39" s="224" t="n">
        <f aca="false">D39-J39*10000-K39*100</f>
        <v>11</v>
      </c>
      <c r="M39" s="325" t="n">
        <f aca="false">DATE(J39,K39,L39)</f>
        <v>43292</v>
      </c>
      <c r="N39" s="222" t="n">
        <f aca="false">M39+E39</f>
        <v>43292.5020833333</v>
      </c>
      <c r="O39" s="0" t="n">
        <v>100.901</v>
      </c>
      <c r="P39" s="0" t="n">
        <v>2.941339</v>
      </c>
      <c r="Q39" s="0" t="s">
        <v>277</v>
      </c>
      <c r="AF39" s="224"/>
    </row>
    <row r="40" customFormat="false" ht="15" hidden="false" customHeight="false" outlineLevel="0" collapsed="false">
      <c r="A40" s="0" t="s">
        <v>347</v>
      </c>
      <c r="B40" s="0" t="s">
        <v>277</v>
      </c>
      <c r="C40" s="0" t="s">
        <v>325</v>
      </c>
      <c r="D40" s="0" t="n">
        <v>20180711</v>
      </c>
      <c r="E40" s="0" t="s">
        <v>352</v>
      </c>
      <c r="F40" s="0" t="n">
        <v>10000</v>
      </c>
      <c r="G40" s="0" t="n">
        <v>100.901</v>
      </c>
      <c r="H40" s="0" t="n">
        <v>2.941339</v>
      </c>
      <c r="J40" s="224" t="n">
        <f aca="false">ROUND(D40/10000,0)</f>
        <v>2018</v>
      </c>
      <c r="K40" s="224" t="n">
        <f aca="false">ROUND((D40-J40*10000)/100,0)</f>
        <v>7</v>
      </c>
      <c r="L40" s="224" t="n">
        <f aca="false">D40-J40*10000-K40*100</f>
        <v>11</v>
      </c>
      <c r="M40" s="325" t="n">
        <f aca="false">DATE(J40,K40,L40)</f>
        <v>43292</v>
      </c>
      <c r="N40" s="222" t="n">
        <f aca="false">M40+E40</f>
        <v>43292.5026273148</v>
      </c>
      <c r="O40" s="0" t="n">
        <v>100.901</v>
      </c>
      <c r="P40" s="0" t="n">
        <v>2.941339</v>
      </c>
      <c r="Q40" s="0" t="s">
        <v>277</v>
      </c>
      <c r="AF40" s="224"/>
    </row>
    <row r="41" customFormat="false" ht="15" hidden="false" customHeight="false" outlineLevel="0" collapsed="false">
      <c r="A41" s="0" t="s">
        <v>347</v>
      </c>
      <c r="B41" s="0" t="s">
        <v>277</v>
      </c>
      <c r="C41" s="0" t="s">
        <v>325</v>
      </c>
      <c r="D41" s="0" t="n">
        <v>20180711</v>
      </c>
      <c r="E41" s="0" t="s">
        <v>352</v>
      </c>
      <c r="F41" s="0" t="n">
        <v>10000</v>
      </c>
      <c r="G41" s="0" t="n">
        <v>100.901</v>
      </c>
      <c r="H41" s="0" t="n">
        <v>2.941339</v>
      </c>
      <c r="J41" s="224" t="n">
        <f aca="false">ROUND(D41/10000,0)</f>
        <v>2018</v>
      </c>
      <c r="K41" s="224" t="n">
        <f aca="false">ROUND((D41-J41*10000)/100,0)</f>
        <v>7</v>
      </c>
      <c r="L41" s="224" t="n">
        <f aca="false">D41-J41*10000-K41*100</f>
        <v>11</v>
      </c>
      <c r="M41" s="325" t="n">
        <f aca="false">DATE(J41,K41,L41)</f>
        <v>43292</v>
      </c>
      <c r="N41" s="222" t="n">
        <f aca="false">M41+E41</f>
        <v>43292.5026273148</v>
      </c>
      <c r="O41" s="0" t="n">
        <v>100.901</v>
      </c>
      <c r="P41" s="0" t="n">
        <v>2.941339</v>
      </c>
      <c r="Q41" s="0" t="s">
        <v>277</v>
      </c>
      <c r="AF41" s="224"/>
    </row>
    <row r="42" customFormat="false" ht="15" hidden="false" customHeight="false" outlineLevel="0" collapsed="false">
      <c r="A42" s="0" t="s">
        <v>347</v>
      </c>
      <c r="B42" s="0" t="s">
        <v>277</v>
      </c>
      <c r="C42" s="0" t="s">
        <v>325</v>
      </c>
      <c r="D42" s="0" t="n">
        <v>20180711</v>
      </c>
      <c r="E42" s="0" t="s">
        <v>352</v>
      </c>
      <c r="F42" s="0" t="n">
        <v>5000</v>
      </c>
      <c r="G42" s="0" t="n">
        <v>100.901</v>
      </c>
      <c r="H42" s="0" t="n">
        <v>2.941339</v>
      </c>
      <c r="J42" s="224" t="n">
        <f aca="false">ROUND(D42/10000,0)</f>
        <v>2018</v>
      </c>
      <c r="K42" s="224" t="n">
        <f aca="false">ROUND((D42-J42*10000)/100,0)</f>
        <v>7</v>
      </c>
      <c r="L42" s="224" t="n">
        <f aca="false">D42-J42*10000-K42*100</f>
        <v>11</v>
      </c>
      <c r="M42" s="325" t="n">
        <f aca="false">DATE(J42,K42,L42)</f>
        <v>43292</v>
      </c>
      <c r="N42" s="222" t="n">
        <f aca="false">M42+E42</f>
        <v>43292.5026273148</v>
      </c>
      <c r="O42" s="0" t="n">
        <v>100.901</v>
      </c>
      <c r="P42" s="0" t="n">
        <v>2.941339</v>
      </c>
      <c r="Q42" s="0" t="s">
        <v>277</v>
      </c>
      <c r="AF42" s="224"/>
    </row>
    <row r="43" customFormat="false" ht="15" hidden="false" customHeight="false" outlineLevel="0" collapsed="false">
      <c r="A43" s="0" t="s">
        <v>347</v>
      </c>
      <c r="B43" s="0" t="s">
        <v>277</v>
      </c>
      <c r="C43" s="0" t="s">
        <v>325</v>
      </c>
      <c r="D43" s="0" t="n">
        <v>20180711</v>
      </c>
      <c r="E43" s="0" t="s">
        <v>352</v>
      </c>
      <c r="F43" s="0" t="n">
        <v>15000</v>
      </c>
      <c r="G43" s="0" t="n">
        <v>100.901</v>
      </c>
      <c r="H43" s="0" t="n">
        <v>2.941339</v>
      </c>
      <c r="J43" s="224" t="n">
        <f aca="false">ROUND(D43/10000,0)</f>
        <v>2018</v>
      </c>
      <c r="K43" s="224" t="n">
        <f aca="false">ROUND((D43-J43*10000)/100,0)</f>
        <v>7</v>
      </c>
      <c r="L43" s="224" t="n">
        <f aca="false">D43-J43*10000-K43*100</f>
        <v>11</v>
      </c>
      <c r="M43" s="325" t="n">
        <f aca="false">DATE(J43,K43,L43)</f>
        <v>43292</v>
      </c>
      <c r="N43" s="222" t="n">
        <f aca="false">M43+E43</f>
        <v>43292.5026273148</v>
      </c>
      <c r="O43" s="0" t="n">
        <v>100.901</v>
      </c>
      <c r="P43" s="0" t="n">
        <v>2.941339</v>
      </c>
      <c r="Q43" s="0" t="s">
        <v>277</v>
      </c>
      <c r="AF43" s="224"/>
    </row>
    <row r="44" customFormat="false" ht="15" hidden="false" customHeight="false" outlineLevel="0" collapsed="false">
      <c r="A44" s="0" t="s">
        <v>347</v>
      </c>
      <c r="B44" s="0" t="s">
        <v>277</v>
      </c>
      <c r="C44" s="0" t="s">
        <v>325</v>
      </c>
      <c r="D44" s="0" t="n">
        <v>20180711</v>
      </c>
      <c r="E44" s="0" t="s">
        <v>352</v>
      </c>
      <c r="F44" s="0" t="n">
        <v>5000</v>
      </c>
      <c r="G44" s="0" t="n">
        <v>100.901</v>
      </c>
      <c r="H44" s="0" t="n">
        <v>2.941339</v>
      </c>
      <c r="J44" s="224" t="n">
        <f aca="false">ROUND(D44/10000,0)</f>
        <v>2018</v>
      </c>
      <c r="K44" s="224" t="n">
        <f aca="false">ROUND((D44-J44*10000)/100,0)</f>
        <v>7</v>
      </c>
      <c r="L44" s="224" t="n">
        <f aca="false">D44-J44*10000-K44*100</f>
        <v>11</v>
      </c>
      <c r="M44" s="325" t="n">
        <f aca="false">DATE(J44,K44,L44)</f>
        <v>43292</v>
      </c>
      <c r="N44" s="222" t="n">
        <f aca="false">M44+E44</f>
        <v>43292.5026273148</v>
      </c>
      <c r="O44" s="0" t="n">
        <v>100.901</v>
      </c>
      <c r="P44" s="0" t="n">
        <v>2.941339</v>
      </c>
      <c r="Q44" s="0" t="s">
        <v>277</v>
      </c>
      <c r="AF44" s="224"/>
    </row>
    <row r="45" customFormat="false" ht="15" hidden="false" customHeight="false" outlineLevel="0" collapsed="false">
      <c r="A45" s="0" t="s">
        <v>347</v>
      </c>
      <c r="B45" s="0" t="s">
        <v>277</v>
      </c>
      <c r="C45" s="0" t="s">
        <v>325</v>
      </c>
      <c r="D45" s="0" t="n">
        <v>20180711</v>
      </c>
      <c r="E45" s="0" t="s">
        <v>353</v>
      </c>
      <c r="F45" s="0" t="n">
        <v>50000</v>
      </c>
      <c r="G45" s="0" t="n">
        <v>100.551</v>
      </c>
      <c r="H45" s="0" t="n">
        <v>3.541285</v>
      </c>
      <c r="J45" s="224" t="n">
        <f aca="false">ROUND(D45/10000,0)</f>
        <v>2018</v>
      </c>
      <c r="K45" s="224" t="n">
        <f aca="false">ROUND((D45-J45*10000)/100,0)</f>
        <v>7</v>
      </c>
      <c r="L45" s="224" t="n">
        <f aca="false">D45-J45*10000-K45*100</f>
        <v>11</v>
      </c>
      <c r="M45" s="325" t="n">
        <f aca="false">DATE(J45,K45,L45)</f>
        <v>43292</v>
      </c>
      <c r="N45" s="222" t="n">
        <f aca="false">M45+E45</f>
        <v>43292.5684953704</v>
      </c>
      <c r="O45" s="0" t="n">
        <v>100.551</v>
      </c>
      <c r="P45" s="0" t="n">
        <v>3.541285</v>
      </c>
      <c r="Q45" s="0" t="s">
        <v>277</v>
      </c>
      <c r="AF45" s="224"/>
    </row>
    <row r="46" customFormat="false" ht="15" hidden="false" customHeight="false" outlineLevel="0" collapsed="false">
      <c r="A46" s="0" t="s">
        <v>347</v>
      </c>
      <c r="B46" s="0" t="s">
        <v>277</v>
      </c>
      <c r="C46" s="0" t="s">
        <v>325</v>
      </c>
      <c r="D46" s="0" t="n">
        <v>20180712</v>
      </c>
      <c r="E46" s="0" t="s">
        <v>354</v>
      </c>
      <c r="F46" s="0" t="n">
        <v>33000</v>
      </c>
      <c r="G46" s="0" t="n">
        <v>101.313</v>
      </c>
      <c r="H46" s="0" t="n">
        <v>2.208466</v>
      </c>
      <c r="J46" s="224" t="n">
        <f aca="false">ROUND(D46/10000,0)</f>
        <v>2018</v>
      </c>
      <c r="K46" s="224" t="n">
        <f aca="false">ROUND((D46-J46*10000)/100,0)</f>
        <v>7</v>
      </c>
      <c r="L46" s="224" t="n">
        <f aca="false">D46-J46*10000-K46*100</f>
        <v>12</v>
      </c>
      <c r="M46" s="325" t="n">
        <f aca="false">DATE(J46,K46,L46)</f>
        <v>43293</v>
      </c>
      <c r="N46" s="222" t="n">
        <f aca="false">M46+E46</f>
        <v>43293.4544791667</v>
      </c>
      <c r="O46" s="0" t="n">
        <v>101.313</v>
      </c>
      <c r="P46" s="0" t="n">
        <v>2.208466</v>
      </c>
      <c r="Q46" s="0" t="s">
        <v>277</v>
      </c>
      <c r="AF46" s="224"/>
    </row>
    <row r="47" customFormat="false" ht="15" hidden="false" customHeight="false" outlineLevel="0" collapsed="false">
      <c r="A47" s="0" t="s">
        <v>347</v>
      </c>
      <c r="B47" s="0" t="s">
        <v>277</v>
      </c>
      <c r="C47" s="0" t="s">
        <v>325</v>
      </c>
      <c r="D47" s="0" t="n">
        <v>20180712</v>
      </c>
      <c r="E47" s="0" t="s">
        <v>354</v>
      </c>
      <c r="F47" s="0" t="n">
        <v>33000</v>
      </c>
      <c r="G47" s="0" t="n">
        <v>101.413</v>
      </c>
      <c r="H47" s="0" t="n">
        <v>2.03665</v>
      </c>
      <c r="J47" s="224" t="n">
        <f aca="false">ROUND(D47/10000,0)</f>
        <v>2018</v>
      </c>
      <c r="K47" s="224" t="n">
        <f aca="false">ROUND((D47-J47*10000)/100,0)</f>
        <v>7</v>
      </c>
      <c r="L47" s="224" t="n">
        <f aca="false">D47-J47*10000-K47*100</f>
        <v>12</v>
      </c>
      <c r="M47" s="325" t="n">
        <f aca="false">DATE(J47,K47,L47)</f>
        <v>43293</v>
      </c>
      <c r="N47" s="222" t="n">
        <f aca="false">M47+E47</f>
        <v>43293.4544791667</v>
      </c>
      <c r="O47" s="0" t="n">
        <v>101.413</v>
      </c>
      <c r="P47" s="0" t="n">
        <v>2.03665</v>
      </c>
      <c r="Q47" s="0" t="s">
        <v>277</v>
      </c>
      <c r="AF47" s="224"/>
    </row>
    <row r="48" customFormat="false" ht="15" hidden="false" customHeight="false" outlineLevel="0" collapsed="false">
      <c r="A48" s="0" t="s">
        <v>347</v>
      </c>
      <c r="B48" s="0" t="s">
        <v>277</v>
      </c>
      <c r="C48" s="0" t="s">
        <v>325</v>
      </c>
      <c r="D48" s="0" t="n">
        <v>20180712</v>
      </c>
      <c r="E48" s="0" t="s">
        <v>355</v>
      </c>
      <c r="F48" s="0" t="n">
        <v>33000</v>
      </c>
      <c r="G48" s="0" t="n">
        <v>101.313</v>
      </c>
      <c r="H48" s="0" t="n">
        <v>2.208466</v>
      </c>
      <c r="J48" s="224" t="n">
        <f aca="false">ROUND(D48/10000,0)</f>
        <v>2018</v>
      </c>
      <c r="K48" s="224" t="n">
        <f aca="false">ROUND((D48-J48*10000)/100,0)</f>
        <v>7</v>
      </c>
      <c r="L48" s="224" t="n">
        <f aca="false">D48-J48*10000-K48*100</f>
        <v>12</v>
      </c>
      <c r="M48" s="325" t="n">
        <f aca="false">DATE(J48,K48,L48)</f>
        <v>43293</v>
      </c>
      <c r="N48" s="222" t="n">
        <f aca="false">M48+E48</f>
        <v>43293.454537037</v>
      </c>
      <c r="O48" s="0" t="n">
        <v>101.313</v>
      </c>
      <c r="P48" s="0" t="n">
        <v>2.208466</v>
      </c>
      <c r="Q48" s="0" t="s">
        <v>277</v>
      </c>
      <c r="AF48" s="224"/>
    </row>
    <row r="49" customFormat="false" ht="15" hidden="false" customHeight="false" outlineLevel="0" collapsed="false">
      <c r="A49" s="0" t="s">
        <v>347</v>
      </c>
      <c r="B49" s="0" t="s">
        <v>277</v>
      </c>
      <c r="C49" s="0" t="s">
        <v>325</v>
      </c>
      <c r="D49" s="0" t="n">
        <v>20180712</v>
      </c>
      <c r="E49" s="0" t="s">
        <v>356</v>
      </c>
      <c r="F49" s="0" t="n">
        <v>2000</v>
      </c>
      <c r="G49" s="0" t="n">
        <v>100.757</v>
      </c>
      <c r="H49" s="0" t="n">
        <v>3.169542</v>
      </c>
      <c r="J49" s="224" t="n">
        <f aca="false">ROUND(D49/10000,0)</f>
        <v>2018</v>
      </c>
      <c r="K49" s="224" t="n">
        <f aca="false">ROUND((D49-J49*10000)/100,0)</f>
        <v>7</v>
      </c>
      <c r="L49" s="224" t="n">
        <f aca="false">D49-J49*10000-K49*100</f>
        <v>12</v>
      </c>
      <c r="M49" s="325" t="n">
        <f aca="false">DATE(J49,K49,L49)</f>
        <v>43293</v>
      </c>
      <c r="N49" s="222" t="n">
        <f aca="false">M49+E49</f>
        <v>43293.593275463</v>
      </c>
      <c r="O49" s="0" t="n">
        <v>100.757</v>
      </c>
      <c r="P49" s="0" t="n">
        <v>3.169542</v>
      </c>
      <c r="Q49" s="0" t="s">
        <v>277</v>
      </c>
      <c r="AF49" s="224"/>
    </row>
    <row r="50" customFormat="false" ht="15" hidden="false" customHeight="false" outlineLevel="0" collapsed="false">
      <c r="A50" s="0" t="s">
        <v>347</v>
      </c>
      <c r="B50" s="0" t="s">
        <v>277</v>
      </c>
      <c r="C50" s="0" t="s">
        <v>325</v>
      </c>
      <c r="D50" s="0" t="n">
        <v>20180712</v>
      </c>
      <c r="E50" s="0" t="s">
        <v>356</v>
      </c>
      <c r="F50" s="0" t="n">
        <v>2000</v>
      </c>
      <c r="G50" s="0" t="n">
        <v>100.757</v>
      </c>
      <c r="H50" s="0" t="n">
        <v>3.169542</v>
      </c>
      <c r="J50" s="224" t="n">
        <f aca="false">ROUND(D50/10000,0)</f>
        <v>2018</v>
      </c>
      <c r="K50" s="224" t="n">
        <f aca="false">ROUND((D50-J50*10000)/100,0)</f>
        <v>7</v>
      </c>
      <c r="L50" s="224" t="n">
        <f aca="false">D50-J50*10000-K50*100</f>
        <v>12</v>
      </c>
      <c r="M50" s="325" t="n">
        <f aca="false">DATE(J50,K50,L50)</f>
        <v>43293</v>
      </c>
      <c r="N50" s="222" t="n">
        <f aca="false">M50+E50</f>
        <v>43293.593275463</v>
      </c>
      <c r="O50" s="0" t="n">
        <v>100.757</v>
      </c>
      <c r="P50" s="0" t="n">
        <v>3.169542</v>
      </c>
      <c r="Q50" s="0" t="s">
        <v>277</v>
      </c>
      <c r="AF50" s="224"/>
    </row>
    <row r="51" customFormat="false" ht="15" hidden="false" customHeight="false" outlineLevel="0" collapsed="false">
      <c r="A51" s="0" t="s">
        <v>347</v>
      </c>
      <c r="B51" s="0" t="s">
        <v>277</v>
      </c>
      <c r="C51" s="0" t="s">
        <v>325</v>
      </c>
      <c r="D51" s="0" t="n">
        <v>20180712</v>
      </c>
      <c r="E51" s="0" t="s">
        <v>356</v>
      </c>
      <c r="F51" s="0" t="n">
        <v>2000</v>
      </c>
      <c r="G51" s="0" t="n">
        <v>100.757</v>
      </c>
      <c r="H51" s="0" t="n">
        <v>3.169542</v>
      </c>
      <c r="J51" s="224" t="n">
        <f aca="false">ROUND(D51/10000,0)</f>
        <v>2018</v>
      </c>
      <c r="K51" s="224" t="n">
        <f aca="false">ROUND((D51-J51*10000)/100,0)</f>
        <v>7</v>
      </c>
      <c r="L51" s="224" t="n">
        <f aca="false">D51-J51*10000-K51*100</f>
        <v>12</v>
      </c>
      <c r="M51" s="325" t="n">
        <f aca="false">DATE(J51,K51,L51)</f>
        <v>43293</v>
      </c>
      <c r="N51" s="222" t="n">
        <f aca="false">M51+E51</f>
        <v>43293.593275463</v>
      </c>
      <c r="O51" s="0" t="n">
        <v>100.757</v>
      </c>
      <c r="P51" s="0" t="n">
        <v>3.169542</v>
      </c>
      <c r="Q51" s="0" t="s">
        <v>277</v>
      </c>
      <c r="AF51" s="224"/>
    </row>
    <row r="52" customFormat="false" ht="15" hidden="false" customHeight="false" outlineLevel="0" collapsed="false">
      <c r="A52" s="0" t="s">
        <v>347</v>
      </c>
      <c r="B52" s="0" t="s">
        <v>277</v>
      </c>
      <c r="C52" s="0" t="s">
        <v>325</v>
      </c>
      <c r="D52" s="0" t="n">
        <v>20180712</v>
      </c>
      <c r="E52" s="0" t="s">
        <v>357</v>
      </c>
      <c r="F52" s="0" t="n">
        <v>2000</v>
      </c>
      <c r="G52" s="0" t="n">
        <v>100.757</v>
      </c>
      <c r="H52" s="0" t="n">
        <v>3.169542</v>
      </c>
      <c r="J52" s="224" t="n">
        <f aca="false">ROUND(D52/10000,0)</f>
        <v>2018</v>
      </c>
      <c r="K52" s="224" t="n">
        <f aca="false">ROUND((D52-J52*10000)/100,0)</f>
        <v>7</v>
      </c>
      <c r="L52" s="224" t="n">
        <f aca="false">D52-J52*10000-K52*100</f>
        <v>12</v>
      </c>
      <c r="M52" s="325" t="n">
        <f aca="false">DATE(J52,K52,L52)</f>
        <v>43293</v>
      </c>
      <c r="N52" s="222" t="n">
        <f aca="false">M52+E52</f>
        <v>43293.5934027778</v>
      </c>
      <c r="O52" s="0" t="n">
        <v>100.757</v>
      </c>
      <c r="P52" s="0" t="n">
        <v>3.169542</v>
      </c>
      <c r="Q52" s="0" t="s">
        <v>277</v>
      </c>
      <c r="AF52" s="224"/>
    </row>
    <row r="53" customFormat="false" ht="15" hidden="false" customHeight="false" outlineLevel="0" collapsed="false">
      <c r="A53" s="0" t="s">
        <v>347</v>
      </c>
      <c r="B53" s="0" t="s">
        <v>277</v>
      </c>
      <c r="C53" s="0" t="s">
        <v>325</v>
      </c>
      <c r="D53" s="0" t="n">
        <v>20180713</v>
      </c>
      <c r="E53" s="0" t="s">
        <v>358</v>
      </c>
      <c r="F53" s="0" t="n">
        <v>25000</v>
      </c>
      <c r="G53" s="0" t="n">
        <v>100.75</v>
      </c>
      <c r="H53" s="0" t="n">
        <v>3.175594</v>
      </c>
      <c r="J53" s="224" t="n">
        <f aca="false">ROUND(D53/10000,0)</f>
        <v>2018</v>
      </c>
      <c r="K53" s="224" t="n">
        <f aca="false">ROUND((D53-J53*10000)/100,0)</f>
        <v>7</v>
      </c>
      <c r="L53" s="224" t="n">
        <f aca="false">D53-J53*10000-K53*100</f>
        <v>13</v>
      </c>
      <c r="M53" s="325" t="n">
        <f aca="false">DATE(J53,K53,L53)</f>
        <v>43294</v>
      </c>
      <c r="N53" s="222" t="n">
        <f aca="false">M53+E53</f>
        <v>43294.4805439815</v>
      </c>
      <c r="O53" s="0" t="n">
        <v>100.75</v>
      </c>
      <c r="P53" s="0" t="n">
        <v>3.175594</v>
      </c>
      <c r="Q53" s="0" t="s">
        <v>277</v>
      </c>
      <c r="AF53" s="224"/>
    </row>
    <row r="54" customFormat="false" ht="15" hidden="false" customHeight="false" outlineLevel="0" collapsed="false">
      <c r="A54" s="0" t="s">
        <v>347</v>
      </c>
      <c r="B54" s="0" t="s">
        <v>277</v>
      </c>
      <c r="C54" s="0" t="s">
        <v>325</v>
      </c>
      <c r="D54" s="0" t="n">
        <v>20180713</v>
      </c>
      <c r="E54" s="0" t="s">
        <v>359</v>
      </c>
      <c r="F54" s="0" t="n">
        <v>25000</v>
      </c>
      <c r="G54" s="0" t="n">
        <v>101</v>
      </c>
      <c r="H54" s="0" t="n">
        <v>2.740127</v>
      </c>
      <c r="J54" s="224" t="n">
        <f aca="false">ROUND(D54/10000,0)</f>
        <v>2018</v>
      </c>
      <c r="K54" s="224" t="n">
        <f aca="false">ROUND((D54-J54*10000)/100,0)</f>
        <v>7</v>
      </c>
      <c r="L54" s="224" t="n">
        <f aca="false">D54-J54*10000-K54*100</f>
        <v>13</v>
      </c>
      <c r="M54" s="325" t="n">
        <f aca="false">DATE(J54,K54,L54)</f>
        <v>43294</v>
      </c>
      <c r="N54" s="222" t="n">
        <f aca="false">M54+E54</f>
        <v>43294.4891203704</v>
      </c>
      <c r="O54" s="0" t="n">
        <v>101</v>
      </c>
      <c r="P54" s="0" t="n">
        <v>2.740127</v>
      </c>
      <c r="Q54" s="0" t="s">
        <v>277</v>
      </c>
      <c r="AF54" s="224"/>
    </row>
    <row r="55" customFormat="false" ht="15" hidden="false" customHeight="false" outlineLevel="0" collapsed="false">
      <c r="A55" s="0" t="s">
        <v>347</v>
      </c>
      <c r="B55" s="0" t="s">
        <v>277</v>
      </c>
      <c r="C55" s="0" t="s">
        <v>325</v>
      </c>
      <c r="D55" s="0" t="n">
        <v>20180713</v>
      </c>
      <c r="E55" s="0" t="s">
        <v>359</v>
      </c>
      <c r="F55" s="0" t="n">
        <v>25000</v>
      </c>
      <c r="G55" s="0" t="n">
        <v>101.12</v>
      </c>
      <c r="H55" s="0" t="n">
        <v>2.531816</v>
      </c>
      <c r="J55" s="224" t="n">
        <f aca="false">ROUND(D55/10000,0)</f>
        <v>2018</v>
      </c>
      <c r="K55" s="224" t="n">
        <f aca="false">ROUND((D55-J55*10000)/100,0)</f>
        <v>7</v>
      </c>
      <c r="L55" s="224" t="n">
        <f aca="false">D55-J55*10000-K55*100</f>
        <v>13</v>
      </c>
      <c r="M55" s="325" t="n">
        <f aca="false">DATE(J55,K55,L55)</f>
        <v>43294</v>
      </c>
      <c r="N55" s="222" t="n">
        <f aca="false">M55+E55</f>
        <v>43294.4891203704</v>
      </c>
      <c r="O55" s="0" t="n">
        <v>101.12</v>
      </c>
      <c r="P55" s="0" t="n">
        <v>2.531816</v>
      </c>
      <c r="Q55" s="0" t="s">
        <v>277</v>
      </c>
      <c r="AF55" s="224"/>
    </row>
    <row r="56" customFormat="false" ht="15" hidden="false" customHeight="false" outlineLevel="0" collapsed="false">
      <c r="A56" s="0" t="s">
        <v>347</v>
      </c>
      <c r="B56" s="0" t="s">
        <v>277</v>
      </c>
      <c r="C56" s="0" t="s">
        <v>325</v>
      </c>
      <c r="D56" s="0" t="n">
        <v>20180716</v>
      </c>
      <c r="E56" s="0" t="s">
        <v>360</v>
      </c>
      <c r="F56" s="0" t="n">
        <v>10000</v>
      </c>
      <c r="G56" s="0" t="n">
        <v>100.46</v>
      </c>
      <c r="H56" s="0" t="n">
        <v>3.679523</v>
      </c>
      <c r="J56" s="224" t="n">
        <f aca="false">ROUND(D56/10000,0)</f>
        <v>2018</v>
      </c>
      <c r="K56" s="224" t="n">
        <f aca="false">ROUND((D56-J56*10000)/100,0)</f>
        <v>7</v>
      </c>
      <c r="L56" s="224" t="n">
        <f aca="false">D56-J56*10000-K56*100</f>
        <v>16</v>
      </c>
      <c r="M56" s="325" t="n">
        <f aca="false">DATE(J56,K56,L56)</f>
        <v>43297</v>
      </c>
      <c r="N56" s="222" t="n">
        <f aca="false">M56+E56</f>
        <v>43297.4872453704</v>
      </c>
      <c r="O56" s="0" t="n">
        <v>100.46</v>
      </c>
      <c r="P56" s="0" t="n">
        <v>3.679523</v>
      </c>
      <c r="Q56" s="0" t="s">
        <v>277</v>
      </c>
      <c r="AF56" s="224"/>
    </row>
    <row r="57" customFormat="false" ht="15" hidden="false" customHeight="false" outlineLevel="0" collapsed="false">
      <c r="A57" s="0" t="s">
        <v>347</v>
      </c>
      <c r="B57" s="0" t="s">
        <v>277</v>
      </c>
      <c r="C57" s="0" t="s">
        <v>325</v>
      </c>
      <c r="D57" s="0" t="n">
        <v>20180716</v>
      </c>
      <c r="E57" s="0" t="s">
        <v>360</v>
      </c>
      <c r="F57" s="0" t="n">
        <v>10000</v>
      </c>
      <c r="G57" s="0" t="n">
        <v>100.36</v>
      </c>
      <c r="H57" s="0" t="n">
        <v>3.856057</v>
      </c>
      <c r="J57" s="224" t="n">
        <f aca="false">ROUND(D57/10000,0)</f>
        <v>2018</v>
      </c>
      <c r="K57" s="224" t="n">
        <f aca="false">ROUND((D57-J57*10000)/100,0)</f>
        <v>7</v>
      </c>
      <c r="L57" s="224" t="n">
        <f aca="false">D57-J57*10000-K57*100</f>
        <v>16</v>
      </c>
      <c r="M57" s="325" t="n">
        <f aca="false">DATE(J57,K57,L57)</f>
        <v>43297</v>
      </c>
      <c r="N57" s="222" t="n">
        <f aca="false">M57+E57</f>
        <v>43297.4872453704</v>
      </c>
      <c r="O57" s="0" t="n">
        <v>100.36</v>
      </c>
      <c r="P57" s="0" t="n">
        <v>3.856057</v>
      </c>
      <c r="Q57" s="0" t="s">
        <v>277</v>
      </c>
      <c r="AF57" s="224"/>
    </row>
    <row r="58" customFormat="false" ht="15" hidden="false" customHeight="false" outlineLevel="0" collapsed="false">
      <c r="A58" s="0" t="s">
        <v>347</v>
      </c>
      <c r="B58" s="0" t="s">
        <v>277</v>
      </c>
      <c r="C58" s="0" t="s">
        <v>325</v>
      </c>
      <c r="D58" s="0" t="n">
        <v>20180716</v>
      </c>
      <c r="E58" s="0" t="s">
        <v>361</v>
      </c>
      <c r="F58" s="0" t="n">
        <v>13000</v>
      </c>
      <c r="G58" s="0" t="n">
        <v>101.2</v>
      </c>
      <c r="H58" s="0" t="n">
        <v>2.383304</v>
      </c>
      <c r="J58" s="224" t="n">
        <f aca="false">ROUND(D58/10000,0)</f>
        <v>2018</v>
      </c>
      <c r="K58" s="224" t="n">
        <f aca="false">ROUND((D58-J58*10000)/100,0)</f>
        <v>7</v>
      </c>
      <c r="L58" s="224" t="n">
        <f aca="false">D58-J58*10000-K58*100</f>
        <v>16</v>
      </c>
      <c r="M58" s="325" t="n">
        <f aca="false">DATE(J58,K58,L58)</f>
        <v>43297</v>
      </c>
      <c r="N58" s="222" t="n">
        <f aca="false">M58+E58</f>
        <v>43297.5356597222</v>
      </c>
      <c r="O58" s="0" t="n">
        <v>101.2</v>
      </c>
      <c r="P58" s="0" t="n">
        <v>2.383304</v>
      </c>
      <c r="Q58" s="0" t="s">
        <v>277</v>
      </c>
      <c r="AF58" s="224"/>
    </row>
    <row r="59" customFormat="false" ht="15" hidden="false" customHeight="false" outlineLevel="0" collapsed="false">
      <c r="A59" s="0" t="s">
        <v>347</v>
      </c>
      <c r="B59" s="0" t="s">
        <v>277</v>
      </c>
      <c r="C59" s="0" t="s">
        <v>325</v>
      </c>
      <c r="D59" s="0" t="n">
        <v>20180716</v>
      </c>
      <c r="E59" s="0" t="s">
        <v>362</v>
      </c>
      <c r="F59" s="0" t="n">
        <v>13000</v>
      </c>
      <c r="G59" s="0" t="n">
        <v>101.2</v>
      </c>
      <c r="H59" s="0" t="n">
        <v>2.383304</v>
      </c>
      <c r="J59" s="224" t="n">
        <f aca="false">ROUND(D59/10000,0)</f>
        <v>2018</v>
      </c>
      <c r="K59" s="224" t="n">
        <f aca="false">ROUND((D59-J59*10000)/100,0)</f>
        <v>7</v>
      </c>
      <c r="L59" s="224" t="n">
        <f aca="false">D59-J59*10000-K59*100</f>
        <v>16</v>
      </c>
      <c r="M59" s="325" t="n">
        <f aca="false">DATE(J59,K59,L59)</f>
        <v>43297</v>
      </c>
      <c r="N59" s="222" t="n">
        <f aca="false">M59+E59</f>
        <v>43297.5356944445</v>
      </c>
      <c r="O59" s="0" t="n">
        <v>101.2</v>
      </c>
      <c r="P59" s="0" t="n">
        <v>2.383304</v>
      </c>
      <c r="Q59" s="0" t="s">
        <v>277</v>
      </c>
      <c r="AF59" s="224"/>
    </row>
    <row r="60" customFormat="false" ht="15" hidden="false" customHeight="false" outlineLevel="0" collapsed="false">
      <c r="A60" s="0" t="s">
        <v>347</v>
      </c>
      <c r="B60" s="0" t="s">
        <v>277</v>
      </c>
      <c r="C60" s="0" t="s">
        <v>325</v>
      </c>
      <c r="D60" s="0" t="n">
        <v>20180716</v>
      </c>
      <c r="E60" s="0" t="s">
        <v>362</v>
      </c>
      <c r="F60" s="0" t="n">
        <v>13000</v>
      </c>
      <c r="G60" s="0" t="n">
        <v>101.117308</v>
      </c>
      <c r="H60" s="0" t="n">
        <v>2.527272</v>
      </c>
      <c r="J60" s="224" t="n">
        <f aca="false">ROUND(D60/10000,0)</f>
        <v>2018</v>
      </c>
      <c r="K60" s="224" t="n">
        <f aca="false">ROUND((D60-J60*10000)/100,0)</f>
        <v>7</v>
      </c>
      <c r="L60" s="224" t="n">
        <f aca="false">D60-J60*10000-K60*100</f>
        <v>16</v>
      </c>
      <c r="M60" s="325" t="n">
        <f aca="false">DATE(J60,K60,L60)</f>
        <v>43297</v>
      </c>
      <c r="N60" s="222" t="n">
        <f aca="false">M60+E60</f>
        <v>43297.5356944445</v>
      </c>
      <c r="O60" s="0" t="n">
        <v>101.117308</v>
      </c>
      <c r="P60" s="0" t="n">
        <v>2.527272</v>
      </c>
      <c r="Q60" s="0" t="s">
        <v>277</v>
      </c>
      <c r="AF60" s="224"/>
    </row>
    <row r="61" customFormat="false" ht="15" hidden="false" customHeight="false" outlineLevel="0" collapsed="false">
      <c r="A61" s="0" t="s">
        <v>347</v>
      </c>
      <c r="B61" s="0" t="s">
        <v>277</v>
      </c>
      <c r="C61" s="0" t="s">
        <v>325</v>
      </c>
      <c r="D61" s="0" t="n">
        <v>20180716</v>
      </c>
      <c r="E61" s="0" t="s">
        <v>362</v>
      </c>
      <c r="F61" s="0" t="n">
        <v>13000</v>
      </c>
      <c r="G61" s="0" t="n">
        <v>101.3</v>
      </c>
      <c r="H61" s="0" t="n">
        <v>2.209496</v>
      </c>
      <c r="J61" s="224" t="n">
        <f aca="false">ROUND(D61/10000,0)</f>
        <v>2018</v>
      </c>
      <c r="K61" s="224" t="n">
        <f aca="false">ROUND((D61-J61*10000)/100,0)</f>
        <v>7</v>
      </c>
      <c r="L61" s="224" t="n">
        <f aca="false">D61-J61*10000-K61*100</f>
        <v>16</v>
      </c>
      <c r="M61" s="325" t="n">
        <f aca="false">DATE(J61,K61,L61)</f>
        <v>43297</v>
      </c>
      <c r="N61" s="222" t="n">
        <f aca="false">M61+E61</f>
        <v>43297.5356944445</v>
      </c>
      <c r="O61" s="0" t="n">
        <v>101.3</v>
      </c>
      <c r="P61" s="0" t="n">
        <v>2.209496</v>
      </c>
      <c r="Q61" s="0" t="s">
        <v>277</v>
      </c>
      <c r="AF61" s="224"/>
    </row>
    <row r="62" customFormat="false" ht="15" hidden="false" customHeight="false" outlineLevel="0" collapsed="false">
      <c r="A62" s="0" t="s">
        <v>347</v>
      </c>
      <c r="B62" s="0" t="s">
        <v>277</v>
      </c>
      <c r="C62" s="0" t="s">
        <v>325</v>
      </c>
      <c r="D62" s="0" t="n">
        <v>20180717</v>
      </c>
      <c r="E62" s="0" t="s">
        <v>363</v>
      </c>
      <c r="F62" s="0" t="n">
        <v>50000</v>
      </c>
      <c r="G62" s="0" t="n">
        <v>100.745</v>
      </c>
      <c r="H62" s="0" t="n">
        <v>3.172014</v>
      </c>
      <c r="J62" s="224" t="n">
        <f aca="false">ROUND(D62/10000,0)</f>
        <v>2018</v>
      </c>
      <c r="K62" s="224" t="n">
        <f aca="false">ROUND((D62-J62*10000)/100,0)</f>
        <v>7</v>
      </c>
      <c r="L62" s="224" t="n">
        <f aca="false">D62-J62*10000-K62*100</f>
        <v>17</v>
      </c>
      <c r="M62" s="325" t="n">
        <f aca="false">DATE(J62,K62,L62)</f>
        <v>43298</v>
      </c>
      <c r="N62" s="222" t="n">
        <f aca="false">M62+E62</f>
        <v>43298.6609606482</v>
      </c>
      <c r="O62" s="0" t="n">
        <v>100.745</v>
      </c>
      <c r="P62" s="0" t="n">
        <v>3.172014</v>
      </c>
      <c r="Q62" s="0" t="s">
        <v>277</v>
      </c>
      <c r="AF62" s="224"/>
    </row>
    <row r="63" customFormat="false" ht="15" hidden="false" customHeight="false" outlineLevel="0" collapsed="false">
      <c r="A63" s="0" t="s">
        <v>347</v>
      </c>
      <c r="B63" s="0" t="s">
        <v>277</v>
      </c>
      <c r="C63" s="0" t="s">
        <v>325</v>
      </c>
      <c r="D63" s="0" t="n">
        <v>20180718</v>
      </c>
      <c r="E63" s="0" t="s">
        <v>364</v>
      </c>
      <c r="F63" s="0" t="n">
        <v>164000</v>
      </c>
      <c r="G63" s="0" t="n">
        <v>100.81</v>
      </c>
      <c r="H63" s="0" t="n">
        <v>3.050707</v>
      </c>
      <c r="J63" s="224" t="n">
        <f aca="false">ROUND(D63/10000,0)</f>
        <v>2018</v>
      </c>
      <c r="K63" s="224" t="n">
        <f aca="false">ROUND((D63-J63*10000)/100,0)</f>
        <v>7</v>
      </c>
      <c r="L63" s="224" t="n">
        <f aca="false">D63-J63*10000-K63*100</f>
        <v>18</v>
      </c>
      <c r="M63" s="325" t="n">
        <f aca="false">DATE(J63,K63,L63)</f>
        <v>43299</v>
      </c>
      <c r="N63" s="222" t="n">
        <f aca="false">M63+E63</f>
        <v>43299.464525463</v>
      </c>
      <c r="O63" s="0" t="n">
        <v>100.81</v>
      </c>
      <c r="P63" s="0" t="n">
        <v>3.050707</v>
      </c>
      <c r="Q63" s="0" t="s">
        <v>277</v>
      </c>
      <c r="AF63" s="224"/>
    </row>
    <row r="64" customFormat="false" ht="15" hidden="false" customHeight="false" outlineLevel="0" collapsed="false">
      <c r="A64" s="0" t="s">
        <v>347</v>
      </c>
      <c r="B64" s="0" t="s">
        <v>277</v>
      </c>
      <c r="C64" s="0" t="s">
        <v>325</v>
      </c>
      <c r="D64" s="0" t="n">
        <v>20180718</v>
      </c>
      <c r="E64" s="0" t="s">
        <v>364</v>
      </c>
      <c r="F64" s="0" t="n">
        <v>164000</v>
      </c>
      <c r="G64" s="0" t="n">
        <v>100.8</v>
      </c>
      <c r="H64" s="0" t="n">
        <v>3.0684</v>
      </c>
      <c r="J64" s="224" t="n">
        <f aca="false">ROUND(D64/10000,0)</f>
        <v>2018</v>
      </c>
      <c r="K64" s="224" t="n">
        <f aca="false">ROUND((D64-J64*10000)/100,0)</f>
        <v>7</v>
      </c>
      <c r="L64" s="224" t="n">
        <f aca="false">D64-J64*10000-K64*100</f>
        <v>18</v>
      </c>
      <c r="M64" s="325" t="n">
        <f aca="false">DATE(J64,K64,L64)</f>
        <v>43299</v>
      </c>
      <c r="N64" s="222" t="n">
        <f aca="false">M64+E64</f>
        <v>43299.464525463</v>
      </c>
      <c r="O64" s="0" t="n">
        <v>100.8</v>
      </c>
      <c r="P64" s="0" t="n">
        <v>3.0684</v>
      </c>
      <c r="Q64" s="0" t="s">
        <v>277</v>
      </c>
      <c r="AF64" s="224"/>
    </row>
    <row r="65" customFormat="false" ht="15" hidden="false" customHeight="false" outlineLevel="0" collapsed="false">
      <c r="A65" s="0" t="s">
        <v>347</v>
      </c>
      <c r="B65" s="0" t="s">
        <v>277</v>
      </c>
      <c r="C65" s="0" t="s">
        <v>325</v>
      </c>
      <c r="D65" s="0" t="n">
        <v>20180718</v>
      </c>
      <c r="E65" s="0" t="s">
        <v>365</v>
      </c>
      <c r="F65" s="0" t="n">
        <v>164000</v>
      </c>
      <c r="G65" s="0" t="n">
        <v>100.95</v>
      </c>
      <c r="H65" s="0" t="n">
        <v>2.803347</v>
      </c>
      <c r="J65" s="224" t="n">
        <f aca="false">ROUND(D65/10000,0)</f>
        <v>2018</v>
      </c>
      <c r="K65" s="224" t="n">
        <f aca="false">ROUND((D65-J65*10000)/100,0)</f>
        <v>7</v>
      </c>
      <c r="L65" s="224" t="n">
        <f aca="false">D65-J65*10000-K65*100</f>
        <v>18</v>
      </c>
      <c r="M65" s="325" t="n">
        <f aca="false">DATE(J65,K65,L65)</f>
        <v>43299</v>
      </c>
      <c r="N65" s="222" t="n">
        <f aca="false">M65+E65</f>
        <v>43299.4850115741</v>
      </c>
      <c r="O65" s="0" t="n">
        <v>100.95</v>
      </c>
      <c r="P65" s="0" t="n">
        <v>2.803347</v>
      </c>
      <c r="Q65" s="0" t="s">
        <v>277</v>
      </c>
      <c r="AF65" s="224"/>
    </row>
    <row r="66" customFormat="false" ht="15" hidden="false" customHeight="false" outlineLevel="0" collapsed="false">
      <c r="A66" s="0" t="s">
        <v>347</v>
      </c>
      <c r="B66" s="0" t="s">
        <v>277</v>
      </c>
      <c r="C66" s="0" t="s">
        <v>325</v>
      </c>
      <c r="D66" s="0" t="n">
        <v>20180718</v>
      </c>
      <c r="E66" s="0" t="s">
        <v>365</v>
      </c>
      <c r="F66" s="0" t="n">
        <v>164000</v>
      </c>
      <c r="G66" s="0" t="n">
        <v>101.05</v>
      </c>
      <c r="H66" s="0" t="n">
        <v>2.627056</v>
      </c>
      <c r="J66" s="224" t="n">
        <f aca="false">ROUND(D66/10000,0)</f>
        <v>2018</v>
      </c>
      <c r="K66" s="224" t="n">
        <f aca="false">ROUND((D66-J66*10000)/100,0)</f>
        <v>7</v>
      </c>
      <c r="L66" s="224" t="n">
        <f aca="false">D66-J66*10000-K66*100</f>
        <v>18</v>
      </c>
      <c r="M66" s="325" t="n">
        <f aca="false">DATE(J66,K66,L66)</f>
        <v>43299</v>
      </c>
      <c r="N66" s="222" t="n">
        <f aca="false">M66+E66</f>
        <v>43299.4850115741</v>
      </c>
      <c r="O66" s="0" t="n">
        <v>101.05</v>
      </c>
      <c r="P66" s="0" t="n">
        <v>2.627056</v>
      </c>
      <c r="Q66" s="0" t="s">
        <v>277</v>
      </c>
      <c r="AF66" s="224"/>
    </row>
    <row r="67" customFormat="false" ht="15" hidden="false" customHeight="false" outlineLevel="0" collapsed="false">
      <c r="A67" s="0" t="s">
        <v>347</v>
      </c>
      <c r="B67" s="0" t="s">
        <v>277</v>
      </c>
      <c r="C67" s="0" t="s">
        <v>325</v>
      </c>
      <c r="D67" s="0" t="n">
        <v>20180719</v>
      </c>
      <c r="E67" s="0" t="s">
        <v>366</v>
      </c>
      <c r="F67" s="0" t="n">
        <v>50000</v>
      </c>
      <c r="G67" s="0" t="n">
        <v>101.012</v>
      </c>
      <c r="H67" s="0" t="n">
        <v>2.668003</v>
      </c>
      <c r="J67" s="224" t="n">
        <f aca="false">ROUND(D67/10000,0)</f>
        <v>2018</v>
      </c>
      <c r="K67" s="224" t="n">
        <f aca="false">ROUND((D67-J67*10000)/100,0)</f>
        <v>7</v>
      </c>
      <c r="L67" s="224" t="n">
        <f aca="false">D67-J67*10000-K67*100</f>
        <v>19</v>
      </c>
      <c r="M67" s="325" t="n">
        <f aca="false">DATE(J67,K67,L67)</f>
        <v>43300</v>
      </c>
      <c r="N67" s="222" t="n">
        <f aca="false">M67+E67</f>
        <v>43300.5050115741</v>
      </c>
      <c r="O67" s="0" t="n">
        <v>101.012</v>
      </c>
      <c r="P67" s="0" t="n">
        <v>2.668003</v>
      </c>
      <c r="Q67" s="0" t="s">
        <v>277</v>
      </c>
      <c r="AF67" s="224"/>
    </row>
    <row r="68" customFormat="false" ht="15" hidden="false" customHeight="false" outlineLevel="0" collapsed="false">
      <c r="A68" s="0" t="s">
        <v>347</v>
      </c>
      <c r="B68" s="0" t="s">
        <v>277</v>
      </c>
      <c r="C68" s="0" t="s">
        <v>325</v>
      </c>
      <c r="D68" s="0" t="n">
        <v>20180719</v>
      </c>
      <c r="E68" s="0" t="s">
        <v>366</v>
      </c>
      <c r="F68" s="0" t="n">
        <v>50000</v>
      </c>
      <c r="G68" s="0" t="n">
        <v>100.952</v>
      </c>
      <c r="H68" s="0" t="n">
        <v>2.775363</v>
      </c>
      <c r="J68" s="224" t="n">
        <f aca="false">ROUND(D68/10000,0)</f>
        <v>2018</v>
      </c>
      <c r="K68" s="224" t="n">
        <f aca="false">ROUND((D68-J68*10000)/100,0)</f>
        <v>7</v>
      </c>
      <c r="L68" s="224" t="n">
        <f aca="false">D68-J68*10000-K68*100</f>
        <v>19</v>
      </c>
      <c r="M68" s="325" t="n">
        <f aca="false">DATE(J68,K68,L68)</f>
        <v>43300</v>
      </c>
      <c r="N68" s="222" t="n">
        <f aca="false">M68+E68</f>
        <v>43300.5050115741</v>
      </c>
      <c r="O68" s="0" t="n">
        <v>100.952</v>
      </c>
      <c r="P68" s="0" t="n">
        <v>2.775363</v>
      </c>
      <c r="Q68" s="0" t="s">
        <v>277</v>
      </c>
      <c r="AF68" s="224"/>
    </row>
    <row r="69" customFormat="false" ht="15" hidden="false" customHeight="false" outlineLevel="0" collapsed="false">
      <c r="A69" s="0" t="s">
        <v>347</v>
      </c>
      <c r="B69" s="0" t="s">
        <v>277</v>
      </c>
      <c r="C69" s="0" t="s">
        <v>325</v>
      </c>
      <c r="D69" s="0" t="n">
        <v>20180719</v>
      </c>
      <c r="E69" s="0" t="s">
        <v>367</v>
      </c>
      <c r="F69" s="0" t="n">
        <v>15000</v>
      </c>
      <c r="G69" s="0" t="n">
        <v>101.012</v>
      </c>
      <c r="H69" s="0" t="n">
        <v>2.668003</v>
      </c>
      <c r="J69" s="224" t="n">
        <f aca="false">ROUND(D69/10000,0)</f>
        <v>2018</v>
      </c>
      <c r="K69" s="224" t="n">
        <f aca="false">ROUND((D69-J69*10000)/100,0)</f>
        <v>7</v>
      </c>
      <c r="L69" s="224" t="n">
        <f aca="false">D69-J69*10000-K69*100</f>
        <v>19</v>
      </c>
      <c r="M69" s="325" t="n">
        <f aca="false">DATE(J69,K69,L69)</f>
        <v>43300</v>
      </c>
      <c r="N69" s="222" t="n">
        <f aca="false">M69+E69</f>
        <v>43300.5050231482</v>
      </c>
      <c r="O69" s="0" t="n">
        <v>101.012</v>
      </c>
      <c r="P69" s="0" t="n">
        <v>2.668003</v>
      </c>
      <c r="Q69" s="0" t="s">
        <v>277</v>
      </c>
      <c r="AF69" s="224"/>
    </row>
    <row r="70" customFormat="false" ht="15" hidden="false" customHeight="false" outlineLevel="0" collapsed="false">
      <c r="A70" s="0" t="s">
        <v>347</v>
      </c>
      <c r="B70" s="0" t="s">
        <v>277</v>
      </c>
      <c r="C70" s="0" t="s">
        <v>325</v>
      </c>
      <c r="D70" s="0" t="n">
        <v>20180719</v>
      </c>
      <c r="E70" s="0" t="s">
        <v>367</v>
      </c>
      <c r="F70" s="0" t="n">
        <v>15000</v>
      </c>
      <c r="G70" s="0" t="n">
        <v>101.012</v>
      </c>
      <c r="H70" s="0" t="n">
        <v>2.668003</v>
      </c>
      <c r="J70" s="224" t="n">
        <f aca="false">ROUND(D70/10000,0)</f>
        <v>2018</v>
      </c>
      <c r="K70" s="224" t="n">
        <f aca="false">ROUND((D70-J70*10000)/100,0)</f>
        <v>7</v>
      </c>
      <c r="L70" s="224" t="n">
        <f aca="false">D70-J70*10000-K70*100</f>
        <v>19</v>
      </c>
      <c r="M70" s="325" t="n">
        <f aca="false">DATE(J70,K70,L70)</f>
        <v>43300</v>
      </c>
      <c r="N70" s="222" t="n">
        <f aca="false">M70+E70</f>
        <v>43300.5050231482</v>
      </c>
      <c r="O70" s="0" t="n">
        <v>101.012</v>
      </c>
      <c r="P70" s="0" t="n">
        <v>2.668003</v>
      </c>
      <c r="Q70" s="0" t="s">
        <v>277</v>
      </c>
      <c r="AF70" s="224"/>
    </row>
    <row r="71" customFormat="false" ht="15" hidden="false" customHeight="false" outlineLevel="0" collapsed="false">
      <c r="A71" s="0" t="s">
        <v>347</v>
      </c>
      <c r="B71" s="0" t="s">
        <v>277</v>
      </c>
      <c r="C71" s="0" t="s">
        <v>325</v>
      </c>
      <c r="D71" s="0" t="n">
        <v>20180719</v>
      </c>
      <c r="E71" s="0" t="s">
        <v>367</v>
      </c>
      <c r="F71" s="0" t="n">
        <v>20000</v>
      </c>
      <c r="G71" s="0" t="n">
        <v>101.012</v>
      </c>
      <c r="H71" s="0" t="n">
        <v>2.668003</v>
      </c>
      <c r="J71" s="224" t="n">
        <f aca="false">ROUND(D71/10000,0)</f>
        <v>2018</v>
      </c>
      <c r="K71" s="224" t="n">
        <f aca="false">ROUND((D71-J71*10000)/100,0)</f>
        <v>7</v>
      </c>
      <c r="L71" s="224" t="n">
        <f aca="false">D71-J71*10000-K71*100</f>
        <v>19</v>
      </c>
      <c r="M71" s="325" t="n">
        <f aca="false">DATE(J71,K71,L71)</f>
        <v>43300</v>
      </c>
      <c r="N71" s="222" t="n">
        <f aca="false">M71+E71</f>
        <v>43300.5050231482</v>
      </c>
      <c r="O71" s="0" t="n">
        <v>101.012</v>
      </c>
      <c r="P71" s="0" t="n">
        <v>2.668003</v>
      </c>
      <c r="Q71" s="0" t="s">
        <v>277</v>
      </c>
      <c r="AF71" s="224"/>
    </row>
    <row r="72" customFormat="false" ht="15" hidden="false" customHeight="false" outlineLevel="0" collapsed="false">
      <c r="A72" s="0" t="s">
        <v>347</v>
      </c>
      <c r="B72" s="0" t="s">
        <v>277</v>
      </c>
      <c r="C72" s="0" t="s">
        <v>325</v>
      </c>
      <c r="D72" s="0" t="n">
        <v>20180719</v>
      </c>
      <c r="E72" s="0" t="s">
        <v>368</v>
      </c>
      <c r="F72" s="0" t="n">
        <v>27000</v>
      </c>
      <c r="G72" s="0" t="n">
        <v>101.065</v>
      </c>
      <c r="H72" s="0" t="n">
        <v>2.573269</v>
      </c>
      <c r="J72" s="224" t="n">
        <f aca="false">ROUND(D72/10000,0)</f>
        <v>2018</v>
      </c>
      <c r="K72" s="224" t="n">
        <f aca="false">ROUND((D72-J72*10000)/100,0)</f>
        <v>7</v>
      </c>
      <c r="L72" s="224" t="n">
        <f aca="false">D72-J72*10000-K72*100</f>
        <v>19</v>
      </c>
      <c r="M72" s="325" t="n">
        <f aca="false">DATE(J72,K72,L72)</f>
        <v>43300</v>
      </c>
      <c r="N72" s="222" t="n">
        <f aca="false">M72+E72</f>
        <v>43300.5581828704</v>
      </c>
      <c r="O72" s="0" t="n">
        <v>101.065</v>
      </c>
      <c r="P72" s="0" t="n">
        <v>2.573269</v>
      </c>
      <c r="Q72" s="0" t="s">
        <v>277</v>
      </c>
      <c r="AF72" s="224"/>
    </row>
    <row r="73" customFormat="false" ht="15" hidden="false" customHeight="false" outlineLevel="0" collapsed="false">
      <c r="A73" s="0" t="s">
        <v>347</v>
      </c>
      <c r="B73" s="0" t="s">
        <v>277</v>
      </c>
      <c r="C73" s="0" t="s">
        <v>325</v>
      </c>
      <c r="D73" s="0" t="n">
        <v>20180719</v>
      </c>
      <c r="E73" s="0" t="s">
        <v>368</v>
      </c>
      <c r="F73" s="0" t="n">
        <v>27000</v>
      </c>
      <c r="G73" s="0" t="n">
        <v>101.065</v>
      </c>
      <c r="H73" s="0" t="n">
        <v>2.573269</v>
      </c>
      <c r="J73" s="224" t="n">
        <f aca="false">ROUND(D73/10000,0)</f>
        <v>2018</v>
      </c>
      <c r="K73" s="224" t="n">
        <f aca="false">ROUND((D73-J73*10000)/100,0)</f>
        <v>7</v>
      </c>
      <c r="L73" s="224" t="n">
        <f aca="false">D73-J73*10000-K73*100</f>
        <v>19</v>
      </c>
      <c r="M73" s="325" t="n">
        <f aca="false">DATE(J73,K73,L73)</f>
        <v>43300</v>
      </c>
      <c r="N73" s="222" t="n">
        <f aca="false">M73+E73</f>
        <v>43300.5581828704</v>
      </c>
      <c r="O73" s="0" t="n">
        <v>101.065</v>
      </c>
      <c r="P73" s="0" t="n">
        <v>2.573269</v>
      </c>
      <c r="Q73" s="0" t="s">
        <v>277</v>
      </c>
      <c r="AF73" s="224"/>
    </row>
    <row r="74" customFormat="false" ht="15" hidden="false" customHeight="false" outlineLevel="0" collapsed="false">
      <c r="A74" s="0" t="s">
        <v>347</v>
      </c>
      <c r="B74" s="0" t="s">
        <v>277</v>
      </c>
      <c r="C74" s="0" t="s">
        <v>325</v>
      </c>
      <c r="D74" s="0" t="n">
        <v>20180720</v>
      </c>
      <c r="E74" s="0" t="s">
        <v>369</v>
      </c>
      <c r="F74" s="0" t="n">
        <v>30000</v>
      </c>
      <c r="G74" s="0" t="n">
        <v>101.193</v>
      </c>
      <c r="H74" s="0" t="n">
        <v>2.33444</v>
      </c>
      <c r="J74" s="224" t="n">
        <f aca="false">ROUND(D74/10000,0)</f>
        <v>2018</v>
      </c>
      <c r="K74" s="224" t="n">
        <f aca="false">ROUND((D74-J74*10000)/100,0)</f>
        <v>7</v>
      </c>
      <c r="L74" s="224" t="n">
        <f aca="false">D74-J74*10000-K74*100</f>
        <v>20</v>
      </c>
      <c r="M74" s="325" t="n">
        <f aca="false">DATE(J74,K74,L74)</f>
        <v>43301</v>
      </c>
      <c r="N74" s="222" t="n">
        <f aca="false">M74+E74</f>
        <v>43301.372662037</v>
      </c>
      <c r="O74" s="0" t="n">
        <v>101.193</v>
      </c>
      <c r="P74" s="0" t="n">
        <v>2.33444</v>
      </c>
      <c r="Q74" s="0" t="s">
        <v>277</v>
      </c>
      <c r="AF74" s="224"/>
    </row>
    <row r="75" customFormat="false" ht="15" hidden="false" customHeight="false" outlineLevel="0" collapsed="false">
      <c r="A75" s="0" t="s">
        <v>347</v>
      </c>
      <c r="B75" s="0" t="s">
        <v>277</v>
      </c>
      <c r="C75" s="0" t="s">
        <v>325</v>
      </c>
      <c r="D75" s="0" t="n">
        <v>20180720</v>
      </c>
      <c r="E75" s="0" t="s">
        <v>369</v>
      </c>
      <c r="F75" s="0" t="n">
        <v>30000</v>
      </c>
      <c r="G75" s="0" t="n">
        <v>101.103</v>
      </c>
      <c r="H75" s="0" t="n">
        <v>2.495768</v>
      </c>
      <c r="J75" s="224" t="n">
        <f aca="false">ROUND(D75/10000,0)</f>
        <v>2018</v>
      </c>
      <c r="K75" s="224" t="n">
        <f aca="false">ROUND((D75-J75*10000)/100,0)</f>
        <v>7</v>
      </c>
      <c r="L75" s="224" t="n">
        <f aca="false">D75-J75*10000-K75*100</f>
        <v>20</v>
      </c>
      <c r="M75" s="325" t="n">
        <f aca="false">DATE(J75,K75,L75)</f>
        <v>43301</v>
      </c>
      <c r="N75" s="222" t="n">
        <f aca="false">M75+E75</f>
        <v>43301.372662037</v>
      </c>
      <c r="O75" s="0" t="n">
        <v>101.103</v>
      </c>
      <c r="P75" s="0" t="n">
        <v>2.495768</v>
      </c>
      <c r="Q75" s="0" t="s">
        <v>277</v>
      </c>
      <c r="AF75" s="224"/>
    </row>
    <row r="76" customFormat="false" ht="15" hidden="false" customHeight="false" outlineLevel="0" collapsed="false">
      <c r="A76" s="0" t="s">
        <v>347</v>
      </c>
      <c r="B76" s="0" t="s">
        <v>277</v>
      </c>
      <c r="C76" s="0" t="s">
        <v>325</v>
      </c>
      <c r="D76" s="0" t="n">
        <v>20180725</v>
      </c>
      <c r="E76" s="0" t="s">
        <v>370</v>
      </c>
      <c r="F76" s="0" t="n">
        <v>20000</v>
      </c>
      <c r="G76" s="0" t="n">
        <v>100.728</v>
      </c>
      <c r="H76" s="0" t="n">
        <v>3.164509</v>
      </c>
      <c r="J76" s="224" t="n">
        <f aca="false">ROUND(D76/10000,0)</f>
        <v>2018</v>
      </c>
      <c r="K76" s="224" t="n">
        <f aca="false">ROUND((D76-J76*10000)/100,0)</f>
        <v>7</v>
      </c>
      <c r="L76" s="224" t="n">
        <f aca="false">D76-J76*10000-K76*100</f>
        <v>25</v>
      </c>
      <c r="M76" s="325" t="n">
        <f aca="false">DATE(J76,K76,L76)</f>
        <v>43306</v>
      </c>
      <c r="N76" s="222" t="n">
        <f aca="false">M76+E76</f>
        <v>43306.4818402778</v>
      </c>
      <c r="O76" s="0" t="n">
        <v>100.728</v>
      </c>
      <c r="P76" s="0" t="n">
        <v>3.164509</v>
      </c>
      <c r="Q76" s="0" t="s">
        <v>277</v>
      </c>
      <c r="AF76" s="224"/>
    </row>
    <row r="77" customFormat="false" ht="15" hidden="false" customHeight="false" outlineLevel="0" collapsed="false">
      <c r="A77" s="0" t="s">
        <v>347</v>
      </c>
      <c r="B77" s="0" t="s">
        <v>277</v>
      </c>
      <c r="C77" s="0" t="s">
        <v>325</v>
      </c>
      <c r="D77" s="0" t="n">
        <v>20180725</v>
      </c>
      <c r="E77" s="0" t="s">
        <v>371</v>
      </c>
      <c r="F77" s="0" t="n">
        <v>20000</v>
      </c>
      <c r="G77" s="0" t="n">
        <v>100.525</v>
      </c>
      <c r="H77" s="0" t="n">
        <v>3.533793</v>
      </c>
      <c r="J77" s="224" t="n">
        <f aca="false">ROUND(D77/10000,0)</f>
        <v>2018</v>
      </c>
      <c r="K77" s="224" t="n">
        <f aca="false">ROUND((D77-J77*10000)/100,0)</f>
        <v>7</v>
      </c>
      <c r="L77" s="224" t="n">
        <f aca="false">D77-J77*10000-K77*100</f>
        <v>25</v>
      </c>
      <c r="M77" s="325" t="n">
        <f aca="false">DATE(J77,K77,L77)</f>
        <v>43306</v>
      </c>
      <c r="N77" s="222" t="n">
        <f aca="false">M77+E77</f>
        <v>43306.481875</v>
      </c>
      <c r="O77" s="0" t="n">
        <v>100.525</v>
      </c>
      <c r="P77" s="0" t="n">
        <v>3.533793</v>
      </c>
      <c r="Q77" s="0" t="s">
        <v>277</v>
      </c>
      <c r="AF77" s="224"/>
    </row>
    <row r="78" customFormat="false" ht="15" hidden="false" customHeight="false" outlineLevel="0" collapsed="false">
      <c r="A78" s="0" t="s">
        <v>347</v>
      </c>
      <c r="B78" s="0" t="s">
        <v>277</v>
      </c>
      <c r="C78" s="0" t="s">
        <v>325</v>
      </c>
      <c r="D78" s="0" t="n">
        <v>20180725</v>
      </c>
      <c r="E78" s="0" t="s">
        <v>372</v>
      </c>
      <c r="F78" s="0" t="n">
        <v>10000</v>
      </c>
      <c r="G78" s="0" t="n">
        <v>100.86</v>
      </c>
      <c r="H78" s="0" t="n">
        <v>2.909766</v>
      </c>
      <c r="J78" s="224" t="n">
        <f aca="false">ROUND(D78/10000,0)</f>
        <v>2018</v>
      </c>
      <c r="K78" s="224" t="n">
        <f aca="false">ROUND((D78-J78*10000)/100,0)</f>
        <v>7</v>
      </c>
      <c r="L78" s="224" t="n">
        <f aca="false">D78-J78*10000-K78*100</f>
        <v>25</v>
      </c>
      <c r="M78" s="325" t="n">
        <f aca="false">DATE(J78,K78,L78)</f>
        <v>43306</v>
      </c>
      <c r="N78" s="222" t="n">
        <f aca="false">M78+E78</f>
        <v>43306.5106944444</v>
      </c>
      <c r="O78" s="0" t="n">
        <v>100.86</v>
      </c>
      <c r="P78" s="0" t="n">
        <v>2.909766</v>
      </c>
      <c r="Q78" s="0" t="s">
        <v>277</v>
      </c>
      <c r="AF78" s="224"/>
    </row>
    <row r="79" customFormat="false" ht="15" hidden="false" customHeight="false" outlineLevel="0" collapsed="false">
      <c r="A79" s="0" t="s">
        <v>347</v>
      </c>
      <c r="B79" s="0" t="s">
        <v>277</v>
      </c>
      <c r="C79" s="0" t="s">
        <v>325</v>
      </c>
      <c r="D79" s="0" t="n">
        <v>20180725</v>
      </c>
      <c r="E79" s="0" t="s">
        <v>372</v>
      </c>
      <c r="F79" s="0" t="n">
        <v>10000</v>
      </c>
      <c r="G79" s="0" t="n">
        <v>100.96</v>
      </c>
      <c r="H79" s="0" t="n">
        <v>2.727017</v>
      </c>
      <c r="J79" s="224" t="n">
        <f aca="false">ROUND(D79/10000,0)</f>
        <v>2018</v>
      </c>
      <c r="K79" s="224" t="n">
        <f aca="false">ROUND((D79-J79*10000)/100,0)</f>
        <v>7</v>
      </c>
      <c r="L79" s="224" t="n">
        <f aca="false">D79-J79*10000-K79*100</f>
        <v>25</v>
      </c>
      <c r="M79" s="325" t="n">
        <f aca="false">DATE(J79,K79,L79)</f>
        <v>43306</v>
      </c>
      <c r="N79" s="222" t="n">
        <f aca="false">M79+E79</f>
        <v>43306.5106944444</v>
      </c>
      <c r="O79" s="0" t="n">
        <v>100.96</v>
      </c>
      <c r="P79" s="0" t="n">
        <v>2.727017</v>
      </c>
      <c r="Q79" s="0" t="s">
        <v>277</v>
      </c>
      <c r="AF79" s="224"/>
    </row>
    <row r="80" customFormat="false" ht="15" hidden="false" customHeight="false" outlineLevel="0" collapsed="false">
      <c r="A80" s="0" t="s">
        <v>347</v>
      </c>
      <c r="B80" s="0" t="s">
        <v>277</v>
      </c>
      <c r="C80" s="0" t="s">
        <v>325</v>
      </c>
      <c r="D80" s="0" t="n">
        <v>20180725</v>
      </c>
      <c r="E80" s="0" t="s">
        <v>372</v>
      </c>
      <c r="F80" s="0" t="n">
        <v>10000</v>
      </c>
      <c r="G80" s="0" t="n">
        <v>100.86</v>
      </c>
      <c r="H80" s="0" t="n">
        <v>2.909766</v>
      </c>
      <c r="J80" s="224" t="n">
        <f aca="false">ROUND(D80/10000,0)</f>
        <v>2018</v>
      </c>
      <c r="K80" s="224" t="n">
        <f aca="false">ROUND((D80-J80*10000)/100,0)</f>
        <v>7</v>
      </c>
      <c r="L80" s="224" t="n">
        <f aca="false">D80-J80*10000-K80*100</f>
        <v>25</v>
      </c>
      <c r="M80" s="325" t="n">
        <f aca="false">DATE(J80,K80,L80)</f>
        <v>43306</v>
      </c>
      <c r="N80" s="222" t="n">
        <f aca="false">M80+E80</f>
        <v>43306.5106944444</v>
      </c>
      <c r="O80" s="0" t="n">
        <v>100.86</v>
      </c>
      <c r="P80" s="0" t="n">
        <v>2.909766</v>
      </c>
      <c r="Q80" s="0" t="s">
        <v>277</v>
      </c>
      <c r="AF80" s="224"/>
    </row>
    <row r="81" customFormat="false" ht="15" hidden="false" customHeight="false" outlineLevel="0" collapsed="false">
      <c r="A81" s="0" t="s">
        <v>347</v>
      </c>
      <c r="B81" s="0" t="s">
        <v>277</v>
      </c>
      <c r="C81" s="0" t="s">
        <v>325</v>
      </c>
      <c r="D81" s="0" t="n">
        <v>20180725</v>
      </c>
      <c r="E81" s="0" t="s">
        <v>373</v>
      </c>
      <c r="F81" s="0" t="n">
        <v>6000</v>
      </c>
      <c r="G81" s="0" t="n">
        <v>100.86</v>
      </c>
      <c r="H81" s="0" t="n">
        <v>2.909766</v>
      </c>
      <c r="J81" s="224" t="n">
        <f aca="false">ROUND(D81/10000,0)</f>
        <v>2018</v>
      </c>
      <c r="K81" s="224" t="n">
        <f aca="false">ROUND((D81-J81*10000)/100,0)</f>
        <v>7</v>
      </c>
      <c r="L81" s="224" t="n">
        <f aca="false">D81-J81*10000-K81*100</f>
        <v>25</v>
      </c>
      <c r="M81" s="325" t="n">
        <f aca="false">DATE(J81,K81,L81)</f>
        <v>43306</v>
      </c>
      <c r="N81" s="222" t="n">
        <f aca="false">M81+E81</f>
        <v>43306.5141087963</v>
      </c>
      <c r="O81" s="0" t="n">
        <v>100.86</v>
      </c>
      <c r="P81" s="0" t="n">
        <v>2.909766</v>
      </c>
      <c r="Q81" s="0" t="s">
        <v>277</v>
      </c>
      <c r="AF81" s="224"/>
    </row>
    <row r="82" customFormat="false" ht="15" hidden="false" customHeight="false" outlineLevel="0" collapsed="false">
      <c r="A82" s="0" t="s">
        <v>347</v>
      </c>
      <c r="B82" s="0" t="s">
        <v>277</v>
      </c>
      <c r="C82" s="0" t="s">
        <v>325</v>
      </c>
      <c r="D82" s="0" t="n">
        <v>20180725</v>
      </c>
      <c r="E82" s="0" t="s">
        <v>373</v>
      </c>
      <c r="F82" s="0" t="n">
        <v>6000</v>
      </c>
      <c r="G82" s="0" t="n">
        <v>100.96</v>
      </c>
      <c r="H82" s="0" t="n">
        <v>2.727017</v>
      </c>
      <c r="J82" s="224" t="n">
        <f aca="false">ROUND(D82/10000,0)</f>
        <v>2018</v>
      </c>
      <c r="K82" s="224" t="n">
        <f aca="false">ROUND((D82-J82*10000)/100,0)</f>
        <v>7</v>
      </c>
      <c r="L82" s="224" t="n">
        <f aca="false">D82-J82*10000-K82*100</f>
        <v>25</v>
      </c>
      <c r="M82" s="325" t="n">
        <f aca="false">DATE(J82,K82,L82)</f>
        <v>43306</v>
      </c>
      <c r="N82" s="222" t="n">
        <f aca="false">M82+E82</f>
        <v>43306.5141087963</v>
      </c>
      <c r="O82" s="0" t="n">
        <v>100.96</v>
      </c>
      <c r="P82" s="0" t="n">
        <v>2.727017</v>
      </c>
      <c r="Q82" s="0" t="s">
        <v>277</v>
      </c>
      <c r="AF82" s="224"/>
    </row>
    <row r="83" customFormat="false" ht="15" hidden="false" customHeight="false" outlineLevel="0" collapsed="false">
      <c r="A83" s="0" t="s">
        <v>347</v>
      </c>
      <c r="B83" s="0" t="s">
        <v>277</v>
      </c>
      <c r="C83" s="0" t="s">
        <v>325</v>
      </c>
      <c r="D83" s="0" t="n">
        <v>20180725</v>
      </c>
      <c r="E83" s="0" t="s">
        <v>373</v>
      </c>
      <c r="F83" s="0" t="n">
        <v>6000</v>
      </c>
      <c r="G83" s="0" t="n">
        <v>100.86</v>
      </c>
      <c r="H83" s="0" t="n">
        <v>2.909766</v>
      </c>
      <c r="J83" s="224" t="n">
        <f aca="false">ROUND(D83/10000,0)</f>
        <v>2018</v>
      </c>
      <c r="K83" s="224" t="n">
        <f aca="false">ROUND((D83-J83*10000)/100,0)</f>
        <v>7</v>
      </c>
      <c r="L83" s="224" t="n">
        <f aca="false">D83-J83*10000-K83*100</f>
        <v>25</v>
      </c>
      <c r="M83" s="325" t="n">
        <f aca="false">DATE(J83,K83,L83)</f>
        <v>43306</v>
      </c>
      <c r="N83" s="222" t="n">
        <f aca="false">M83+E83</f>
        <v>43306.5141087963</v>
      </c>
      <c r="O83" s="0" t="n">
        <v>100.86</v>
      </c>
      <c r="P83" s="0" t="n">
        <v>2.909766</v>
      </c>
      <c r="Q83" s="0" t="s">
        <v>277</v>
      </c>
      <c r="AF83" s="224"/>
    </row>
    <row r="84" customFormat="false" ht="15" hidden="false" customHeight="false" outlineLevel="0" collapsed="false">
      <c r="A84" s="0" t="s">
        <v>347</v>
      </c>
      <c r="B84" s="0" t="s">
        <v>277</v>
      </c>
      <c r="C84" s="0" t="s">
        <v>325</v>
      </c>
      <c r="D84" s="0" t="n">
        <v>20180725</v>
      </c>
      <c r="E84" s="0" t="s">
        <v>374</v>
      </c>
      <c r="F84" s="0" t="n">
        <v>4000</v>
      </c>
      <c r="G84" s="0" t="n">
        <v>100.86</v>
      </c>
      <c r="H84" s="0" t="n">
        <v>2.909766</v>
      </c>
      <c r="J84" s="224" t="n">
        <f aca="false">ROUND(D84/10000,0)</f>
        <v>2018</v>
      </c>
      <c r="K84" s="224" t="n">
        <f aca="false">ROUND((D84-J84*10000)/100,0)</f>
        <v>7</v>
      </c>
      <c r="L84" s="224" t="n">
        <f aca="false">D84-J84*10000-K84*100</f>
        <v>25</v>
      </c>
      <c r="M84" s="325" t="n">
        <f aca="false">DATE(J84,K84,L84)</f>
        <v>43306</v>
      </c>
      <c r="N84" s="222" t="n">
        <f aca="false">M84+E84</f>
        <v>43306.5256828704</v>
      </c>
      <c r="O84" s="0" t="n">
        <v>100.86</v>
      </c>
      <c r="P84" s="0" t="n">
        <v>2.909766</v>
      </c>
      <c r="Q84" s="0" t="s">
        <v>277</v>
      </c>
      <c r="AF84" s="224"/>
    </row>
    <row r="85" customFormat="false" ht="15" hidden="false" customHeight="false" outlineLevel="0" collapsed="false">
      <c r="A85" s="0" t="s">
        <v>347</v>
      </c>
      <c r="B85" s="0" t="s">
        <v>277</v>
      </c>
      <c r="C85" s="0" t="s">
        <v>325</v>
      </c>
      <c r="D85" s="0" t="n">
        <v>20180725</v>
      </c>
      <c r="E85" s="0" t="s">
        <v>374</v>
      </c>
      <c r="F85" s="0" t="n">
        <v>4000</v>
      </c>
      <c r="G85" s="0" t="n">
        <v>100.96</v>
      </c>
      <c r="H85" s="0" t="n">
        <v>2.727017</v>
      </c>
      <c r="J85" s="224" t="n">
        <f aca="false">ROUND(D85/10000,0)</f>
        <v>2018</v>
      </c>
      <c r="K85" s="224" t="n">
        <f aca="false">ROUND((D85-J85*10000)/100,0)</f>
        <v>7</v>
      </c>
      <c r="L85" s="224" t="n">
        <f aca="false">D85-J85*10000-K85*100</f>
        <v>25</v>
      </c>
      <c r="M85" s="325" t="n">
        <f aca="false">DATE(J85,K85,L85)</f>
        <v>43306</v>
      </c>
      <c r="N85" s="222" t="n">
        <f aca="false">M85+E85</f>
        <v>43306.5256828704</v>
      </c>
      <c r="O85" s="0" t="n">
        <v>100.96</v>
      </c>
      <c r="P85" s="0" t="n">
        <v>2.727017</v>
      </c>
      <c r="Q85" s="0" t="s">
        <v>277</v>
      </c>
      <c r="AF85" s="224"/>
    </row>
    <row r="86" customFormat="false" ht="15" hidden="false" customHeight="false" outlineLevel="0" collapsed="false">
      <c r="A86" s="0" t="s">
        <v>347</v>
      </c>
      <c r="B86" s="0" t="s">
        <v>277</v>
      </c>
      <c r="C86" s="0" t="s">
        <v>325</v>
      </c>
      <c r="D86" s="0" t="n">
        <v>20180725</v>
      </c>
      <c r="E86" s="0" t="s">
        <v>375</v>
      </c>
      <c r="F86" s="0" t="n">
        <v>7000</v>
      </c>
      <c r="G86" s="0" t="n">
        <v>100.734</v>
      </c>
      <c r="H86" s="0" t="n">
        <v>3.140523</v>
      </c>
      <c r="J86" s="224" t="n">
        <f aca="false">ROUND(D86/10000,0)</f>
        <v>2018</v>
      </c>
      <c r="K86" s="224" t="n">
        <f aca="false">ROUND((D86-J86*10000)/100,0)</f>
        <v>7</v>
      </c>
      <c r="L86" s="224" t="n">
        <f aca="false">D86-J86*10000-K86*100</f>
        <v>25</v>
      </c>
      <c r="M86" s="325" t="n">
        <f aca="false">DATE(J86,K86,L86)</f>
        <v>43306</v>
      </c>
      <c r="N86" s="222" t="n">
        <f aca="false">M86+E86</f>
        <v>43306.6572337963</v>
      </c>
      <c r="O86" s="0" t="n">
        <v>100.734</v>
      </c>
      <c r="P86" s="0" t="n">
        <v>3.140523</v>
      </c>
      <c r="Q86" s="0" t="s">
        <v>277</v>
      </c>
      <c r="AF86" s="224"/>
    </row>
    <row r="87" customFormat="false" ht="15" hidden="false" customHeight="false" outlineLevel="0" collapsed="false">
      <c r="A87" s="0" t="s">
        <v>347</v>
      </c>
      <c r="B87" s="0" t="s">
        <v>277</v>
      </c>
      <c r="C87" s="0" t="s">
        <v>325</v>
      </c>
      <c r="D87" s="0" t="n">
        <v>20180725</v>
      </c>
      <c r="E87" s="0" t="s">
        <v>376</v>
      </c>
      <c r="F87" s="0" t="n">
        <v>7000</v>
      </c>
      <c r="G87" s="0" t="n">
        <v>100.734</v>
      </c>
      <c r="H87" s="0" t="n">
        <v>3.140523</v>
      </c>
      <c r="J87" s="224" t="n">
        <f aca="false">ROUND(D87/10000,0)</f>
        <v>2018</v>
      </c>
      <c r="K87" s="224" t="n">
        <f aca="false">ROUND((D87-J87*10000)/100,0)</f>
        <v>7</v>
      </c>
      <c r="L87" s="224" t="n">
        <f aca="false">D87-J87*10000-K87*100</f>
        <v>25</v>
      </c>
      <c r="M87" s="325" t="n">
        <f aca="false">DATE(J87,K87,L87)</f>
        <v>43306</v>
      </c>
      <c r="N87" s="222" t="n">
        <f aca="false">M87+E87</f>
        <v>43306.6576041667</v>
      </c>
      <c r="O87" s="0" t="n">
        <v>100.734</v>
      </c>
      <c r="P87" s="0" t="n">
        <v>3.140523</v>
      </c>
      <c r="Q87" s="0" t="s">
        <v>277</v>
      </c>
      <c r="AF87" s="224"/>
    </row>
    <row r="88" customFormat="false" ht="15" hidden="false" customHeight="false" outlineLevel="0" collapsed="false">
      <c r="A88" s="0" t="s">
        <v>347</v>
      </c>
      <c r="B88" s="0" t="s">
        <v>277</v>
      </c>
      <c r="C88" s="0" t="s">
        <v>325</v>
      </c>
      <c r="D88" s="0" t="n">
        <v>20180727</v>
      </c>
      <c r="E88" s="0" t="s">
        <v>377</v>
      </c>
      <c r="F88" s="0" t="n">
        <v>7000</v>
      </c>
      <c r="G88" s="0" t="n">
        <v>100.836</v>
      </c>
      <c r="H88" s="0" t="n">
        <v>2.922892</v>
      </c>
      <c r="J88" s="224" t="n">
        <f aca="false">ROUND(D88/10000,0)</f>
        <v>2018</v>
      </c>
      <c r="K88" s="224" t="n">
        <f aca="false">ROUND((D88-J88*10000)/100,0)</f>
        <v>7</v>
      </c>
      <c r="L88" s="224" t="n">
        <f aca="false">D88-J88*10000-K88*100</f>
        <v>27</v>
      </c>
      <c r="M88" s="325" t="n">
        <f aca="false">DATE(J88,K88,L88)</f>
        <v>43308</v>
      </c>
      <c r="N88" s="222" t="n">
        <f aca="false">M88+E88</f>
        <v>43308.4831134259</v>
      </c>
      <c r="O88" s="0" t="n">
        <v>100.836</v>
      </c>
      <c r="P88" s="0" t="n">
        <v>2.922892</v>
      </c>
      <c r="Q88" s="0" t="s">
        <v>277</v>
      </c>
      <c r="AF88" s="224"/>
    </row>
    <row r="89" customFormat="false" ht="15" hidden="false" customHeight="false" outlineLevel="0" collapsed="false">
      <c r="A89" s="0" t="s">
        <v>347</v>
      </c>
      <c r="B89" s="0" t="s">
        <v>277</v>
      </c>
      <c r="C89" s="0" t="s">
        <v>325</v>
      </c>
      <c r="D89" s="0" t="n">
        <v>20180727</v>
      </c>
      <c r="E89" s="0" t="s">
        <v>377</v>
      </c>
      <c r="F89" s="0" t="n">
        <v>7000</v>
      </c>
      <c r="G89" s="0" t="n">
        <v>100.936</v>
      </c>
      <c r="H89" s="0" t="n">
        <v>2.736333</v>
      </c>
      <c r="J89" s="224" t="n">
        <f aca="false">ROUND(D89/10000,0)</f>
        <v>2018</v>
      </c>
      <c r="K89" s="224" t="n">
        <f aca="false">ROUND((D89-J89*10000)/100,0)</f>
        <v>7</v>
      </c>
      <c r="L89" s="224" t="n">
        <f aca="false">D89-J89*10000-K89*100</f>
        <v>27</v>
      </c>
      <c r="M89" s="325" t="n">
        <f aca="false">DATE(J89,K89,L89)</f>
        <v>43308</v>
      </c>
      <c r="N89" s="222" t="n">
        <f aca="false">M89+E89</f>
        <v>43308.4831134259</v>
      </c>
      <c r="O89" s="0" t="n">
        <v>100.936</v>
      </c>
      <c r="P89" s="0" t="n">
        <v>2.736333</v>
      </c>
      <c r="Q89" s="0" t="s">
        <v>277</v>
      </c>
      <c r="AF89" s="224"/>
    </row>
    <row r="90" customFormat="false" ht="15" hidden="false" customHeight="false" outlineLevel="0" collapsed="false">
      <c r="A90" s="0" t="s">
        <v>347</v>
      </c>
      <c r="B90" s="0" t="s">
        <v>277</v>
      </c>
      <c r="C90" s="0" t="s">
        <v>325</v>
      </c>
      <c r="D90" s="0" t="n">
        <v>20180727</v>
      </c>
      <c r="E90" s="0" t="s">
        <v>377</v>
      </c>
      <c r="F90" s="0" t="n">
        <v>7000</v>
      </c>
      <c r="G90" s="0" t="n">
        <v>100.836</v>
      </c>
      <c r="H90" s="0" t="n">
        <v>2.922892</v>
      </c>
      <c r="J90" s="224" t="n">
        <f aca="false">ROUND(D90/10000,0)</f>
        <v>2018</v>
      </c>
      <c r="K90" s="224" t="n">
        <f aca="false">ROUND((D90-J90*10000)/100,0)</f>
        <v>7</v>
      </c>
      <c r="L90" s="224" t="n">
        <f aca="false">D90-J90*10000-K90*100</f>
        <v>27</v>
      </c>
      <c r="M90" s="325" t="n">
        <f aca="false">DATE(J90,K90,L90)</f>
        <v>43308</v>
      </c>
      <c r="N90" s="222" t="n">
        <f aca="false">M90+E90</f>
        <v>43308.4831134259</v>
      </c>
      <c r="O90" s="0" t="n">
        <v>100.836</v>
      </c>
      <c r="P90" s="0" t="n">
        <v>2.922892</v>
      </c>
      <c r="Q90" s="0" t="s">
        <v>277</v>
      </c>
      <c r="AF90" s="224"/>
    </row>
    <row r="91" customFormat="false" ht="15" hidden="false" customHeight="false" outlineLevel="0" collapsed="false">
      <c r="A91" s="0" t="s">
        <v>347</v>
      </c>
      <c r="B91" s="0" t="s">
        <v>277</v>
      </c>
      <c r="C91" s="0" t="s">
        <v>325</v>
      </c>
      <c r="D91" s="0" t="n">
        <v>20180727</v>
      </c>
      <c r="E91" s="0" t="s">
        <v>378</v>
      </c>
      <c r="F91" s="0" t="n">
        <v>6000</v>
      </c>
      <c r="G91" s="0" t="n">
        <v>100.493</v>
      </c>
      <c r="H91" s="0" t="n">
        <v>3.565505</v>
      </c>
      <c r="J91" s="224" t="n">
        <f aca="false">ROUND(D91/10000,0)</f>
        <v>2018</v>
      </c>
      <c r="K91" s="224" t="n">
        <f aca="false">ROUND((D91-J91*10000)/100,0)</f>
        <v>7</v>
      </c>
      <c r="L91" s="224" t="n">
        <f aca="false">D91-J91*10000-K91*100</f>
        <v>27</v>
      </c>
      <c r="M91" s="325" t="n">
        <f aca="false">DATE(J91,K91,L91)</f>
        <v>43308</v>
      </c>
      <c r="N91" s="222" t="n">
        <f aca="false">M91+E91</f>
        <v>43308.619525463</v>
      </c>
      <c r="O91" s="0" t="n">
        <v>100.493</v>
      </c>
      <c r="P91" s="0" t="n">
        <v>3.565505</v>
      </c>
      <c r="Q91" s="0" t="s">
        <v>277</v>
      </c>
      <c r="AF91" s="224"/>
    </row>
    <row r="92" customFormat="false" ht="15" hidden="false" customHeight="false" outlineLevel="0" collapsed="false">
      <c r="A92" s="0" t="s">
        <v>347</v>
      </c>
      <c r="B92" s="0" t="s">
        <v>277</v>
      </c>
      <c r="C92" s="0" t="s">
        <v>325</v>
      </c>
      <c r="D92" s="0" t="n">
        <v>20180727</v>
      </c>
      <c r="E92" s="0" t="s">
        <v>378</v>
      </c>
      <c r="F92" s="0" t="n">
        <v>6000</v>
      </c>
      <c r="G92" s="0" t="n">
        <v>100.493</v>
      </c>
      <c r="H92" s="0" t="n">
        <v>3.565505</v>
      </c>
      <c r="J92" s="224" t="n">
        <f aca="false">ROUND(D92/10000,0)</f>
        <v>2018</v>
      </c>
      <c r="K92" s="224" t="n">
        <f aca="false">ROUND((D92-J92*10000)/100,0)</f>
        <v>7</v>
      </c>
      <c r="L92" s="224" t="n">
        <f aca="false">D92-J92*10000-K92*100</f>
        <v>27</v>
      </c>
      <c r="M92" s="325" t="n">
        <f aca="false">DATE(J92,K92,L92)</f>
        <v>43308</v>
      </c>
      <c r="N92" s="222" t="n">
        <f aca="false">M92+E92</f>
        <v>43308.619525463</v>
      </c>
      <c r="O92" s="0" t="n">
        <v>100.493</v>
      </c>
      <c r="P92" s="0" t="n">
        <v>3.565505</v>
      </c>
      <c r="Q92" s="0" t="s">
        <v>277</v>
      </c>
      <c r="AF92" s="224"/>
    </row>
    <row r="93" customFormat="false" ht="15" hidden="false" customHeight="false" outlineLevel="0" collapsed="false">
      <c r="A93" s="0" t="s">
        <v>347</v>
      </c>
      <c r="B93" s="0" t="s">
        <v>277</v>
      </c>
      <c r="C93" s="0" t="s">
        <v>325</v>
      </c>
      <c r="D93" s="0" t="n">
        <v>20180727</v>
      </c>
      <c r="E93" s="0" t="s">
        <v>379</v>
      </c>
      <c r="F93" s="0" t="n">
        <v>100000</v>
      </c>
      <c r="G93" s="0" t="n">
        <v>101.189</v>
      </c>
      <c r="H93" s="0" t="n">
        <v>2.265925</v>
      </c>
      <c r="J93" s="224" t="n">
        <f aca="false">ROUND(D93/10000,0)</f>
        <v>2018</v>
      </c>
      <c r="K93" s="224" t="n">
        <f aca="false">ROUND((D93-J93*10000)/100,0)</f>
        <v>7</v>
      </c>
      <c r="L93" s="224" t="n">
        <f aca="false">D93-J93*10000-K93*100</f>
        <v>27</v>
      </c>
      <c r="M93" s="325" t="n">
        <f aca="false">DATE(J93,K93,L93)</f>
        <v>43308</v>
      </c>
      <c r="N93" s="222" t="n">
        <f aca="false">M93+E93</f>
        <v>43308.6246527778</v>
      </c>
      <c r="O93" s="0" t="n">
        <v>101.189</v>
      </c>
      <c r="P93" s="0" t="n">
        <v>2.265925</v>
      </c>
      <c r="Q93" s="0" t="s">
        <v>277</v>
      </c>
      <c r="AF93" s="224"/>
    </row>
    <row r="94" customFormat="false" ht="15" hidden="false" customHeight="false" outlineLevel="0" collapsed="false">
      <c r="A94" s="0" t="s">
        <v>347</v>
      </c>
      <c r="B94" s="0" t="s">
        <v>277</v>
      </c>
      <c r="C94" s="0" t="s">
        <v>325</v>
      </c>
      <c r="D94" s="0" t="n">
        <v>20180727</v>
      </c>
      <c r="E94" s="0" t="s">
        <v>380</v>
      </c>
      <c r="F94" s="0" t="n">
        <v>100000</v>
      </c>
      <c r="G94" s="0" t="n">
        <v>101.189</v>
      </c>
      <c r="H94" s="0" t="n">
        <v>2.265925</v>
      </c>
      <c r="J94" s="224" t="n">
        <f aca="false">ROUND(D94/10000,0)</f>
        <v>2018</v>
      </c>
      <c r="K94" s="224" t="n">
        <f aca="false">ROUND((D94-J94*10000)/100,0)</f>
        <v>7</v>
      </c>
      <c r="L94" s="224" t="n">
        <f aca="false">D94-J94*10000-K94*100</f>
        <v>27</v>
      </c>
      <c r="M94" s="325" t="n">
        <f aca="false">DATE(J94,K94,L94)</f>
        <v>43308</v>
      </c>
      <c r="N94" s="222" t="n">
        <f aca="false">M94+E94</f>
        <v>43308.6246643519</v>
      </c>
      <c r="O94" s="0" t="n">
        <v>101.189</v>
      </c>
      <c r="P94" s="0" t="n">
        <v>2.265925</v>
      </c>
      <c r="Q94" s="0" t="s">
        <v>277</v>
      </c>
      <c r="AF94" s="224"/>
    </row>
    <row r="95" customFormat="false" ht="15" hidden="false" customHeight="false" outlineLevel="0" collapsed="false">
      <c r="A95" s="0" t="s">
        <v>347</v>
      </c>
      <c r="B95" s="0" t="s">
        <v>277</v>
      </c>
      <c r="C95" s="0" t="s">
        <v>325</v>
      </c>
      <c r="D95" s="0" t="n">
        <v>20180730</v>
      </c>
      <c r="E95" s="0" t="s">
        <v>381</v>
      </c>
      <c r="F95" s="0" t="n">
        <v>10000</v>
      </c>
      <c r="G95" s="0" t="n">
        <v>101.246</v>
      </c>
      <c r="H95" s="0" t="n">
        <v>2.160257</v>
      </c>
      <c r="J95" s="224" t="n">
        <f aca="false">ROUND(D95/10000,0)</f>
        <v>2018</v>
      </c>
      <c r="K95" s="224" t="n">
        <f aca="false">ROUND((D95-J95*10000)/100,0)</f>
        <v>7</v>
      </c>
      <c r="L95" s="224" t="n">
        <f aca="false">D95-J95*10000-K95*100</f>
        <v>30</v>
      </c>
      <c r="M95" s="325" t="n">
        <f aca="false">DATE(J95,K95,L95)</f>
        <v>43311</v>
      </c>
      <c r="N95" s="222" t="n">
        <f aca="false">M95+E95</f>
        <v>43311.6117939815</v>
      </c>
      <c r="O95" s="0" t="n">
        <v>101.246</v>
      </c>
      <c r="P95" s="0" t="n">
        <v>2.160257</v>
      </c>
      <c r="Q95" s="0" t="s">
        <v>277</v>
      </c>
      <c r="AF95" s="224"/>
    </row>
    <row r="96" customFormat="false" ht="15" hidden="false" customHeight="false" outlineLevel="0" collapsed="false">
      <c r="A96" s="0" t="s">
        <v>347</v>
      </c>
      <c r="B96" s="0" t="s">
        <v>277</v>
      </c>
      <c r="C96" s="0" t="s">
        <v>325</v>
      </c>
      <c r="D96" s="0" t="n">
        <v>20180730</v>
      </c>
      <c r="E96" s="0" t="s">
        <v>382</v>
      </c>
      <c r="F96" s="0" t="n">
        <v>10000</v>
      </c>
      <c r="G96" s="0" t="n">
        <v>101.246</v>
      </c>
      <c r="H96" s="0" t="n">
        <v>2.160257</v>
      </c>
      <c r="J96" s="224" t="n">
        <f aca="false">ROUND(D96/10000,0)</f>
        <v>2018</v>
      </c>
      <c r="K96" s="224" t="n">
        <f aca="false">ROUND((D96-J96*10000)/100,0)</f>
        <v>7</v>
      </c>
      <c r="L96" s="224" t="n">
        <f aca="false">D96-J96*10000-K96*100</f>
        <v>30</v>
      </c>
      <c r="M96" s="325" t="n">
        <f aca="false">DATE(J96,K96,L96)</f>
        <v>43311</v>
      </c>
      <c r="N96" s="222" t="n">
        <f aca="false">M96+E96</f>
        <v>43311.6118287037</v>
      </c>
      <c r="O96" s="0" t="n">
        <v>101.246</v>
      </c>
      <c r="P96" s="0" t="n">
        <v>2.160257</v>
      </c>
      <c r="Q96" s="0" t="s">
        <v>277</v>
      </c>
      <c r="AF96" s="224"/>
    </row>
    <row r="97" customFormat="false" ht="15" hidden="false" customHeight="false" outlineLevel="0" collapsed="false">
      <c r="A97" s="0" t="s">
        <v>347</v>
      </c>
      <c r="B97" s="0" t="s">
        <v>277</v>
      </c>
      <c r="C97" s="0" t="s">
        <v>325</v>
      </c>
      <c r="D97" s="0" t="n">
        <v>20180803</v>
      </c>
      <c r="E97" s="0" t="s">
        <v>383</v>
      </c>
      <c r="F97" s="0" t="n">
        <v>50000</v>
      </c>
      <c r="G97" s="0" t="n">
        <v>100.515</v>
      </c>
      <c r="H97" s="0" t="n">
        <v>3.494596</v>
      </c>
      <c r="J97" s="224" t="n">
        <f aca="false">ROUND(D97/10000,0)</f>
        <v>2018</v>
      </c>
      <c r="K97" s="224" t="n">
        <f aca="false">ROUND((D97-J97*10000)/100,0)</f>
        <v>8</v>
      </c>
      <c r="L97" s="224" t="n">
        <f aca="false">D97-J97*10000-K97*100</f>
        <v>3</v>
      </c>
      <c r="M97" s="325" t="n">
        <f aca="false">DATE(J97,K97,L97)</f>
        <v>43315</v>
      </c>
      <c r="N97" s="222" t="n">
        <f aca="false">M97+E97</f>
        <v>43315.5139699074</v>
      </c>
      <c r="O97" s="0" t="n">
        <v>100.515</v>
      </c>
      <c r="P97" s="0" t="n">
        <v>3.494596</v>
      </c>
      <c r="Q97" s="0" t="s">
        <v>277</v>
      </c>
      <c r="AF97" s="224"/>
    </row>
    <row r="98" customFormat="false" ht="15" hidden="false" customHeight="false" outlineLevel="0" collapsed="false">
      <c r="A98" s="0" t="s">
        <v>347</v>
      </c>
      <c r="B98" s="0" t="s">
        <v>277</v>
      </c>
      <c r="C98" s="0" t="s">
        <v>325</v>
      </c>
      <c r="D98" s="0" t="n">
        <v>20180803</v>
      </c>
      <c r="E98" s="0" t="s">
        <v>383</v>
      </c>
      <c r="F98" s="0" t="n">
        <v>50000</v>
      </c>
      <c r="G98" s="0" t="n">
        <v>100.44</v>
      </c>
      <c r="H98" s="0" t="n">
        <v>3.640084</v>
      </c>
      <c r="J98" s="224" t="n">
        <f aca="false">ROUND(D98/10000,0)</f>
        <v>2018</v>
      </c>
      <c r="K98" s="224" t="n">
        <f aca="false">ROUND((D98-J98*10000)/100,0)</f>
        <v>8</v>
      </c>
      <c r="L98" s="224" t="n">
        <f aca="false">D98-J98*10000-K98*100</f>
        <v>3</v>
      </c>
      <c r="M98" s="325" t="n">
        <f aca="false">DATE(J98,K98,L98)</f>
        <v>43315</v>
      </c>
      <c r="N98" s="222" t="n">
        <f aca="false">M98+E98</f>
        <v>43315.5139699074</v>
      </c>
      <c r="O98" s="0" t="n">
        <v>100.44</v>
      </c>
      <c r="P98" s="0" t="n">
        <v>3.640084</v>
      </c>
      <c r="Q98" s="0" t="s">
        <v>277</v>
      </c>
      <c r="AF98" s="224"/>
    </row>
    <row r="99" customFormat="false" ht="15" hidden="false" customHeight="false" outlineLevel="0" collapsed="false">
      <c r="A99" s="0" t="s">
        <v>347</v>
      </c>
      <c r="B99" s="0" t="s">
        <v>277</v>
      </c>
      <c r="C99" s="0" t="s">
        <v>325</v>
      </c>
      <c r="D99" s="0" t="n">
        <v>20180807</v>
      </c>
      <c r="E99" s="0" t="s">
        <v>384</v>
      </c>
      <c r="F99" s="0" t="n">
        <v>32000</v>
      </c>
      <c r="G99" s="0" t="n">
        <v>101.272</v>
      </c>
      <c r="H99" s="0" t="n">
        <v>2.012171</v>
      </c>
      <c r="J99" s="224" t="n">
        <f aca="false">ROUND(D99/10000,0)</f>
        <v>2018</v>
      </c>
      <c r="K99" s="224" t="n">
        <f aca="false">ROUND((D99-J99*10000)/100,0)</f>
        <v>8</v>
      </c>
      <c r="L99" s="224" t="n">
        <f aca="false">D99-J99*10000-K99*100</f>
        <v>7</v>
      </c>
      <c r="M99" s="325" t="n">
        <f aca="false">DATE(J99,K99,L99)</f>
        <v>43319</v>
      </c>
      <c r="N99" s="222" t="n">
        <f aca="false">M99+E99</f>
        <v>43319.4160532407</v>
      </c>
      <c r="O99" s="0" t="n">
        <v>101.272</v>
      </c>
      <c r="P99" s="0" t="n">
        <v>2.012171</v>
      </c>
      <c r="Q99" s="0" t="s">
        <v>277</v>
      </c>
      <c r="AF99" s="224"/>
    </row>
    <row r="100" customFormat="false" ht="15" hidden="false" customHeight="false" outlineLevel="0" collapsed="false">
      <c r="A100" s="0" t="s">
        <v>347</v>
      </c>
      <c r="B100" s="0" t="s">
        <v>277</v>
      </c>
      <c r="C100" s="0" t="s">
        <v>325</v>
      </c>
      <c r="D100" s="0" t="n">
        <v>20180807</v>
      </c>
      <c r="E100" s="0" t="s">
        <v>385</v>
      </c>
      <c r="F100" s="0" t="n">
        <v>10000</v>
      </c>
      <c r="G100" s="0" t="n">
        <v>100.787</v>
      </c>
      <c r="H100" s="0" t="n">
        <v>2.952862</v>
      </c>
      <c r="J100" s="224" t="n">
        <f aca="false">ROUND(D100/10000,0)</f>
        <v>2018</v>
      </c>
      <c r="K100" s="224" t="n">
        <f aca="false">ROUND((D100-J100*10000)/100,0)</f>
        <v>8</v>
      </c>
      <c r="L100" s="224" t="n">
        <f aca="false">D100-J100*10000-K100*100</f>
        <v>7</v>
      </c>
      <c r="M100" s="325" t="n">
        <f aca="false">DATE(J100,K100,L100)</f>
        <v>43319</v>
      </c>
      <c r="N100" s="222" t="n">
        <f aca="false">M100+E100</f>
        <v>43319.5123842593</v>
      </c>
      <c r="O100" s="0" t="n">
        <v>100.787</v>
      </c>
      <c r="P100" s="0" t="n">
        <v>2.952862</v>
      </c>
      <c r="Q100" s="0" t="s">
        <v>277</v>
      </c>
      <c r="AF100" s="224"/>
    </row>
    <row r="101" customFormat="false" ht="15" hidden="false" customHeight="false" outlineLevel="0" collapsed="false">
      <c r="A101" s="0" t="s">
        <v>347</v>
      </c>
      <c r="B101" s="0" t="s">
        <v>277</v>
      </c>
      <c r="C101" s="0" t="s">
        <v>325</v>
      </c>
      <c r="D101" s="0" t="n">
        <v>20180807</v>
      </c>
      <c r="E101" s="0" t="s">
        <v>385</v>
      </c>
      <c r="F101" s="0" t="n">
        <v>10000</v>
      </c>
      <c r="G101" s="0" t="n">
        <v>100.787</v>
      </c>
      <c r="H101" s="0" t="n">
        <v>2.952862</v>
      </c>
      <c r="J101" s="224" t="n">
        <f aca="false">ROUND(D101/10000,0)</f>
        <v>2018</v>
      </c>
      <c r="K101" s="224" t="n">
        <f aca="false">ROUND((D101-J101*10000)/100,0)</f>
        <v>8</v>
      </c>
      <c r="L101" s="224" t="n">
        <f aca="false">D101-J101*10000-K101*100</f>
        <v>7</v>
      </c>
      <c r="M101" s="325" t="n">
        <f aca="false">DATE(J101,K101,L101)</f>
        <v>43319</v>
      </c>
      <c r="N101" s="222" t="n">
        <f aca="false">M101+E101</f>
        <v>43319.5123842593</v>
      </c>
      <c r="O101" s="0" t="n">
        <v>100.787</v>
      </c>
      <c r="P101" s="0" t="n">
        <v>2.952862</v>
      </c>
      <c r="Q101" s="0" t="s">
        <v>277</v>
      </c>
      <c r="AF101" s="224"/>
    </row>
    <row r="102" customFormat="false" ht="15" hidden="false" customHeight="false" outlineLevel="0" collapsed="false">
      <c r="A102" s="0" t="s">
        <v>347</v>
      </c>
      <c r="B102" s="0" t="s">
        <v>277</v>
      </c>
      <c r="C102" s="0" t="s">
        <v>325</v>
      </c>
      <c r="D102" s="0" t="n">
        <v>20180807</v>
      </c>
      <c r="E102" s="0" t="s">
        <v>386</v>
      </c>
      <c r="F102" s="0" t="n">
        <v>75000</v>
      </c>
      <c r="G102" s="0" t="n">
        <v>100.787</v>
      </c>
      <c r="H102" s="0" t="n">
        <v>2.952862</v>
      </c>
      <c r="J102" s="224" t="n">
        <f aca="false">ROUND(D102/10000,0)</f>
        <v>2018</v>
      </c>
      <c r="K102" s="224" t="n">
        <f aca="false">ROUND((D102-J102*10000)/100,0)</f>
        <v>8</v>
      </c>
      <c r="L102" s="224" t="n">
        <f aca="false">D102-J102*10000-K102*100</f>
        <v>7</v>
      </c>
      <c r="M102" s="325" t="n">
        <f aca="false">DATE(J102,K102,L102)</f>
        <v>43319</v>
      </c>
      <c r="N102" s="222" t="n">
        <f aca="false">M102+E102</f>
        <v>43319.6624537037</v>
      </c>
      <c r="O102" s="0" t="n">
        <v>100.787</v>
      </c>
      <c r="P102" s="0" t="n">
        <v>2.952862</v>
      </c>
      <c r="Q102" s="0" t="s">
        <v>277</v>
      </c>
      <c r="AF102" s="224"/>
    </row>
    <row r="103" customFormat="false" ht="15" hidden="false" customHeight="false" outlineLevel="0" collapsed="false">
      <c r="A103" s="0" t="s">
        <v>347</v>
      </c>
      <c r="B103" s="0" t="s">
        <v>277</v>
      </c>
      <c r="C103" s="0" t="s">
        <v>325</v>
      </c>
      <c r="D103" s="0" t="n">
        <v>20180807</v>
      </c>
      <c r="E103" s="0" t="s">
        <v>386</v>
      </c>
      <c r="F103" s="0" t="n">
        <v>75000</v>
      </c>
      <c r="G103" s="0" t="n">
        <v>100.787</v>
      </c>
      <c r="H103" s="0" t="n">
        <v>2.952862</v>
      </c>
      <c r="J103" s="224" t="n">
        <f aca="false">ROUND(D103/10000,0)</f>
        <v>2018</v>
      </c>
      <c r="K103" s="224" t="n">
        <f aca="false">ROUND((D103-J103*10000)/100,0)</f>
        <v>8</v>
      </c>
      <c r="L103" s="224" t="n">
        <f aca="false">D103-J103*10000-K103*100</f>
        <v>7</v>
      </c>
      <c r="M103" s="325" t="n">
        <f aca="false">DATE(J103,K103,L103)</f>
        <v>43319</v>
      </c>
      <c r="N103" s="222" t="n">
        <f aca="false">M103+E103</f>
        <v>43319.6624537037</v>
      </c>
      <c r="O103" s="0" t="n">
        <v>100.787</v>
      </c>
      <c r="P103" s="0" t="n">
        <v>2.952862</v>
      </c>
      <c r="Q103" s="0" t="s">
        <v>277</v>
      </c>
      <c r="AF103" s="224"/>
    </row>
    <row r="104" customFormat="false" ht="15" hidden="false" customHeight="false" outlineLevel="0" collapsed="false">
      <c r="A104" s="0" t="s">
        <v>347</v>
      </c>
      <c r="B104" s="0" t="s">
        <v>277</v>
      </c>
      <c r="C104" s="0" t="s">
        <v>325</v>
      </c>
      <c r="D104" s="0" t="n">
        <v>20180807</v>
      </c>
      <c r="E104" s="0" t="s">
        <v>386</v>
      </c>
      <c r="F104" s="0" t="n">
        <v>75000</v>
      </c>
      <c r="G104" s="0" t="n">
        <v>100.787</v>
      </c>
      <c r="H104" s="0" t="n">
        <v>2.952862</v>
      </c>
      <c r="J104" s="224" t="n">
        <f aca="false">ROUND(D104/10000,0)</f>
        <v>2018</v>
      </c>
      <c r="K104" s="224" t="n">
        <f aca="false">ROUND((D104-J104*10000)/100,0)</f>
        <v>8</v>
      </c>
      <c r="L104" s="224" t="n">
        <f aca="false">D104-J104*10000-K104*100</f>
        <v>7</v>
      </c>
      <c r="M104" s="325" t="n">
        <f aca="false">DATE(J104,K104,L104)</f>
        <v>43319</v>
      </c>
      <c r="N104" s="222" t="n">
        <f aca="false">M104+E104</f>
        <v>43319.6624537037</v>
      </c>
      <c r="O104" s="0" t="n">
        <v>100.787</v>
      </c>
      <c r="P104" s="0" t="n">
        <v>2.952862</v>
      </c>
      <c r="Q104" s="0" t="s">
        <v>277</v>
      </c>
      <c r="AF104" s="224"/>
    </row>
    <row r="105" customFormat="false" ht="15" hidden="false" customHeight="false" outlineLevel="0" collapsed="false">
      <c r="A105" s="0" t="s">
        <v>347</v>
      </c>
      <c r="B105" s="0" t="s">
        <v>277</v>
      </c>
      <c r="C105" s="0" t="s">
        <v>325</v>
      </c>
      <c r="D105" s="0" t="n">
        <v>20180807</v>
      </c>
      <c r="E105" s="0" t="s">
        <v>387</v>
      </c>
      <c r="F105" s="0" t="n">
        <v>5000</v>
      </c>
      <c r="G105" s="0" t="n">
        <v>100.416</v>
      </c>
      <c r="H105" s="0" t="n">
        <v>3.678475</v>
      </c>
      <c r="J105" s="224" t="n">
        <f aca="false">ROUND(D105/10000,0)</f>
        <v>2018</v>
      </c>
      <c r="K105" s="224" t="n">
        <f aca="false">ROUND((D105-J105*10000)/100,0)</f>
        <v>8</v>
      </c>
      <c r="L105" s="224" t="n">
        <f aca="false">D105-J105*10000-K105*100</f>
        <v>7</v>
      </c>
      <c r="M105" s="325" t="n">
        <f aca="false">DATE(J105,K105,L105)</f>
        <v>43319</v>
      </c>
      <c r="N105" s="222" t="n">
        <f aca="false">M105+E105</f>
        <v>43319.6847222222</v>
      </c>
      <c r="O105" s="0" t="n">
        <v>100.416</v>
      </c>
      <c r="P105" s="0" t="n">
        <v>3.678475</v>
      </c>
      <c r="Q105" s="0" t="s">
        <v>277</v>
      </c>
      <c r="AF105" s="224"/>
    </row>
    <row r="106" customFormat="false" ht="15" hidden="false" customHeight="false" outlineLevel="0" collapsed="false">
      <c r="A106" s="0" t="s">
        <v>347</v>
      </c>
      <c r="B106" s="0" t="s">
        <v>277</v>
      </c>
      <c r="C106" s="0" t="s">
        <v>325</v>
      </c>
      <c r="D106" s="0" t="n">
        <v>20180807</v>
      </c>
      <c r="E106" s="0" t="s">
        <v>388</v>
      </c>
      <c r="F106" s="0" t="n">
        <v>5000</v>
      </c>
      <c r="G106" s="0" t="n">
        <v>100.416</v>
      </c>
      <c r="H106" s="0" t="n">
        <v>3.678475</v>
      </c>
      <c r="J106" s="224" t="n">
        <f aca="false">ROUND(D106/10000,0)</f>
        <v>2018</v>
      </c>
      <c r="K106" s="224" t="n">
        <f aca="false">ROUND((D106-J106*10000)/100,0)</f>
        <v>8</v>
      </c>
      <c r="L106" s="224" t="n">
        <f aca="false">D106-J106*10000-K106*100</f>
        <v>7</v>
      </c>
      <c r="M106" s="325" t="n">
        <f aca="false">DATE(J106,K106,L106)</f>
        <v>43319</v>
      </c>
      <c r="N106" s="222" t="n">
        <f aca="false">M106+E106</f>
        <v>43319.6851736111</v>
      </c>
      <c r="O106" s="0" t="n">
        <v>100.416</v>
      </c>
      <c r="P106" s="0" t="n">
        <v>3.678475</v>
      </c>
      <c r="Q106" s="0" t="s">
        <v>277</v>
      </c>
      <c r="AF106" s="224"/>
    </row>
    <row r="107" customFormat="false" ht="15" hidden="false" customHeight="false" outlineLevel="0" collapsed="false">
      <c r="A107" s="0" t="s">
        <v>347</v>
      </c>
      <c r="B107" s="0" t="s">
        <v>277</v>
      </c>
      <c r="C107" s="0" t="s">
        <v>325</v>
      </c>
      <c r="D107" s="0" t="n">
        <v>20180808</v>
      </c>
      <c r="E107" s="0" t="s">
        <v>389</v>
      </c>
      <c r="F107" s="0" t="n">
        <v>8000</v>
      </c>
      <c r="G107" s="0" t="n">
        <v>100.74</v>
      </c>
      <c r="H107" s="0" t="n">
        <v>3.036922</v>
      </c>
      <c r="J107" s="224" t="n">
        <f aca="false">ROUND(D107/10000,0)</f>
        <v>2018</v>
      </c>
      <c r="K107" s="224" t="n">
        <f aca="false">ROUND((D107-J107*10000)/100,0)</f>
        <v>8</v>
      </c>
      <c r="L107" s="224" t="n">
        <f aca="false">D107-J107*10000-K107*100</f>
        <v>8</v>
      </c>
      <c r="M107" s="325" t="n">
        <f aca="false">DATE(J107,K107,L107)</f>
        <v>43320</v>
      </c>
      <c r="N107" s="222" t="n">
        <f aca="false">M107+E107</f>
        <v>43320.6559259259</v>
      </c>
      <c r="O107" s="0" t="n">
        <v>100.74</v>
      </c>
      <c r="P107" s="0" t="n">
        <v>3.036922</v>
      </c>
      <c r="Q107" s="0" t="s">
        <v>277</v>
      </c>
      <c r="AF107" s="224"/>
    </row>
    <row r="108" customFormat="false" ht="15" hidden="false" customHeight="false" outlineLevel="0" collapsed="false">
      <c r="A108" s="0" t="s">
        <v>347</v>
      </c>
      <c r="B108" s="0" t="s">
        <v>277</v>
      </c>
      <c r="C108" s="0" t="s">
        <v>325</v>
      </c>
      <c r="D108" s="0" t="n">
        <v>20180808</v>
      </c>
      <c r="E108" s="0" t="s">
        <v>389</v>
      </c>
      <c r="F108" s="0" t="n">
        <v>3000</v>
      </c>
      <c r="G108" s="0" t="n">
        <v>100.74</v>
      </c>
      <c r="H108" s="0" t="n">
        <v>3.036922</v>
      </c>
      <c r="J108" s="224" t="n">
        <f aca="false">ROUND(D108/10000,0)</f>
        <v>2018</v>
      </c>
      <c r="K108" s="224" t="n">
        <f aca="false">ROUND((D108-J108*10000)/100,0)</f>
        <v>8</v>
      </c>
      <c r="L108" s="224" t="n">
        <f aca="false">D108-J108*10000-K108*100</f>
        <v>8</v>
      </c>
      <c r="M108" s="325" t="n">
        <f aca="false">DATE(J108,K108,L108)</f>
        <v>43320</v>
      </c>
      <c r="N108" s="222" t="n">
        <f aca="false">M108+E108</f>
        <v>43320.6559259259</v>
      </c>
      <c r="O108" s="0" t="n">
        <v>100.74</v>
      </c>
      <c r="P108" s="0" t="n">
        <v>3.036922</v>
      </c>
      <c r="Q108" s="0" t="s">
        <v>277</v>
      </c>
      <c r="AF108" s="224"/>
    </row>
    <row r="109" customFormat="false" ht="15" hidden="false" customHeight="false" outlineLevel="0" collapsed="false">
      <c r="A109" s="0" t="s">
        <v>347</v>
      </c>
      <c r="B109" s="0" t="s">
        <v>277</v>
      </c>
      <c r="C109" s="0" t="s">
        <v>325</v>
      </c>
      <c r="D109" s="0" t="n">
        <v>20180808</v>
      </c>
      <c r="E109" s="0" t="s">
        <v>389</v>
      </c>
      <c r="F109" s="0" t="n">
        <v>5000</v>
      </c>
      <c r="G109" s="0" t="n">
        <v>100.74</v>
      </c>
      <c r="H109" s="0" t="n">
        <v>3.036922</v>
      </c>
      <c r="J109" s="224" t="n">
        <f aca="false">ROUND(D109/10000,0)</f>
        <v>2018</v>
      </c>
      <c r="K109" s="224" t="n">
        <f aca="false">ROUND((D109-J109*10000)/100,0)</f>
        <v>8</v>
      </c>
      <c r="L109" s="224" t="n">
        <f aca="false">D109-J109*10000-K109*100</f>
        <v>8</v>
      </c>
      <c r="M109" s="325" t="n">
        <f aca="false">DATE(J109,K109,L109)</f>
        <v>43320</v>
      </c>
      <c r="N109" s="222" t="n">
        <f aca="false">M109+E109</f>
        <v>43320.6559259259</v>
      </c>
      <c r="O109" s="0" t="n">
        <v>100.74</v>
      </c>
      <c r="P109" s="0" t="n">
        <v>3.036922</v>
      </c>
      <c r="Q109" s="0" t="s">
        <v>277</v>
      </c>
      <c r="AF109" s="224"/>
    </row>
    <row r="110" customFormat="false" ht="15" hidden="false" customHeight="false" outlineLevel="0" collapsed="false">
      <c r="A110" s="0" t="s">
        <v>347</v>
      </c>
      <c r="B110" s="0" t="s">
        <v>277</v>
      </c>
      <c r="C110" s="0" t="s">
        <v>325</v>
      </c>
      <c r="D110" s="0" t="n">
        <v>20180810</v>
      </c>
      <c r="E110" s="0" t="s">
        <v>390</v>
      </c>
      <c r="F110" s="0" t="n">
        <v>25000</v>
      </c>
      <c r="G110" s="0" t="n">
        <v>100.749</v>
      </c>
      <c r="H110" s="0" t="n">
        <v>2.995776</v>
      </c>
      <c r="J110" s="224" t="n">
        <f aca="false">ROUND(D110/10000,0)</f>
        <v>2018</v>
      </c>
      <c r="K110" s="224" t="n">
        <f aca="false">ROUND((D110-J110*10000)/100,0)</f>
        <v>8</v>
      </c>
      <c r="L110" s="224" t="n">
        <f aca="false">D110-J110*10000-K110*100</f>
        <v>10</v>
      </c>
      <c r="M110" s="325" t="n">
        <f aca="false">DATE(J110,K110,L110)</f>
        <v>43322</v>
      </c>
      <c r="N110" s="222" t="n">
        <f aca="false">M110+E110</f>
        <v>43322.4617824074</v>
      </c>
      <c r="O110" s="0" t="n">
        <v>100.749</v>
      </c>
      <c r="P110" s="0" t="n">
        <v>2.995776</v>
      </c>
      <c r="Q110" s="0" t="s">
        <v>277</v>
      </c>
      <c r="AF110" s="224"/>
    </row>
    <row r="111" customFormat="false" ht="15" hidden="false" customHeight="false" outlineLevel="0" collapsed="false">
      <c r="A111" s="0" t="s">
        <v>347</v>
      </c>
      <c r="B111" s="0" t="s">
        <v>277</v>
      </c>
      <c r="C111" s="0" t="s">
        <v>325</v>
      </c>
      <c r="D111" s="0" t="n">
        <v>20180813</v>
      </c>
      <c r="E111" s="0" t="s">
        <v>391</v>
      </c>
      <c r="F111" s="0" t="n">
        <v>50000</v>
      </c>
      <c r="G111" s="0" t="n">
        <v>100.632</v>
      </c>
      <c r="H111" s="0" t="n">
        <v>3.215677</v>
      </c>
      <c r="J111" s="224" t="n">
        <f aca="false">ROUND(D111/10000,0)</f>
        <v>2018</v>
      </c>
      <c r="K111" s="224" t="n">
        <f aca="false">ROUND((D111-J111*10000)/100,0)</f>
        <v>8</v>
      </c>
      <c r="L111" s="224" t="n">
        <f aca="false">D111-J111*10000-K111*100</f>
        <v>13</v>
      </c>
      <c r="M111" s="325" t="n">
        <f aca="false">DATE(J111,K111,L111)</f>
        <v>43325</v>
      </c>
      <c r="N111" s="222" t="n">
        <f aca="false">M111+E111</f>
        <v>43325.5962152778</v>
      </c>
      <c r="O111" s="0" t="n">
        <v>100.632</v>
      </c>
      <c r="P111" s="0" t="n">
        <v>3.215677</v>
      </c>
      <c r="Q111" s="0" t="s">
        <v>277</v>
      </c>
      <c r="AF111" s="224"/>
    </row>
    <row r="112" customFormat="false" ht="15" hidden="false" customHeight="false" outlineLevel="0" collapsed="false">
      <c r="A112" s="0" t="s">
        <v>347</v>
      </c>
      <c r="B112" s="0" t="s">
        <v>277</v>
      </c>
      <c r="C112" s="0" t="s">
        <v>325</v>
      </c>
      <c r="D112" s="0" t="n">
        <v>20180813</v>
      </c>
      <c r="E112" s="0" t="s">
        <v>392</v>
      </c>
      <c r="F112" s="0" t="n">
        <v>50000</v>
      </c>
      <c r="G112" s="0" t="n">
        <v>100.27</v>
      </c>
      <c r="H112" s="0" t="n">
        <v>3.949337</v>
      </c>
      <c r="J112" s="224" t="n">
        <f aca="false">ROUND(D112/10000,0)</f>
        <v>2018</v>
      </c>
      <c r="K112" s="224" t="n">
        <f aca="false">ROUND((D112-J112*10000)/100,0)</f>
        <v>8</v>
      </c>
      <c r="L112" s="224" t="n">
        <f aca="false">D112-J112*10000-K112*100</f>
        <v>13</v>
      </c>
      <c r="M112" s="325" t="n">
        <f aca="false">DATE(J112,K112,L112)</f>
        <v>43325</v>
      </c>
      <c r="N112" s="222" t="n">
        <f aca="false">M112+E112</f>
        <v>43325.5978125</v>
      </c>
      <c r="O112" s="0" t="n">
        <v>100.27</v>
      </c>
      <c r="P112" s="0" t="n">
        <v>3.949337</v>
      </c>
      <c r="Q112" s="0" t="s">
        <v>277</v>
      </c>
      <c r="AF112" s="224"/>
    </row>
    <row r="113" customFormat="false" ht="15" hidden="false" customHeight="false" outlineLevel="0" collapsed="false">
      <c r="A113" s="0" t="s">
        <v>347</v>
      </c>
      <c r="B113" s="0" t="s">
        <v>277</v>
      </c>
      <c r="C113" s="0" t="s">
        <v>325</v>
      </c>
      <c r="D113" s="0" t="n">
        <v>20180813</v>
      </c>
      <c r="E113" s="0" t="s">
        <v>392</v>
      </c>
      <c r="F113" s="0" t="n">
        <v>50000</v>
      </c>
      <c r="G113" s="0" t="n">
        <v>100.33</v>
      </c>
      <c r="H113" s="0" t="n">
        <v>3.82737</v>
      </c>
      <c r="J113" s="224" t="n">
        <f aca="false">ROUND(D113/10000,0)</f>
        <v>2018</v>
      </c>
      <c r="K113" s="224" t="n">
        <f aca="false">ROUND((D113-J113*10000)/100,0)</f>
        <v>8</v>
      </c>
      <c r="L113" s="224" t="n">
        <f aca="false">D113-J113*10000-K113*100</f>
        <v>13</v>
      </c>
      <c r="M113" s="325" t="n">
        <f aca="false">DATE(J113,K113,L113)</f>
        <v>43325</v>
      </c>
      <c r="N113" s="222" t="n">
        <f aca="false">M113+E113</f>
        <v>43325.5978125</v>
      </c>
      <c r="O113" s="0" t="n">
        <v>100.33</v>
      </c>
      <c r="P113" s="0" t="n">
        <v>3.82737</v>
      </c>
      <c r="Q113" s="0" t="s">
        <v>277</v>
      </c>
      <c r="AF113" s="224"/>
    </row>
    <row r="114" customFormat="false" ht="15" hidden="false" customHeight="false" outlineLevel="0" collapsed="false">
      <c r="A114" s="0" t="s">
        <v>347</v>
      </c>
      <c r="B114" s="0" t="s">
        <v>277</v>
      </c>
      <c r="C114" s="0" t="s">
        <v>325</v>
      </c>
      <c r="D114" s="0" t="n">
        <v>20180815</v>
      </c>
      <c r="E114" s="0" t="s">
        <v>393</v>
      </c>
      <c r="F114" s="0" t="n">
        <v>98000</v>
      </c>
      <c r="G114" s="0" t="n">
        <v>100.78</v>
      </c>
      <c r="H114" s="0" t="n">
        <v>2.899134</v>
      </c>
      <c r="J114" s="224" t="n">
        <f aca="false">ROUND(D114/10000,0)</f>
        <v>2018</v>
      </c>
      <c r="K114" s="224" t="n">
        <f aca="false">ROUND((D114-J114*10000)/100,0)</f>
        <v>8</v>
      </c>
      <c r="L114" s="224" t="n">
        <f aca="false">D114-J114*10000-K114*100</f>
        <v>15</v>
      </c>
      <c r="M114" s="325" t="n">
        <f aca="false">DATE(J114,K114,L114)</f>
        <v>43327</v>
      </c>
      <c r="N114" s="222" t="n">
        <f aca="false">M114+E114</f>
        <v>43327.5597222222</v>
      </c>
      <c r="O114" s="0" t="n">
        <v>100.78</v>
      </c>
      <c r="P114" s="0" t="n">
        <v>2.899134</v>
      </c>
      <c r="Q114" s="0" t="s">
        <v>277</v>
      </c>
      <c r="AF114" s="224"/>
    </row>
    <row r="115" customFormat="false" ht="15" hidden="false" customHeight="false" outlineLevel="0" collapsed="false">
      <c r="A115" s="0" t="s">
        <v>347</v>
      </c>
      <c r="B115" s="0" t="s">
        <v>277</v>
      </c>
      <c r="C115" s="0" t="s">
        <v>325</v>
      </c>
      <c r="D115" s="0" t="n">
        <v>20180815</v>
      </c>
      <c r="E115" s="0" t="s">
        <v>393</v>
      </c>
      <c r="F115" s="0" t="n">
        <v>98000</v>
      </c>
      <c r="G115" s="0" t="n">
        <v>100.78</v>
      </c>
      <c r="H115" s="0" t="n">
        <v>2.899134</v>
      </c>
      <c r="J115" s="224" t="n">
        <f aca="false">ROUND(D115/10000,0)</f>
        <v>2018</v>
      </c>
      <c r="K115" s="224" t="n">
        <f aca="false">ROUND((D115-J115*10000)/100,0)</f>
        <v>8</v>
      </c>
      <c r="L115" s="224" t="n">
        <f aca="false">D115-J115*10000-K115*100</f>
        <v>15</v>
      </c>
      <c r="M115" s="325" t="n">
        <f aca="false">DATE(J115,K115,L115)</f>
        <v>43327</v>
      </c>
      <c r="N115" s="222" t="n">
        <f aca="false">M115+E115</f>
        <v>43327.5597222222</v>
      </c>
      <c r="O115" s="0" t="n">
        <v>100.78</v>
      </c>
      <c r="P115" s="0" t="n">
        <v>2.899134</v>
      </c>
      <c r="Q115" s="0" t="s">
        <v>277</v>
      </c>
      <c r="AF115" s="224"/>
    </row>
    <row r="116" customFormat="false" ht="15" hidden="false" customHeight="false" outlineLevel="0" collapsed="false">
      <c r="A116" s="0" t="s">
        <v>347</v>
      </c>
      <c r="B116" s="0" t="s">
        <v>277</v>
      </c>
      <c r="C116" s="0" t="s">
        <v>325</v>
      </c>
      <c r="D116" s="0" t="n">
        <v>20180816</v>
      </c>
      <c r="E116" s="0" t="s">
        <v>394</v>
      </c>
      <c r="F116" s="0" t="n">
        <v>7000</v>
      </c>
      <c r="G116" s="0" t="n">
        <v>100.811</v>
      </c>
      <c r="H116" s="0" t="n">
        <v>2.807137</v>
      </c>
      <c r="J116" s="224" t="n">
        <f aca="false">ROUND(D116/10000,0)</f>
        <v>2018</v>
      </c>
      <c r="K116" s="224" t="n">
        <f aca="false">ROUND((D116-J116*10000)/100,0)</f>
        <v>8</v>
      </c>
      <c r="L116" s="224" t="n">
        <f aca="false">D116-J116*10000-K116*100</f>
        <v>16</v>
      </c>
      <c r="M116" s="325" t="n">
        <f aca="false">DATE(J116,K116,L116)</f>
        <v>43328</v>
      </c>
      <c r="N116" s="222" t="n">
        <f aca="false">M116+E116</f>
        <v>43328.4206944444</v>
      </c>
      <c r="O116" s="0" t="n">
        <v>100.811</v>
      </c>
      <c r="P116" s="0" t="n">
        <v>2.807137</v>
      </c>
      <c r="Q116" s="0" t="s">
        <v>277</v>
      </c>
      <c r="AF116" s="224"/>
    </row>
    <row r="117" customFormat="false" ht="15" hidden="false" customHeight="false" outlineLevel="0" collapsed="false">
      <c r="A117" s="0" t="s">
        <v>347</v>
      </c>
      <c r="B117" s="0" t="s">
        <v>277</v>
      </c>
      <c r="C117" s="0" t="s">
        <v>325</v>
      </c>
      <c r="D117" s="0" t="n">
        <v>20180817</v>
      </c>
      <c r="E117" s="0" t="s">
        <v>395</v>
      </c>
      <c r="F117" s="0" t="n">
        <v>15000</v>
      </c>
      <c r="G117" s="0" t="n">
        <v>100.803</v>
      </c>
      <c r="H117" s="0" t="n">
        <v>2.813915</v>
      </c>
      <c r="J117" s="224" t="n">
        <f aca="false">ROUND(D117/10000,0)</f>
        <v>2018</v>
      </c>
      <c r="K117" s="224" t="n">
        <f aca="false">ROUND((D117-J117*10000)/100,0)</f>
        <v>8</v>
      </c>
      <c r="L117" s="224" t="n">
        <f aca="false">D117-J117*10000-K117*100</f>
        <v>17</v>
      </c>
      <c r="M117" s="325" t="n">
        <f aca="false">DATE(J117,K117,L117)</f>
        <v>43329</v>
      </c>
      <c r="N117" s="222" t="n">
        <f aca="false">M117+E117</f>
        <v>43329.5452662037</v>
      </c>
      <c r="O117" s="0" t="n">
        <v>100.803</v>
      </c>
      <c r="P117" s="0" t="n">
        <v>2.813915</v>
      </c>
      <c r="Q117" s="0" t="s">
        <v>277</v>
      </c>
      <c r="AF117" s="224"/>
    </row>
    <row r="118" customFormat="false" ht="15" hidden="false" customHeight="false" outlineLevel="0" collapsed="false">
      <c r="A118" s="0" t="s">
        <v>347</v>
      </c>
      <c r="B118" s="0" t="s">
        <v>277</v>
      </c>
      <c r="C118" s="0" t="s">
        <v>325</v>
      </c>
      <c r="D118" s="0" t="n">
        <v>20180817</v>
      </c>
      <c r="E118" s="0" t="s">
        <v>396</v>
      </c>
      <c r="F118" s="0" t="n">
        <v>15000</v>
      </c>
      <c r="G118" s="0" t="n">
        <v>100.749</v>
      </c>
      <c r="H118" s="0" t="n">
        <v>2.926233</v>
      </c>
      <c r="J118" s="224" t="n">
        <f aca="false">ROUND(D118/10000,0)</f>
        <v>2018</v>
      </c>
      <c r="K118" s="224" t="n">
        <f aca="false">ROUND((D118-J118*10000)/100,0)</f>
        <v>8</v>
      </c>
      <c r="L118" s="224" t="n">
        <f aca="false">D118-J118*10000-K118*100</f>
        <v>17</v>
      </c>
      <c r="M118" s="325" t="n">
        <f aca="false">DATE(J118,K118,L118)</f>
        <v>43329</v>
      </c>
      <c r="N118" s="222" t="n">
        <f aca="false">M118+E118</f>
        <v>43329.5466435185</v>
      </c>
      <c r="O118" s="0" t="n">
        <v>100.749</v>
      </c>
      <c r="P118" s="0" t="n">
        <v>2.926233</v>
      </c>
      <c r="Q118" s="0" t="s">
        <v>277</v>
      </c>
      <c r="AF118" s="224"/>
    </row>
    <row r="119" customFormat="false" ht="15" hidden="false" customHeight="false" outlineLevel="0" collapsed="false">
      <c r="A119" s="0" t="s">
        <v>347</v>
      </c>
      <c r="B119" s="0" t="s">
        <v>277</v>
      </c>
      <c r="C119" s="0" t="s">
        <v>325</v>
      </c>
      <c r="D119" s="0" t="n">
        <v>20180820</v>
      </c>
      <c r="E119" s="0" t="s">
        <v>397</v>
      </c>
      <c r="F119" s="0" t="n">
        <v>25000</v>
      </c>
      <c r="G119" s="0" t="n">
        <v>100.904</v>
      </c>
      <c r="H119" s="0" t="n">
        <v>2.593133</v>
      </c>
      <c r="J119" s="224" t="n">
        <f aca="false">ROUND(D119/10000,0)</f>
        <v>2018</v>
      </c>
      <c r="K119" s="224" t="n">
        <f aca="false">ROUND((D119-J119*10000)/100,0)</f>
        <v>8</v>
      </c>
      <c r="L119" s="224" t="n">
        <f aca="false">D119-J119*10000-K119*100</f>
        <v>20</v>
      </c>
      <c r="M119" s="325" t="n">
        <f aca="false">DATE(J119,K119,L119)</f>
        <v>43332</v>
      </c>
      <c r="N119" s="222" t="n">
        <f aca="false">M119+E119</f>
        <v>43332.6532407407</v>
      </c>
      <c r="O119" s="0" t="n">
        <v>100.904</v>
      </c>
      <c r="P119" s="0" t="n">
        <v>2.593133</v>
      </c>
      <c r="Q119" s="0" t="s">
        <v>277</v>
      </c>
      <c r="AF119" s="224"/>
    </row>
    <row r="120" customFormat="false" ht="15" hidden="false" customHeight="false" outlineLevel="0" collapsed="false">
      <c r="A120" s="0" t="s">
        <v>347</v>
      </c>
      <c r="B120" s="0" t="s">
        <v>277</v>
      </c>
      <c r="C120" s="0" t="s">
        <v>325</v>
      </c>
      <c r="D120" s="0" t="n">
        <v>20180820</v>
      </c>
      <c r="E120" s="0" t="s">
        <v>397</v>
      </c>
      <c r="F120" s="0" t="n">
        <v>25000</v>
      </c>
      <c r="G120" s="0" t="n">
        <v>101.004</v>
      </c>
      <c r="H120" s="0" t="n">
        <v>2.384722</v>
      </c>
      <c r="J120" s="224" t="n">
        <f aca="false">ROUND(D120/10000,0)</f>
        <v>2018</v>
      </c>
      <c r="K120" s="224" t="n">
        <f aca="false">ROUND((D120-J120*10000)/100,0)</f>
        <v>8</v>
      </c>
      <c r="L120" s="224" t="n">
        <f aca="false">D120-J120*10000-K120*100</f>
        <v>20</v>
      </c>
      <c r="M120" s="325" t="n">
        <f aca="false">DATE(J120,K120,L120)</f>
        <v>43332</v>
      </c>
      <c r="N120" s="222" t="n">
        <f aca="false">M120+E120</f>
        <v>43332.6532407407</v>
      </c>
      <c r="O120" s="0" t="n">
        <v>101.004</v>
      </c>
      <c r="P120" s="0" t="n">
        <v>2.384722</v>
      </c>
      <c r="Q120" s="0" t="s">
        <v>277</v>
      </c>
      <c r="AF120" s="224"/>
    </row>
    <row r="121" customFormat="false" ht="15" hidden="false" customHeight="false" outlineLevel="0" collapsed="false">
      <c r="A121" s="0" t="s">
        <v>347</v>
      </c>
      <c r="B121" s="0" t="s">
        <v>277</v>
      </c>
      <c r="C121" s="0" t="s">
        <v>325</v>
      </c>
      <c r="D121" s="0" t="n">
        <v>20180820</v>
      </c>
      <c r="E121" s="0" t="s">
        <v>397</v>
      </c>
      <c r="F121" s="0" t="n">
        <v>25000</v>
      </c>
      <c r="G121" s="0" t="n">
        <v>100.904</v>
      </c>
      <c r="H121" s="0" t="n">
        <v>2.593133</v>
      </c>
      <c r="J121" s="224" t="n">
        <f aca="false">ROUND(D121/10000,0)</f>
        <v>2018</v>
      </c>
      <c r="K121" s="224" t="n">
        <f aca="false">ROUND((D121-J121*10000)/100,0)</f>
        <v>8</v>
      </c>
      <c r="L121" s="224" t="n">
        <f aca="false">D121-J121*10000-K121*100</f>
        <v>20</v>
      </c>
      <c r="M121" s="325" t="n">
        <f aca="false">DATE(J121,K121,L121)</f>
        <v>43332</v>
      </c>
      <c r="N121" s="222" t="n">
        <f aca="false">M121+E121</f>
        <v>43332.6532407407</v>
      </c>
      <c r="O121" s="0" t="n">
        <v>100.904</v>
      </c>
      <c r="P121" s="0" t="n">
        <v>2.593133</v>
      </c>
      <c r="Q121" s="0" t="s">
        <v>277</v>
      </c>
      <c r="AF121" s="224"/>
    </row>
    <row r="122" customFormat="false" ht="15" hidden="false" customHeight="false" outlineLevel="0" collapsed="false">
      <c r="A122" s="0" t="s">
        <v>347</v>
      </c>
      <c r="B122" s="0" t="s">
        <v>277</v>
      </c>
      <c r="C122" s="0" t="s">
        <v>325</v>
      </c>
      <c r="D122" s="0" t="n">
        <v>20180820</v>
      </c>
      <c r="E122" s="0" t="s">
        <v>398</v>
      </c>
      <c r="F122" s="0" t="n">
        <v>50000</v>
      </c>
      <c r="G122" s="0" t="n">
        <v>100.904</v>
      </c>
      <c r="H122" s="0" t="n">
        <v>2.593133</v>
      </c>
      <c r="J122" s="224" t="n">
        <f aca="false">ROUND(D122/10000,0)</f>
        <v>2018</v>
      </c>
      <c r="K122" s="224" t="n">
        <f aca="false">ROUND((D122-J122*10000)/100,0)</f>
        <v>8</v>
      </c>
      <c r="L122" s="224" t="n">
        <f aca="false">D122-J122*10000-K122*100</f>
        <v>20</v>
      </c>
      <c r="M122" s="325" t="n">
        <f aca="false">DATE(J122,K122,L122)</f>
        <v>43332</v>
      </c>
      <c r="N122" s="222" t="n">
        <f aca="false">M122+E122</f>
        <v>43332.6542939815</v>
      </c>
      <c r="O122" s="0" t="n">
        <v>100.904</v>
      </c>
      <c r="P122" s="0" t="n">
        <v>2.593133</v>
      </c>
      <c r="Q122" s="0" t="s">
        <v>277</v>
      </c>
      <c r="AF122" s="224"/>
    </row>
    <row r="123" customFormat="false" ht="15" hidden="false" customHeight="false" outlineLevel="0" collapsed="false">
      <c r="A123" s="0" t="s">
        <v>347</v>
      </c>
      <c r="B123" s="0" t="s">
        <v>277</v>
      </c>
      <c r="C123" s="0" t="s">
        <v>325</v>
      </c>
      <c r="D123" s="0" t="n">
        <v>20180820</v>
      </c>
      <c r="E123" s="0" t="s">
        <v>399</v>
      </c>
      <c r="F123" s="0" t="n">
        <v>50000</v>
      </c>
      <c r="G123" s="0" t="n">
        <v>100.904</v>
      </c>
      <c r="H123" s="0" t="n">
        <v>2.593133</v>
      </c>
      <c r="J123" s="224" t="n">
        <f aca="false">ROUND(D123/10000,0)</f>
        <v>2018</v>
      </c>
      <c r="K123" s="224" t="n">
        <f aca="false">ROUND((D123-J123*10000)/100,0)</f>
        <v>8</v>
      </c>
      <c r="L123" s="224" t="n">
        <f aca="false">D123-J123*10000-K123*100</f>
        <v>20</v>
      </c>
      <c r="M123" s="325" t="n">
        <f aca="false">DATE(J123,K123,L123)</f>
        <v>43332</v>
      </c>
      <c r="N123" s="222" t="n">
        <f aca="false">M123+E123</f>
        <v>43332.6546180556</v>
      </c>
      <c r="O123" s="0" t="n">
        <v>100.904</v>
      </c>
      <c r="P123" s="0" t="n">
        <v>2.593133</v>
      </c>
      <c r="Q123" s="0" t="s">
        <v>277</v>
      </c>
      <c r="AF123" s="224"/>
    </row>
    <row r="124" customFormat="false" ht="15" hidden="false" customHeight="false" outlineLevel="0" collapsed="false">
      <c r="A124" s="0" t="s">
        <v>347</v>
      </c>
      <c r="B124" s="0" t="s">
        <v>277</v>
      </c>
      <c r="C124" s="0" t="s">
        <v>325</v>
      </c>
      <c r="D124" s="0" t="n">
        <v>20180820</v>
      </c>
      <c r="E124" s="0" t="s">
        <v>400</v>
      </c>
      <c r="F124" s="0" t="n">
        <v>10000</v>
      </c>
      <c r="G124" s="0" t="n">
        <v>101.007</v>
      </c>
      <c r="H124" s="0" t="n">
        <v>2.378476</v>
      </c>
      <c r="J124" s="224" t="n">
        <f aca="false">ROUND(D124/10000,0)</f>
        <v>2018</v>
      </c>
      <c r="K124" s="224" t="n">
        <f aca="false">ROUND((D124-J124*10000)/100,0)</f>
        <v>8</v>
      </c>
      <c r="L124" s="224" t="n">
        <f aca="false">D124-J124*10000-K124*100</f>
        <v>20</v>
      </c>
      <c r="M124" s="325" t="n">
        <f aca="false">DATE(J124,K124,L124)</f>
        <v>43332</v>
      </c>
      <c r="N124" s="222" t="n">
        <f aca="false">M124+E124</f>
        <v>43332.6844328704</v>
      </c>
      <c r="O124" s="0" t="n">
        <v>101.007</v>
      </c>
      <c r="P124" s="0" t="n">
        <v>2.378476</v>
      </c>
      <c r="Q124" s="0" t="s">
        <v>277</v>
      </c>
      <c r="AF124" s="224"/>
    </row>
    <row r="125" customFormat="false" ht="15" hidden="false" customHeight="false" outlineLevel="0" collapsed="false">
      <c r="A125" s="0" t="s">
        <v>347</v>
      </c>
      <c r="B125" s="0" t="s">
        <v>277</v>
      </c>
      <c r="C125" s="0" t="s">
        <v>325</v>
      </c>
      <c r="D125" s="0" t="n">
        <v>20180820</v>
      </c>
      <c r="E125" s="0" t="s">
        <v>400</v>
      </c>
      <c r="F125" s="0" t="n">
        <v>10000</v>
      </c>
      <c r="G125" s="0" t="n">
        <v>100.907</v>
      </c>
      <c r="H125" s="0" t="n">
        <v>2.586875</v>
      </c>
      <c r="J125" s="224" t="n">
        <f aca="false">ROUND(D125/10000,0)</f>
        <v>2018</v>
      </c>
      <c r="K125" s="224" t="n">
        <f aca="false">ROUND((D125-J125*10000)/100,0)</f>
        <v>8</v>
      </c>
      <c r="L125" s="224" t="n">
        <f aca="false">D125-J125*10000-K125*100</f>
        <v>20</v>
      </c>
      <c r="M125" s="325" t="n">
        <f aca="false">DATE(J125,K125,L125)</f>
        <v>43332</v>
      </c>
      <c r="N125" s="222" t="n">
        <f aca="false">M125+E125</f>
        <v>43332.6844328704</v>
      </c>
      <c r="O125" s="0" t="n">
        <v>100.907</v>
      </c>
      <c r="P125" s="0" t="n">
        <v>2.586875</v>
      </c>
      <c r="Q125" s="0" t="s">
        <v>277</v>
      </c>
      <c r="AF125" s="224"/>
    </row>
    <row r="126" customFormat="false" ht="15" hidden="false" customHeight="false" outlineLevel="0" collapsed="false">
      <c r="A126" s="0" t="s">
        <v>347</v>
      </c>
      <c r="B126" s="0" t="s">
        <v>277</v>
      </c>
      <c r="C126" s="0" t="s">
        <v>325</v>
      </c>
      <c r="D126" s="0" t="n">
        <v>20180820</v>
      </c>
      <c r="E126" s="0" t="s">
        <v>401</v>
      </c>
      <c r="F126" s="0" t="n">
        <v>13000</v>
      </c>
      <c r="G126" s="0" t="n">
        <v>100.907</v>
      </c>
      <c r="H126" s="0" t="n">
        <v>2.586875</v>
      </c>
      <c r="J126" s="224" t="n">
        <f aca="false">ROUND(D126/10000,0)</f>
        <v>2018</v>
      </c>
      <c r="K126" s="224" t="n">
        <f aca="false">ROUND((D126-J126*10000)/100,0)</f>
        <v>8</v>
      </c>
      <c r="L126" s="224" t="n">
        <f aca="false">D126-J126*10000-K126*100</f>
        <v>20</v>
      </c>
      <c r="M126" s="325" t="n">
        <f aca="false">DATE(J126,K126,L126)</f>
        <v>43332</v>
      </c>
      <c r="N126" s="222" t="n">
        <f aca="false">M126+E126</f>
        <v>43332.6986805556</v>
      </c>
      <c r="O126" s="0" t="n">
        <v>100.907</v>
      </c>
      <c r="P126" s="0" t="n">
        <v>2.586875</v>
      </c>
      <c r="Q126" s="0" t="s">
        <v>277</v>
      </c>
      <c r="AF126" s="224"/>
    </row>
    <row r="127" customFormat="false" ht="15" hidden="false" customHeight="false" outlineLevel="0" collapsed="false">
      <c r="A127" s="0" t="s">
        <v>347</v>
      </c>
      <c r="B127" s="0" t="s">
        <v>277</v>
      </c>
      <c r="C127" s="0" t="s">
        <v>325</v>
      </c>
      <c r="D127" s="0" t="n">
        <v>20180820</v>
      </c>
      <c r="E127" s="0" t="s">
        <v>401</v>
      </c>
      <c r="F127" s="0" t="n">
        <v>13000</v>
      </c>
      <c r="G127" s="0" t="n">
        <v>101.007</v>
      </c>
      <c r="H127" s="0" t="n">
        <v>2.378476</v>
      </c>
      <c r="J127" s="224" t="n">
        <f aca="false">ROUND(D127/10000,0)</f>
        <v>2018</v>
      </c>
      <c r="K127" s="224" t="n">
        <f aca="false">ROUND((D127-J127*10000)/100,0)</f>
        <v>8</v>
      </c>
      <c r="L127" s="224" t="n">
        <f aca="false">D127-J127*10000-K127*100</f>
        <v>20</v>
      </c>
      <c r="M127" s="325" t="n">
        <f aca="false">DATE(J127,K127,L127)</f>
        <v>43332</v>
      </c>
      <c r="N127" s="222" t="n">
        <f aca="false">M127+E127</f>
        <v>43332.6986805556</v>
      </c>
      <c r="O127" s="0" t="n">
        <v>101.007</v>
      </c>
      <c r="P127" s="0" t="n">
        <v>2.378476</v>
      </c>
      <c r="Q127" s="0" t="s">
        <v>277</v>
      </c>
      <c r="AF127" s="224"/>
    </row>
    <row r="128" customFormat="false" ht="15" hidden="false" customHeight="false" outlineLevel="0" collapsed="false">
      <c r="A128" s="0" t="s">
        <v>347</v>
      </c>
      <c r="B128" s="0" t="s">
        <v>277</v>
      </c>
      <c r="C128" s="0" t="s">
        <v>325</v>
      </c>
      <c r="D128" s="0" t="n">
        <v>20180820</v>
      </c>
      <c r="E128" s="0" t="s">
        <v>401</v>
      </c>
      <c r="F128" s="0" t="n">
        <v>13000</v>
      </c>
      <c r="G128" s="0" t="n">
        <v>100.907</v>
      </c>
      <c r="H128" s="0" t="n">
        <v>2.586875</v>
      </c>
      <c r="J128" s="224" t="n">
        <f aca="false">ROUND(D128/10000,0)</f>
        <v>2018</v>
      </c>
      <c r="K128" s="224" t="n">
        <f aca="false">ROUND((D128-J128*10000)/100,0)</f>
        <v>8</v>
      </c>
      <c r="L128" s="224" t="n">
        <f aca="false">D128-J128*10000-K128*100</f>
        <v>20</v>
      </c>
      <c r="M128" s="325" t="n">
        <f aca="false">DATE(J128,K128,L128)</f>
        <v>43332</v>
      </c>
      <c r="N128" s="222" t="n">
        <f aca="false">M128+E128</f>
        <v>43332.6986805556</v>
      </c>
      <c r="O128" s="0" t="n">
        <v>100.907</v>
      </c>
      <c r="P128" s="0" t="n">
        <v>2.586875</v>
      </c>
      <c r="Q128" s="0" t="s">
        <v>277</v>
      </c>
      <c r="AF128" s="224"/>
    </row>
    <row r="129" customFormat="false" ht="15" hidden="false" customHeight="false" outlineLevel="0" collapsed="false">
      <c r="A129" s="0" t="s">
        <v>347</v>
      </c>
      <c r="B129" s="0" t="s">
        <v>277</v>
      </c>
      <c r="C129" s="0" t="s">
        <v>325</v>
      </c>
      <c r="D129" s="0" t="n">
        <v>20180821</v>
      </c>
      <c r="E129" s="0" t="s">
        <v>402</v>
      </c>
      <c r="F129" s="0" t="n">
        <v>23000</v>
      </c>
      <c r="G129" s="0" t="n">
        <v>101.064</v>
      </c>
      <c r="H129" s="0" t="n">
        <v>2.24687</v>
      </c>
      <c r="J129" s="224" t="n">
        <f aca="false">ROUND(D129/10000,0)</f>
        <v>2018</v>
      </c>
      <c r="K129" s="224" t="n">
        <f aca="false">ROUND((D129-J129*10000)/100,0)</f>
        <v>8</v>
      </c>
      <c r="L129" s="224" t="n">
        <f aca="false">D129-J129*10000-K129*100</f>
        <v>21</v>
      </c>
      <c r="M129" s="325" t="n">
        <f aca="false">DATE(J129,K129,L129)</f>
        <v>43333</v>
      </c>
      <c r="N129" s="222" t="n">
        <f aca="false">M129+E129</f>
        <v>43333.3543055556</v>
      </c>
      <c r="O129" s="0" t="n">
        <v>101.064</v>
      </c>
      <c r="P129" s="0" t="n">
        <v>2.24687</v>
      </c>
      <c r="Q129" s="0" t="s">
        <v>277</v>
      </c>
      <c r="AF129" s="224"/>
    </row>
    <row r="130" customFormat="false" ht="15" hidden="false" customHeight="false" outlineLevel="0" collapsed="false">
      <c r="A130" s="0" t="s">
        <v>347</v>
      </c>
      <c r="B130" s="0" t="s">
        <v>277</v>
      </c>
      <c r="C130" s="0" t="s">
        <v>325</v>
      </c>
      <c r="D130" s="0" t="n">
        <v>20180821</v>
      </c>
      <c r="E130" s="0" t="s">
        <v>403</v>
      </c>
      <c r="F130" s="0" t="n">
        <v>23000</v>
      </c>
      <c r="G130" s="0" t="n">
        <v>101.064</v>
      </c>
      <c r="H130" s="0" t="n">
        <v>2.24687</v>
      </c>
      <c r="J130" s="224" t="n">
        <f aca="false">ROUND(D130/10000,0)</f>
        <v>2018</v>
      </c>
      <c r="K130" s="224" t="n">
        <f aca="false">ROUND((D130-J130*10000)/100,0)</f>
        <v>8</v>
      </c>
      <c r="L130" s="224" t="n">
        <f aca="false">D130-J130*10000-K130*100</f>
        <v>21</v>
      </c>
      <c r="M130" s="325" t="n">
        <f aca="false">DATE(J130,K130,L130)</f>
        <v>43333</v>
      </c>
      <c r="N130" s="222" t="n">
        <f aca="false">M130+E130</f>
        <v>43333.3543171296</v>
      </c>
      <c r="O130" s="0" t="n">
        <v>101.064</v>
      </c>
      <c r="P130" s="0" t="n">
        <v>2.24687</v>
      </c>
      <c r="Q130" s="0" t="s">
        <v>277</v>
      </c>
      <c r="AF130" s="224"/>
    </row>
    <row r="131" customFormat="false" ht="15" hidden="false" customHeight="false" outlineLevel="0" collapsed="false">
      <c r="A131" s="0" t="s">
        <v>347</v>
      </c>
      <c r="B131" s="0" t="s">
        <v>277</v>
      </c>
      <c r="C131" s="0" t="s">
        <v>325</v>
      </c>
      <c r="D131" s="0" t="n">
        <v>20180821</v>
      </c>
      <c r="E131" s="0" t="s">
        <v>404</v>
      </c>
      <c r="F131" s="0" t="n">
        <v>10000</v>
      </c>
      <c r="G131" s="0" t="n">
        <v>101.151</v>
      </c>
      <c r="H131" s="0" t="n">
        <v>2.065096</v>
      </c>
      <c r="J131" s="224" t="n">
        <f aca="false">ROUND(D131/10000,0)</f>
        <v>2018</v>
      </c>
      <c r="K131" s="224" t="n">
        <f aca="false">ROUND((D131-J131*10000)/100,0)</f>
        <v>8</v>
      </c>
      <c r="L131" s="224" t="n">
        <f aca="false">D131-J131*10000-K131*100</f>
        <v>21</v>
      </c>
      <c r="M131" s="325" t="n">
        <f aca="false">DATE(J131,K131,L131)</f>
        <v>43333</v>
      </c>
      <c r="N131" s="222" t="n">
        <f aca="false">M131+E131</f>
        <v>43333.4335300926</v>
      </c>
      <c r="O131" s="0" t="n">
        <v>101.151</v>
      </c>
      <c r="P131" s="0" t="n">
        <v>2.065096</v>
      </c>
      <c r="Q131" s="0" t="s">
        <v>277</v>
      </c>
      <c r="AF131" s="224"/>
    </row>
    <row r="132" customFormat="false" ht="15" hidden="false" customHeight="false" outlineLevel="0" collapsed="false">
      <c r="A132" s="0" t="s">
        <v>347</v>
      </c>
      <c r="B132" s="0" t="s">
        <v>277</v>
      </c>
      <c r="C132" s="0" t="s">
        <v>325</v>
      </c>
      <c r="D132" s="0" t="n">
        <v>20180821</v>
      </c>
      <c r="E132" s="0" t="s">
        <v>404</v>
      </c>
      <c r="F132" s="0" t="n">
        <v>10000</v>
      </c>
      <c r="G132" s="0" t="n">
        <v>101.151</v>
      </c>
      <c r="H132" s="0" t="n">
        <v>2.065096</v>
      </c>
      <c r="J132" s="224" t="n">
        <f aca="false">ROUND(D132/10000,0)</f>
        <v>2018</v>
      </c>
      <c r="K132" s="224" t="n">
        <f aca="false">ROUND((D132-J132*10000)/100,0)</f>
        <v>8</v>
      </c>
      <c r="L132" s="224" t="n">
        <f aca="false">D132-J132*10000-K132*100</f>
        <v>21</v>
      </c>
      <c r="M132" s="325" t="n">
        <f aca="false">DATE(J132,K132,L132)</f>
        <v>43333</v>
      </c>
      <c r="N132" s="222" t="n">
        <f aca="false">M132+E132</f>
        <v>43333.4335300926</v>
      </c>
      <c r="O132" s="0" t="n">
        <v>101.151</v>
      </c>
      <c r="P132" s="0" t="n">
        <v>2.065096</v>
      </c>
      <c r="Q132" s="0" t="s">
        <v>277</v>
      </c>
      <c r="AF132" s="224"/>
    </row>
    <row r="133" customFormat="false" ht="15" hidden="false" customHeight="false" outlineLevel="0" collapsed="false">
      <c r="A133" s="0" t="s">
        <v>347</v>
      </c>
      <c r="B133" s="0" t="s">
        <v>277</v>
      </c>
      <c r="C133" s="0" t="s">
        <v>325</v>
      </c>
      <c r="D133" s="0" t="n">
        <v>20180821</v>
      </c>
      <c r="E133" s="0" t="s">
        <v>404</v>
      </c>
      <c r="F133" s="0" t="n">
        <v>10000</v>
      </c>
      <c r="G133" s="0" t="n">
        <v>101.151</v>
      </c>
      <c r="H133" s="0" t="n">
        <v>2.065096</v>
      </c>
      <c r="J133" s="224" t="n">
        <f aca="false">ROUND(D133/10000,0)</f>
        <v>2018</v>
      </c>
      <c r="K133" s="224" t="n">
        <f aca="false">ROUND((D133-J133*10000)/100,0)</f>
        <v>8</v>
      </c>
      <c r="L133" s="224" t="n">
        <f aca="false">D133-J133*10000-K133*100</f>
        <v>21</v>
      </c>
      <c r="M133" s="325" t="n">
        <f aca="false">DATE(J133,K133,L133)</f>
        <v>43333</v>
      </c>
      <c r="N133" s="222" t="n">
        <f aca="false">M133+E133</f>
        <v>43333.4335300926</v>
      </c>
      <c r="O133" s="0" t="n">
        <v>101.151</v>
      </c>
      <c r="P133" s="0" t="n">
        <v>2.065096</v>
      </c>
      <c r="Q133" s="0" t="s">
        <v>277</v>
      </c>
      <c r="AF133" s="224"/>
    </row>
    <row r="134" customFormat="false" ht="15" hidden="false" customHeight="false" outlineLevel="0" collapsed="false">
      <c r="A134" s="0" t="s">
        <v>347</v>
      </c>
      <c r="B134" s="0" t="s">
        <v>277</v>
      </c>
      <c r="C134" s="0" t="s">
        <v>325</v>
      </c>
      <c r="D134" s="0" t="n">
        <v>20180821</v>
      </c>
      <c r="E134" s="0" t="s">
        <v>405</v>
      </c>
      <c r="F134" s="0" t="n">
        <v>5000</v>
      </c>
      <c r="G134" s="0" t="n">
        <v>100.46</v>
      </c>
      <c r="H134" s="0" t="n">
        <v>3.517511</v>
      </c>
      <c r="J134" s="224" t="n">
        <f aca="false">ROUND(D134/10000,0)</f>
        <v>2018</v>
      </c>
      <c r="K134" s="224" t="n">
        <f aca="false">ROUND((D134-J134*10000)/100,0)</f>
        <v>8</v>
      </c>
      <c r="L134" s="224" t="n">
        <f aca="false">D134-J134*10000-K134*100</f>
        <v>21</v>
      </c>
      <c r="M134" s="325" t="n">
        <f aca="false">DATE(J134,K134,L134)</f>
        <v>43333</v>
      </c>
      <c r="N134" s="222" t="n">
        <f aca="false">M134+E134</f>
        <v>43333.4369328704</v>
      </c>
      <c r="O134" s="0" t="n">
        <v>100.46</v>
      </c>
      <c r="P134" s="0" t="n">
        <v>3.517511</v>
      </c>
      <c r="Q134" s="0" t="s">
        <v>277</v>
      </c>
      <c r="AF134" s="224"/>
    </row>
    <row r="135" customFormat="false" ht="15" hidden="false" customHeight="false" outlineLevel="0" collapsed="false">
      <c r="A135" s="0" t="s">
        <v>347</v>
      </c>
      <c r="B135" s="0" t="s">
        <v>277</v>
      </c>
      <c r="C135" s="0" t="s">
        <v>325</v>
      </c>
      <c r="D135" s="0" t="n">
        <v>20180821</v>
      </c>
      <c r="E135" s="0" t="s">
        <v>405</v>
      </c>
      <c r="F135" s="0" t="n">
        <v>5000</v>
      </c>
      <c r="G135" s="0" t="n">
        <v>100.46</v>
      </c>
      <c r="H135" s="0" t="n">
        <v>3.517511</v>
      </c>
      <c r="J135" s="224" t="n">
        <f aca="false">ROUND(D135/10000,0)</f>
        <v>2018</v>
      </c>
      <c r="K135" s="224" t="n">
        <f aca="false">ROUND((D135-J135*10000)/100,0)</f>
        <v>8</v>
      </c>
      <c r="L135" s="224" t="n">
        <f aca="false">D135-J135*10000-K135*100</f>
        <v>21</v>
      </c>
      <c r="M135" s="325" t="n">
        <f aca="false">DATE(J135,K135,L135)</f>
        <v>43333</v>
      </c>
      <c r="N135" s="222" t="n">
        <f aca="false">M135+E135</f>
        <v>43333.4369328704</v>
      </c>
      <c r="O135" s="0" t="n">
        <v>100.46</v>
      </c>
      <c r="P135" s="0" t="n">
        <v>3.517511</v>
      </c>
      <c r="Q135" s="0" t="s">
        <v>277</v>
      </c>
      <c r="AF135" s="224"/>
    </row>
    <row r="136" customFormat="false" ht="15" hidden="false" customHeight="false" outlineLevel="0" collapsed="false">
      <c r="A136" s="0" t="s">
        <v>347</v>
      </c>
      <c r="B136" s="0" t="s">
        <v>277</v>
      </c>
      <c r="C136" s="0" t="s">
        <v>325</v>
      </c>
      <c r="D136" s="0" t="n">
        <v>20180821</v>
      </c>
      <c r="E136" s="0" t="s">
        <v>406</v>
      </c>
      <c r="F136" s="0" t="n">
        <v>10000</v>
      </c>
      <c r="G136" s="0" t="n">
        <v>100.792</v>
      </c>
      <c r="H136" s="0" t="n">
        <v>2.817196</v>
      </c>
      <c r="J136" s="224" t="n">
        <f aca="false">ROUND(D136/10000,0)</f>
        <v>2018</v>
      </c>
      <c r="K136" s="224" t="n">
        <f aca="false">ROUND((D136-J136*10000)/100,0)</f>
        <v>8</v>
      </c>
      <c r="L136" s="224" t="n">
        <f aca="false">D136-J136*10000-K136*100</f>
        <v>21</v>
      </c>
      <c r="M136" s="325" t="n">
        <f aca="false">DATE(J136,K136,L136)</f>
        <v>43333</v>
      </c>
      <c r="N136" s="222" t="n">
        <f aca="false">M136+E136</f>
        <v>43333.6280208333</v>
      </c>
      <c r="O136" s="0" t="n">
        <v>100.792</v>
      </c>
      <c r="P136" s="0" t="n">
        <v>2.817196</v>
      </c>
      <c r="Q136" s="0" t="s">
        <v>277</v>
      </c>
      <c r="AF136" s="224"/>
    </row>
    <row r="137" customFormat="false" ht="15" hidden="false" customHeight="false" outlineLevel="0" collapsed="false">
      <c r="A137" s="0" t="s">
        <v>347</v>
      </c>
      <c r="B137" s="0" t="s">
        <v>277</v>
      </c>
      <c r="C137" s="0" t="s">
        <v>325</v>
      </c>
      <c r="D137" s="0" t="n">
        <v>20180821</v>
      </c>
      <c r="E137" s="0" t="s">
        <v>406</v>
      </c>
      <c r="F137" s="0" t="n">
        <v>10000</v>
      </c>
      <c r="G137" s="0" t="n">
        <v>100.792</v>
      </c>
      <c r="H137" s="0" t="n">
        <v>2.817196</v>
      </c>
      <c r="J137" s="224" t="n">
        <f aca="false">ROUND(D137/10000,0)</f>
        <v>2018</v>
      </c>
      <c r="K137" s="224" t="n">
        <f aca="false">ROUND((D137-J137*10000)/100,0)</f>
        <v>8</v>
      </c>
      <c r="L137" s="224" t="n">
        <f aca="false">D137-J137*10000-K137*100</f>
        <v>21</v>
      </c>
      <c r="M137" s="325" t="n">
        <f aca="false">DATE(J137,K137,L137)</f>
        <v>43333</v>
      </c>
      <c r="N137" s="222" t="n">
        <f aca="false">M137+E137</f>
        <v>43333.6280208333</v>
      </c>
      <c r="O137" s="0" t="n">
        <v>100.792</v>
      </c>
      <c r="P137" s="0" t="n">
        <v>2.817196</v>
      </c>
      <c r="Q137" s="0" t="s">
        <v>277</v>
      </c>
      <c r="AF137" s="224"/>
    </row>
    <row r="138" customFormat="false" ht="15" hidden="false" customHeight="false" outlineLevel="0" collapsed="false">
      <c r="A138" s="0" t="s">
        <v>347</v>
      </c>
      <c r="B138" s="0" t="s">
        <v>277</v>
      </c>
      <c r="C138" s="0" t="s">
        <v>325</v>
      </c>
      <c r="D138" s="0" t="n">
        <v>20180821</v>
      </c>
      <c r="E138" s="0" t="s">
        <v>407</v>
      </c>
      <c r="F138" s="0" t="n">
        <v>10000</v>
      </c>
      <c r="G138" s="0" t="n">
        <v>100.792</v>
      </c>
      <c r="H138" s="0" t="n">
        <v>2.817196</v>
      </c>
      <c r="J138" s="224" t="n">
        <f aca="false">ROUND(D138/10000,0)</f>
        <v>2018</v>
      </c>
      <c r="K138" s="224" t="n">
        <f aca="false">ROUND((D138-J138*10000)/100,0)</f>
        <v>8</v>
      </c>
      <c r="L138" s="224" t="n">
        <f aca="false">D138-J138*10000-K138*100</f>
        <v>21</v>
      </c>
      <c r="M138" s="325" t="n">
        <f aca="false">DATE(J138,K138,L138)</f>
        <v>43333</v>
      </c>
      <c r="N138" s="222" t="n">
        <f aca="false">M138+E138</f>
        <v>43333.6280439815</v>
      </c>
      <c r="O138" s="0" t="n">
        <v>100.792</v>
      </c>
      <c r="P138" s="0" t="n">
        <v>2.817196</v>
      </c>
      <c r="Q138" s="0" t="s">
        <v>277</v>
      </c>
      <c r="AF138" s="224"/>
    </row>
    <row r="139" customFormat="false" ht="15" hidden="false" customHeight="false" outlineLevel="0" collapsed="false">
      <c r="A139" s="0" t="s">
        <v>347</v>
      </c>
      <c r="B139" s="0" t="s">
        <v>277</v>
      </c>
      <c r="C139" s="0" t="s">
        <v>325</v>
      </c>
      <c r="D139" s="0" t="n">
        <v>20180821</v>
      </c>
      <c r="E139" s="0" t="s">
        <v>407</v>
      </c>
      <c r="F139" s="0" t="n">
        <v>10000</v>
      </c>
      <c r="G139" s="0" t="n">
        <v>100.792</v>
      </c>
      <c r="H139" s="0" t="n">
        <v>2.817196</v>
      </c>
      <c r="J139" s="224" t="n">
        <f aca="false">ROUND(D139/10000,0)</f>
        <v>2018</v>
      </c>
      <c r="K139" s="224" t="n">
        <f aca="false">ROUND((D139-J139*10000)/100,0)</f>
        <v>8</v>
      </c>
      <c r="L139" s="224" t="n">
        <f aca="false">D139-J139*10000-K139*100</f>
        <v>21</v>
      </c>
      <c r="M139" s="325" t="n">
        <f aca="false">DATE(J139,K139,L139)</f>
        <v>43333</v>
      </c>
      <c r="N139" s="222" t="n">
        <f aca="false">M139+E139</f>
        <v>43333.6280439815</v>
      </c>
      <c r="O139" s="0" t="n">
        <v>100.792</v>
      </c>
      <c r="P139" s="0" t="n">
        <v>2.817196</v>
      </c>
      <c r="Q139" s="0" t="s">
        <v>277</v>
      </c>
      <c r="AF139" s="224"/>
    </row>
    <row r="140" customFormat="false" ht="15" hidden="false" customHeight="false" outlineLevel="0" collapsed="false">
      <c r="A140" s="0" t="s">
        <v>347</v>
      </c>
      <c r="B140" s="0" t="s">
        <v>277</v>
      </c>
      <c r="C140" s="0" t="s">
        <v>325</v>
      </c>
      <c r="D140" s="0" t="n">
        <v>20180823</v>
      </c>
      <c r="E140" s="0" t="s">
        <v>408</v>
      </c>
      <c r="F140" s="0" t="n">
        <v>104000</v>
      </c>
      <c r="G140" s="0" t="n">
        <v>101.07</v>
      </c>
      <c r="H140" s="0" t="n">
        <v>2.18054</v>
      </c>
      <c r="J140" s="224" t="n">
        <f aca="false">ROUND(D140/10000,0)</f>
        <v>2018</v>
      </c>
      <c r="K140" s="224" t="n">
        <f aca="false">ROUND((D140-J140*10000)/100,0)</f>
        <v>8</v>
      </c>
      <c r="L140" s="224" t="n">
        <f aca="false">D140-J140*10000-K140*100</f>
        <v>23</v>
      </c>
      <c r="M140" s="325" t="n">
        <f aca="false">DATE(J140,K140,L140)</f>
        <v>43335</v>
      </c>
      <c r="N140" s="222" t="n">
        <f aca="false">M140+E140</f>
        <v>43335.5528472222</v>
      </c>
      <c r="O140" s="0" t="n">
        <v>101.07</v>
      </c>
      <c r="P140" s="0" t="n">
        <v>2.18054</v>
      </c>
      <c r="Q140" s="0" t="s">
        <v>277</v>
      </c>
      <c r="AF140" s="224"/>
    </row>
    <row r="141" customFormat="false" ht="15" hidden="false" customHeight="false" outlineLevel="0" collapsed="false">
      <c r="A141" s="0" t="s">
        <v>347</v>
      </c>
      <c r="B141" s="0" t="s">
        <v>277</v>
      </c>
      <c r="C141" s="0" t="s">
        <v>325</v>
      </c>
      <c r="D141" s="0" t="n">
        <v>20180823</v>
      </c>
      <c r="E141" s="0" t="s">
        <v>408</v>
      </c>
      <c r="F141" s="0" t="n">
        <v>104000</v>
      </c>
      <c r="G141" s="0" t="n">
        <v>101.07</v>
      </c>
      <c r="H141" s="0" t="n">
        <v>2.18054</v>
      </c>
      <c r="J141" s="224" t="n">
        <f aca="false">ROUND(D141/10000,0)</f>
        <v>2018</v>
      </c>
      <c r="K141" s="224" t="n">
        <f aca="false">ROUND((D141-J141*10000)/100,0)</f>
        <v>8</v>
      </c>
      <c r="L141" s="224" t="n">
        <f aca="false">D141-J141*10000-K141*100</f>
        <v>23</v>
      </c>
      <c r="M141" s="325" t="n">
        <f aca="false">DATE(J141,K141,L141)</f>
        <v>43335</v>
      </c>
      <c r="N141" s="222" t="n">
        <f aca="false">M141+E141</f>
        <v>43335.5528472222</v>
      </c>
      <c r="O141" s="0" t="n">
        <v>101.07</v>
      </c>
      <c r="P141" s="0" t="n">
        <v>2.18054</v>
      </c>
      <c r="Q141" s="0" t="s">
        <v>277</v>
      </c>
      <c r="AF141" s="224"/>
    </row>
    <row r="142" customFormat="false" ht="15" hidden="false" customHeight="false" outlineLevel="0" collapsed="false">
      <c r="A142" s="0" t="s">
        <v>347</v>
      </c>
      <c r="B142" s="0" t="s">
        <v>277</v>
      </c>
      <c r="C142" s="0" t="s">
        <v>325</v>
      </c>
      <c r="D142" s="0" t="n">
        <v>20180823</v>
      </c>
      <c r="E142" s="0" t="s">
        <v>409</v>
      </c>
      <c r="F142" s="0" t="n">
        <v>104000</v>
      </c>
      <c r="G142" s="0" t="n">
        <v>101.07</v>
      </c>
      <c r="H142" s="0" t="n">
        <v>2.18054</v>
      </c>
      <c r="J142" s="224" t="n">
        <f aca="false">ROUND(D142/10000,0)</f>
        <v>2018</v>
      </c>
      <c r="K142" s="224" t="n">
        <f aca="false">ROUND((D142-J142*10000)/100,0)</f>
        <v>8</v>
      </c>
      <c r="L142" s="224" t="n">
        <f aca="false">D142-J142*10000-K142*100</f>
        <v>23</v>
      </c>
      <c r="M142" s="325" t="n">
        <f aca="false">DATE(J142,K142,L142)</f>
        <v>43335</v>
      </c>
      <c r="N142" s="222" t="n">
        <f aca="false">M142+E142</f>
        <v>43335.5529050926</v>
      </c>
      <c r="O142" s="0" t="n">
        <v>101.07</v>
      </c>
      <c r="P142" s="0" t="n">
        <v>2.18054</v>
      </c>
      <c r="Q142" s="0" t="s">
        <v>277</v>
      </c>
      <c r="AF142" s="224"/>
    </row>
    <row r="143" customFormat="false" ht="15" hidden="false" customHeight="false" outlineLevel="0" collapsed="false">
      <c r="A143" s="0" t="s">
        <v>347</v>
      </c>
      <c r="B143" s="0" t="s">
        <v>277</v>
      </c>
      <c r="C143" s="0" t="s">
        <v>325</v>
      </c>
      <c r="D143" s="0" t="n">
        <v>20180823</v>
      </c>
      <c r="E143" s="0" t="s">
        <v>410</v>
      </c>
      <c r="F143" s="0" t="n">
        <v>6000</v>
      </c>
      <c r="G143" s="0" t="n">
        <v>100.671</v>
      </c>
      <c r="H143" s="0" t="n">
        <v>3.037207</v>
      </c>
      <c r="J143" s="224" t="n">
        <f aca="false">ROUND(D143/10000,0)</f>
        <v>2018</v>
      </c>
      <c r="K143" s="224" t="n">
        <f aca="false">ROUND((D143-J143*10000)/100,0)</f>
        <v>8</v>
      </c>
      <c r="L143" s="224" t="n">
        <f aca="false">D143-J143*10000-K143*100</f>
        <v>23</v>
      </c>
      <c r="M143" s="325" t="n">
        <f aca="false">DATE(J143,K143,L143)</f>
        <v>43335</v>
      </c>
      <c r="N143" s="222" t="n">
        <f aca="false">M143+E143</f>
        <v>43335.6452893519</v>
      </c>
      <c r="O143" s="0" t="n">
        <v>100.671</v>
      </c>
      <c r="P143" s="0" t="n">
        <v>3.037207</v>
      </c>
      <c r="Q143" s="0" t="s">
        <v>277</v>
      </c>
      <c r="AF143" s="224"/>
    </row>
    <row r="144" customFormat="false" ht="15" hidden="false" customHeight="false" outlineLevel="0" collapsed="false">
      <c r="A144" s="0" t="s">
        <v>347</v>
      </c>
      <c r="B144" s="0" t="s">
        <v>277</v>
      </c>
      <c r="C144" s="0" t="s">
        <v>325</v>
      </c>
      <c r="D144" s="0" t="n">
        <v>20180823</v>
      </c>
      <c r="E144" s="0" t="s">
        <v>410</v>
      </c>
      <c r="F144" s="0" t="n">
        <v>6000</v>
      </c>
      <c r="G144" s="0" t="n">
        <v>100.671</v>
      </c>
      <c r="H144" s="0" t="n">
        <v>3.037207</v>
      </c>
      <c r="J144" s="224" t="n">
        <f aca="false">ROUND(D144/10000,0)</f>
        <v>2018</v>
      </c>
      <c r="K144" s="224" t="n">
        <f aca="false">ROUND((D144-J144*10000)/100,0)</f>
        <v>8</v>
      </c>
      <c r="L144" s="224" t="n">
        <f aca="false">D144-J144*10000-K144*100</f>
        <v>23</v>
      </c>
      <c r="M144" s="325" t="n">
        <f aca="false">DATE(J144,K144,L144)</f>
        <v>43335</v>
      </c>
      <c r="N144" s="222" t="n">
        <f aca="false">M144+E144</f>
        <v>43335.6452893519</v>
      </c>
      <c r="O144" s="0" t="n">
        <v>100.671</v>
      </c>
      <c r="P144" s="0" t="n">
        <v>3.037207</v>
      </c>
      <c r="Q144" s="0" t="s">
        <v>277</v>
      </c>
      <c r="AF144" s="224"/>
    </row>
    <row r="145" customFormat="false" ht="15" hidden="false" customHeight="false" outlineLevel="0" collapsed="false">
      <c r="A145" s="0" t="s">
        <v>347</v>
      </c>
      <c r="B145" s="0" t="s">
        <v>277</v>
      </c>
      <c r="C145" s="0" t="s">
        <v>325</v>
      </c>
      <c r="D145" s="0" t="n">
        <v>20180824</v>
      </c>
      <c r="E145" s="0" t="s">
        <v>411</v>
      </c>
      <c r="F145" s="0" t="n">
        <v>104000</v>
      </c>
      <c r="G145" s="0" t="n">
        <v>101.07</v>
      </c>
      <c r="H145" s="0" t="n">
        <v>2.166708</v>
      </c>
      <c r="J145" s="224" t="n">
        <f aca="false">ROUND(D145/10000,0)</f>
        <v>2018</v>
      </c>
      <c r="K145" s="224" t="n">
        <f aca="false">ROUND((D145-J145*10000)/100,0)</f>
        <v>8</v>
      </c>
      <c r="L145" s="224" t="n">
        <f aca="false">D145-J145*10000-K145*100</f>
        <v>24</v>
      </c>
      <c r="M145" s="325" t="n">
        <f aca="false">DATE(J145,K145,L145)</f>
        <v>43336</v>
      </c>
      <c r="N145" s="222" t="n">
        <f aca="false">M145+E145</f>
        <v>43336.4732523148</v>
      </c>
      <c r="O145" s="0" t="n">
        <v>101.07</v>
      </c>
      <c r="P145" s="0" t="n">
        <v>2.166708</v>
      </c>
      <c r="Q145" s="0" t="s">
        <v>277</v>
      </c>
      <c r="AF145" s="224"/>
    </row>
    <row r="146" customFormat="false" ht="15" hidden="false" customHeight="false" outlineLevel="0" collapsed="false">
      <c r="A146" s="0" t="s">
        <v>347</v>
      </c>
      <c r="B146" s="0" t="s">
        <v>277</v>
      </c>
      <c r="C146" s="0" t="s">
        <v>325</v>
      </c>
      <c r="D146" s="0" t="n">
        <v>20180824</v>
      </c>
      <c r="E146" s="0" t="s">
        <v>411</v>
      </c>
      <c r="F146" s="0" t="n">
        <v>104000</v>
      </c>
      <c r="G146" s="0" t="n">
        <v>101.07</v>
      </c>
      <c r="H146" s="0" t="n">
        <v>2.166708</v>
      </c>
      <c r="J146" s="224" t="n">
        <f aca="false">ROUND(D146/10000,0)</f>
        <v>2018</v>
      </c>
      <c r="K146" s="224" t="n">
        <f aca="false">ROUND((D146-J146*10000)/100,0)</f>
        <v>8</v>
      </c>
      <c r="L146" s="224" t="n">
        <f aca="false">D146-J146*10000-K146*100</f>
        <v>24</v>
      </c>
      <c r="M146" s="325" t="n">
        <f aca="false">DATE(J146,K146,L146)</f>
        <v>43336</v>
      </c>
      <c r="N146" s="222" t="n">
        <f aca="false">M146+E146</f>
        <v>43336.4732523148</v>
      </c>
      <c r="O146" s="0" t="n">
        <v>101.07</v>
      </c>
      <c r="P146" s="0" t="n">
        <v>2.166708</v>
      </c>
      <c r="Q146" s="0" t="s">
        <v>277</v>
      </c>
      <c r="AF146" s="224"/>
    </row>
    <row r="147" customFormat="false" ht="15" hidden="false" customHeight="false" outlineLevel="0" collapsed="false">
      <c r="A147" s="0" t="s">
        <v>347</v>
      </c>
      <c r="B147" s="0" t="s">
        <v>277</v>
      </c>
      <c r="C147" s="0" t="s">
        <v>325</v>
      </c>
      <c r="D147" s="0" t="n">
        <v>20180824</v>
      </c>
      <c r="E147" s="0" t="s">
        <v>412</v>
      </c>
      <c r="F147" s="0" t="n">
        <v>104000</v>
      </c>
      <c r="G147" s="0" t="n">
        <v>101.07</v>
      </c>
      <c r="H147" s="0" t="n">
        <v>2.166708</v>
      </c>
      <c r="J147" s="224" t="n">
        <f aca="false">ROUND(D147/10000,0)</f>
        <v>2018</v>
      </c>
      <c r="K147" s="224" t="n">
        <f aca="false">ROUND((D147-J147*10000)/100,0)</f>
        <v>8</v>
      </c>
      <c r="L147" s="224" t="n">
        <f aca="false">D147-J147*10000-K147*100</f>
        <v>24</v>
      </c>
      <c r="M147" s="325" t="n">
        <f aca="false">DATE(J147,K147,L147)</f>
        <v>43336</v>
      </c>
      <c r="N147" s="222" t="n">
        <f aca="false">M147+E147</f>
        <v>43336.4733912037</v>
      </c>
      <c r="O147" s="0" t="n">
        <v>101.07</v>
      </c>
      <c r="P147" s="0" t="n">
        <v>2.166708</v>
      </c>
      <c r="Q147" s="0" t="s">
        <v>277</v>
      </c>
      <c r="AF147" s="224"/>
    </row>
    <row r="148" customFormat="false" ht="15" hidden="false" customHeight="false" outlineLevel="0" collapsed="false">
      <c r="A148" s="0" t="s">
        <v>347</v>
      </c>
      <c r="B148" s="0" t="s">
        <v>277</v>
      </c>
      <c r="C148" s="0" t="s">
        <v>325</v>
      </c>
      <c r="D148" s="0" t="n">
        <v>20180824</v>
      </c>
      <c r="E148" s="0" t="s">
        <v>413</v>
      </c>
      <c r="F148" s="0" t="n">
        <v>5000</v>
      </c>
      <c r="G148" s="0" t="n">
        <v>100.74</v>
      </c>
      <c r="H148" s="0" t="n">
        <v>2.878809</v>
      </c>
      <c r="J148" s="224" t="n">
        <f aca="false">ROUND(D148/10000,0)</f>
        <v>2018</v>
      </c>
      <c r="K148" s="224" t="n">
        <f aca="false">ROUND((D148-J148*10000)/100,0)</f>
        <v>8</v>
      </c>
      <c r="L148" s="224" t="n">
        <f aca="false">D148-J148*10000-K148*100</f>
        <v>24</v>
      </c>
      <c r="M148" s="325" t="n">
        <f aca="false">DATE(J148,K148,L148)</f>
        <v>43336</v>
      </c>
      <c r="N148" s="222" t="n">
        <f aca="false">M148+E148</f>
        <v>43336.5002199074</v>
      </c>
      <c r="O148" s="0" t="n">
        <v>100.74</v>
      </c>
      <c r="P148" s="0" t="n">
        <v>2.878809</v>
      </c>
      <c r="Q148" s="0" t="s">
        <v>277</v>
      </c>
      <c r="AF148" s="224"/>
    </row>
    <row r="149" customFormat="false" ht="15" hidden="false" customHeight="false" outlineLevel="0" collapsed="false">
      <c r="A149" s="0" t="s">
        <v>347</v>
      </c>
      <c r="B149" s="0" t="s">
        <v>277</v>
      </c>
      <c r="C149" s="0" t="s">
        <v>325</v>
      </c>
      <c r="D149" s="0" t="n">
        <v>20180824</v>
      </c>
      <c r="E149" s="0" t="s">
        <v>413</v>
      </c>
      <c r="F149" s="0" t="n">
        <v>5000</v>
      </c>
      <c r="G149" s="0" t="n">
        <v>100.84</v>
      </c>
      <c r="H149" s="0" t="n">
        <v>2.66253</v>
      </c>
      <c r="J149" s="224" t="n">
        <f aca="false">ROUND(D149/10000,0)</f>
        <v>2018</v>
      </c>
      <c r="K149" s="224" t="n">
        <f aca="false">ROUND((D149-J149*10000)/100,0)</f>
        <v>8</v>
      </c>
      <c r="L149" s="224" t="n">
        <f aca="false">D149-J149*10000-K149*100</f>
        <v>24</v>
      </c>
      <c r="M149" s="325" t="n">
        <f aca="false">DATE(J149,K149,L149)</f>
        <v>43336</v>
      </c>
      <c r="N149" s="222" t="n">
        <f aca="false">M149+E149</f>
        <v>43336.5002199074</v>
      </c>
      <c r="O149" s="0" t="n">
        <v>100.84</v>
      </c>
      <c r="P149" s="0" t="n">
        <v>2.66253</v>
      </c>
      <c r="Q149" s="0" t="s">
        <v>277</v>
      </c>
      <c r="AF149" s="224"/>
    </row>
    <row r="150" customFormat="false" ht="15" hidden="false" customHeight="false" outlineLevel="0" collapsed="false">
      <c r="A150" s="0" t="s">
        <v>347</v>
      </c>
      <c r="B150" s="0" t="s">
        <v>277</v>
      </c>
      <c r="C150" s="0" t="s">
        <v>325</v>
      </c>
      <c r="D150" s="0" t="n">
        <v>20180824</v>
      </c>
      <c r="E150" s="0" t="s">
        <v>413</v>
      </c>
      <c r="F150" s="0" t="n">
        <v>5000</v>
      </c>
      <c r="G150" s="0" t="n">
        <v>100.74</v>
      </c>
      <c r="H150" s="0" t="n">
        <v>2.878809</v>
      </c>
      <c r="J150" s="224" t="n">
        <f aca="false">ROUND(D150/10000,0)</f>
        <v>2018</v>
      </c>
      <c r="K150" s="224" t="n">
        <f aca="false">ROUND((D150-J150*10000)/100,0)</f>
        <v>8</v>
      </c>
      <c r="L150" s="224" t="n">
        <f aca="false">D150-J150*10000-K150*100</f>
        <v>24</v>
      </c>
      <c r="M150" s="325" t="n">
        <f aca="false">DATE(J150,K150,L150)</f>
        <v>43336</v>
      </c>
      <c r="N150" s="222" t="n">
        <f aca="false">M150+E150</f>
        <v>43336.5002199074</v>
      </c>
      <c r="O150" s="0" t="n">
        <v>100.74</v>
      </c>
      <c r="P150" s="0" t="n">
        <v>2.878809</v>
      </c>
      <c r="Q150" s="0" t="s">
        <v>277</v>
      </c>
      <c r="AF150" s="224"/>
    </row>
    <row r="151" customFormat="false" ht="15" hidden="false" customHeight="false" outlineLevel="0" collapsed="false">
      <c r="A151" s="0" t="s">
        <v>347</v>
      </c>
      <c r="B151" s="0" t="s">
        <v>277</v>
      </c>
      <c r="C151" s="0" t="s">
        <v>325</v>
      </c>
      <c r="D151" s="0" t="n">
        <v>20180824</v>
      </c>
      <c r="E151" s="0" t="s">
        <v>414</v>
      </c>
      <c r="F151" s="0" t="n">
        <v>2000</v>
      </c>
      <c r="G151" s="0" t="n">
        <v>100.938</v>
      </c>
      <c r="H151" s="0" t="n">
        <v>2.450991</v>
      </c>
      <c r="J151" s="224" t="n">
        <f aca="false">ROUND(D151/10000,0)</f>
        <v>2018</v>
      </c>
      <c r="K151" s="224" t="n">
        <f aca="false">ROUND((D151-J151*10000)/100,0)</f>
        <v>8</v>
      </c>
      <c r="L151" s="224" t="n">
        <f aca="false">D151-J151*10000-K151*100</f>
        <v>24</v>
      </c>
      <c r="M151" s="325" t="n">
        <f aca="false">DATE(J151,K151,L151)</f>
        <v>43336</v>
      </c>
      <c r="N151" s="222" t="n">
        <f aca="false">M151+E151</f>
        <v>43336.5723263889</v>
      </c>
      <c r="O151" s="0" t="n">
        <v>100.938</v>
      </c>
      <c r="P151" s="0" t="n">
        <v>2.450991</v>
      </c>
      <c r="Q151" s="0" t="s">
        <v>277</v>
      </c>
      <c r="AF151" s="224"/>
    </row>
    <row r="152" customFormat="false" ht="15" hidden="false" customHeight="false" outlineLevel="0" collapsed="false">
      <c r="A152" s="0" t="s">
        <v>347</v>
      </c>
      <c r="B152" s="0" t="s">
        <v>277</v>
      </c>
      <c r="C152" s="0" t="s">
        <v>325</v>
      </c>
      <c r="D152" s="0" t="n">
        <v>20180824</v>
      </c>
      <c r="E152" s="0" t="s">
        <v>414</v>
      </c>
      <c r="F152" s="0" t="n">
        <v>2000</v>
      </c>
      <c r="G152" s="0" t="n">
        <v>100.938</v>
      </c>
      <c r="H152" s="0" t="n">
        <v>2.450991</v>
      </c>
      <c r="J152" s="224" t="n">
        <f aca="false">ROUND(D152/10000,0)</f>
        <v>2018</v>
      </c>
      <c r="K152" s="224" t="n">
        <f aca="false">ROUND((D152-J152*10000)/100,0)</f>
        <v>8</v>
      </c>
      <c r="L152" s="224" t="n">
        <f aca="false">D152-J152*10000-K152*100</f>
        <v>24</v>
      </c>
      <c r="M152" s="325" t="n">
        <f aca="false">DATE(J152,K152,L152)</f>
        <v>43336</v>
      </c>
      <c r="N152" s="222" t="n">
        <f aca="false">M152+E152</f>
        <v>43336.5723263889</v>
      </c>
      <c r="O152" s="0" t="n">
        <v>100.938</v>
      </c>
      <c r="P152" s="0" t="n">
        <v>2.450991</v>
      </c>
      <c r="Q152" s="0" t="s">
        <v>277</v>
      </c>
      <c r="AF152" s="224"/>
    </row>
    <row r="153" customFormat="false" ht="15" hidden="false" customHeight="false" outlineLevel="0" collapsed="false">
      <c r="A153" s="0" t="s">
        <v>347</v>
      </c>
      <c r="B153" s="0" t="s">
        <v>277</v>
      </c>
      <c r="C153" s="0" t="s">
        <v>325</v>
      </c>
      <c r="D153" s="0" t="n">
        <v>20180824</v>
      </c>
      <c r="E153" s="0" t="s">
        <v>414</v>
      </c>
      <c r="F153" s="0" t="n">
        <v>2000</v>
      </c>
      <c r="G153" s="0" t="n">
        <v>100.938</v>
      </c>
      <c r="H153" s="0" t="n">
        <v>2.450991</v>
      </c>
      <c r="J153" s="224" t="n">
        <f aca="false">ROUND(D153/10000,0)</f>
        <v>2018</v>
      </c>
      <c r="K153" s="224" t="n">
        <f aca="false">ROUND((D153-J153*10000)/100,0)</f>
        <v>8</v>
      </c>
      <c r="L153" s="224" t="n">
        <f aca="false">D153-J153*10000-K153*100</f>
        <v>24</v>
      </c>
      <c r="M153" s="325" t="n">
        <f aca="false">DATE(J153,K153,L153)</f>
        <v>43336</v>
      </c>
      <c r="N153" s="222" t="n">
        <f aca="false">M153+E153</f>
        <v>43336.5723263889</v>
      </c>
      <c r="O153" s="0" t="n">
        <v>100.938</v>
      </c>
      <c r="P153" s="0" t="n">
        <v>2.450991</v>
      </c>
      <c r="Q153" s="0" t="s">
        <v>277</v>
      </c>
      <c r="AF153" s="224"/>
    </row>
    <row r="154" customFormat="false" ht="15" hidden="false" customHeight="false" outlineLevel="0" collapsed="false">
      <c r="A154" s="0" t="s">
        <v>347</v>
      </c>
      <c r="B154" s="0" t="s">
        <v>277</v>
      </c>
      <c r="C154" s="0" t="s">
        <v>325</v>
      </c>
      <c r="D154" s="0" t="n">
        <v>20180824</v>
      </c>
      <c r="E154" s="0" t="s">
        <v>414</v>
      </c>
      <c r="F154" s="0" t="n">
        <v>2000</v>
      </c>
      <c r="G154" s="0" t="n">
        <v>100.938</v>
      </c>
      <c r="H154" s="0" t="n">
        <v>2.450991</v>
      </c>
      <c r="J154" s="224" t="n">
        <f aca="false">ROUND(D154/10000,0)</f>
        <v>2018</v>
      </c>
      <c r="K154" s="224" t="n">
        <f aca="false">ROUND((D154-J154*10000)/100,0)</f>
        <v>8</v>
      </c>
      <c r="L154" s="224" t="n">
        <f aca="false">D154-J154*10000-K154*100</f>
        <v>24</v>
      </c>
      <c r="M154" s="325" t="n">
        <f aca="false">DATE(J154,K154,L154)</f>
        <v>43336</v>
      </c>
      <c r="N154" s="222" t="n">
        <f aca="false">M154+E154</f>
        <v>43336.5723263889</v>
      </c>
      <c r="O154" s="0" t="n">
        <v>100.938</v>
      </c>
      <c r="P154" s="0" t="n">
        <v>2.450991</v>
      </c>
      <c r="Q154" s="0" t="s">
        <v>277</v>
      </c>
      <c r="AF154" s="224"/>
    </row>
    <row r="155" customFormat="false" ht="15" hidden="false" customHeight="false" outlineLevel="0" collapsed="false">
      <c r="A155" s="0" t="s">
        <v>347</v>
      </c>
      <c r="B155" s="0" t="s">
        <v>277</v>
      </c>
      <c r="C155" s="0" t="s">
        <v>325</v>
      </c>
      <c r="D155" s="0" t="n">
        <v>20180824</v>
      </c>
      <c r="E155" s="0" t="s">
        <v>415</v>
      </c>
      <c r="F155" s="0" t="n">
        <v>15000</v>
      </c>
      <c r="G155" s="0" t="n">
        <v>100.350044</v>
      </c>
      <c r="H155" s="0" t="n">
        <v>3.726315</v>
      </c>
      <c r="J155" s="224" t="n">
        <f aca="false">ROUND(D155/10000,0)</f>
        <v>2018</v>
      </c>
      <c r="K155" s="224" t="n">
        <f aca="false">ROUND((D155-J155*10000)/100,0)</f>
        <v>8</v>
      </c>
      <c r="L155" s="224" t="n">
        <f aca="false">D155-J155*10000-K155*100</f>
        <v>24</v>
      </c>
      <c r="M155" s="325" t="n">
        <f aca="false">DATE(J155,K155,L155)</f>
        <v>43336</v>
      </c>
      <c r="N155" s="222" t="n">
        <f aca="false">M155+E155</f>
        <v>43336.6440856481</v>
      </c>
      <c r="O155" s="0" t="n">
        <v>100.350044</v>
      </c>
      <c r="P155" s="0" t="n">
        <v>3.726315</v>
      </c>
      <c r="Q155" s="0" t="s">
        <v>277</v>
      </c>
      <c r="AF155" s="224"/>
    </row>
    <row r="156" customFormat="false" ht="15" hidden="false" customHeight="false" outlineLevel="0" collapsed="false">
      <c r="A156" s="0" t="s">
        <v>347</v>
      </c>
      <c r="B156" s="0" t="s">
        <v>277</v>
      </c>
      <c r="C156" s="0" t="s">
        <v>325</v>
      </c>
      <c r="D156" s="0" t="n">
        <v>20180824</v>
      </c>
      <c r="E156" s="0" t="s">
        <v>415</v>
      </c>
      <c r="F156" s="0" t="n">
        <v>15000</v>
      </c>
      <c r="G156" s="0" t="n">
        <v>100.652</v>
      </c>
      <c r="H156" s="0" t="n">
        <v>3.06949</v>
      </c>
      <c r="J156" s="224" t="n">
        <f aca="false">ROUND(D156/10000,0)</f>
        <v>2018</v>
      </c>
      <c r="K156" s="224" t="n">
        <f aca="false">ROUND((D156-J156*10000)/100,0)</f>
        <v>8</v>
      </c>
      <c r="L156" s="224" t="n">
        <f aca="false">D156-J156*10000-K156*100</f>
        <v>24</v>
      </c>
      <c r="M156" s="325" t="n">
        <f aca="false">DATE(J156,K156,L156)</f>
        <v>43336</v>
      </c>
      <c r="N156" s="222" t="n">
        <f aca="false">M156+E156</f>
        <v>43336.6440856481</v>
      </c>
      <c r="O156" s="0" t="n">
        <v>100.652</v>
      </c>
      <c r="P156" s="0" t="n">
        <v>3.06949</v>
      </c>
      <c r="Q156" s="0" t="s">
        <v>277</v>
      </c>
      <c r="AF156" s="224"/>
    </row>
    <row r="157" customFormat="false" ht="15" hidden="false" customHeight="false" outlineLevel="0" collapsed="false">
      <c r="A157" s="0" t="s">
        <v>347</v>
      </c>
      <c r="B157" s="0" t="s">
        <v>277</v>
      </c>
      <c r="C157" s="0" t="s">
        <v>325</v>
      </c>
      <c r="D157" s="0" t="n">
        <v>20180828</v>
      </c>
      <c r="E157" s="0" t="s">
        <v>416</v>
      </c>
      <c r="F157" s="0" t="n">
        <v>161000</v>
      </c>
      <c r="G157" s="0" t="n">
        <v>100.665</v>
      </c>
      <c r="H157" s="0" t="n">
        <v>3.023317</v>
      </c>
      <c r="J157" s="224" t="n">
        <f aca="false">ROUND(D157/10000,0)</f>
        <v>2018</v>
      </c>
      <c r="K157" s="224" t="n">
        <f aca="false">ROUND((D157-J157*10000)/100,0)</f>
        <v>8</v>
      </c>
      <c r="L157" s="224" t="n">
        <f aca="false">D157-J157*10000-K157*100</f>
        <v>28</v>
      </c>
      <c r="M157" s="325" t="n">
        <f aca="false">DATE(J157,K157,L157)</f>
        <v>43340</v>
      </c>
      <c r="N157" s="222" t="n">
        <f aca="false">M157+E157</f>
        <v>43340.5321759259</v>
      </c>
      <c r="O157" s="0" t="n">
        <v>100.665</v>
      </c>
      <c r="P157" s="0" t="n">
        <v>3.023317</v>
      </c>
      <c r="Q157" s="0" t="s">
        <v>277</v>
      </c>
      <c r="AF157" s="224"/>
    </row>
    <row r="158" customFormat="false" ht="15" hidden="false" customHeight="false" outlineLevel="0" collapsed="false">
      <c r="A158" s="0" t="s">
        <v>347</v>
      </c>
      <c r="B158" s="0" t="s">
        <v>277</v>
      </c>
      <c r="C158" s="0" t="s">
        <v>325</v>
      </c>
      <c r="D158" s="0" t="n">
        <v>20180828</v>
      </c>
      <c r="E158" s="0" t="s">
        <v>417</v>
      </c>
      <c r="F158" s="0" t="n">
        <v>17000</v>
      </c>
      <c r="G158" s="0" t="n">
        <v>100.689</v>
      </c>
      <c r="H158" s="0" t="n">
        <v>2.970689</v>
      </c>
      <c r="J158" s="224" t="n">
        <f aca="false">ROUND(D158/10000,0)</f>
        <v>2018</v>
      </c>
      <c r="K158" s="224" t="n">
        <f aca="false">ROUND((D158-J158*10000)/100,0)</f>
        <v>8</v>
      </c>
      <c r="L158" s="224" t="n">
        <f aca="false">D158-J158*10000-K158*100</f>
        <v>28</v>
      </c>
      <c r="M158" s="325" t="n">
        <f aca="false">DATE(J158,K158,L158)</f>
        <v>43340</v>
      </c>
      <c r="N158" s="222" t="n">
        <f aca="false">M158+E158</f>
        <v>43340.5381365741</v>
      </c>
      <c r="O158" s="0" t="n">
        <v>100.689</v>
      </c>
      <c r="P158" s="0" t="n">
        <v>2.970689</v>
      </c>
      <c r="Q158" s="0" t="s">
        <v>277</v>
      </c>
      <c r="AF158" s="224"/>
    </row>
    <row r="159" customFormat="false" ht="15" hidden="false" customHeight="false" outlineLevel="0" collapsed="false">
      <c r="A159" s="0" t="s">
        <v>347</v>
      </c>
      <c r="B159" s="0" t="s">
        <v>277</v>
      </c>
      <c r="C159" s="0" t="s">
        <v>325</v>
      </c>
      <c r="D159" s="0" t="n">
        <v>20180828</v>
      </c>
      <c r="E159" s="0" t="s">
        <v>417</v>
      </c>
      <c r="F159" s="0" t="n">
        <v>17000</v>
      </c>
      <c r="G159" s="0" t="n">
        <v>100.689</v>
      </c>
      <c r="H159" s="0" t="n">
        <v>2.970689</v>
      </c>
      <c r="J159" s="224" t="n">
        <f aca="false">ROUND(D159/10000,0)</f>
        <v>2018</v>
      </c>
      <c r="K159" s="224" t="n">
        <f aca="false">ROUND((D159-J159*10000)/100,0)</f>
        <v>8</v>
      </c>
      <c r="L159" s="224" t="n">
        <f aca="false">D159-J159*10000-K159*100</f>
        <v>28</v>
      </c>
      <c r="M159" s="325" t="n">
        <f aca="false">DATE(J159,K159,L159)</f>
        <v>43340</v>
      </c>
      <c r="N159" s="222" t="n">
        <f aca="false">M159+E159</f>
        <v>43340.5381365741</v>
      </c>
      <c r="O159" s="0" t="n">
        <v>100.689</v>
      </c>
      <c r="P159" s="0" t="n">
        <v>2.970689</v>
      </c>
      <c r="Q159" s="0" t="s">
        <v>277</v>
      </c>
      <c r="AF159" s="224"/>
    </row>
    <row r="160" customFormat="false" ht="15" hidden="false" customHeight="false" outlineLevel="0" collapsed="false">
      <c r="A160" s="0" t="s">
        <v>347</v>
      </c>
      <c r="B160" s="0" t="s">
        <v>277</v>
      </c>
      <c r="C160" s="0" t="s">
        <v>325</v>
      </c>
      <c r="D160" s="0" t="n">
        <v>20180828</v>
      </c>
      <c r="E160" s="0" t="s">
        <v>418</v>
      </c>
      <c r="F160" s="0" t="n">
        <v>39000</v>
      </c>
      <c r="G160" s="0" t="n">
        <v>100.7837</v>
      </c>
      <c r="H160" s="0" t="n">
        <v>2.763272</v>
      </c>
      <c r="J160" s="224" t="n">
        <f aca="false">ROUND(D160/10000,0)</f>
        <v>2018</v>
      </c>
      <c r="K160" s="224" t="n">
        <f aca="false">ROUND((D160-J160*10000)/100,0)</f>
        <v>8</v>
      </c>
      <c r="L160" s="224" t="n">
        <f aca="false">D160-J160*10000-K160*100</f>
        <v>28</v>
      </c>
      <c r="M160" s="325" t="n">
        <f aca="false">DATE(J160,K160,L160)</f>
        <v>43340</v>
      </c>
      <c r="N160" s="222" t="n">
        <f aca="false">M160+E160</f>
        <v>43340.5413541667</v>
      </c>
      <c r="O160" s="0" t="n">
        <v>100.7837</v>
      </c>
      <c r="P160" s="0" t="n">
        <v>2.763272</v>
      </c>
      <c r="Q160" s="0" t="s">
        <v>277</v>
      </c>
      <c r="AF160" s="224"/>
    </row>
    <row r="161" customFormat="false" ht="15" hidden="false" customHeight="false" outlineLevel="0" collapsed="false">
      <c r="A161" s="0" t="s">
        <v>347</v>
      </c>
      <c r="B161" s="0" t="s">
        <v>277</v>
      </c>
      <c r="C161" s="0" t="s">
        <v>325</v>
      </c>
      <c r="D161" s="0" t="n">
        <v>20180828</v>
      </c>
      <c r="E161" s="0" t="s">
        <v>419</v>
      </c>
      <c r="F161" s="0" t="n">
        <v>39000</v>
      </c>
      <c r="G161" s="0" t="n">
        <v>100.7837</v>
      </c>
      <c r="H161" s="0" t="n">
        <v>2.763272</v>
      </c>
      <c r="J161" s="224" t="n">
        <f aca="false">ROUND(D161/10000,0)</f>
        <v>2018</v>
      </c>
      <c r="K161" s="224" t="n">
        <f aca="false">ROUND((D161-J161*10000)/100,0)</f>
        <v>8</v>
      </c>
      <c r="L161" s="224" t="n">
        <f aca="false">D161-J161*10000-K161*100</f>
        <v>28</v>
      </c>
      <c r="M161" s="325" t="n">
        <f aca="false">DATE(J161,K161,L161)</f>
        <v>43340</v>
      </c>
      <c r="N161" s="222" t="n">
        <f aca="false">M161+E161</f>
        <v>43340.5413657407</v>
      </c>
      <c r="O161" s="0" t="n">
        <v>100.7837</v>
      </c>
      <c r="P161" s="0" t="n">
        <v>2.763272</v>
      </c>
      <c r="Q161" s="0" t="s">
        <v>277</v>
      </c>
      <c r="AF161" s="224"/>
    </row>
    <row r="162" customFormat="false" ht="15" hidden="false" customHeight="false" outlineLevel="0" collapsed="false">
      <c r="A162" s="0" t="s">
        <v>347</v>
      </c>
      <c r="B162" s="0" t="s">
        <v>277</v>
      </c>
      <c r="C162" s="0" t="s">
        <v>325</v>
      </c>
      <c r="D162" s="0" t="n">
        <v>20180829</v>
      </c>
      <c r="E162" s="0" t="s">
        <v>420</v>
      </c>
      <c r="F162" s="0" t="n">
        <v>28000</v>
      </c>
      <c r="G162" s="0" t="n">
        <v>100.75</v>
      </c>
      <c r="H162" s="0" t="n">
        <v>2.826804</v>
      </c>
      <c r="J162" s="224" t="n">
        <f aca="false">ROUND(D162/10000,0)</f>
        <v>2018</v>
      </c>
      <c r="K162" s="224" t="n">
        <f aca="false">ROUND((D162-J162*10000)/100,0)</f>
        <v>8</v>
      </c>
      <c r="L162" s="224" t="n">
        <f aca="false">D162-J162*10000-K162*100</f>
        <v>29</v>
      </c>
      <c r="M162" s="325" t="n">
        <f aca="false">DATE(J162,K162,L162)</f>
        <v>43341</v>
      </c>
      <c r="N162" s="222" t="n">
        <f aca="false">M162+E162</f>
        <v>43341.5192824074</v>
      </c>
      <c r="O162" s="0" t="n">
        <v>100.75</v>
      </c>
      <c r="P162" s="0" t="n">
        <v>2.826804</v>
      </c>
      <c r="Q162" s="0" t="s">
        <v>277</v>
      </c>
      <c r="AF162" s="224"/>
    </row>
    <row r="163" customFormat="false" ht="15" hidden="false" customHeight="false" outlineLevel="0" collapsed="false">
      <c r="A163" s="0" t="s">
        <v>347</v>
      </c>
      <c r="B163" s="0" t="s">
        <v>277</v>
      </c>
      <c r="C163" s="0" t="s">
        <v>325</v>
      </c>
      <c r="D163" s="0" t="n">
        <v>20180829</v>
      </c>
      <c r="E163" s="0" t="s">
        <v>420</v>
      </c>
      <c r="F163" s="0" t="n">
        <v>28000</v>
      </c>
      <c r="G163" s="0" t="n">
        <v>100.75</v>
      </c>
      <c r="H163" s="0" t="n">
        <v>2.826804</v>
      </c>
      <c r="J163" s="224" t="n">
        <f aca="false">ROUND(D163/10000,0)</f>
        <v>2018</v>
      </c>
      <c r="K163" s="224" t="n">
        <f aca="false">ROUND((D163-J163*10000)/100,0)</f>
        <v>8</v>
      </c>
      <c r="L163" s="224" t="n">
        <f aca="false">D163-J163*10000-K163*100</f>
        <v>29</v>
      </c>
      <c r="M163" s="325" t="n">
        <f aca="false">DATE(J163,K163,L163)</f>
        <v>43341</v>
      </c>
      <c r="N163" s="222" t="n">
        <f aca="false">M163+E163</f>
        <v>43341.5192824074</v>
      </c>
      <c r="O163" s="0" t="n">
        <v>100.75</v>
      </c>
      <c r="P163" s="0" t="n">
        <v>2.826804</v>
      </c>
      <c r="Q163" s="0" t="s">
        <v>277</v>
      </c>
      <c r="AF163" s="224"/>
    </row>
    <row r="164" customFormat="false" ht="15" hidden="false" customHeight="false" outlineLevel="0" collapsed="false">
      <c r="A164" s="0" t="s">
        <v>347</v>
      </c>
      <c r="B164" s="0" t="s">
        <v>277</v>
      </c>
      <c r="C164" s="0" t="s">
        <v>325</v>
      </c>
      <c r="D164" s="0" t="n">
        <v>20180830</v>
      </c>
      <c r="E164" s="0" t="s">
        <v>421</v>
      </c>
      <c r="F164" s="0" t="n">
        <v>35000</v>
      </c>
      <c r="G164" s="0" t="n">
        <v>100.583</v>
      </c>
      <c r="H164" s="0" t="n">
        <v>3.170385</v>
      </c>
      <c r="J164" s="224" t="n">
        <f aca="false">ROUND(D164/10000,0)</f>
        <v>2018</v>
      </c>
      <c r="K164" s="224" t="n">
        <f aca="false">ROUND((D164-J164*10000)/100,0)</f>
        <v>8</v>
      </c>
      <c r="L164" s="224" t="n">
        <f aca="false">D164-J164*10000-K164*100</f>
        <v>30</v>
      </c>
      <c r="M164" s="325" t="n">
        <f aca="false">DATE(J164,K164,L164)</f>
        <v>43342</v>
      </c>
      <c r="N164" s="222" t="n">
        <f aca="false">M164+E164</f>
        <v>43342.6366435185</v>
      </c>
      <c r="O164" s="0" t="n">
        <v>100.583</v>
      </c>
      <c r="P164" s="0" t="n">
        <v>3.170385</v>
      </c>
      <c r="Q164" s="0" t="s">
        <v>277</v>
      </c>
      <c r="AF164" s="224"/>
    </row>
    <row r="165" customFormat="false" ht="15" hidden="false" customHeight="false" outlineLevel="0" collapsed="false">
      <c r="A165" s="0" t="s">
        <v>347</v>
      </c>
      <c r="B165" s="0" t="s">
        <v>277</v>
      </c>
      <c r="C165" s="0" t="s">
        <v>325</v>
      </c>
      <c r="D165" s="0" t="n">
        <v>20180830</v>
      </c>
      <c r="E165" s="0" t="s">
        <v>421</v>
      </c>
      <c r="F165" s="0" t="n">
        <v>35000</v>
      </c>
      <c r="G165" s="0" t="n">
        <v>100.508</v>
      </c>
      <c r="H165" s="0" t="n">
        <v>3.339206</v>
      </c>
      <c r="J165" s="224" t="n">
        <f aca="false">ROUND(D165/10000,0)</f>
        <v>2018</v>
      </c>
      <c r="K165" s="224" t="n">
        <f aca="false">ROUND((D165-J165*10000)/100,0)</f>
        <v>8</v>
      </c>
      <c r="L165" s="224" t="n">
        <f aca="false">D165-J165*10000-K165*100</f>
        <v>30</v>
      </c>
      <c r="M165" s="325" t="n">
        <f aca="false">DATE(J165,K165,L165)</f>
        <v>43342</v>
      </c>
      <c r="N165" s="222" t="n">
        <f aca="false">M165+E165</f>
        <v>43342.6366435185</v>
      </c>
      <c r="O165" s="0" t="n">
        <v>100.508</v>
      </c>
      <c r="P165" s="0" t="n">
        <v>3.339206</v>
      </c>
      <c r="Q165" s="0" t="s">
        <v>277</v>
      </c>
      <c r="AF165" s="224"/>
    </row>
    <row r="166" customFormat="false" ht="15" hidden="false" customHeight="false" outlineLevel="0" collapsed="false">
      <c r="A166" s="0" t="s">
        <v>422</v>
      </c>
      <c r="B166" s="0" t="s">
        <v>278</v>
      </c>
      <c r="C166" s="0" t="s">
        <v>325</v>
      </c>
      <c r="D166" s="0" t="n">
        <v>20180702</v>
      </c>
      <c r="E166" s="0" t="s">
        <v>423</v>
      </c>
      <c r="F166" s="0" t="n">
        <v>3000</v>
      </c>
      <c r="G166" s="0" t="n">
        <v>102.681</v>
      </c>
      <c r="H166" s="0" t="n">
        <v>3.231508</v>
      </c>
      <c r="J166" s="224" t="n">
        <f aca="false">ROUND(D166/10000,0)</f>
        <v>2018</v>
      </c>
      <c r="K166" s="224" t="n">
        <f aca="false">ROUND((D166-J166*10000)/100,0)</f>
        <v>7</v>
      </c>
      <c r="L166" s="224" t="n">
        <f aca="false">D166-J166*10000-K166*100</f>
        <v>2</v>
      </c>
      <c r="M166" s="325" t="n">
        <f aca="false">DATE(J166,K166,L166)</f>
        <v>43283</v>
      </c>
      <c r="N166" s="222" t="n">
        <f aca="false">M166+E166</f>
        <v>43283.6505671296</v>
      </c>
      <c r="O166" s="0" t="n">
        <v>102.681</v>
      </c>
      <c r="P166" s="0" t="n">
        <v>3.231508</v>
      </c>
      <c r="Q166" s="0" t="s">
        <v>278</v>
      </c>
      <c r="AF166" s="224"/>
    </row>
    <row r="167" customFormat="false" ht="15" hidden="false" customHeight="false" outlineLevel="0" collapsed="false">
      <c r="A167" s="0" t="s">
        <v>422</v>
      </c>
      <c r="B167" s="0" t="s">
        <v>278</v>
      </c>
      <c r="C167" s="0" t="s">
        <v>325</v>
      </c>
      <c r="D167" s="0" t="n">
        <v>20180702</v>
      </c>
      <c r="E167" s="0" t="s">
        <v>423</v>
      </c>
      <c r="F167" s="0" t="n">
        <v>3000</v>
      </c>
      <c r="G167" s="0" t="n">
        <v>102.681</v>
      </c>
      <c r="H167" s="0" t="n">
        <v>3.231508</v>
      </c>
      <c r="J167" s="224" t="n">
        <f aca="false">ROUND(D167/10000,0)</f>
        <v>2018</v>
      </c>
      <c r="K167" s="224" t="n">
        <f aca="false">ROUND((D167-J167*10000)/100,0)</f>
        <v>7</v>
      </c>
      <c r="L167" s="224" t="n">
        <f aca="false">D167-J167*10000-K167*100</f>
        <v>2</v>
      </c>
      <c r="M167" s="325" t="n">
        <f aca="false">DATE(J167,K167,L167)</f>
        <v>43283</v>
      </c>
      <c r="N167" s="222" t="n">
        <f aca="false">M167+E167</f>
        <v>43283.6505671296</v>
      </c>
      <c r="O167" s="0" t="n">
        <v>102.681</v>
      </c>
      <c r="P167" s="0" t="n">
        <v>3.231508</v>
      </c>
      <c r="Q167" s="0" t="s">
        <v>278</v>
      </c>
      <c r="AF167" s="224"/>
    </row>
    <row r="168" customFormat="false" ht="15" hidden="false" customHeight="false" outlineLevel="0" collapsed="false">
      <c r="A168" s="0" t="s">
        <v>422</v>
      </c>
      <c r="B168" s="0" t="s">
        <v>278</v>
      </c>
      <c r="C168" s="0" t="s">
        <v>325</v>
      </c>
      <c r="D168" s="0" t="n">
        <v>20180709</v>
      </c>
      <c r="E168" s="0" t="s">
        <v>424</v>
      </c>
      <c r="F168" s="0" t="n">
        <v>11000</v>
      </c>
      <c r="G168" s="0" t="n">
        <v>102.324</v>
      </c>
      <c r="H168" s="0" t="n">
        <v>3.35993</v>
      </c>
      <c r="J168" s="224" t="n">
        <f aca="false">ROUND(D168/10000,0)</f>
        <v>2018</v>
      </c>
      <c r="K168" s="224" t="n">
        <f aca="false">ROUND((D168-J168*10000)/100,0)</f>
        <v>7</v>
      </c>
      <c r="L168" s="224" t="n">
        <f aca="false">D168-J168*10000-K168*100</f>
        <v>9</v>
      </c>
      <c r="M168" s="325" t="n">
        <f aca="false">DATE(J168,K168,L168)</f>
        <v>43290</v>
      </c>
      <c r="N168" s="222" t="n">
        <f aca="false">M168+E168</f>
        <v>43290.4560532407</v>
      </c>
      <c r="O168" s="0" t="n">
        <v>102.324</v>
      </c>
      <c r="P168" s="0" t="n">
        <v>3.35993</v>
      </c>
      <c r="Q168" s="0" t="s">
        <v>278</v>
      </c>
      <c r="AF168" s="224"/>
    </row>
    <row r="169" customFormat="false" ht="15" hidden="false" customHeight="false" outlineLevel="0" collapsed="false">
      <c r="A169" s="0" t="s">
        <v>422</v>
      </c>
      <c r="B169" s="0" t="s">
        <v>278</v>
      </c>
      <c r="C169" s="0" t="s">
        <v>325</v>
      </c>
      <c r="D169" s="0" t="n">
        <v>20180709</v>
      </c>
      <c r="E169" s="0" t="s">
        <v>424</v>
      </c>
      <c r="F169" s="0" t="n">
        <v>11000</v>
      </c>
      <c r="G169" s="0" t="n">
        <v>102.424</v>
      </c>
      <c r="H169" s="0" t="n">
        <v>3.322276</v>
      </c>
      <c r="J169" s="224" t="n">
        <f aca="false">ROUND(D169/10000,0)</f>
        <v>2018</v>
      </c>
      <c r="K169" s="224" t="n">
        <f aca="false">ROUND((D169-J169*10000)/100,0)</f>
        <v>7</v>
      </c>
      <c r="L169" s="224" t="n">
        <f aca="false">D169-J169*10000-K169*100</f>
        <v>9</v>
      </c>
      <c r="M169" s="325" t="n">
        <f aca="false">DATE(J169,K169,L169)</f>
        <v>43290</v>
      </c>
      <c r="N169" s="222" t="n">
        <f aca="false">M169+E169</f>
        <v>43290.4560532407</v>
      </c>
      <c r="O169" s="0" t="n">
        <v>102.424</v>
      </c>
      <c r="P169" s="0" t="n">
        <v>3.322276</v>
      </c>
      <c r="Q169" s="0" t="s">
        <v>278</v>
      </c>
      <c r="AF169" s="224"/>
    </row>
    <row r="170" customFormat="false" ht="15" hidden="false" customHeight="false" outlineLevel="0" collapsed="false">
      <c r="A170" s="0" t="s">
        <v>422</v>
      </c>
      <c r="B170" s="0" t="s">
        <v>278</v>
      </c>
      <c r="C170" s="0" t="s">
        <v>325</v>
      </c>
      <c r="D170" s="0" t="n">
        <v>20180709</v>
      </c>
      <c r="E170" s="0" t="s">
        <v>425</v>
      </c>
      <c r="F170" s="0" t="n">
        <v>20000</v>
      </c>
      <c r="G170" s="0" t="n">
        <v>102.796</v>
      </c>
      <c r="H170" s="0" t="n">
        <v>3.182594</v>
      </c>
      <c r="J170" s="224" t="n">
        <f aca="false">ROUND(D170/10000,0)</f>
        <v>2018</v>
      </c>
      <c r="K170" s="224" t="n">
        <f aca="false">ROUND((D170-J170*10000)/100,0)</f>
        <v>7</v>
      </c>
      <c r="L170" s="224" t="n">
        <f aca="false">D170-J170*10000-K170*100</f>
        <v>9</v>
      </c>
      <c r="M170" s="325" t="n">
        <f aca="false">DATE(J170,K170,L170)</f>
        <v>43290</v>
      </c>
      <c r="N170" s="222" t="n">
        <f aca="false">M170+E170</f>
        <v>43290.5113888889</v>
      </c>
      <c r="O170" s="0" t="n">
        <v>102.796</v>
      </c>
      <c r="P170" s="0" t="n">
        <v>3.182594</v>
      </c>
      <c r="Q170" s="0" t="s">
        <v>278</v>
      </c>
      <c r="AF170" s="224"/>
    </row>
    <row r="171" customFormat="false" ht="15" hidden="false" customHeight="false" outlineLevel="0" collapsed="false">
      <c r="A171" s="0" t="s">
        <v>422</v>
      </c>
      <c r="B171" s="0" t="s">
        <v>278</v>
      </c>
      <c r="C171" s="0" t="s">
        <v>325</v>
      </c>
      <c r="D171" s="0" t="n">
        <v>20180709</v>
      </c>
      <c r="E171" s="0" t="s">
        <v>426</v>
      </c>
      <c r="F171" s="0" t="n">
        <v>20000</v>
      </c>
      <c r="G171" s="0" t="n">
        <v>102.796</v>
      </c>
      <c r="H171" s="0" t="n">
        <v>3.182594</v>
      </c>
      <c r="J171" s="224" t="n">
        <f aca="false">ROUND(D171/10000,0)</f>
        <v>2018</v>
      </c>
      <c r="K171" s="224" t="n">
        <f aca="false">ROUND((D171-J171*10000)/100,0)</f>
        <v>7</v>
      </c>
      <c r="L171" s="224" t="n">
        <f aca="false">D171-J171*10000-K171*100</f>
        <v>9</v>
      </c>
      <c r="M171" s="325" t="n">
        <f aca="false">DATE(J171,K171,L171)</f>
        <v>43290</v>
      </c>
      <c r="N171" s="222" t="n">
        <f aca="false">M171+E171</f>
        <v>43290.5120601852</v>
      </c>
      <c r="O171" s="0" t="n">
        <v>102.796</v>
      </c>
      <c r="P171" s="0" t="n">
        <v>3.182594</v>
      </c>
      <c r="Q171" s="0" t="s">
        <v>278</v>
      </c>
      <c r="AF171" s="224"/>
    </row>
    <row r="172" customFormat="false" ht="15" hidden="false" customHeight="false" outlineLevel="0" collapsed="false">
      <c r="A172" s="0" t="s">
        <v>422</v>
      </c>
      <c r="B172" s="0" t="s">
        <v>278</v>
      </c>
      <c r="C172" s="0" t="s">
        <v>325</v>
      </c>
      <c r="D172" s="0" t="n">
        <v>20180709</v>
      </c>
      <c r="E172" s="0" t="s">
        <v>427</v>
      </c>
      <c r="F172" s="0" t="n">
        <v>125000</v>
      </c>
      <c r="G172" s="0" t="n">
        <v>101.848</v>
      </c>
      <c r="H172" s="0" t="n">
        <v>3.53978</v>
      </c>
      <c r="J172" s="224" t="n">
        <f aca="false">ROUND(D172/10000,0)</f>
        <v>2018</v>
      </c>
      <c r="K172" s="224" t="n">
        <f aca="false">ROUND((D172-J172*10000)/100,0)</f>
        <v>7</v>
      </c>
      <c r="L172" s="224" t="n">
        <f aca="false">D172-J172*10000-K172*100</f>
        <v>9</v>
      </c>
      <c r="M172" s="325" t="n">
        <f aca="false">DATE(J172,K172,L172)</f>
        <v>43290</v>
      </c>
      <c r="N172" s="222" t="n">
        <f aca="false">M172+E172</f>
        <v>43290.5707407407</v>
      </c>
      <c r="O172" s="0" t="n">
        <v>101.848</v>
      </c>
      <c r="P172" s="0" t="n">
        <v>3.53978</v>
      </c>
      <c r="Q172" s="0" t="s">
        <v>278</v>
      </c>
      <c r="AF172" s="224"/>
    </row>
    <row r="173" customFormat="false" ht="15" hidden="false" customHeight="false" outlineLevel="0" collapsed="false">
      <c r="A173" s="0" t="s">
        <v>422</v>
      </c>
      <c r="B173" s="0" t="s">
        <v>278</v>
      </c>
      <c r="C173" s="0" t="s">
        <v>325</v>
      </c>
      <c r="D173" s="0" t="n">
        <v>20180709</v>
      </c>
      <c r="E173" s="0" t="s">
        <v>427</v>
      </c>
      <c r="F173" s="0" t="n">
        <v>125000</v>
      </c>
      <c r="G173" s="0" t="n">
        <v>101.88</v>
      </c>
      <c r="H173" s="0" t="n">
        <v>3.527658</v>
      </c>
      <c r="J173" s="224" t="n">
        <f aca="false">ROUND(D173/10000,0)</f>
        <v>2018</v>
      </c>
      <c r="K173" s="224" t="n">
        <f aca="false">ROUND((D173-J173*10000)/100,0)</f>
        <v>7</v>
      </c>
      <c r="L173" s="224" t="n">
        <f aca="false">D173-J173*10000-K173*100</f>
        <v>9</v>
      </c>
      <c r="M173" s="325" t="n">
        <f aca="false">DATE(J173,K173,L173)</f>
        <v>43290</v>
      </c>
      <c r="N173" s="222" t="n">
        <f aca="false">M173+E173</f>
        <v>43290.5707407407</v>
      </c>
      <c r="O173" s="0" t="n">
        <v>101.88</v>
      </c>
      <c r="P173" s="0" t="n">
        <v>3.527658</v>
      </c>
      <c r="Q173" s="0" t="s">
        <v>278</v>
      </c>
      <c r="AF173" s="224"/>
    </row>
    <row r="174" customFormat="false" ht="15" hidden="false" customHeight="false" outlineLevel="0" collapsed="false">
      <c r="A174" s="0" t="s">
        <v>422</v>
      </c>
      <c r="B174" s="0" t="s">
        <v>278</v>
      </c>
      <c r="C174" s="0" t="s">
        <v>325</v>
      </c>
      <c r="D174" s="0" t="n">
        <v>20180710</v>
      </c>
      <c r="E174" s="0" t="s">
        <v>428</v>
      </c>
      <c r="F174" s="0" t="n">
        <v>15000</v>
      </c>
      <c r="G174" s="0" t="n">
        <v>102.109</v>
      </c>
      <c r="H174" s="0" t="n">
        <v>3.440271</v>
      </c>
      <c r="J174" s="224" t="n">
        <f aca="false">ROUND(D174/10000,0)</f>
        <v>2018</v>
      </c>
      <c r="K174" s="224" t="n">
        <f aca="false">ROUND((D174-J174*10000)/100,0)</f>
        <v>7</v>
      </c>
      <c r="L174" s="224" t="n">
        <f aca="false">D174-J174*10000-K174*100</f>
        <v>10</v>
      </c>
      <c r="M174" s="325" t="n">
        <f aca="false">DATE(J174,K174,L174)</f>
        <v>43291</v>
      </c>
      <c r="N174" s="222" t="n">
        <f aca="false">M174+E174</f>
        <v>43291.5934606482</v>
      </c>
      <c r="O174" s="0" t="n">
        <v>102.109</v>
      </c>
      <c r="P174" s="0" t="n">
        <v>3.440271</v>
      </c>
      <c r="Q174" s="0" t="s">
        <v>278</v>
      </c>
      <c r="AF174" s="224"/>
    </row>
    <row r="175" customFormat="false" ht="15" hidden="false" customHeight="false" outlineLevel="0" collapsed="false">
      <c r="A175" s="0" t="s">
        <v>422</v>
      </c>
      <c r="B175" s="0" t="s">
        <v>278</v>
      </c>
      <c r="C175" s="0" t="s">
        <v>325</v>
      </c>
      <c r="D175" s="0" t="n">
        <v>20180710</v>
      </c>
      <c r="E175" s="0" t="s">
        <v>428</v>
      </c>
      <c r="F175" s="0" t="n">
        <v>15000</v>
      </c>
      <c r="G175" s="0" t="n">
        <v>102.009</v>
      </c>
      <c r="H175" s="0" t="n">
        <v>3.478102</v>
      </c>
      <c r="J175" s="224" t="n">
        <f aca="false">ROUND(D175/10000,0)</f>
        <v>2018</v>
      </c>
      <c r="K175" s="224" t="n">
        <f aca="false">ROUND((D175-J175*10000)/100,0)</f>
        <v>7</v>
      </c>
      <c r="L175" s="224" t="n">
        <f aca="false">D175-J175*10000-K175*100</f>
        <v>10</v>
      </c>
      <c r="M175" s="325" t="n">
        <f aca="false">DATE(J175,K175,L175)</f>
        <v>43291</v>
      </c>
      <c r="N175" s="222" t="n">
        <f aca="false">M175+E175</f>
        <v>43291.5934606482</v>
      </c>
      <c r="O175" s="0" t="n">
        <v>102.009</v>
      </c>
      <c r="P175" s="0" t="n">
        <v>3.478102</v>
      </c>
      <c r="Q175" s="0" t="s">
        <v>278</v>
      </c>
      <c r="AF175" s="224"/>
    </row>
    <row r="176" customFormat="false" ht="15" hidden="false" customHeight="false" outlineLevel="0" collapsed="false">
      <c r="A176" s="0" t="s">
        <v>422</v>
      </c>
      <c r="B176" s="0" t="s">
        <v>278</v>
      </c>
      <c r="C176" s="0" t="s">
        <v>325</v>
      </c>
      <c r="D176" s="0" t="n">
        <v>20180712</v>
      </c>
      <c r="E176" s="0" t="s">
        <v>429</v>
      </c>
      <c r="F176" s="0" t="n">
        <v>9000</v>
      </c>
      <c r="G176" s="0" t="n">
        <v>102.611</v>
      </c>
      <c r="H176" s="0" t="n">
        <v>3.247233</v>
      </c>
      <c r="J176" s="224" t="n">
        <f aca="false">ROUND(D176/10000,0)</f>
        <v>2018</v>
      </c>
      <c r="K176" s="224" t="n">
        <f aca="false">ROUND((D176-J176*10000)/100,0)</f>
        <v>7</v>
      </c>
      <c r="L176" s="224" t="n">
        <f aca="false">D176-J176*10000-K176*100</f>
        <v>12</v>
      </c>
      <c r="M176" s="325" t="n">
        <f aca="false">DATE(J176,K176,L176)</f>
        <v>43293</v>
      </c>
      <c r="N176" s="222" t="n">
        <f aca="false">M176+E176</f>
        <v>43293.6488310185</v>
      </c>
      <c r="O176" s="0" t="n">
        <v>102.611</v>
      </c>
      <c r="P176" s="0" t="n">
        <v>3.247233</v>
      </c>
      <c r="Q176" s="0" t="s">
        <v>278</v>
      </c>
      <c r="AF176" s="224"/>
    </row>
    <row r="177" customFormat="false" ht="15" hidden="false" customHeight="false" outlineLevel="0" collapsed="false">
      <c r="A177" s="0" t="s">
        <v>422</v>
      </c>
      <c r="B177" s="0" t="s">
        <v>278</v>
      </c>
      <c r="C177" s="0" t="s">
        <v>325</v>
      </c>
      <c r="D177" s="0" t="n">
        <v>20180712</v>
      </c>
      <c r="E177" s="0" t="s">
        <v>430</v>
      </c>
      <c r="F177" s="0" t="n">
        <v>9000</v>
      </c>
      <c r="G177" s="0" t="n">
        <v>102.611</v>
      </c>
      <c r="H177" s="0" t="n">
        <v>3.247233</v>
      </c>
      <c r="J177" s="224" t="n">
        <f aca="false">ROUND(D177/10000,0)</f>
        <v>2018</v>
      </c>
      <c r="K177" s="224" t="n">
        <f aca="false">ROUND((D177-J177*10000)/100,0)</f>
        <v>7</v>
      </c>
      <c r="L177" s="224" t="n">
        <f aca="false">D177-J177*10000-K177*100</f>
        <v>12</v>
      </c>
      <c r="M177" s="325" t="n">
        <f aca="false">DATE(J177,K177,L177)</f>
        <v>43293</v>
      </c>
      <c r="N177" s="222" t="n">
        <f aca="false">M177+E177</f>
        <v>43293.6491087963</v>
      </c>
      <c r="O177" s="0" t="n">
        <v>102.611</v>
      </c>
      <c r="P177" s="0" t="n">
        <v>3.247233</v>
      </c>
      <c r="Q177" s="0" t="s">
        <v>278</v>
      </c>
      <c r="AF177" s="224"/>
    </row>
    <row r="178" customFormat="false" ht="15" hidden="false" customHeight="false" outlineLevel="0" collapsed="false">
      <c r="A178" s="0" t="s">
        <v>422</v>
      </c>
      <c r="B178" s="0" t="s">
        <v>278</v>
      </c>
      <c r="C178" s="0" t="s">
        <v>325</v>
      </c>
      <c r="D178" s="0" t="n">
        <v>20180716</v>
      </c>
      <c r="E178" s="0" t="s">
        <v>431</v>
      </c>
      <c r="F178" s="0" t="n">
        <v>400000</v>
      </c>
      <c r="G178" s="0" t="n">
        <v>102.2037</v>
      </c>
      <c r="H178" s="0" t="n">
        <v>3.399648</v>
      </c>
      <c r="J178" s="224" t="n">
        <f aca="false">ROUND(D178/10000,0)</f>
        <v>2018</v>
      </c>
      <c r="K178" s="224" t="n">
        <f aca="false">ROUND((D178-J178*10000)/100,0)</f>
        <v>7</v>
      </c>
      <c r="L178" s="224" t="n">
        <f aca="false">D178-J178*10000-K178*100</f>
        <v>16</v>
      </c>
      <c r="M178" s="325" t="n">
        <f aca="false">DATE(J178,K178,L178)</f>
        <v>43297</v>
      </c>
      <c r="N178" s="222" t="n">
        <f aca="false">M178+E178</f>
        <v>43297.3888078704</v>
      </c>
      <c r="O178" s="0" t="n">
        <v>102.2037</v>
      </c>
      <c r="P178" s="0" t="n">
        <v>3.399648</v>
      </c>
      <c r="Q178" s="0" t="s">
        <v>278</v>
      </c>
      <c r="AF178" s="224"/>
    </row>
    <row r="179" customFormat="false" ht="15" hidden="false" customHeight="false" outlineLevel="0" collapsed="false">
      <c r="A179" s="0" t="s">
        <v>422</v>
      </c>
      <c r="B179" s="0" t="s">
        <v>278</v>
      </c>
      <c r="C179" s="0" t="s">
        <v>325</v>
      </c>
      <c r="D179" s="0" t="n">
        <v>20180717</v>
      </c>
      <c r="E179" s="0" t="s">
        <v>432</v>
      </c>
      <c r="F179" s="0" t="n">
        <v>2000</v>
      </c>
      <c r="G179" s="0" t="n">
        <v>102.542</v>
      </c>
      <c r="H179" s="0" t="n">
        <v>3.270481</v>
      </c>
      <c r="J179" s="224" t="n">
        <f aca="false">ROUND(D179/10000,0)</f>
        <v>2018</v>
      </c>
      <c r="K179" s="224" t="n">
        <f aca="false">ROUND((D179-J179*10000)/100,0)</f>
        <v>7</v>
      </c>
      <c r="L179" s="224" t="n">
        <f aca="false">D179-J179*10000-K179*100</f>
        <v>17</v>
      </c>
      <c r="M179" s="325" t="n">
        <f aca="false">DATE(J179,K179,L179)</f>
        <v>43298</v>
      </c>
      <c r="N179" s="222" t="n">
        <f aca="false">M179+E179</f>
        <v>43298.6485069444</v>
      </c>
      <c r="O179" s="0" t="n">
        <v>102.542</v>
      </c>
      <c r="P179" s="0" t="n">
        <v>3.270481</v>
      </c>
      <c r="Q179" s="0" t="s">
        <v>278</v>
      </c>
      <c r="AF179" s="224"/>
    </row>
    <row r="180" customFormat="false" ht="15" hidden="false" customHeight="false" outlineLevel="0" collapsed="false">
      <c r="A180" s="0" t="s">
        <v>422</v>
      </c>
      <c r="B180" s="0" t="s">
        <v>278</v>
      </c>
      <c r="C180" s="0" t="s">
        <v>325</v>
      </c>
      <c r="D180" s="0" t="n">
        <v>20180717</v>
      </c>
      <c r="E180" s="0" t="s">
        <v>432</v>
      </c>
      <c r="F180" s="0" t="n">
        <v>2000</v>
      </c>
      <c r="G180" s="0" t="n">
        <v>102.542</v>
      </c>
      <c r="H180" s="0" t="n">
        <v>3.270481</v>
      </c>
      <c r="J180" s="224" t="n">
        <f aca="false">ROUND(D180/10000,0)</f>
        <v>2018</v>
      </c>
      <c r="K180" s="224" t="n">
        <f aca="false">ROUND((D180-J180*10000)/100,0)</f>
        <v>7</v>
      </c>
      <c r="L180" s="224" t="n">
        <f aca="false">D180-J180*10000-K180*100</f>
        <v>17</v>
      </c>
      <c r="M180" s="325" t="n">
        <f aca="false">DATE(J180,K180,L180)</f>
        <v>43298</v>
      </c>
      <c r="N180" s="222" t="n">
        <f aca="false">M180+E180</f>
        <v>43298.6485069444</v>
      </c>
      <c r="O180" s="0" t="n">
        <v>102.542</v>
      </c>
      <c r="P180" s="0" t="n">
        <v>3.270481</v>
      </c>
      <c r="Q180" s="0" t="s">
        <v>278</v>
      </c>
      <c r="AF180" s="224"/>
    </row>
    <row r="181" customFormat="false" ht="15" hidden="false" customHeight="false" outlineLevel="0" collapsed="false">
      <c r="A181" s="0" t="s">
        <v>422</v>
      </c>
      <c r="B181" s="0" t="s">
        <v>278</v>
      </c>
      <c r="C181" s="0" t="s">
        <v>325</v>
      </c>
      <c r="D181" s="0" t="n">
        <v>20180717</v>
      </c>
      <c r="E181" s="0" t="s">
        <v>433</v>
      </c>
      <c r="F181" s="0" t="n">
        <v>2000</v>
      </c>
      <c r="G181" s="0" t="n">
        <v>102.042</v>
      </c>
      <c r="H181" s="0" t="n">
        <v>3.460372</v>
      </c>
      <c r="J181" s="224" t="n">
        <f aca="false">ROUND(D181/10000,0)</f>
        <v>2018</v>
      </c>
      <c r="K181" s="224" t="n">
        <f aca="false">ROUND((D181-J181*10000)/100,0)</f>
        <v>7</v>
      </c>
      <c r="L181" s="224" t="n">
        <f aca="false">D181-J181*10000-K181*100</f>
        <v>17</v>
      </c>
      <c r="M181" s="325" t="n">
        <f aca="false">DATE(J181,K181,L181)</f>
        <v>43298</v>
      </c>
      <c r="N181" s="222" t="n">
        <f aca="false">M181+E181</f>
        <v>43298.6635300926</v>
      </c>
      <c r="O181" s="0" t="n">
        <v>102.042</v>
      </c>
      <c r="P181" s="0" t="n">
        <v>3.460372</v>
      </c>
      <c r="Q181" s="0" t="s">
        <v>278</v>
      </c>
      <c r="AF181" s="224"/>
    </row>
    <row r="182" customFormat="false" ht="15" hidden="false" customHeight="false" outlineLevel="0" collapsed="false">
      <c r="A182" s="0" t="s">
        <v>422</v>
      </c>
      <c r="B182" s="0" t="s">
        <v>278</v>
      </c>
      <c r="C182" s="0" t="s">
        <v>325</v>
      </c>
      <c r="D182" s="0" t="n">
        <v>20180717</v>
      </c>
      <c r="E182" s="0" t="s">
        <v>434</v>
      </c>
      <c r="F182" s="0" t="n">
        <v>2000</v>
      </c>
      <c r="G182" s="0" t="n">
        <v>102.042</v>
      </c>
      <c r="H182" s="0" t="n">
        <v>3.460372</v>
      </c>
      <c r="J182" s="224" t="n">
        <f aca="false">ROUND(D182/10000,0)</f>
        <v>2018</v>
      </c>
      <c r="K182" s="224" t="n">
        <f aca="false">ROUND((D182-J182*10000)/100,0)</f>
        <v>7</v>
      </c>
      <c r="L182" s="224" t="n">
        <f aca="false">D182-J182*10000-K182*100</f>
        <v>17</v>
      </c>
      <c r="M182" s="325" t="n">
        <f aca="false">DATE(J182,K182,L182)</f>
        <v>43298</v>
      </c>
      <c r="N182" s="222" t="n">
        <f aca="false">M182+E182</f>
        <v>43298.6635416667</v>
      </c>
      <c r="O182" s="0" t="n">
        <v>102.042</v>
      </c>
      <c r="P182" s="0" t="n">
        <v>3.460372</v>
      </c>
      <c r="Q182" s="0" t="s">
        <v>278</v>
      </c>
      <c r="AF182" s="224"/>
    </row>
    <row r="183" customFormat="false" ht="15" hidden="false" customHeight="false" outlineLevel="0" collapsed="false">
      <c r="A183" s="0" t="s">
        <v>422</v>
      </c>
      <c r="B183" s="0" t="s">
        <v>278</v>
      </c>
      <c r="C183" s="0" t="s">
        <v>325</v>
      </c>
      <c r="D183" s="0" t="n">
        <v>20180718</v>
      </c>
      <c r="E183" s="0" t="s">
        <v>435</v>
      </c>
      <c r="F183" s="0" t="n">
        <v>100000</v>
      </c>
      <c r="G183" s="0" t="n">
        <v>102.562</v>
      </c>
      <c r="H183" s="0" t="n">
        <v>3.261967</v>
      </c>
      <c r="J183" s="224" t="n">
        <f aca="false">ROUND(D183/10000,0)</f>
        <v>2018</v>
      </c>
      <c r="K183" s="224" t="n">
        <f aca="false">ROUND((D183-J183*10000)/100,0)</f>
        <v>7</v>
      </c>
      <c r="L183" s="224" t="n">
        <f aca="false">D183-J183*10000-K183*100</f>
        <v>18</v>
      </c>
      <c r="M183" s="325" t="n">
        <f aca="false">DATE(J183,K183,L183)</f>
        <v>43299</v>
      </c>
      <c r="N183" s="222" t="n">
        <f aca="false">M183+E183</f>
        <v>43299.4535763889</v>
      </c>
      <c r="O183" s="0" t="n">
        <v>102.562</v>
      </c>
      <c r="P183" s="0" t="n">
        <v>3.261967</v>
      </c>
      <c r="Q183" s="0" t="s">
        <v>278</v>
      </c>
      <c r="AF183" s="224"/>
    </row>
    <row r="184" customFormat="false" ht="15" hidden="false" customHeight="false" outlineLevel="0" collapsed="false">
      <c r="A184" s="0" t="s">
        <v>422</v>
      </c>
      <c r="B184" s="0" t="s">
        <v>278</v>
      </c>
      <c r="C184" s="0" t="s">
        <v>325</v>
      </c>
      <c r="D184" s="0" t="n">
        <v>20180719</v>
      </c>
      <c r="E184" s="0" t="s">
        <v>436</v>
      </c>
      <c r="F184" s="0" t="n">
        <v>7000</v>
      </c>
      <c r="G184" s="0" t="n">
        <v>102.25</v>
      </c>
      <c r="H184" s="0" t="n">
        <v>3.377919</v>
      </c>
      <c r="J184" s="224" t="n">
        <f aca="false">ROUND(D184/10000,0)</f>
        <v>2018</v>
      </c>
      <c r="K184" s="224" t="n">
        <f aca="false">ROUND((D184-J184*10000)/100,0)</f>
        <v>7</v>
      </c>
      <c r="L184" s="224" t="n">
        <f aca="false">D184-J184*10000-K184*100</f>
        <v>19</v>
      </c>
      <c r="M184" s="325" t="n">
        <f aca="false">DATE(J184,K184,L184)</f>
        <v>43300</v>
      </c>
      <c r="N184" s="222" t="n">
        <f aca="false">M184+E184</f>
        <v>43300.5211574074</v>
      </c>
      <c r="O184" s="0" t="n">
        <v>102.25</v>
      </c>
      <c r="P184" s="0" t="n">
        <v>3.377919</v>
      </c>
      <c r="Q184" s="0" t="s">
        <v>278</v>
      </c>
      <c r="AF184" s="224"/>
    </row>
    <row r="185" customFormat="false" ht="15" hidden="false" customHeight="false" outlineLevel="0" collapsed="false">
      <c r="A185" s="0" t="s">
        <v>422</v>
      </c>
      <c r="B185" s="0" t="s">
        <v>278</v>
      </c>
      <c r="C185" s="0" t="s">
        <v>325</v>
      </c>
      <c r="D185" s="0" t="n">
        <v>20180720</v>
      </c>
      <c r="E185" s="0" t="s">
        <v>437</v>
      </c>
      <c r="F185" s="0" t="n">
        <v>5000</v>
      </c>
      <c r="G185" s="0" t="n">
        <v>103.296</v>
      </c>
      <c r="H185" s="0" t="n">
        <v>2.980199</v>
      </c>
      <c r="J185" s="224" t="n">
        <f aca="false">ROUND(D185/10000,0)</f>
        <v>2018</v>
      </c>
      <c r="K185" s="224" t="n">
        <f aca="false">ROUND((D185-J185*10000)/100,0)</f>
        <v>7</v>
      </c>
      <c r="L185" s="224" t="n">
        <f aca="false">D185-J185*10000-K185*100</f>
        <v>20</v>
      </c>
      <c r="M185" s="325" t="n">
        <f aca="false">DATE(J185,K185,L185)</f>
        <v>43301</v>
      </c>
      <c r="N185" s="222" t="n">
        <f aca="false">M185+E185</f>
        <v>43301.5567939815</v>
      </c>
      <c r="O185" s="0" t="n">
        <v>103.296</v>
      </c>
      <c r="P185" s="0" t="n">
        <v>2.980199</v>
      </c>
      <c r="Q185" s="0" t="s">
        <v>278</v>
      </c>
      <c r="AF185" s="224"/>
    </row>
    <row r="186" customFormat="false" ht="15" hidden="false" customHeight="false" outlineLevel="0" collapsed="false">
      <c r="A186" s="0" t="s">
        <v>422</v>
      </c>
      <c r="B186" s="0" t="s">
        <v>278</v>
      </c>
      <c r="C186" s="0" t="s">
        <v>325</v>
      </c>
      <c r="D186" s="0" t="n">
        <v>20180720</v>
      </c>
      <c r="E186" s="0" t="s">
        <v>438</v>
      </c>
      <c r="F186" s="0" t="n">
        <v>5000</v>
      </c>
      <c r="G186" s="0" t="n">
        <v>102.527</v>
      </c>
      <c r="H186" s="0" t="n">
        <v>3.271502</v>
      </c>
      <c r="J186" s="224" t="n">
        <f aca="false">ROUND(D186/10000,0)</f>
        <v>2018</v>
      </c>
      <c r="K186" s="224" t="n">
        <f aca="false">ROUND((D186-J186*10000)/100,0)</f>
        <v>7</v>
      </c>
      <c r="L186" s="224" t="n">
        <f aca="false">D186-J186*10000-K186*100</f>
        <v>20</v>
      </c>
      <c r="M186" s="325" t="n">
        <f aca="false">DATE(J186,K186,L186)</f>
        <v>43301</v>
      </c>
      <c r="N186" s="222" t="n">
        <f aca="false">M186+E186</f>
        <v>43301.5568055556</v>
      </c>
      <c r="O186" s="0" t="n">
        <v>102.527</v>
      </c>
      <c r="P186" s="0" t="n">
        <v>3.271502</v>
      </c>
      <c r="Q186" s="0" t="s">
        <v>278</v>
      </c>
      <c r="AF186" s="224"/>
    </row>
    <row r="187" customFormat="false" ht="15" hidden="false" customHeight="false" outlineLevel="0" collapsed="false">
      <c r="A187" s="0" t="s">
        <v>422</v>
      </c>
      <c r="B187" s="0" t="s">
        <v>278</v>
      </c>
      <c r="C187" s="0" t="s">
        <v>325</v>
      </c>
      <c r="D187" s="0" t="n">
        <v>20180723</v>
      </c>
      <c r="E187" s="0" t="s">
        <v>439</v>
      </c>
      <c r="F187" s="0" t="n">
        <v>200000</v>
      </c>
      <c r="G187" s="0" t="n">
        <v>102.625</v>
      </c>
      <c r="H187" s="0" t="n">
        <v>3.233259</v>
      </c>
      <c r="J187" s="224" t="n">
        <f aca="false">ROUND(D187/10000,0)</f>
        <v>2018</v>
      </c>
      <c r="K187" s="224" t="n">
        <f aca="false">ROUND((D187-J187*10000)/100,0)</f>
        <v>7</v>
      </c>
      <c r="L187" s="224" t="n">
        <f aca="false">D187-J187*10000-K187*100</f>
        <v>23</v>
      </c>
      <c r="M187" s="325" t="n">
        <f aca="false">DATE(J187,K187,L187)</f>
        <v>43304</v>
      </c>
      <c r="N187" s="222" t="n">
        <f aca="false">M187+E187</f>
        <v>43304.5011805556</v>
      </c>
      <c r="O187" s="0" t="n">
        <v>102.625</v>
      </c>
      <c r="P187" s="0" t="n">
        <v>3.233259</v>
      </c>
      <c r="Q187" s="0" t="s">
        <v>278</v>
      </c>
      <c r="AF187" s="224"/>
    </row>
    <row r="188" customFormat="false" ht="15" hidden="false" customHeight="false" outlineLevel="0" collapsed="false">
      <c r="A188" s="0" t="s">
        <v>422</v>
      </c>
      <c r="B188" s="0" t="s">
        <v>278</v>
      </c>
      <c r="C188" s="0" t="s">
        <v>325</v>
      </c>
      <c r="D188" s="0" t="n">
        <v>20180723</v>
      </c>
      <c r="E188" s="0" t="s">
        <v>440</v>
      </c>
      <c r="F188" s="0" t="n">
        <v>30000</v>
      </c>
      <c r="G188" s="0" t="n">
        <v>102.458</v>
      </c>
      <c r="H188" s="0" t="n">
        <v>3.296859</v>
      </c>
      <c r="J188" s="224" t="n">
        <f aca="false">ROUND(D188/10000,0)</f>
        <v>2018</v>
      </c>
      <c r="K188" s="224" t="n">
        <f aca="false">ROUND((D188-J188*10000)/100,0)</f>
        <v>7</v>
      </c>
      <c r="L188" s="224" t="n">
        <f aca="false">D188-J188*10000-K188*100</f>
        <v>23</v>
      </c>
      <c r="M188" s="325" t="n">
        <f aca="false">DATE(J188,K188,L188)</f>
        <v>43304</v>
      </c>
      <c r="N188" s="222" t="n">
        <f aca="false">M188+E188</f>
        <v>43304.6558564815</v>
      </c>
      <c r="O188" s="0" t="n">
        <v>102.458</v>
      </c>
      <c r="P188" s="0" t="n">
        <v>3.296859</v>
      </c>
      <c r="Q188" s="0" t="s">
        <v>278</v>
      </c>
      <c r="AF188" s="224"/>
    </row>
    <row r="189" customFormat="false" ht="15" hidden="false" customHeight="false" outlineLevel="0" collapsed="false">
      <c r="A189" s="0" t="s">
        <v>422</v>
      </c>
      <c r="B189" s="0" t="s">
        <v>278</v>
      </c>
      <c r="C189" s="0" t="s">
        <v>325</v>
      </c>
      <c r="D189" s="0" t="n">
        <v>20180723</v>
      </c>
      <c r="E189" s="0" t="s">
        <v>440</v>
      </c>
      <c r="F189" s="0" t="n">
        <v>30000</v>
      </c>
      <c r="G189" s="0" t="n">
        <v>102.458</v>
      </c>
      <c r="H189" s="0" t="n">
        <v>3.296859</v>
      </c>
      <c r="J189" s="224" t="n">
        <f aca="false">ROUND(D189/10000,0)</f>
        <v>2018</v>
      </c>
      <c r="K189" s="224" t="n">
        <f aca="false">ROUND((D189-J189*10000)/100,0)</f>
        <v>7</v>
      </c>
      <c r="L189" s="224" t="n">
        <f aca="false">D189-J189*10000-K189*100</f>
        <v>23</v>
      </c>
      <c r="M189" s="325" t="n">
        <f aca="false">DATE(J189,K189,L189)</f>
        <v>43304</v>
      </c>
      <c r="N189" s="222" t="n">
        <f aca="false">M189+E189</f>
        <v>43304.6558564815</v>
      </c>
      <c r="O189" s="0" t="n">
        <v>102.458</v>
      </c>
      <c r="P189" s="0" t="n">
        <v>3.296859</v>
      </c>
      <c r="Q189" s="0" t="s">
        <v>278</v>
      </c>
      <c r="AF189" s="224"/>
    </row>
    <row r="190" customFormat="false" ht="15" hidden="false" customHeight="false" outlineLevel="0" collapsed="false">
      <c r="A190" s="0" t="s">
        <v>422</v>
      </c>
      <c r="B190" s="0" t="s">
        <v>278</v>
      </c>
      <c r="C190" s="0" t="s">
        <v>325</v>
      </c>
      <c r="D190" s="0" t="n">
        <v>20180723</v>
      </c>
      <c r="E190" s="0" t="s">
        <v>440</v>
      </c>
      <c r="F190" s="0" t="n">
        <v>30000</v>
      </c>
      <c r="G190" s="0" t="n">
        <v>102.458</v>
      </c>
      <c r="H190" s="0" t="n">
        <v>3.296859</v>
      </c>
      <c r="J190" s="224" t="n">
        <f aca="false">ROUND(D190/10000,0)</f>
        <v>2018</v>
      </c>
      <c r="K190" s="224" t="n">
        <f aca="false">ROUND((D190-J190*10000)/100,0)</f>
        <v>7</v>
      </c>
      <c r="L190" s="224" t="n">
        <f aca="false">D190-J190*10000-K190*100</f>
        <v>23</v>
      </c>
      <c r="M190" s="325" t="n">
        <f aca="false">DATE(J190,K190,L190)</f>
        <v>43304</v>
      </c>
      <c r="N190" s="222" t="n">
        <f aca="false">M190+E190</f>
        <v>43304.6558564815</v>
      </c>
      <c r="O190" s="0" t="n">
        <v>102.458</v>
      </c>
      <c r="P190" s="0" t="n">
        <v>3.296859</v>
      </c>
      <c r="Q190" s="0" t="s">
        <v>278</v>
      </c>
      <c r="AF190" s="224"/>
    </row>
    <row r="191" customFormat="false" ht="15" hidden="false" customHeight="false" outlineLevel="0" collapsed="false">
      <c r="A191" s="0" t="s">
        <v>422</v>
      </c>
      <c r="B191" s="0" t="s">
        <v>278</v>
      </c>
      <c r="C191" s="0" t="s">
        <v>325</v>
      </c>
      <c r="D191" s="0" t="n">
        <v>20180724</v>
      </c>
      <c r="E191" s="0" t="s">
        <v>441</v>
      </c>
      <c r="F191" s="0" t="n">
        <v>10000</v>
      </c>
      <c r="G191" s="0" t="n">
        <v>102.374</v>
      </c>
      <c r="H191" s="0" t="n">
        <v>3.328015</v>
      </c>
      <c r="J191" s="224" t="n">
        <f aca="false">ROUND(D191/10000,0)</f>
        <v>2018</v>
      </c>
      <c r="K191" s="224" t="n">
        <f aca="false">ROUND((D191-J191*10000)/100,0)</f>
        <v>7</v>
      </c>
      <c r="L191" s="224" t="n">
        <f aca="false">D191-J191*10000-K191*100</f>
        <v>24</v>
      </c>
      <c r="M191" s="325" t="n">
        <f aca="false">DATE(J191,K191,L191)</f>
        <v>43305</v>
      </c>
      <c r="N191" s="222" t="n">
        <f aca="false">M191+E191</f>
        <v>43305.5547685185</v>
      </c>
      <c r="O191" s="0" t="n">
        <v>102.374</v>
      </c>
      <c r="P191" s="0" t="n">
        <v>3.328015</v>
      </c>
      <c r="Q191" s="0" t="s">
        <v>278</v>
      </c>
      <c r="AF191" s="224"/>
    </row>
    <row r="192" customFormat="false" ht="15" hidden="false" customHeight="false" outlineLevel="0" collapsed="false">
      <c r="A192" s="0" t="s">
        <v>422</v>
      </c>
      <c r="B192" s="0" t="s">
        <v>278</v>
      </c>
      <c r="C192" s="0" t="s">
        <v>325</v>
      </c>
      <c r="D192" s="0" t="n">
        <v>20180724</v>
      </c>
      <c r="E192" s="0" t="s">
        <v>442</v>
      </c>
      <c r="F192" s="0" t="n">
        <v>10000</v>
      </c>
      <c r="G192" s="0" t="n">
        <v>102.374</v>
      </c>
      <c r="H192" s="0" t="n">
        <v>3.328015</v>
      </c>
      <c r="J192" s="224" t="n">
        <f aca="false">ROUND(D192/10000,0)</f>
        <v>2018</v>
      </c>
      <c r="K192" s="224" t="n">
        <f aca="false">ROUND((D192-J192*10000)/100,0)</f>
        <v>7</v>
      </c>
      <c r="L192" s="224" t="n">
        <f aca="false">D192-J192*10000-K192*100</f>
        <v>24</v>
      </c>
      <c r="M192" s="325" t="n">
        <f aca="false">DATE(J192,K192,L192)</f>
        <v>43305</v>
      </c>
      <c r="N192" s="222" t="n">
        <f aca="false">M192+E192</f>
        <v>43305.5547800926</v>
      </c>
      <c r="O192" s="0" t="n">
        <v>102.374</v>
      </c>
      <c r="P192" s="0" t="n">
        <v>3.328015</v>
      </c>
      <c r="Q192" s="0" t="s">
        <v>278</v>
      </c>
      <c r="AF192" s="224"/>
    </row>
    <row r="193" customFormat="false" ht="15" hidden="false" customHeight="false" outlineLevel="0" collapsed="false">
      <c r="A193" s="0" t="s">
        <v>422</v>
      </c>
      <c r="B193" s="0" t="s">
        <v>278</v>
      </c>
      <c r="C193" s="0" t="s">
        <v>325</v>
      </c>
      <c r="D193" s="0" t="n">
        <v>20180724</v>
      </c>
      <c r="E193" s="0" t="s">
        <v>443</v>
      </c>
      <c r="F193" s="0" t="n">
        <v>3000</v>
      </c>
      <c r="G193" s="0" t="n">
        <v>102.33</v>
      </c>
      <c r="H193" s="0" t="n">
        <v>3.344826</v>
      </c>
      <c r="J193" s="224" t="n">
        <f aca="false">ROUND(D193/10000,0)</f>
        <v>2018</v>
      </c>
      <c r="K193" s="224" t="n">
        <f aca="false">ROUND((D193-J193*10000)/100,0)</f>
        <v>7</v>
      </c>
      <c r="L193" s="224" t="n">
        <f aca="false">D193-J193*10000-K193*100</f>
        <v>24</v>
      </c>
      <c r="M193" s="325" t="n">
        <f aca="false">DATE(J193,K193,L193)</f>
        <v>43305</v>
      </c>
      <c r="N193" s="222" t="n">
        <f aca="false">M193+E193</f>
        <v>43305.6484490741</v>
      </c>
      <c r="O193" s="0" t="n">
        <v>102.33</v>
      </c>
      <c r="P193" s="0" t="n">
        <v>3.344826</v>
      </c>
      <c r="Q193" s="0" t="s">
        <v>278</v>
      </c>
      <c r="AF193" s="224"/>
    </row>
    <row r="194" customFormat="false" ht="15" hidden="false" customHeight="false" outlineLevel="0" collapsed="false">
      <c r="A194" s="0" t="s">
        <v>422</v>
      </c>
      <c r="B194" s="0" t="s">
        <v>278</v>
      </c>
      <c r="C194" s="0" t="s">
        <v>325</v>
      </c>
      <c r="D194" s="0" t="n">
        <v>20180724</v>
      </c>
      <c r="E194" s="0" t="s">
        <v>443</v>
      </c>
      <c r="F194" s="0" t="n">
        <v>3000</v>
      </c>
      <c r="G194" s="0" t="n">
        <v>102.33</v>
      </c>
      <c r="H194" s="0" t="n">
        <v>3.344826</v>
      </c>
      <c r="J194" s="224" t="n">
        <f aca="false">ROUND(D194/10000,0)</f>
        <v>2018</v>
      </c>
      <c r="K194" s="224" t="n">
        <f aca="false">ROUND((D194-J194*10000)/100,0)</f>
        <v>7</v>
      </c>
      <c r="L194" s="224" t="n">
        <f aca="false">D194-J194*10000-K194*100</f>
        <v>24</v>
      </c>
      <c r="M194" s="325" t="n">
        <f aca="false">DATE(J194,K194,L194)</f>
        <v>43305</v>
      </c>
      <c r="N194" s="222" t="n">
        <f aca="false">M194+E194</f>
        <v>43305.6484490741</v>
      </c>
      <c r="O194" s="0" t="n">
        <v>102.33</v>
      </c>
      <c r="P194" s="0" t="n">
        <v>3.344826</v>
      </c>
      <c r="Q194" s="0" t="s">
        <v>278</v>
      </c>
      <c r="AF194" s="224"/>
    </row>
    <row r="195" customFormat="false" ht="15" hidden="false" customHeight="false" outlineLevel="0" collapsed="false">
      <c r="A195" s="0" t="s">
        <v>422</v>
      </c>
      <c r="B195" s="0" t="s">
        <v>278</v>
      </c>
      <c r="C195" s="0" t="s">
        <v>325</v>
      </c>
      <c r="D195" s="0" t="n">
        <v>20180725</v>
      </c>
      <c r="E195" s="0" t="s">
        <v>444</v>
      </c>
      <c r="F195" s="0" t="n">
        <v>10000</v>
      </c>
      <c r="G195" s="0" t="n">
        <v>103.12854</v>
      </c>
      <c r="H195" s="0" t="n">
        <v>3.039937</v>
      </c>
      <c r="J195" s="224" t="n">
        <f aca="false">ROUND(D195/10000,0)</f>
        <v>2018</v>
      </c>
      <c r="K195" s="224" t="n">
        <f aca="false">ROUND((D195-J195*10000)/100,0)</f>
        <v>7</v>
      </c>
      <c r="L195" s="224" t="n">
        <f aca="false">D195-J195*10000-K195*100</f>
        <v>25</v>
      </c>
      <c r="M195" s="325" t="n">
        <f aca="false">DATE(J195,K195,L195)</f>
        <v>43306</v>
      </c>
      <c r="N195" s="222" t="n">
        <f aca="false">M195+E195</f>
        <v>43306.7025</v>
      </c>
      <c r="O195" s="0" t="n">
        <v>103.12854</v>
      </c>
      <c r="P195" s="0" t="n">
        <v>3.039937</v>
      </c>
      <c r="Q195" s="0" t="s">
        <v>278</v>
      </c>
      <c r="AF195" s="224"/>
    </row>
    <row r="196" customFormat="false" ht="15" hidden="false" customHeight="false" outlineLevel="0" collapsed="false">
      <c r="A196" s="0" t="s">
        <v>422</v>
      </c>
      <c r="B196" s="0" t="s">
        <v>278</v>
      </c>
      <c r="C196" s="0" t="s">
        <v>325</v>
      </c>
      <c r="D196" s="0" t="n">
        <v>20180727</v>
      </c>
      <c r="E196" s="0" t="s">
        <v>445</v>
      </c>
      <c r="F196" s="0" t="n">
        <v>20000</v>
      </c>
      <c r="G196" s="0" t="n">
        <v>102.953</v>
      </c>
      <c r="H196" s="0" t="n">
        <v>3.102123</v>
      </c>
      <c r="J196" s="224" t="n">
        <f aca="false">ROUND(D196/10000,0)</f>
        <v>2018</v>
      </c>
      <c r="K196" s="224" t="n">
        <f aca="false">ROUND((D196-J196*10000)/100,0)</f>
        <v>7</v>
      </c>
      <c r="L196" s="224" t="n">
        <f aca="false">D196-J196*10000-K196*100</f>
        <v>27</v>
      </c>
      <c r="M196" s="325" t="n">
        <f aca="false">DATE(J196,K196,L196)</f>
        <v>43308</v>
      </c>
      <c r="N196" s="222" t="n">
        <f aca="false">M196+E196</f>
        <v>43308.6499652778</v>
      </c>
      <c r="O196" s="0" t="n">
        <v>102.953</v>
      </c>
      <c r="P196" s="0" t="n">
        <v>3.102123</v>
      </c>
      <c r="Q196" s="0" t="s">
        <v>278</v>
      </c>
      <c r="AF196" s="224"/>
    </row>
    <row r="197" customFormat="false" ht="15" hidden="false" customHeight="false" outlineLevel="0" collapsed="false">
      <c r="A197" s="0" t="s">
        <v>422</v>
      </c>
      <c r="B197" s="0" t="s">
        <v>278</v>
      </c>
      <c r="C197" s="0" t="s">
        <v>325</v>
      </c>
      <c r="D197" s="0" t="n">
        <v>20180727</v>
      </c>
      <c r="E197" s="0" t="s">
        <v>445</v>
      </c>
      <c r="F197" s="0" t="n">
        <v>20000</v>
      </c>
      <c r="G197" s="0" t="n">
        <v>102.953</v>
      </c>
      <c r="H197" s="0" t="n">
        <v>3.102123</v>
      </c>
      <c r="J197" s="224" t="n">
        <f aca="false">ROUND(D197/10000,0)</f>
        <v>2018</v>
      </c>
      <c r="K197" s="224" t="n">
        <f aca="false">ROUND((D197-J197*10000)/100,0)</f>
        <v>7</v>
      </c>
      <c r="L197" s="224" t="n">
        <f aca="false">D197-J197*10000-K197*100</f>
        <v>27</v>
      </c>
      <c r="M197" s="325" t="n">
        <f aca="false">DATE(J197,K197,L197)</f>
        <v>43308</v>
      </c>
      <c r="N197" s="222" t="n">
        <f aca="false">M197+E197</f>
        <v>43308.6499652778</v>
      </c>
      <c r="O197" s="0" t="n">
        <v>102.953</v>
      </c>
      <c r="P197" s="0" t="n">
        <v>3.102123</v>
      </c>
      <c r="Q197" s="0" t="s">
        <v>278</v>
      </c>
      <c r="AF197" s="224"/>
    </row>
    <row r="198" customFormat="false" ht="15" hidden="false" customHeight="false" outlineLevel="0" collapsed="false">
      <c r="A198" s="0" t="s">
        <v>422</v>
      </c>
      <c r="B198" s="0" t="s">
        <v>278</v>
      </c>
      <c r="C198" s="0" t="s">
        <v>325</v>
      </c>
      <c r="D198" s="0" t="n">
        <v>20180730</v>
      </c>
      <c r="E198" s="0" t="s">
        <v>446</v>
      </c>
      <c r="F198" s="0" t="n">
        <v>5000</v>
      </c>
      <c r="G198" s="0" t="n">
        <v>102.447</v>
      </c>
      <c r="H198" s="0" t="n">
        <v>3.29558</v>
      </c>
      <c r="J198" s="224" t="n">
        <f aca="false">ROUND(D198/10000,0)</f>
        <v>2018</v>
      </c>
      <c r="K198" s="224" t="n">
        <f aca="false">ROUND((D198-J198*10000)/100,0)</f>
        <v>7</v>
      </c>
      <c r="L198" s="224" t="n">
        <f aca="false">D198-J198*10000-K198*100</f>
        <v>30</v>
      </c>
      <c r="M198" s="325" t="n">
        <f aca="false">DATE(J198,K198,L198)</f>
        <v>43311</v>
      </c>
      <c r="N198" s="222" t="n">
        <f aca="false">M198+E198</f>
        <v>43311.576099537</v>
      </c>
      <c r="O198" s="0" t="n">
        <v>102.447</v>
      </c>
      <c r="P198" s="0" t="n">
        <v>3.29558</v>
      </c>
      <c r="Q198" s="0" t="s">
        <v>278</v>
      </c>
      <c r="AF198" s="224"/>
    </row>
    <row r="199" customFormat="false" ht="15" hidden="false" customHeight="false" outlineLevel="0" collapsed="false">
      <c r="A199" s="0" t="s">
        <v>422</v>
      </c>
      <c r="B199" s="0" t="s">
        <v>278</v>
      </c>
      <c r="C199" s="0" t="s">
        <v>325</v>
      </c>
      <c r="D199" s="0" t="n">
        <v>20180730</v>
      </c>
      <c r="E199" s="0" t="s">
        <v>446</v>
      </c>
      <c r="F199" s="0" t="n">
        <v>5000</v>
      </c>
      <c r="G199" s="0" t="n">
        <v>102.447</v>
      </c>
      <c r="H199" s="0" t="n">
        <v>3.29558</v>
      </c>
      <c r="J199" s="224" t="n">
        <f aca="false">ROUND(D199/10000,0)</f>
        <v>2018</v>
      </c>
      <c r="K199" s="224" t="n">
        <f aca="false">ROUND((D199-J199*10000)/100,0)</f>
        <v>7</v>
      </c>
      <c r="L199" s="224" t="n">
        <f aca="false">D199-J199*10000-K199*100</f>
        <v>30</v>
      </c>
      <c r="M199" s="325" t="n">
        <f aca="false">DATE(J199,K199,L199)</f>
        <v>43311</v>
      </c>
      <c r="N199" s="222" t="n">
        <f aca="false">M199+E199</f>
        <v>43311.576099537</v>
      </c>
      <c r="O199" s="0" t="n">
        <v>102.447</v>
      </c>
      <c r="P199" s="0" t="n">
        <v>3.29558</v>
      </c>
      <c r="Q199" s="0" t="s">
        <v>278</v>
      </c>
      <c r="AF199" s="224"/>
    </row>
    <row r="200" customFormat="false" ht="15" hidden="false" customHeight="false" outlineLevel="0" collapsed="false">
      <c r="A200" s="0" t="s">
        <v>422</v>
      </c>
      <c r="B200" s="0" t="s">
        <v>278</v>
      </c>
      <c r="C200" s="0" t="s">
        <v>325</v>
      </c>
      <c r="D200" s="0" t="n">
        <v>20180731</v>
      </c>
      <c r="E200" s="0" t="s">
        <v>447</v>
      </c>
      <c r="F200" s="0" t="n">
        <v>25000</v>
      </c>
      <c r="G200" s="0" t="n">
        <v>102.399</v>
      </c>
      <c r="H200" s="0" t="n">
        <v>3.313093</v>
      </c>
      <c r="J200" s="224" t="n">
        <f aca="false">ROUND(D200/10000,0)</f>
        <v>2018</v>
      </c>
      <c r="K200" s="224" t="n">
        <f aca="false">ROUND((D200-J200*10000)/100,0)</f>
        <v>7</v>
      </c>
      <c r="L200" s="224" t="n">
        <f aca="false">D200-J200*10000-K200*100</f>
        <v>31</v>
      </c>
      <c r="M200" s="325" t="n">
        <f aca="false">DATE(J200,K200,L200)</f>
        <v>43312</v>
      </c>
      <c r="N200" s="222" t="n">
        <f aca="false">M200+E200</f>
        <v>43312.6053125</v>
      </c>
      <c r="O200" s="0" t="n">
        <v>102.399</v>
      </c>
      <c r="P200" s="0" t="n">
        <v>3.313093</v>
      </c>
      <c r="Q200" s="0" t="s">
        <v>278</v>
      </c>
      <c r="AF200" s="224"/>
    </row>
    <row r="201" customFormat="false" ht="15" hidden="false" customHeight="false" outlineLevel="0" collapsed="false">
      <c r="A201" s="0" t="s">
        <v>422</v>
      </c>
      <c r="B201" s="0" t="s">
        <v>278</v>
      </c>
      <c r="C201" s="0" t="s">
        <v>325</v>
      </c>
      <c r="D201" s="0" t="n">
        <v>20180731</v>
      </c>
      <c r="E201" s="0" t="s">
        <v>448</v>
      </c>
      <c r="F201" s="0" t="n">
        <v>375000</v>
      </c>
      <c r="G201" s="0" t="n">
        <v>101.557</v>
      </c>
      <c r="H201" s="0" t="n">
        <v>3.638109</v>
      </c>
      <c r="J201" s="224" t="n">
        <f aca="false">ROUND(D201/10000,0)</f>
        <v>2018</v>
      </c>
      <c r="K201" s="224" t="n">
        <f aca="false">ROUND((D201-J201*10000)/100,0)</f>
        <v>7</v>
      </c>
      <c r="L201" s="224" t="n">
        <f aca="false">D201-J201*10000-K201*100</f>
        <v>31</v>
      </c>
      <c r="M201" s="325" t="n">
        <f aca="false">DATE(J201,K201,L201)</f>
        <v>43312</v>
      </c>
      <c r="N201" s="222" t="n">
        <f aca="false">M201+E201</f>
        <v>43312.6659837963</v>
      </c>
      <c r="O201" s="0" t="n">
        <v>101.557</v>
      </c>
      <c r="P201" s="0" t="n">
        <v>3.638109</v>
      </c>
      <c r="Q201" s="0" t="s">
        <v>278</v>
      </c>
      <c r="AF201" s="224"/>
    </row>
    <row r="202" customFormat="false" ht="15" hidden="false" customHeight="false" outlineLevel="0" collapsed="false">
      <c r="A202" s="0" t="s">
        <v>422</v>
      </c>
      <c r="B202" s="0" t="s">
        <v>278</v>
      </c>
      <c r="C202" s="0" t="s">
        <v>325</v>
      </c>
      <c r="D202" s="0" t="n">
        <v>20180731</v>
      </c>
      <c r="E202" s="0" t="s">
        <v>449</v>
      </c>
      <c r="F202" s="0" t="n">
        <v>265000</v>
      </c>
      <c r="G202" s="0" t="n">
        <v>102.163</v>
      </c>
      <c r="H202" s="0" t="n">
        <v>3.40386</v>
      </c>
      <c r="J202" s="224" t="n">
        <f aca="false">ROUND(D202/10000,0)</f>
        <v>2018</v>
      </c>
      <c r="K202" s="224" t="n">
        <f aca="false">ROUND((D202-J202*10000)/100,0)</f>
        <v>7</v>
      </c>
      <c r="L202" s="224" t="n">
        <f aca="false">D202-J202*10000-K202*100</f>
        <v>31</v>
      </c>
      <c r="M202" s="325" t="n">
        <f aca="false">DATE(J202,K202,L202)</f>
        <v>43312</v>
      </c>
      <c r="N202" s="222" t="n">
        <f aca="false">M202+E202</f>
        <v>43312.7083217593</v>
      </c>
      <c r="O202" s="0" t="n">
        <v>102.163</v>
      </c>
      <c r="P202" s="0" t="n">
        <v>3.40386</v>
      </c>
      <c r="Q202" s="0" t="s">
        <v>278</v>
      </c>
      <c r="AF202" s="224"/>
    </row>
    <row r="203" customFormat="false" ht="15" hidden="false" customHeight="false" outlineLevel="0" collapsed="false">
      <c r="A203" s="0" t="s">
        <v>422</v>
      </c>
      <c r="B203" s="0" t="s">
        <v>278</v>
      </c>
      <c r="C203" s="0" t="s">
        <v>325</v>
      </c>
      <c r="D203" s="0" t="n">
        <v>20180802</v>
      </c>
      <c r="E203" s="0" t="s">
        <v>450</v>
      </c>
      <c r="F203" s="0" t="n">
        <v>7000</v>
      </c>
      <c r="G203" s="0" t="n">
        <v>101.907</v>
      </c>
      <c r="H203" s="0" t="n">
        <v>3.499736</v>
      </c>
      <c r="J203" s="224" t="n">
        <f aca="false">ROUND(D203/10000,0)</f>
        <v>2018</v>
      </c>
      <c r="K203" s="224" t="n">
        <f aca="false">ROUND((D203-J203*10000)/100,0)</f>
        <v>8</v>
      </c>
      <c r="L203" s="224" t="n">
        <f aca="false">D203-J203*10000-K203*100</f>
        <v>2</v>
      </c>
      <c r="M203" s="325" t="n">
        <f aca="false">DATE(J203,K203,L203)</f>
        <v>43314</v>
      </c>
      <c r="N203" s="222" t="n">
        <f aca="false">M203+E203</f>
        <v>43314.6187962963</v>
      </c>
      <c r="O203" s="0" t="n">
        <v>101.907</v>
      </c>
      <c r="P203" s="0" t="n">
        <v>3.499736</v>
      </c>
      <c r="Q203" s="0" t="s">
        <v>278</v>
      </c>
      <c r="AF203" s="224"/>
    </row>
    <row r="204" customFormat="false" ht="15" hidden="false" customHeight="false" outlineLevel="0" collapsed="false">
      <c r="A204" s="0" t="s">
        <v>422</v>
      </c>
      <c r="B204" s="0" t="s">
        <v>278</v>
      </c>
      <c r="C204" s="0" t="s">
        <v>325</v>
      </c>
      <c r="D204" s="0" t="n">
        <v>20180802</v>
      </c>
      <c r="E204" s="0" t="s">
        <v>450</v>
      </c>
      <c r="F204" s="0" t="n">
        <v>7000</v>
      </c>
      <c r="G204" s="0" t="n">
        <v>100.907</v>
      </c>
      <c r="H204" s="0" t="n">
        <v>3.88991</v>
      </c>
      <c r="J204" s="224" t="n">
        <f aca="false">ROUND(D204/10000,0)</f>
        <v>2018</v>
      </c>
      <c r="K204" s="224" t="n">
        <f aca="false">ROUND((D204-J204*10000)/100,0)</f>
        <v>8</v>
      </c>
      <c r="L204" s="224" t="n">
        <f aca="false">D204-J204*10000-K204*100</f>
        <v>2</v>
      </c>
      <c r="M204" s="325" t="n">
        <f aca="false">DATE(J204,K204,L204)</f>
        <v>43314</v>
      </c>
      <c r="N204" s="222" t="n">
        <f aca="false">M204+E204</f>
        <v>43314.6187962963</v>
      </c>
      <c r="O204" s="0" t="n">
        <v>100.907</v>
      </c>
      <c r="P204" s="0" t="n">
        <v>3.88991</v>
      </c>
      <c r="Q204" s="0" t="s">
        <v>278</v>
      </c>
      <c r="AF204" s="224"/>
    </row>
    <row r="205" customFormat="false" ht="15" hidden="false" customHeight="false" outlineLevel="0" collapsed="false">
      <c r="A205" s="0" t="s">
        <v>422</v>
      </c>
      <c r="B205" s="0" t="s">
        <v>278</v>
      </c>
      <c r="C205" s="0" t="s">
        <v>325</v>
      </c>
      <c r="D205" s="0" t="n">
        <v>20180806</v>
      </c>
      <c r="E205" s="0" t="s">
        <v>451</v>
      </c>
      <c r="F205" s="0" t="n">
        <v>5000</v>
      </c>
      <c r="G205" s="0" t="n">
        <v>102.339</v>
      </c>
      <c r="H205" s="0" t="n">
        <v>3.330853</v>
      </c>
      <c r="J205" s="224" t="n">
        <f aca="false">ROUND(D205/10000,0)</f>
        <v>2018</v>
      </c>
      <c r="K205" s="224" t="n">
        <f aca="false">ROUND((D205-J205*10000)/100,0)</f>
        <v>8</v>
      </c>
      <c r="L205" s="224" t="n">
        <f aca="false">D205-J205*10000-K205*100</f>
        <v>6</v>
      </c>
      <c r="M205" s="325" t="n">
        <f aca="false">DATE(J205,K205,L205)</f>
        <v>43318</v>
      </c>
      <c r="N205" s="222" t="n">
        <f aca="false">M205+E205</f>
        <v>43318.6712384259</v>
      </c>
      <c r="O205" s="0" t="n">
        <v>102.339</v>
      </c>
      <c r="P205" s="0" t="n">
        <v>3.330853</v>
      </c>
      <c r="Q205" s="0" t="s">
        <v>278</v>
      </c>
      <c r="AF205" s="224"/>
    </row>
    <row r="206" customFormat="false" ht="15" hidden="false" customHeight="false" outlineLevel="0" collapsed="false">
      <c r="A206" s="0" t="s">
        <v>422</v>
      </c>
      <c r="B206" s="0" t="s">
        <v>278</v>
      </c>
      <c r="C206" s="0" t="s">
        <v>325</v>
      </c>
      <c r="D206" s="0" t="n">
        <v>20180806</v>
      </c>
      <c r="E206" s="0" t="s">
        <v>451</v>
      </c>
      <c r="F206" s="0" t="n">
        <v>5000</v>
      </c>
      <c r="G206" s="0" t="n">
        <v>102.339</v>
      </c>
      <c r="H206" s="0" t="n">
        <v>3.330853</v>
      </c>
      <c r="J206" s="224" t="n">
        <f aca="false">ROUND(D206/10000,0)</f>
        <v>2018</v>
      </c>
      <c r="K206" s="224" t="n">
        <f aca="false">ROUND((D206-J206*10000)/100,0)</f>
        <v>8</v>
      </c>
      <c r="L206" s="224" t="n">
        <f aca="false">D206-J206*10000-K206*100</f>
        <v>6</v>
      </c>
      <c r="M206" s="325" t="n">
        <f aca="false">DATE(J206,K206,L206)</f>
        <v>43318</v>
      </c>
      <c r="N206" s="222" t="n">
        <f aca="false">M206+E206</f>
        <v>43318.6712384259</v>
      </c>
      <c r="O206" s="0" t="n">
        <v>102.339</v>
      </c>
      <c r="P206" s="0" t="n">
        <v>3.330853</v>
      </c>
      <c r="Q206" s="0" t="s">
        <v>278</v>
      </c>
      <c r="AF206" s="224"/>
    </row>
    <row r="207" customFormat="false" ht="15" hidden="false" customHeight="false" outlineLevel="0" collapsed="false">
      <c r="A207" s="0" t="s">
        <v>422</v>
      </c>
      <c r="B207" s="0" t="s">
        <v>278</v>
      </c>
      <c r="C207" s="0" t="s">
        <v>325</v>
      </c>
      <c r="D207" s="0" t="n">
        <v>20180807</v>
      </c>
      <c r="E207" s="0" t="s">
        <v>452</v>
      </c>
      <c r="F207" s="0" t="n">
        <v>95000</v>
      </c>
      <c r="G207" s="0" t="n">
        <v>102.465</v>
      </c>
      <c r="H207" s="0" t="n">
        <v>3.281245</v>
      </c>
      <c r="J207" s="224" t="n">
        <f aca="false">ROUND(D207/10000,0)</f>
        <v>2018</v>
      </c>
      <c r="K207" s="224" t="n">
        <f aca="false">ROUND((D207-J207*10000)/100,0)</f>
        <v>8</v>
      </c>
      <c r="L207" s="224" t="n">
        <f aca="false">D207-J207*10000-K207*100</f>
        <v>7</v>
      </c>
      <c r="M207" s="325" t="n">
        <f aca="false">DATE(J207,K207,L207)</f>
        <v>43319</v>
      </c>
      <c r="N207" s="222" t="n">
        <f aca="false">M207+E207</f>
        <v>43319.3733333333</v>
      </c>
      <c r="O207" s="0" t="n">
        <v>102.465</v>
      </c>
      <c r="P207" s="0" t="n">
        <v>3.281245</v>
      </c>
      <c r="Q207" s="0" t="s">
        <v>278</v>
      </c>
      <c r="AF207" s="224"/>
    </row>
    <row r="208" customFormat="false" ht="15" hidden="false" customHeight="false" outlineLevel="0" collapsed="false">
      <c r="A208" s="0" t="s">
        <v>422</v>
      </c>
      <c r="B208" s="0" t="s">
        <v>278</v>
      </c>
      <c r="C208" s="0" t="s">
        <v>325</v>
      </c>
      <c r="D208" s="0" t="n">
        <v>20180807</v>
      </c>
      <c r="E208" s="0" t="s">
        <v>453</v>
      </c>
      <c r="F208" s="0" t="n">
        <v>30000</v>
      </c>
      <c r="G208" s="0" t="n">
        <v>102.259</v>
      </c>
      <c r="H208" s="0" t="n">
        <v>3.360939</v>
      </c>
      <c r="J208" s="224" t="n">
        <f aca="false">ROUND(D208/10000,0)</f>
        <v>2018</v>
      </c>
      <c r="K208" s="224" t="n">
        <f aca="false">ROUND((D208-J208*10000)/100,0)</f>
        <v>8</v>
      </c>
      <c r="L208" s="224" t="n">
        <f aca="false">D208-J208*10000-K208*100</f>
        <v>7</v>
      </c>
      <c r="M208" s="325" t="n">
        <f aca="false">DATE(J208,K208,L208)</f>
        <v>43319</v>
      </c>
      <c r="N208" s="222" t="n">
        <f aca="false">M208+E208</f>
        <v>43319.4322337963</v>
      </c>
      <c r="O208" s="0" t="n">
        <v>102.259</v>
      </c>
      <c r="P208" s="0" t="n">
        <v>3.360939</v>
      </c>
      <c r="Q208" s="0" t="s">
        <v>278</v>
      </c>
      <c r="AF208" s="224"/>
    </row>
    <row r="209" customFormat="false" ht="15" hidden="false" customHeight="false" outlineLevel="0" collapsed="false">
      <c r="A209" s="0" t="s">
        <v>422</v>
      </c>
      <c r="B209" s="0" t="s">
        <v>278</v>
      </c>
      <c r="C209" s="0" t="s">
        <v>325</v>
      </c>
      <c r="D209" s="0" t="n">
        <v>20180807</v>
      </c>
      <c r="E209" s="0" t="s">
        <v>453</v>
      </c>
      <c r="F209" s="0" t="n">
        <v>30000</v>
      </c>
      <c r="G209" s="0" t="n">
        <v>102.259</v>
      </c>
      <c r="H209" s="0" t="n">
        <v>3.360939</v>
      </c>
      <c r="J209" s="224" t="n">
        <f aca="false">ROUND(D209/10000,0)</f>
        <v>2018</v>
      </c>
      <c r="K209" s="224" t="n">
        <f aca="false">ROUND((D209-J209*10000)/100,0)</f>
        <v>8</v>
      </c>
      <c r="L209" s="224" t="n">
        <f aca="false">D209-J209*10000-K209*100</f>
        <v>7</v>
      </c>
      <c r="M209" s="325" t="n">
        <f aca="false">DATE(J209,K209,L209)</f>
        <v>43319</v>
      </c>
      <c r="N209" s="222" t="n">
        <f aca="false">M209+E209</f>
        <v>43319.4322337963</v>
      </c>
      <c r="O209" s="0" t="n">
        <v>102.259</v>
      </c>
      <c r="P209" s="0" t="n">
        <v>3.360939</v>
      </c>
      <c r="Q209" s="0" t="s">
        <v>278</v>
      </c>
      <c r="AF209" s="224"/>
    </row>
    <row r="210" customFormat="false" ht="15" hidden="false" customHeight="false" outlineLevel="0" collapsed="false">
      <c r="A210" s="0" t="s">
        <v>422</v>
      </c>
      <c r="B210" s="0" t="s">
        <v>278</v>
      </c>
      <c r="C210" s="0" t="s">
        <v>325</v>
      </c>
      <c r="D210" s="0" t="n">
        <v>20180807</v>
      </c>
      <c r="E210" s="0" t="s">
        <v>454</v>
      </c>
      <c r="F210" s="0" t="n">
        <v>25000</v>
      </c>
      <c r="G210" s="0" t="n">
        <v>102.282</v>
      </c>
      <c r="H210" s="0" t="n">
        <v>3.352031</v>
      </c>
      <c r="J210" s="224" t="n">
        <f aca="false">ROUND(D210/10000,0)</f>
        <v>2018</v>
      </c>
      <c r="K210" s="224" t="n">
        <f aca="false">ROUND((D210-J210*10000)/100,0)</f>
        <v>8</v>
      </c>
      <c r="L210" s="224" t="n">
        <f aca="false">D210-J210*10000-K210*100</f>
        <v>7</v>
      </c>
      <c r="M210" s="325" t="n">
        <f aca="false">DATE(J210,K210,L210)</f>
        <v>43319</v>
      </c>
      <c r="N210" s="222" t="n">
        <f aca="false">M210+E210</f>
        <v>43319.4838194444</v>
      </c>
      <c r="O210" s="0" t="n">
        <v>102.282</v>
      </c>
      <c r="P210" s="0" t="n">
        <v>3.352031</v>
      </c>
      <c r="Q210" s="0" t="s">
        <v>278</v>
      </c>
      <c r="AF210" s="224"/>
    </row>
    <row r="211" customFormat="false" ht="15" hidden="false" customHeight="false" outlineLevel="0" collapsed="false">
      <c r="A211" s="0" t="s">
        <v>422</v>
      </c>
      <c r="B211" s="0" t="s">
        <v>278</v>
      </c>
      <c r="C211" s="0" t="s">
        <v>325</v>
      </c>
      <c r="D211" s="0" t="n">
        <v>20180807</v>
      </c>
      <c r="E211" s="0" t="s">
        <v>455</v>
      </c>
      <c r="F211" s="0" t="n">
        <v>3000</v>
      </c>
      <c r="G211" s="0" t="n">
        <v>102.584</v>
      </c>
      <c r="H211" s="0" t="n">
        <v>3.235297</v>
      </c>
      <c r="J211" s="224" t="n">
        <f aca="false">ROUND(D211/10000,0)</f>
        <v>2018</v>
      </c>
      <c r="K211" s="224" t="n">
        <f aca="false">ROUND((D211-J211*10000)/100,0)</f>
        <v>8</v>
      </c>
      <c r="L211" s="224" t="n">
        <f aca="false">D211-J211*10000-K211*100</f>
        <v>7</v>
      </c>
      <c r="M211" s="325" t="n">
        <f aca="false">DATE(J211,K211,L211)</f>
        <v>43319</v>
      </c>
      <c r="N211" s="222" t="n">
        <f aca="false">M211+E211</f>
        <v>43319.5197222222</v>
      </c>
      <c r="O211" s="0" t="n">
        <v>102.584</v>
      </c>
      <c r="P211" s="0" t="n">
        <v>3.235297</v>
      </c>
      <c r="Q211" s="0" t="s">
        <v>278</v>
      </c>
      <c r="AF211" s="224"/>
    </row>
    <row r="212" customFormat="false" ht="15" hidden="false" customHeight="false" outlineLevel="0" collapsed="false">
      <c r="A212" s="0" t="s">
        <v>422</v>
      </c>
      <c r="B212" s="0" t="s">
        <v>278</v>
      </c>
      <c r="C212" s="0" t="s">
        <v>325</v>
      </c>
      <c r="D212" s="0" t="n">
        <v>20180807</v>
      </c>
      <c r="E212" s="0" t="s">
        <v>455</v>
      </c>
      <c r="F212" s="0" t="n">
        <v>3000</v>
      </c>
      <c r="G212" s="0" t="n">
        <v>102.584</v>
      </c>
      <c r="H212" s="0" t="n">
        <v>3.235297</v>
      </c>
      <c r="J212" s="224" t="n">
        <f aca="false">ROUND(D212/10000,0)</f>
        <v>2018</v>
      </c>
      <c r="K212" s="224" t="n">
        <f aca="false">ROUND((D212-J212*10000)/100,0)</f>
        <v>8</v>
      </c>
      <c r="L212" s="224" t="n">
        <f aca="false">D212-J212*10000-K212*100</f>
        <v>7</v>
      </c>
      <c r="M212" s="325" t="n">
        <f aca="false">DATE(J212,K212,L212)</f>
        <v>43319</v>
      </c>
      <c r="N212" s="222" t="n">
        <f aca="false">M212+E212</f>
        <v>43319.5197222222</v>
      </c>
      <c r="O212" s="0" t="n">
        <v>102.584</v>
      </c>
      <c r="P212" s="0" t="n">
        <v>3.235297</v>
      </c>
      <c r="Q212" s="0" t="s">
        <v>278</v>
      </c>
      <c r="AF212" s="224"/>
    </row>
    <row r="213" customFormat="false" ht="15" hidden="false" customHeight="false" outlineLevel="0" collapsed="false">
      <c r="A213" s="0" t="s">
        <v>422</v>
      </c>
      <c r="B213" s="0" t="s">
        <v>278</v>
      </c>
      <c r="C213" s="0" t="s">
        <v>325</v>
      </c>
      <c r="D213" s="0" t="n">
        <v>20180807</v>
      </c>
      <c r="E213" s="0" t="s">
        <v>456</v>
      </c>
      <c r="F213" s="0" t="n">
        <v>50000</v>
      </c>
      <c r="G213" s="0" t="n">
        <v>101.608</v>
      </c>
      <c r="H213" s="0" t="n">
        <v>3.61408</v>
      </c>
      <c r="J213" s="224" t="n">
        <f aca="false">ROUND(D213/10000,0)</f>
        <v>2018</v>
      </c>
      <c r="K213" s="224" t="n">
        <f aca="false">ROUND((D213-J213*10000)/100,0)</f>
        <v>8</v>
      </c>
      <c r="L213" s="224" t="n">
        <f aca="false">D213-J213*10000-K213*100</f>
        <v>7</v>
      </c>
      <c r="M213" s="325" t="n">
        <f aca="false">DATE(J213,K213,L213)</f>
        <v>43319</v>
      </c>
      <c r="N213" s="222" t="n">
        <f aca="false">M213+E213</f>
        <v>43319.5777777778</v>
      </c>
      <c r="O213" s="0" t="n">
        <v>101.608</v>
      </c>
      <c r="P213" s="0" t="n">
        <v>3.61408</v>
      </c>
      <c r="Q213" s="0" t="s">
        <v>278</v>
      </c>
      <c r="AF213" s="224"/>
    </row>
    <row r="214" customFormat="false" ht="15" hidden="false" customHeight="false" outlineLevel="0" collapsed="false">
      <c r="A214" s="0" t="s">
        <v>422</v>
      </c>
      <c r="B214" s="0" t="s">
        <v>278</v>
      </c>
      <c r="C214" s="0" t="s">
        <v>325</v>
      </c>
      <c r="D214" s="0" t="n">
        <v>20180807</v>
      </c>
      <c r="E214" s="0" t="s">
        <v>456</v>
      </c>
      <c r="F214" s="0" t="n">
        <v>50000</v>
      </c>
      <c r="G214" s="0" t="n">
        <v>101.608</v>
      </c>
      <c r="H214" s="0" t="n">
        <v>3.61408</v>
      </c>
      <c r="J214" s="224" t="n">
        <f aca="false">ROUND(D214/10000,0)</f>
        <v>2018</v>
      </c>
      <c r="K214" s="224" t="n">
        <f aca="false">ROUND((D214-J214*10000)/100,0)</f>
        <v>8</v>
      </c>
      <c r="L214" s="224" t="n">
        <f aca="false">D214-J214*10000-K214*100</f>
        <v>7</v>
      </c>
      <c r="M214" s="325" t="n">
        <f aca="false">DATE(J214,K214,L214)</f>
        <v>43319</v>
      </c>
      <c r="N214" s="222" t="n">
        <f aca="false">M214+E214</f>
        <v>43319.5777777778</v>
      </c>
      <c r="O214" s="0" t="n">
        <v>101.608</v>
      </c>
      <c r="P214" s="0" t="n">
        <v>3.61408</v>
      </c>
      <c r="Q214" s="0" t="s">
        <v>278</v>
      </c>
      <c r="AF214" s="224"/>
    </row>
    <row r="215" customFormat="false" ht="15" hidden="false" customHeight="false" outlineLevel="0" collapsed="false">
      <c r="A215" s="0" t="s">
        <v>422</v>
      </c>
      <c r="B215" s="0" t="s">
        <v>278</v>
      </c>
      <c r="C215" s="0" t="s">
        <v>325</v>
      </c>
      <c r="D215" s="0" t="n">
        <v>20180809</v>
      </c>
      <c r="E215" s="0" t="s">
        <v>457</v>
      </c>
      <c r="F215" s="0" t="n">
        <v>200000</v>
      </c>
      <c r="G215" s="0" t="n">
        <v>102.69</v>
      </c>
      <c r="H215" s="0" t="n">
        <v>3.19033</v>
      </c>
      <c r="J215" s="224" t="n">
        <f aca="false">ROUND(D215/10000,0)</f>
        <v>2018</v>
      </c>
      <c r="K215" s="224" t="n">
        <f aca="false">ROUND((D215-J215*10000)/100,0)</f>
        <v>8</v>
      </c>
      <c r="L215" s="224" t="n">
        <f aca="false">D215-J215*10000-K215*100</f>
        <v>9</v>
      </c>
      <c r="M215" s="325" t="n">
        <f aca="false">DATE(J215,K215,L215)</f>
        <v>43321</v>
      </c>
      <c r="N215" s="222" t="n">
        <f aca="false">M215+E215</f>
        <v>43321.6092013889</v>
      </c>
      <c r="O215" s="0" t="n">
        <v>102.69</v>
      </c>
      <c r="P215" s="0" t="n">
        <v>3.19033</v>
      </c>
      <c r="Q215" s="0" t="s">
        <v>278</v>
      </c>
      <c r="AF215" s="224"/>
    </row>
    <row r="216" customFormat="false" ht="15" hidden="false" customHeight="false" outlineLevel="0" collapsed="false">
      <c r="A216" s="0" t="s">
        <v>422</v>
      </c>
      <c r="B216" s="0" t="s">
        <v>278</v>
      </c>
      <c r="C216" s="0" t="s">
        <v>325</v>
      </c>
      <c r="D216" s="0" t="n">
        <v>20180809</v>
      </c>
      <c r="E216" s="0" t="s">
        <v>457</v>
      </c>
      <c r="F216" s="0" t="n">
        <v>200000</v>
      </c>
      <c r="G216" s="0" t="n">
        <v>102.67</v>
      </c>
      <c r="H216" s="0" t="n">
        <v>3.198068</v>
      </c>
      <c r="J216" s="224" t="n">
        <f aca="false">ROUND(D216/10000,0)</f>
        <v>2018</v>
      </c>
      <c r="K216" s="224" t="n">
        <f aca="false">ROUND((D216-J216*10000)/100,0)</f>
        <v>8</v>
      </c>
      <c r="L216" s="224" t="n">
        <f aca="false">D216-J216*10000-K216*100</f>
        <v>9</v>
      </c>
      <c r="M216" s="325" t="n">
        <f aca="false">DATE(J216,K216,L216)</f>
        <v>43321</v>
      </c>
      <c r="N216" s="222" t="n">
        <f aca="false">M216+E216</f>
        <v>43321.6092013889</v>
      </c>
      <c r="O216" s="0" t="n">
        <v>102.67</v>
      </c>
      <c r="P216" s="0" t="n">
        <v>3.198068</v>
      </c>
      <c r="Q216" s="0" t="s">
        <v>278</v>
      </c>
      <c r="AF216" s="224"/>
    </row>
    <row r="217" customFormat="false" ht="15" hidden="false" customHeight="false" outlineLevel="0" collapsed="false">
      <c r="A217" s="0" t="s">
        <v>422</v>
      </c>
      <c r="B217" s="0" t="s">
        <v>278</v>
      </c>
      <c r="C217" s="0" t="s">
        <v>325</v>
      </c>
      <c r="D217" s="0" t="n">
        <v>20180810</v>
      </c>
      <c r="E217" s="0" t="s">
        <v>458</v>
      </c>
      <c r="F217" s="0" t="n">
        <v>3000000</v>
      </c>
      <c r="G217" s="0" t="n">
        <v>101.684</v>
      </c>
      <c r="H217" s="0" t="n">
        <v>3.581221</v>
      </c>
      <c r="J217" s="224" t="n">
        <f aca="false">ROUND(D217/10000,0)</f>
        <v>2018</v>
      </c>
      <c r="K217" s="224" t="n">
        <f aca="false">ROUND((D217-J217*10000)/100,0)</f>
        <v>8</v>
      </c>
      <c r="L217" s="224" t="n">
        <f aca="false">D217-J217*10000-K217*100</f>
        <v>10</v>
      </c>
      <c r="M217" s="325" t="n">
        <f aca="false">DATE(J217,K217,L217)</f>
        <v>43322</v>
      </c>
      <c r="N217" s="222" t="n">
        <f aca="false">M217+E217</f>
        <v>43322.4931365741</v>
      </c>
      <c r="O217" s="0" t="n">
        <v>101.684</v>
      </c>
      <c r="P217" s="0" t="n">
        <v>3.581221</v>
      </c>
      <c r="Q217" s="0" t="s">
        <v>278</v>
      </c>
      <c r="AF217" s="224"/>
    </row>
    <row r="218" customFormat="false" ht="15" hidden="false" customHeight="false" outlineLevel="0" collapsed="false">
      <c r="A218" s="0" t="s">
        <v>422</v>
      </c>
      <c r="B218" s="0" t="s">
        <v>278</v>
      </c>
      <c r="C218" s="0" t="s">
        <v>325</v>
      </c>
      <c r="D218" s="0" t="n">
        <v>20180810</v>
      </c>
      <c r="E218" s="0" t="s">
        <v>459</v>
      </c>
      <c r="F218" s="0" t="n">
        <v>410000</v>
      </c>
      <c r="G218" s="0" t="n">
        <v>101.778</v>
      </c>
      <c r="H218" s="0" t="n">
        <v>3.5444</v>
      </c>
      <c r="J218" s="224" t="n">
        <f aca="false">ROUND(D218/10000,0)</f>
        <v>2018</v>
      </c>
      <c r="K218" s="224" t="n">
        <f aca="false">ROUND((D218-J218*10000)/100,0)</f>
        <v>8</v>
      </c>
      <c r="L218" s="224" t="n">
        <f aca="false">D218-J218*10000-K218*100</f>
        <v>10</v>
      </c>
      <c r="M218" s="325" t="n">
        <f aca="false">DATE(J218,K218,L218)</f>
        <v>43322</v>
      </c>
      <c r="N218" s="222" t="n">
        <f aca="false">M218+E218</f>
        <v>43322.5602314815</v>
      </c>
      <c r="O218" s="0" t="n">
        <v>101.778</v>
      </c>
      <c r="P218" s="0" t="n">
        <v>3.5444</v>
      </c>
      <c r="Q218" s="0" t="s">
        <v>278</v>
      </c>
      <c r="AF218" s="224"/>
    </row>
    <row r="219" customFormat="false" ht="15" hidden="false" customHeight="false" outlineLevel="0" collapsed="false">
      <c r="A219" s="0" t="s">
        <v>422</v>
      </c>
      <c r="B219" s="0" t="s">
        <v>278</v>
      </c>
      <c r="C219" s="0" t="s">
        <v>325</v>
      </c>
      <c r="D219" s="0" t="n">
        <v>20180813</v>
      </c>
      <c r="E219" s="0" t="s">
        <v>460</v>
      </c>
      <c r="F219" s="0" t="n">
        <v>258000</v>
      </c>
      <c r="G219" s="0" t="n">
        <v>102.388</v>
      </c>
      <c r="H219" s="0" t="n">
        <v>3.305547</v>
      </c>
      <c r="J219" s="224" t="n">
        <f aca="false">ROUND(D219/10000,0)</f>
        <v>2018</v>
      </c>
      <c r="K219" s="224" t="n">
        <f aca="false">ROUND((D219-J219*10000)/100,0)</f>
        <v>8</v>
      </c>
      <c r="L219" s="224" t="n">
        <f aca="false">D219-J219*10000-K219*100</f>
        <v>13</v>
      </c>
      <c r="M219" s="325" t="n">
        <f aca="false">DATE(J219,K219,L219)</f>
        <v>43325</v>
      </c>
      <c r="N219" s="222" t="n">
        <f aca="false">M219+E219</f>
        <v>43325.4274074074</v>
      </c>
      <c r="O219" s="0" t="n">
        <v>102.388</v>
      </c>
      <c r="P219" s="0" t="n">
        <v>3.305547</v>
      </c>
      <c r="Q219" s="0" t="s">
        <v>278</v>
      </c>
      <c r="AF219" s="224"/>
    </row>
    <row r="220" customFormat="false" ht="15" hidden="false" customHeight="false" outlineLevel="0" collapsed="false">
      <c r="A220" s="0" t="s">
        <v>422</v>
      </c>
      <c r="B220" s="0" t="s">
        <v>278</v>
      </c>
      <c r="C220" s="0" t="s">
        <v>325</v>
      </c>
      <c r="D220" s="0" t="n">
        <v>20180813</v>
      </c>
      <c r="E220" s="0" t="s">
        <v>461</v>
      </c>
      <c r="F220" s="0" t="n">
        <v>258000</v>
      </c>
      <c r="G220" s="0" t="n">
        <v>102.388</v>
      </c>
      <c r="H220" s="0" t="n">
        <v>3.305547</v>
      </c>
      <c r="J220" s="224" t="n">
        <f aca="false">ROUND(D220/10000,0)</f>
        <v>2018</v>
      </c>
      <c r="K220" s="224" t="n">
        <f aca="false">ROUND((D220-J220*10000)/100,0)</f>
        <v>8</v>
      </c>
      <c r="L220" s="224" t="n">
        <f aca="false">D220-J220*10000-K220*100</f>
        <v>13</v>
      </c>
      <c r="M220" s="325" t="n">
        <f aca="false">DATE(J220,K220,L220)</f>
        <v>43325</v>
      </c>
      <c r="N220" s="222" t="n">
        <f aca="false">M220+E220</f>
        <v>43325.4275925926</v>
      </c>
      <c r="O220" s="0" t="n">
        <v>102.388</v>
      </c>
      <c r="P220" s="0" t="n">
        <v>3.305547</v>
      </c>
      <c r="Q220" s="0" t="s">
        <v>278</v>
      </c>
      <c r="AF220" s="224"/>
    </row>
    <row r="221" customFormat="false" ht="15" hidden="false" customHeight="false" outlineLevel="0" collapsed="false">
      <c r="A221" s="0" t="s">
        <v>422</v>
      </c>
      <c r="B221" s="0" t="s">
        <v>278</v>
      </c>
      <c r="C221" s="0" t="s">
        <v>325</v>
      </c>
      <c r="D221" s="0" t="n">
        <v>20180813</v>
      </c>
      <c r="E221" s="0" t="s">
        <v>462</v>
      </c>
      <c r="F221" s="0" t="n">
        <v>125000</v>
      </c>
      <c r="G221" s="0" t="n">
        <v>102.347</v>
      </c>
      <c r="H221" s="0" t="n">
        <v>3.321501</v>
      </c>
      <c r="J221" s="224" t="n">
        <f aca="false">ROUND(D221/10000,0)</f>
        <v>2018</v>
      </c>
      <c r="K221" s="224" t="n">
        <f aca="false">ROUND((D221-J221*10000)/100,0)</f>
        <v>8</v>
      </c>
      <c r="L221" s="224" t="n">
        <f aca="false">D221-J221*10000-K221*100</f>
        <v>13</v>
      </c>
      <c r="M221" s="325" t="n">
        <f aca="false">DATE(J221,K221,L221)</f>
        <v>43325</v>
      </c>
      <c r="N221" s="222" t="n">
        <f aca="false">M221+E221</f>
        <v>43325.4442824074</v>
      </c>
      <c r="O221" s="0" t="n">
        <v>102.347</v>
      </c>
      <c r="P221" s="0" t="n">
        <v>3.321501</v>
      </c>
      <c r="Q221" s="0" t="s">
        <v>278</v>
      </c>
      <c r="AF221" s="224"/>
    </row>
    <row r="222" customFormat="false" ht="15" hidden="false" customHeight="false" outlineLevel="0" collapsed="false">
      <c r="A222" s="0" t="s">
        <v>422</v>
      </c>
      <c r="B222" s="0" t="s">
        <v>278</v>
      </c>
      <c r="C222" s="0" t="s">
        <v>325</v>
      </c>
      <c r="D222" s="0" t="n">
        <v>20180813</v>
      </c>
      <c r="E222" s="0" t="s">
        <v>463</v>
      </c>
      <c r="F222" s="0" t="n">
        <v>500000</v>
      </c>
      <c r="G222" s="0" t="n">
        <v>101.742</v>
      </c>
      <c r="H222" s="0" t="n">
        <v>3.55783</v>
      </c>
      <c r="J222" s="224" t="n">
        <f aca="false">ROUND(D222/10000,0)</f>
        <v>2018</v>
      </c>
      <c r="K222" s="224" t="n">
        <f aca="false">ROUND((D222-J222*10000)/100,0)</f>
        <v>8</v>
      </c>
      <c r="L222" s="224" t="n">
        <f aca="false">D222-J222*10000-K222*100</f>
        <v>13</v>
      </c>
      <c r="M222" s="325" t="n">
        <f aca="false">DATE(J222,K222,L222)</f>
        <v>43325</v>
      </c>
      <c r="N222" s="222" t="n">
        <f aca="false">M222+E222</f>
        <v>43325.4446064815</v>
      </c>
      <c r="O222" s="0" t="n">
        <v>101.742</v>
      </c>
      <c r="P222" s="0" t="n">
        <v>3.55783</v>
      </c>
      <c r="Q222" s="0" t="s">
        <v>278</v>
      </c>
      <c r="AF222" s="224"/>
    </row>
    <row r="223" customFormat="false" ht="15" hidden="false" customHeight="false" outlineLevel="0" collapsed="false">
      <c r="A223" s="0" t="s">
        <v>422</v>
      </c>
      <c r="B223" s="0" t="s">
        <v>278</v>
      </c>
      <c r="C223" s="0" t="s">
        <v>325</v>
      </c>
      <c r="D223" s="0" t="n">
        <v>20180813</v>
      </c>
      <c r="E223" s="0" t="s">
        <v>464</v>
      </c>
      <c r="F223" s="0" t="n">
        <v>125000</v>
      </c>
      <c r="G223" s="0" t="n">
        <v>102.347</v>
      </c>
      <c r="H223" s="0" t="n">
        <v>3.321501</v>
      </c>
      <c r="J223" s="224" t="n">
        <f aca="false">ROUND(D223/10000,0)</f>
        <v>2018</v>
      </c>
      <c r="K223" s="224" t="n">
        <f aca="false">ROUND((D223-J223*10000)/100,0)</f>
        <v>8</v>
      </c>
      <c r="L223" s="224" t="n">
        <f aca="false">D223-J223*10000-K223*100</f>
        <v>13</v>
      </c>
      <c r="M223" s="325" t="n">
        <f aca="false">DATE(J223,K223,L223)</f>
        <v>43325</v>
      </c>
      <c r="N223" s="222" t="n">
        <f aca="false">M223+E223</f>
        <v>43325.4447222222</v>
      </c>
      <c r="O223" s="0" t="n">
        <v>102.347</v>
      </c>
      <c r="P223" s="0" t="n">
        <v>3.321501</v>
      </c>
      <c r="Q223" s="0" t="s">
        <v>278</v>
      </c>
      <c r="AF223" s="224"/>
    </row>
    <row r="224" customFormat="false" ht="15" hidden="false" customHeight="false" outlineLevel="0" collapsed="false">
      <c r="A224" s="0" t="s">
        <v>422</v>
      </c>
      <c r="B224" s="0" t="s">
        <v>278</v>
      </c>
      <c r="C224" s="0" t="s">
        <v>325</v>
      </c>
      <c r="D224" s="0" t="n">
        <v>20180813</v>
      </c>
      <c r="E224" s="0" t="s">
        <v>465</v>
      </c>
      <c r="F224" s="0" t="n">
        <v>50000</v>
      </c>
      <c r="G224" s="0" t="n">
        <v>102.283</v>
      </c>
      <c r="H224" s="0" t="n">
        <v>3.34642</v>
      </c>
      <c r="J224" s="224" t="n">
        <f aca="false">ROUND(D224/10000,0)</f>
        <v>2018</v>
      </c>
      <c r="K224" s="224" t="n">
        <f aca="false">ROUND((D224-J224*10000)/100,0)</f>
        <v>8</v>
      </c>
      <c r="L224" s="224" t="n">
        <f aca="false">D224-J224*10000-K224*100</f>
        <v>13</v>
      </c>
      <c r="M224" s="325" t="n">
        <f aca="false">DATE(J224,K224,L224)</f>
        <v>43325</v>
      </c>
      <c r="N224" s="222" t="n">
        <f aca="false">M224+E224</f>
        <v>43325.4451967593</v>
      </c>
      <c r="O224" s="0" t="n">
        <v>102.283</v>
      </c>
      <c r="P224" s="0" t="n">
        <v>3.34642</v>
      </c>
      <c r="Q224" s="0" t="s">
        <v>278</v>
      </c>
      <c r="AF224" s="224"/>
    </row>
    <row r="225" customFormat="false" ht="15" hidden="false" customHeight="false" outlineLevel="0" collapsed="false">
      <c r="A225" s="0" t="s">
        <v>422</v>
      </c>
      <c r="B225" s="0" t="s">
        <v>278</v>
      </c>
      <c r="C225" s="0" t="s">
        <v>325</v>
      </c>
      <c r="D225" s="0" t="n">
        <v>20180813</v>
      </c>
      <c r="E225" s="0" t="s">
        <v>466</v>
      </c>
      <c r="F225" s="0" t="n">
        <v>50000</v>
      </c>
      <c r="G225" s="0" t="n">
        <v>102.283</v>
      </c>
      <c r="H225" s="0" t="n">
        <v>3.34642</v>
      </c>
      <c r="J225" s="224" t="n">
        <f aca="false">ROUND(D225/10000,0)</f>
        <v>2018</v>
      </c>
      <c r="K225" s="224" t="n">
        <f aca="false">ROUND((D225-J225*10000)/100,0)</f>
        <v>8</v>
      </c>
      <c r="L225" s="224" t="n">
        <f aca="false">D225-J225*10000-K225*100</f>
        <v>13</v>
      </c>
      <c r="M225" s="325" t="n">
        <f aca="false">DATE(J225,K225,L225)</f>
        <v>43325</v>
      </c>
      <c r="N225" s="222" t="n">
        <f aca="false">M225+E225</f>
        <v>43325.4452199074</v>
      </c>
      <c r="O225" s="0" t="n">
        <v>102.283</v>
      </c>
      <c r="P225" s="0" t="n">
        <v>3.34642</v>
      </c>
      <c r="Q225" s="0" t="s">
        <v>278</v>
      </c>
      <c r="AF225" s="224"/>
    </row>
    <row r="226" customFormat="false" ht="15" hidden="false" customHeight="false" outlineLevel="0" collapsed="false">
      <c r="A226" s="0" t="s">
        <v>422</v>
      </c>
      <c r="B226" s="0" t="s">
        <v>278</v>
      </c>
      <c r="C226" s="0" t="s">
        <v>325</v>
      </c>
      <c r="D226" s="0" t="n">
        <v>20180813</v>
      </c>
      <c r="E226" s="0" t="s">
        <v>467</v>
      </c>
      <c r="F226" s="0" t="n">
        <v>50000</v>
      </c>
      <c r="G226" s="0" t="n">
        <v>102.6758</v>
      </c>
      <c r="H226" s="0" t="n">
        <v>3.193777</v>
      </c>
      <c r="J226" s="224" t="n">
        <f aca="false">ROUND(D226/10000,0)</f>
        <v>2018</v>
      </c>
      <c r="K226" s="224" t="n">
        <f aca="false">ROUND((D226-J226*10000)/100,0)</f>
        <v>8</v>
      </c>
      <c r="L226" s="224" t="n">
        <f aca="false">D226-J226*10000-K226*100</f>
        <v>13</v>
      </c>
      <c r="M226" s="325" t="n">
        <f aca="false">DATE(J226,K226,L226)</f>
        <v>43325</v>
      </c>
      <c r="N226" s="222" t="n">
        <f aca="false">M226+E226</f>
        <v>43325.4931597222</v>
      </c>
      <c r="O226" s="0" t="n">
        <v>102.6758</v>
      </c>
      <c r="P226" s="0" t="n">
        <v>3.193777</v>
      </c>
      <c r="Q226" s="0" t="s">
        <v>278</v>
      </c>
      <c r="AF226" s="224"/>
    </row>
    <row r="227" customFormat="false" ht="15" hidden="false" customHeight="false" outlineLevel="0" collapsed="false">
      <c r="A227" s="0" t="s">
        <v>422</v>
      </c>
      <c r="B227" s="0" t="s">
        <v>278</v>
      </c>
      <c r="C227" s="0" t="s">
        <v>325</v>
      </c>
      <c r="D227" s="0" t="n">
        <v>20180813</v>
      </c>
      <c r="E227" s="0" t="s">
        <v>467</v>
      </c>
      <c r="F227" s="0" t="n">
        <v>50000</v>
      </c>
      <c r="G227" s="0" t="n">
        <v>101.7858</v>
      </c>
      <c r="H227" s="0" t="n">
        <v>3.540663</v>
      </c>
      <c r="J227" s="224" t="n">
        <f aca="false">ROUND(D227/10000,0)</f>
        <v>2018</v>
      </c>
      <c r="K227" s="224" t="n">
        <f aca="false">ROUND((D227-J227*10000)/100,0)</f>
        <v>8</v>
      </c>
      <c r="L227" s="224" t="n">
        <f aca="false">D227-J227*10000-K227*100</f>
        <v>13</v>
      </c>
      <c r="M227" s="325" t="n">
        <f aca="false">DATE(J227,K227,L227)</f>
        <v>43325</v>
      </c>
      <c r="N227" s="222" t="n">
        <f aca="false">M227+E227</f>
        <v>43325.4931597222</v>
      </c>
      <c r="O227" s="0" t="n">
        <v>101.7858</v>
      </c>
      <c r="P227" s="0" t="n">
        <v>3.540663</v>
      </c>
      <c r="Q227" s="0" t="s">
        <v>278</v>
      </c>
      <c r="AF227" s="224"/>
    </row>
    <row r="228" customFormat="false" ht="15" hidden="false" customHeight="false" outlineLevel="0" collapsed="false">
      <c r="A228" s="0" t="s">
        <v>422</v>
      </c>
      <c r="B228" s="0" t="s">
        <v>278</v>
      </c>
      <c r="C228" s="0" t="s">
        <v>325</v>
      </c>
      <c r="D228" s="0" t="n">
        <v>20180813</v>
      </c>
      <c r="E228" s="0" t="s">
        <v>468</v>
      </c>
      <c r="F228" s="0" t="n">
        <v>40000</v>
      </c>
      <c r="G228" s="0" t="n">
        <v>101.995</v>
      </c>
      <c r="H228" s="0" t="n">
        <v>3.459557</v>
      </c>
      <c r="J228" s="224" t="n">
        <f aca="false">ROUND(D228/10000,0)</f>
        <v>2018</v>
      </c>
      <c r="K228" s="224" t="n">
        <f aca="false">ROUND((D228-J228*10000)/100,0)</f>
        <v>8</v>
      </c>
      <c r="L228" s="224" t="n">
        <f aca="false">D228-J228*10000-K228*100</f>
        <v>13</v>
      </c>
      <c r="M228" s="325" t="n">
        <f aca="false">DATE(J228,K228,L228)</f>
        <v>43325</v>
      </c>
      <c r="N228" s="222" t="n">
        <f aca="false">M228+E228</f>
        <v>43325.5255555556</v>
      </c>
      <c r="O228" s="0" t="n">
        <v>101.995</v>
      </c>
      <c r="P228" s="0" t="n">
        <v>3.459557</v>
      </c>
      <c r="Q228" s="0" t="s">
        <v>278</v>
      </c>
      <c r="AF228" s="224"/>
    </row>
    <row r="229" customFormat="false" ht="15" hidden="false" customHeight="false" outlineLevel="0" collapsed="false">
      <c r="A229" s="0" t="s">
        <v>422</v>
      </c>
      <c r="B229" s="0" t="s">
        <v>278</v>
      </c>
      <c r="C229" s="0" t="s">
        <v>325</v>
      </c>
      <c r="D229" s="0" t="n">
        <v>20180813</v>
      </c>
      <c r="E229" s="0" t="s">
        <v>469</v>
      </c>
      <c r="F229" s="0" t="n">
        <v>28000</v>
      </c>
      <c r="G229" s="0" t="n">
        <v>101.808</v>
      </c>
      <c r="H229" s="0" t="n">
        <v>3.531966</v>
      </c>
      <c r="J229" s="224" t="n">
        <f aca="false">ROUND(D229/10000,0)</f>
        <v>2018</v>
      </c>
      <c r="K229" s="224" t="n">
        <f aca="false">ROUND((D229-J229*10000)/100,0)</f>
        <v>8</v>
      </c>
      <c r="L229" s="224" t="n">
        <f aca="false">D229-J229*10000-K229*100</f>
        <v>13</v>
      </c>
      <c r="M229" s="325" t="n">
        <f aca="false">DATE(J229,K229,L229)</f>
        <v>43325</v>
      </c>
      <c r="N229" s="222" t="n">
        <f aca="false">M229+E229</f>
        <v>43325.5290393519</v>
      </c>
      <c r="O229" s="0" t="n">
        <v>101.808</v>
      </c>
      <c r="P229" s="0" t="n">
        <v>3.531966</v>
      </c>
      <c r="Q229" s="0" t="s">
        <v>278</v>
      </c>
      <c r="AF229" s="224"/>
    </row>
    <row r="230" customFormat="false" ht="15" hidden="false" customHeight="false" outlineLevel="0" collapsed="false">
      <c r="A230" s="0" t="s">
        <v>422</v>
      </c>
      <c r="B230" s="0" t="s">
        <v>278</v>
      </c>
      <c r="C230" s="0" t="s">
        <v>325</v>
      </c>
      <c r="D230" s="0" t="n">
        <v>20180813</v>
      </c>
      <c r="E230" s="0" t="s">
        <v>469</v>
      </c>
      <c r="F230" s="0" t="n">
        <v>28000</v>
      </c>
      <c r="G230" s="0" t="n">
        <v>101.879</v>
      </c>
      <c r="H230" s="0" t="n">
        <v>3.504164</v>
      </c>
      <c r="J230" s="224" t="n">
        <f aca="false">ROUND(D230/10000,0)</f>
        <v>2018</v>
      </c>
      <c r="K230" s="224" t="n">
        <f aca="false">ROUND((D230-J230*10000)/100,0)</f>
        <v>8</v>
      </c>
      <c r="L230" s="224" t="n">
        <f aca="false">D230-J230*10000-K230*100</f>
        <v>13</v>
      </c>
      <c r="M230" s="325" t="n">
        <f aca="false">DATE(J230,K230,L230)</f>
        <v>43325</v>
      </c>
      <c r="N230" s="222" t="n">
        <f aca="false">M230+E230</f>
        <v>43325.5290393519</v>
      </c>
      <c r="O230" s="0" t="n">
        <v>101.879</v>
      </c>
      <c r="P230" s="0" t="n">
        <v>3.504164</v>
      </c>
      <c r="Q230" s="0" t="s">
        <v>278</v>
      </c>
      <c r="AF230" s="224"/>
    </row>
    <row r="231" customFormat="false" ht="15" hidden="false" customHeight="false" outlineLevel="0" collapsed="false">
      <c r="A231" s="0" t="s">
        <v>422</v>
      </c>
      <c r="B231" s="0" t="s">
        <v>278</v>
      </c>
      <c r="C231" s="0" t="s">
        <v>325</v>
      </c>
      <c r="D231" s="0" t="n">
        <v>20180814</v>
      </c>
      <c r="E231" s="0" t="s">
        <v>470</v>
      </c>
      <c r="F231" s="0" t="n">
        <v>75000</v>
      </c>
      <c r="G231" s="0" t="n">
        <v>102.237</v>
      </c>
      <c r="H231" s="0" t="n">
        <v>3.363485</v>
      </c>
      <c r="J231" s="224" t="n">
        <f aca="false">ROUND(D231/10000,0)</f>
        <v>2018</v>
      </c>
      <c r="K231" s="224" t="n">
        <f aca="false">ROUND((D231-J231*10000)/100,0)</f>
        <v>8</v>
      </c>
      <c r="L231" s="224" t="n">
        <f aca="false">D231-J231*10000-K231*100</f>
        <v>14</v>
      </c>
      <c r="M231" s="325" t="n">
        <f aca="false">DATE(J231,K231,L231)</f>
        <v>43326</v>
      </c>
      <c r="N231" s="222" t="n">
        <f aca="false">M231+E231</f>
        <v>43326.4294675926</v>
      </c>
      <c r="O231" s="0" t="n">
        <v>102.237</v>
      </c>
      <c r="P231" s="0" t="n">
        <v>3.363485</v>
      </c>
      <c r="Q231" s="0" t="s">
        <v>278</v>
      </c>
      <c r="AF231" s="224"/>
    </row>
    <row r="232" customFormat="false" ht="15" hidden="false" customHeight="false" outlineLevel="0" collapsed="false">
      <c r="A232" s="0" t="s">
        <v>422</v>
      </c>
      <c r="B232" s="0" t="s">
        <v>278</v>
      </c>
      <c r="C232" s="0" t="s">
        <v>325</v>
      </c>
      <c r="D232" s="0" t="n">
        <v>20180814</v>
      </c>
      <c r="E232" s="0" t="s">
        <v>470</v>
      </c>
      <c r="F232" s="0" t="n">
        <v>75000</v>
      </c>
      <c r="G232" s="0" t="n">
        <v>102.237</v>
      </c>
      <c r="H232" s="0" t="n">
        <v>3.363485</v>
      </c>
      <c r="J232" s="224" t="n">
        <f aca="false">ROUND(D232/10000,0)</f>
        <v>2018</v>
      </c>
      <c r="K232" s="224" t="n">
        <f aca="false">ROUND((D232-J232*10000)/100,0)</f>
        <v>8</v>
      </c>
      <c r="L232" s="224" t="n">
        <f aca="false">D232-J232*10000-K232*100</f>
        <v>14</v>
      </c>
      <c r="M232" s="325" t="n">
        <f aca="false">DATE(J232,K232,L232)</f>
        <v>43326</v>
      </c>
      <c r="N232" s="222" t="n">
        <f aca="false">M232+E232</f>
        <v>43326.4294675926</v>
      </c>
      <c r="O232" s="0" t="n">
        <v>102.237</v>
      </c>
      <c r="P232" s="0" t="n">
        <v>3.363485</v>
      </c>
      <c r="Q232" s="0" t="s">
        <v>278</v>
      </c>
      <c r="AF232" s="224"/>
    </row>
    <row r="233" customFormat="false" ht="15" hidden="false" customHeight="false" outlineLevel="0" collapsed="false">
      <c r="A233" s="0" t="s">
        <v>422</v>
      </c>
      <c r="B233" s="0" t="s">
        <v>278</v>
      </c>
      <c r="C233" s="0" t="s">
        <v>325</v>
      </c>
      <c r="D233" s="0" t="n">
        <v>20180814</v>
      </c>
      <c r="E233" s="0" t="s">
        <v>470</v>
      </c>
      <c r="F233" s="0" t="n">
        <v>75000</v>
      </c>
      <c r="G233" s="0" t="n">
        <v>102.237</v>
      </c>
      <c r="H233" s="0" t="n">
        <v>3.363485</v>
      </c>
      <c r="J233" s="224" t="n">
        <f aca="false">ROUND(D233/10000,0)</f>
        <v>2018</v>
      </c>
      <c r="K233" s="224" t="n">
        <f aca="false">ROUND((D233-J233*10000)/100,0)</f>
        <v>8</v>
      </c>
      <c r="L233" s="224" t="n">
        <f aca="false">D233-J233*10000-K233*100</f>
        <v>14</v>
      </c>
      <c r="M233" s="325" t="n">
        <f aca="false">DATE(J233,K233,L233)</f>
        <v>43326</v>
      </c>
      <c r="N233" s="222" t="n">
        <f aca="false">M233+E233</f>
        <v>43326.4294675926</v>
      </c>
      <c r="O233" s="0" t="n">
        <v>102.237</v>
      </c>
      <c r="P233" s="0" t="n">
        <v>3.363485</v>
      </c>
      <c r="Q233" s="0" t="s">
        <v>278</v>
      </c>
      <c r="AF233" s="224"/>
    </row>
    <row r="234" customFormat="false" ht="15" hidden="false" customHeight="false" outlineLevel="0" collapsed="false">
      <c r="A234" s="0" t="s">
        <v>422</v>
      </c>
      <c r="B234" s="0" t="s">
        <v>278</v>
      </c>
      <c r="C234" s="0" t="s">
        <v>325</v>
      </c>
      <c r="D234" s="0" t="n">
        <v>20180814</v>
      </c>
      <c r="E234" s="0" t="s">
        <v>471</v>
      </c>
      <c r="F234" s="0" t="n">
        <v>200000</v>
      </c>
      <c r="G234" s="0" t="n">
        <v>102.02</v>
      </c>
      <c r="H234" s="0" t="n">
        <v>3.448249</v>
      </c>
      <c r="J234" s="224" t="n">
        <f aca="false">ROUND(D234/10000,0)</f>
        <v>2018</v>
      </c>
      <c r="K234" s="224" t="n">
        <f aca="false">ROUND((D234-J234*10000)/100,0)</f>
        <v>8</v>
      </c>
      <c r="L234" s="224" t="n">
        <f aca="false">D234-J234*10000-K234*100</f>
        <v>14</v>
      </c>
      <c r="M234" s="325" t="n">
        <f aca="false">DATE(J234,K234,L234)</f>
        <v>43326</v>
      </c>
      <c r="N234" s="222" t="n">
        <f aca="false">M234+E234</f>
        <v>43326.499537037</v>
      </c>
      <c r="O234" s="0" t="n">
        <v>102.02</v>
      </c>
      <c r="P234" s="0" t="n">
        <v>3.448249</v>
      </c>
      <c r="Q234" s="0" t="s">
        <v>278</v>
      </c>
      <c r="AF234" s="224"/>
    </row>
    <row r="235" customFormat="false" ht="15" hidden="false" customHeight="false" outlineLevel="0" collapsed="false">
      <c r="A235" s="0" t="s">
        <v>422</v>
      </c>
      <c r="B235" s="0" t="s">
        <v>278</v>
      </c>
      <c r="C235" s="0" t="s">
        <v>325</v>
      </c>
      <c r="D235" s="0" t="n">
        <v>20180814</v>
      </c>
      <c r="E235" s="0" t="s">
        <v>471</v>
      </c>
      <c r="F235" s="0" t="n">
        <v>200000</v>
      </c>
      <c r="G235" s="0" t="n">
        <v>101.7545</v>
      </c>
      <c r="H235" s="0" t="n">
        <v>3.552258</v>
      </c>
      <c r="J235" s="224" t="n">
        <f aca="false">ROUND(D235/10000,0)</f>
        <v>2018</v>
      </c>
      <c r="K235" s="224" t="n">
        <f aca="false">ROUND((D235-J235*10000)/100,0)</f>
        <v>8</v>
      </c>
      <c r="L235" s="224" t="n">
        <f aca="false">D235-J235*10000-K235*100</f>
        <v>14</v>
      </c>
      <c r="M235" s="325" t="n">
        <f aca="false">DATE(J235,K235,L235)</f>
        <v>43326</v>
      </c>
      <c r="N235" s="222" t="n">
        <f aca="false">M235+E235</f>
        <v>43326.499537037</v>
      </c>
      <c r="O235" s="0" t="n">
        <v>101.7545</v>
      </c>
      <c r="P235" s="0" t="n">
        <v>3.552258</v>
      </c>
      <c r="Q235" s="0" t="s">
        <v>278</v>
      </c>
      <c r="AF235" s="224"/>
    </row>
    <row r="236" customFormat="false" ht="15" hidden="false" customHeight="false" outlineLevel="0" collapsed="false">
      <c r="A236" s="0" t="s">
        <v>422</v>
      </c>
      <c r="B236" s="0" t="s">
        <v>278</v>
      </c>
      <c r="C236" s="0" t="s">
        <v>325</v>
      </c>
      <c r="D236" s="0" t="n">
        <v>20180814</v>
      </c>
      <c r="E236" s="0" t="s">
        <v>472</v>
      </c>
      <c r="F236" s="0" t="n">
        <v>27000</v>
      </c>
      <c r="G236" s="0" t="n">
        <v>102.095</v>
      </c>
      <c r="H236" s="0" t="n">
        <v>3.418928</v>
      </c>
      <c r="J236" s="224" t="n">
        <f aca="false">ROUND(D236/10000,0)</f>
        <v>2018</v>
      </c>
      <c r="K236" s="224" t="n">
        <f aca="false">ROUND((D236-J236*10000)/100,0)</f>
        <v>8</v>
      </c>
      <c r="L236" s="224" t="n">
        <f aca="false">D236-J236*10000-K236*100</f>
        <v>14</v>
      </c>
      <c r="M236" s="325" t="n">
        <f aca="false">DATE(J236,K236,L236)</f>
        <v>43326</v>
      </c>
      <c r="N236" s="222" t="n">
        <f aca="false">M236+E236</f>
        <v>43326.5087152778</v>
      </c>
      <c r="O236" s="0" t="n">
        <v>102.095</v>
      </c>
      <c r="P236" s="0" t="n">
        <v>3.418928</v>
      </c>
      <c r="Q236" s="0" t="s">
        <v>278</v>
      </c>
      <c r="AF236" s="224"/>
    </row>
    <row r="237" customFormat="false" ht="15" hidden="false" customHeight="false" outlineLevel="0" collapsed="false">
      <c r="A237" s="0" t="s">
        <v>422</v>
      </c>
      <c r="B237" s="0" t="s">
        <v>278</v>
      </c>
      <c r="C237" s="0" t="s">
        <v>325</v>
      </c>
      <c r="D237" s="0" t="n">
        <v>20180815</v>
      </c>
      <c r="E237" s="0" t="s">
        <v>473</v>
      </c>
      <c r="F237" s="0" t="n">
        <v>100000</v>
      </c>
      <c r="G237" s="0" t="n">
        <v>101.821</v>
      </c>
      <c r="H237" s="0" t="n">
        <v>3.525477</v>
      </c>
      <c r="J237" s="224" t="n">
        <f aca="false">ROUND(D237/10000,0)</f>
        <v>2018</v>
      </c>
      <c r="K237" s="224" t="n">
        <f aca="false">ROUND((D237-J237*10000)/100,0)</f>
        <v>8</v>
      </c>
      <c r="L237" s="224" t="n">
        <f aca="false">D237-J237*10000-K237*100</f>
        <v>15</v>
      </c>
      <c r="M237" s="325" t="n">
        <f aca="false">DATE(J237,K237,L237)</f>
        <v>43327</v>
      </c>
      <c r="N237" s="222" t="n">
        <f aca="false">M237+E237</f>
        <v>43327.4157175926</v>
      </c>
      <c r="O237" s="0" t="n">
        <v>101.821</v>
      </c>
      <c r="P237" s="0" t="n">
        <v>3.525477</v>
      </c>
      <c r="Q237" s="0" t="s">
        <v>278</v>
      </c>
      <c r="AF237" s="224"/>
    </row>
    <row r="238" customFormat="false" ht="15" hidden="false" customHeight="false" outlineLevel="0" collapsed="false">
      <c r="A238" s="0" t="s">
        <v>422</v>
      </c>
      <c r="B238" s="0" t="s">
        <v>278</v>
      </c>
      <c r="C238" s="0" t="s">
        <v>325</v>
      </c>
      <c r="D238" s="0" t="n">
        <v>20180815</v>
      </c>
      <c r="E238" s="0" t="s">
        <v>474</v>
      </c>
      <c r="F238" s="0" t="n">
        <v>1500000</v>
      </c>
      <c r="G238" s="0" t="n">
        <v>101.8346</v>
      </c>
      <c r="H238" s="0" t="n">
        <v>3.520141</v>
      </c>
      <c r="J238" s="224" t="n">
        <f aca="false">ROUND(D238/10000,0)</f>
        <v>2018</v>
      </c>
      <c r="K238" s="224" t="n">
        <f aca="false">ROUND((D238-J238*10000)/100,0)</f>
        <v>8</v>
      </c>
      <c r="L238" s="224" t="n">
        <f aca="false">D238-J238*10000-K238*100</f>
        <v>15</v>
      </c>
      <c r="M238" s="325" t="n">
        <f aca="false">DATE(J238,K238,L238)</f>
        <v>43327</v>
      </c>
      <c r="N238" s="222" t="n">
        <f aca="false">M238+E238</f>
        <v>43327.4296180556</v>
      </c>
      <c r="O238" s="0" t="n">
        <v>101.8346</v>
      </c>
      <c r="P238" s="0" t="n">
        <v>3.520141</v>
      </c>
      <c r="Q238" s="0" t="s">
        <v>278</v>
      </c>
      <c r="AF238" s="224"/>
    </row>
    <row r="239" customFormat="false" ht="15" hidden="false" customHeight="false" outlineLevel="0" collapsed="false">
      <c r="A239" s="0" t="s">
        <v>422</v>
      </c>
      <c r="B239" s="0" t="s">
        <v>278</v>
      </c>
      <c r="C239" s="0" t="s">
        <v>325</v>
      </c>
      <c r="D239" s="0" t="n">
        <v>20180815</v>
      </c>
      <c r="E239" s="0" t="s">
        <v>475</v>
      </c>
      <c r="F239" s="0" t="n">
        <v>1500000</v>
      </c>
      <c r="G239" s="0" t="n">
        <v>102.2346</v>
      </c>
      <c r="H239" s="0" t="n">
        <v>3.363563</v>
      </c>
      <c r="J239" s="224" t="n">
        <f aca="false">ROUND(D239/10000,0)</f>
        <v>2018</v>
      </c>
      <c r="K239" s="224" t="n">
        <f aca="false">ROUND((D239-J239*10000)/100,0)</f>
        <v>8</v>
      </c>
      <c r="L239" s="224" t="n">
        <f aca="false">D239-J239*10000-K239*100</f>
        <v>15</v>
      </c>
      <c r="M239" s="325" t="n">
        <f aca="false">DATE(J239,K239,L239)</f>
        <v>43327</v>
      </c>
      <c r="N239" s="222" t="n">
        <f aca="false">M239+E239</f>
        <v>43327.4296296296</v>
      </c>
      <c r="O239" s="0" t="n">
        <v>102.2346</v>
      </c>
      <c r="P239" s="0" t="n">
        <v>3.363563</v>
      </c>
      <c r="Q239" s="0" t="s">
        <v>278</v>
      </c>
      <c r="AF239" s="224"/>
    </row>
    <row r="240" customFormat="false" ht="15" hidden="false" customHeight="false" outlineLevel="0" collapsed="false">
      <c r="A240" s="0" t="s">
        <v>422</v>
      </c>
      <c r="B240" s="0" t="s">
        <v>278</v>
      </c>
      <c r="C240" s="0" t="s">
        <v>325</v>
      </c>
      <c r="D240" s="0" t="n">
        <v>20180815</v>
      </c>
      <c r="E240" s="0" t="s">
        <v>476</v>
      </c>
      <c r="F240" s="0" t="n">
        <v>100000</v>
      </c>
      <c r="G240" s="0" t="n">
        <v>102.141</v>
      </c>
      <c r="H240" s="0" t="n">
        <v>3.400135</v>
      </c>
      <c r="J240" s="224" t="n">
        <f aca="false">ROUND(D240/10000,0)</f>
        <v>2018</v>
      </c>
      <c r="K240" s="224" t="n">
        <f aca="false">ROUND((D240-J240*10000)/100,0)</f>
        <v>8</v>
      </c>
      <c r="L240" s="224" t="n">
        <f aca="false">D240-J240*10000-K240*100</f>
        <v>15</v>
      </c>
      <c r="M240" s="325" t="n">
        <f aca="false">DATE(J240,K240,L240)</f>
        <v>43327</v>
      </c>
      <c r="N240" s="222" t="n">
        <f aca="false">M240+E240</f>
        <v>43327.488275463</v>
      </c>
      <c r="O240" s="0" t="n">
        <v>102.141</v>
      </c>
      <c r="P240" s="0" t="n">
        <v>3.400135</v>
      </c>
      <c r="Q240" s="0" t="s">
        <v>278</v>
      </c>
      <c r="AF240" s="224"/>
    </row>
    <row r="241" customFormat="false" ht="15" hidden="false" customHeight="false" outlineLevel="0" collapsed="false">
      <c r="A241" s="0" t="s">
        <v>422</v>
      </c>
      <c r="B241" s="0" t="s">
        <v>278</v>
      </c>
      <c r="C241" s="0" t="s">
        <v>325</v>
      </c>
      <c r="D241" s="0" t="n">
        <v>20180815</v>
      </c>
      <c r="E241" s="0" t="s">
        <v>477</v>
      </c>
      <c r="F241" s="0" t="n">
        <v>20000</v>
      </c>
      <c r="G241" s="0" t="n">
        <v>101.8311</v>
      </c>
      <c r="H241" s="0" t="n">
        <v>3.521514</v>
      </c>
      <c r="J241" s="224" t="n">
        <f aca="false">ROUND(D241/10000,0)</f>
        <v>2018</v>
      </c>
      <c r="K241" s="224" t="n">
        <f aca="false">ROUND((D241-J241*10000)/100,0)</f>
        <v>8</v>
      </c>
      <c r="L241" s="224" t="n">
        <f aca="false">D241-J241*10000-K241*100</f>
        <v>15</v>
      </c>
      <c r="M241" s="325" t="n">
        <f aca="false">DATE(J241,K241,L241)</f>
        <v>43327</v>
      </c>
      <c r="N241" s="222" t="n">
        <f aca="false">M241+E241</f>
        <v>43327.4890046296</v>
      </c>
      <c r="O241" s="0" t="n">
        <v>101.8311</v>
      </c>
      <c r="P241" s="0" t="n">
        <v>3.521514</v>
      </c>
      <c r="Q241" s="0" t="s">
        <v>278</v>
      </c>
      <c r="AF241" s="224"/>
    </row>
    <row r="242" customFormat="false" ht="15" hidden="false" customHeight="false" outlineLevel="0" collapsed="false">
      <c r="A242" s="0" t="s">
        <v>422</v>
      </c>
      <c r="B242" s="0" t="s">
        <v>278</v>
      </c>
      <c r="C242" s="0" t="s">
        <v>325</v>
      </c>
      <c r="D242" s="0" t="n">
        <v>20180815</v>
      </c>
      <c r="E242" s="0" t="s">
        <v>477</v>
      </c>
      <c r="F242" s="0" t="n">
        <v>20000</v>
      </c>
      <c r="G242" s="0" t="n">
        <v>102.5811</v>
      </c>
      <c r="H242" s="0" t="n">
        <v>3.228532</v>
      </c>
      <c r="J242" s="224" t="n">
        <f aca="false">ROUND(D242/10000,0)</f>
        <v>2018</v>
      </c>
      <c r="K242" s="224" t="n">
        <f aca="false">ROUND((D242-J242*10000)/100,0)</f>
        <v>8</v>
      </c>
      <c r="L242" s="224" t="n">
        <f aca="false">D242-J242*10000-K242*100</f>
        <v>15</v>
      </c>
      <c r="M242" s="325" t="n">
        <f aca="false">DATE(J242,K242,L242)</f>
        <v>43327</v>
      </c>
      <c r="N242" s="222" t="n">
        <f aca="false">M242+E242</f>
        <v>43327.4890046296</v>
      </c>
      <c r="O242" s="0" t="n">
        <v>102.5811</v>
      </c>
      <c r="P242" s="0" t="n">
        <v>3.228532</v>
      </c>
      <c r="Q242" s="0" t="s">
        <v>278</v>
      </c>
      <c r="AF242" s="224"/>
    </row>
    <row r="243" customFormat="false" ht="15" hidden="false" customHeight="false" outlineLevel="0" collapsed="false">
      <c r="A243" s="0" t="s">
        <v>422</v>
      </c>
      <c r="B243" s="0" t="s">
        <v>278</v>
      </c>
      <c r="C243" s="0" t="s">
        <v>325</v>
      </c>
      <c r="D243" s="0" t="n">
        <v>20180815</v>
      </c>
      <c r="E243" s="0" t="s">
        <v>478</v>
      </c>
      <c r="F243" s="0" t="n">
        <v>25000</v>
      </c>
      <c r="G243" s="0" t="n">
        <v>102.51</v>
      </c>
      <c r="H243" s="0" t="n">
        <v>3.256194</v>
      </c>
      <c r="J243" s="224" t="n">
        <f aca="false">ROUND(D243/10000,0)</f>
        <v>2018</v>
      </c>
      <c r="K243" s="224" t="n">
        <f aca="false">ROUND((D243-J243*10000)/100,0)</f>
        <v>8</v>
      </c>
      <c r="L243" s="224" t="n">
        <f aca="false">D243-J243*10000-K243*100</f>
        <v>15</v>
      </c>
      <c r="M243" s="325" t="n">
        <f aca="false">DATE(J243,K243,L243)</f>
        <v>43327</v>
      </c>
      <c r="N243" s="222" t="n">
        <f aca="false">M243+E243</f>
        <v>43327.6161342593</v>
      </c>
      <c r="O243" s="0" t="n">
        <v>102.51</v>
      </c>
      <c r="P243" s="0" t="n">
        <v>3.256194</v>
      </c>
      <c r="Q243" s="0" t="s">
        <v>278</v>
      </c>
      <c r="AF243" s="224"/>
    </row>
    <row r="244" customFormat="false" ht="15" hidden="false" customHeight="false" outlineLevel="0" collapsed="false">
      <c r="A244" s="0" t="s">
        <v>422</v>
      </c>
      <c r="B244" s="0" t="s">
        <v>278</v>
      </c>
      <c r="C244" s="0" t="s">
        <v>325</v>
      </c>
      <c r="D244" s="0" t="n">
        <v>20180815</v>
      </c>
      <c r="E244" s="0" t="s">
        <v>479</v>
      </c>
      <c r="F244" s="0" t="n">
        <v>25000</v>
      </c>
      <c r="G244" s="0" t="n">
        <v>102.51</v>
      </c>
      <c r="H244" s="0" t="n">
        <v>3.256194</v>
      </c>
      <c r="J244" s="224" t="n">
        <f aca="false">ROUND(D244/10000,0)</f>
        <v>2018</v>
      </c>
      <c r="K244" s="224" t="n">
        <f aca="false">ROUND((D244-J244*10000)/100,0)</f>
        <v>8</v>
      </c>
      <c r="L244" s="224" t="n">
        <f aca="false">D244-J244*10000-K244*100</f>
        <v>15</v>
      </c>
      <c r="M244" s="325" t="n">
        <f aca="false">DATE(J244,K244,L244)</f>
        <v>43327</v>
      </c>
      <c r="N244" s="222" t="n">
        <f aca="false">M244+E244</f>
        <v>43327.6161574074</v>
      </c>
      <c r="O244" s="0" t="n">
        <v>102.51</v>
      </c>
      <c r="P244" s="0" t="n">
        <v>3.256194</v>
      </c>
      <c r="Q244" s="0" t="s">
        <v>278</v>
      </c>
      <c r="AF244" s="224"/>
    </row>
    <row r="245" customFormat="false" ht="15" hidden="false" customHeight="false" outlineLevel="0" collapsed="false">
      <c r="A245" s="0" t="s">
        <v>422</v>
      </c>
      <c r="B245" s="0" t="s">
        <v>278</v>
      </c>
      <c r="C245" s="0" t="s">
        <v>325</v>
      </c>
      <c r="D245" s="0" t="n">
        <v>20180815</v>
      </c>
      <c r="E245" s="0" t="s">
        <v>480</v>
      </c>
      <c r="F245" s="0" t="n">
        <v>150000</v>
      </c>
      <c r="G245" s="0" t="n">
        <v>101.84</v>
      </c>
      <c r="H245" s="0" t="n">
        <v>3.518022</v>
      </c>
      <c r="J245" s="224" t="n">
        <f aca="false">ROUND(D245/10000,0)</f>
        <v>2018</v>
      </c>
      <c r="K245" s="224" t="n">
        <f aca="false">ROUND((D245-J245*10000)/100,0)</f>
        <v>8</v>
      </c>
      <c r="L245" s="224" t="n">
        <f aca="false">D245-J245*10000-K245*100</f>
        <v>15</v>
      </c>
      <c r="M245" s="325" t="n">
        <f aca="false">DATE(J245,K245,L245)</f>
        <v>43327</v>
      </c>
      <c r="N245" s="222" t="n">
        <f aca="false">M245+E245</f>
        <v>43327.6251273148</v>
      </c>
      <c r="O245" s="0" t="n">
        <v>101.84</v>
      </c>
      <c r="P245" s="0" t="n">
        <v>3.518022</v>
      </c>
      <c r="Q245" s="0" t="s">
        <v>278</v>
      </c>
      <c r="AF245" s="224"/>
    </row>
    <row r="246" customFormat="false" ht="15" hidden="false" customHeight="false" outlineLevel="0" collapsed="false">
      <c r="A246" s="0" t="s">
        <v>422</v>
      </c>
      <c r="B246" s="0" t="s">
        <v>278</v>
      </c>
      <c r="C246" s="0" t="s">
        <v>325</v>
      </c>
      <c r="D246" s="0" t="n">
        <v>20180815</v>
      </c>
      <c r="E246" s="0" t="s">
        <v>481</v>
      </c>
      <c r="F246" s="0" t="n">
        <v>25000</v>
      </c>
      <c r="G246" s="0" t="n">
        <v>101.82</v>
      </c>
      <c r="H246" s="0" t="n">
        <v>3.52587</v>
      </c>
      <c r="J246" s="224" t="n">
        <f aca="false">ROUND(D246/10000,0)</f>
        <v>2018</v>
      </c>
      <c r="K246" s="224" t="n">
        <f aca="false">ROUND((D246-J246*10000)/100,0)</f>
        <v>8</v>
      </c>
      <c r="L246" s="224" t="n">
        <f aca="false">D246-J246*10000-K246*100</f>
        <v>15</v>
      </c>
      <c r="M246" s="325" t="n">
        <f aca="false">DATE(J246,K246,L246)</f>
        <v>43327</v>
      </c>
      <c r="N246" s="222" t="n">
        <f aca="false">M246+E246</f>
        <v>43327.6671875</v>
      </c>
      <c r="O246" s="0" t="n">
        <v>101.82</v>
      </c>
      <c r="P246" s="0" t="n">
        <v>3.52587</v>
      </c>
      <c r="Q246" s="0" t="s">
        <v>278</v>
      </c>
      <c r="AF246" s="224"/>
    </row>
    <row r="247" customFormat="false" ht="15" hidden="false" customHeight="false" outlineLevel="0" collapsed="false">
      <c r="A247" s="0" t="s">
        <v>422</v>
      </c>
      <c r="B247" s="0" t="s">
        <v>278</v>
      </c>
      <c r="C247" s="0" t="s">
        <v>325</v>
      </c>
      <c r="D247" s="0" t="n">
        <v>20180815</v>
      </c>
      <c r="E247" s="0" t="s">
        <v>482</v>
      </c>
      <c r="F247" s="0" t="n">
        <v>25000</v>
      </c>
      <c r="G247" s="0" t="n">
        <v>101.9</v>
      </c>
      <c r="H247" s="0" t="n">
        <v>3.494489</v>
      </c>
      <c r="J247" s="224" t="n">
        <f aca="false">ROUND(D247/10000,0)</f>
        <v>2018</v>
      </c>
      <c r="K247" s="224" t="n">
        <f aca="false">ROUND((D247-J247*10000)/100,0)</f>
        <v>8</v>
      </c>
      <c r="L247" s="224" t="n">
        <f aca="false">D247-J247*10000-K247*100</f>
        <v>15</v>
      </c>
      <c r="M247" s="325" t="n">
        <f aca="false">DATE(J247,K247,L247)</f>
        <v>43327</v>
      </c>
      <c r="N247" s="222" t="n">
        <f aca="false">M247+E247</f>
        <v>43327.6672106482</v>
      </c>
      <c r="O247" s="0" t="n">
        <v>101.9</v>
      </c>
      <c r="P247" s="0" t="n">
        <v>3.494489</v>
      </c>
      <c r="Q247" s="0" t="s">
        <v>278</v>
      </c>
      <c r="AF247" s="224"/>
    </row>
    <row r="248" customFormat="false" ht="15" hidden="false" customHeight="false" outlineLevel="0" collapsed="false">
      <c r="A248" s="0" t="s">
        <v>422</v>
      </c>
      <c r="B248" s="0" t="s">
        <v>278</v>
      </c>
      <c r="C248" s="0" t="s">
        <v>325</v>
      </c>
      <c r="D248" s="0" t="n">
        <v>20180815</v>
      </c>
      <c r="E248" s="0" t="s">
        <v>483</v>
      </c>
      <c r="F248" s="0" t="n">
        <v>40000</v>
      </c>
      <c r="G248" s="0" t="n">
        <v>102.482</v>
      </c>
      <c r="H248" s="0" t="n">
        <v>3.267094</v>
      </c>
      <c r="J248" s="224" t="n">
        <f aca="false">ROUND(D248/10000,0)</f>
        <v>2018</v>
      </c>
      <c r="K248" s="224" t="n">
        <f aca="false">ROUND((D248-J248*10000)/100,0)</f>
        <v>8</v>
      </c>
      <c r="L248" s="224" t="n">
        <f aca="false">D248-J248*10000-K248*100</f>
        <v>15</v>
      </c>
      <c r="M248" s="325" t="n">
        <f aca="false">DATE(J248,K248,L248)</f>
        <v>43327</v>
      </c>
      <c r="N248" s="222" t="n">
        <f aca="false">M248+E248</f>
        <v>43327.6967476852</v>
      </c>
      <c r="O248" s="0" t="n">
        <v>102.482</v>
      </c>
      <c r="P248" s="0" t="n">
        <v>3.267094</v>
      </c>
      <c r="Q248" s="0" t="s">
        <v>278</v>
      </c>
      <c r="AF248" s="224"/>
    </row>
    <row r="249" customFormat="false" ht="15" hidden="false" customHeight="false" outlineLevel="0" collapsed="false">
      <c r="A249" s="0" t="s">
        <v>422</v>
      </c>
      <c r="B249" s="0" t="s">
        <v>278</v>
      </c>
      <c r="C249" s="0" t="s">
        <v>325</v>
      </c>
      <c r="D249" s="0" t="n">
        <v>20180815</v>
      </c>
      <c r="E249" s="0" t="s">
        <v>483</v>
      </c>
      <c r="F249" s="0" t="n">
        <v>40000</v>
      </c>
      <c r="G249" s="0" t="n">
        <v>102.482</v>
      </c>
      <c r="H249" s="0" t="n">
        <v>3.267094</v>
      </c>
      <c r="J249" s="224" t="n">
        <f aca="false">ROUND(D249/10000,0)</f>
        <v>2018</v>
      </c>
      <c r="K249" s="224" t="n">
        <f aca="false">ROUND((D249-J249*10000)/100,0)</f>
        <v>8</v>
      </c>
      <c r="L249" s="224" t="n">
        <f aca="false">D249-J249*10000-K249*100</f>
        <v>15</v>
      </c>
      <c r="M249" s="325" t="n">
        <f aca="false">DATE(J249,K249,L249)</f>
        <v>43327</v>
      </c>
      <c r="N249" s="222" t="n">
        <f aca="false">M249+E249</f>
        <v>43327.6967476852</v>
      </c>
      <c r="O249" s="0" t="n">
        <v>102.482</v>
      </c>
      <c r="P249" s="0" t="n">
        <v>3.267094</v>
      </c>
      <c r="Q249" s="0" t="s">
        <v>278</v>
      </c>
      <c r="AF249" s="224"/>
    </row>
    <row r="250" customFormat="false" ht="15" hidden="false" customHeight="false" outlineLevel="0" collapsed="false">
      <c r="A250" s="0" t="s">
        <v>422</v>
      </c>
      <c r="B250" s="0" t="s">
        <v>278</v>
      </c>
      <c r="C250" s="0" t="s">
        <v>325</v>
      </c>
      <c r="D250" s="0" t="n">
        <v>20180815</v>
      </c>
      <c r="E250" s="0" t="s">
        <v>483</v>
      </c>
      <c r="F250" s="0" t="n">
        <v>40000</v>
      </c>
      <c r="G250" s="0" t="n">
        <v>102.482</v>
      </c>
      <c r="H250" s="0" t="n">
        <v>3.267094</v>
      </c>
      <c r="J250" s="224" t="n">
        <f aca="false">ROUND(D250/10000,0)</f>
        <v>2018</v>
      </c>
      <c r="K250" s="224" t="n">
        <f aca="false">ROUND((D250-J250*10000)/100,0)</f>
        <v>8</v>
      </c>
      <c r="L250" s="224" t="n">
        <f aca="false">D250-J250*10000-K250*100</f>
        <v>15</v>
      </c>
      <c r="M250" s="325" t="n">
        <f aca="false">DATE(J250,K250,L250)</f>
        <v>43327</v>
      </c>
      <c r="N250" s="222" t="n">
        <f aca="false">M250+E250</f>
        <v>43327.6967476852</v>
      </c>
      <c r="O250" s="0" t="n">
        <v>102.482</v>
      </c>
      <c r="P250" s="0" t="n">
        <v>3.267094</v>
      </c>
      <c r="Q250" s="0" t="s">
        <v>278</v>
      </c>
      <c r="AF250" s="224"/>
    </row>
    <row r="251" customFormat="false" ht="15" hidden="false" customHeight="false" outlineLevel="0" collapsed="false">
      <c r="A251" s="0" t="s">
        <v>422</v>
      </c>
      <c r="B251" s="0" t="s">
        <v>278</v>
      </c>
      <c r="C251" s="0" t="s">
        <v>325</v>
      </c>
      <c r="D251" s="0" t="n">
        <v>20180815</v>
      </c>
      <c r="E251" s="0" t="s">
        <v>484</v>
      </c>
      <c r="F251" s="0" t="n">
        <v>60000</v>
      </c>
      <c r="G251" s="0" t="n">
        <v>102.482</v>
      </c>
      <c r="H251" s="0" t="n">
        <v>3.267094</v>
      </c>
      <c r="J251" s="224" t="n">
        <f aca="false">ROUND(D251/10000,0)</f>
        <v>2018</v>
      </c>
      <c r="K251" s="224" t="n">
        <f aca="false">ROUND((D251-J251*10000)/100,0)</f>
        <v>8</v>
      </c>
      <c r="L251" s="224" t="n">
        <f aca="false">D251-J251*10000-K251*100</f>
        <v>15</v>
      </c>
      <c r="M251" s="325" t="n">
        <f aca="false">DATE(J251,K251,L251)</f>
        <v>43327</v>
      </c>
      <c r="N251" s="222" t="n">
        <f aca="false">M251+E251</f>
        <v>43327.6968634259</v>
      </c>
      <c r="O251" s="0" t="n">
        <v>102.482</v>
      </c>
      <c r="P251" s="0" t="n">
        <v>3.267094</v>
      </c>
      <c r="Q251" s="0" t="s">
        <v>278</v>
      </c>
      <c r="AF251" s="224"/>
    </row>
    <row r="252" customFormat="false" ht="15" hidden="false" customHeight="false" outlineLevel="0" collapsed="false">
      <c r="A252" s="0" t="s">
        <v>422</v>
      </c>
      <c r="B252" s="0" t="s">
        <v>278</v>
      </c>
      <c r="C252" s="0" t="s">
        <v>325</v>
      </c>
      <c r="D252" s="0" t="n">
        <v>20180815</v>
      </c>
      <c r="E252" s="0" t="s">
        <v>484</v>
      </c>
      <c r="F252" s="0" t="n">
        <v>60000</v>
      </c>
      <c r="G252" s="0" t="n">
        <v>102.482</v>
      </c>
      <c r="H252" s="0" t="n">
        <v>3.267094</v>
      </c>
      <c r="J252" s="224" t="n">
        <f aca="false">ROUND(D252/10000,0)</f>
        <v>2018</v>
      </c>
      <c r="K252" s="224" t="n">
        <f aca="false">ROUND((D252-J252*10000)/100,0)</f>
        <v>8</v>
      </c>
      <c r="L252" s="224" t="n">
        <f aca="false">D252-J252*10000-K252*100</f>
        <v>15</v>
      </c>
      <c r="M252" s="325" t="n">
        <f aca="false">DATE(J252,K252,L252)</f>
        <v>43327</v>
      </c>
      <c r="N252" s="222" t="n">
        <f aca="false">M252+E252</f>
        <v>43327.6968634259</v>
      </c>
      <c r="O252" s="0" t="n">
        <v>102.482</v>
      </c>
      <c r="P252" s="0" t="n">
        <v>3.267094</v>
      </c>
      <c r="Q252" s="0" t="s">
        <v>278</v>
      </c>
      <c r="AF252" s="224"/>
    </row>
    <row r="253" customFormat="false" ht="15" hidden="false" customHeight="false" outlineLevel="0" collapsed="false">
      <c r="A253" s="0" t="s">
        <v>422</v>
      </c>
      <c r="B253" s="0" t="s">
        <v>278</v>
      </c>
      <c r="C253" s="0" t="s">
        <v>325</v>
      </c>
      <c r="D253" s="0" t="n">
        <v>20180815</v>
      </c>
      <c r="E253" s="0" t="s">
        <v>484</v>
      </c>
      <c r="F253" s="0" t="n">
        <v>60000</v>
      </c>
      <c r="G253" s="0" t="n">
        <v>102.482</v>
      </c>
      <c r="H253" s="0" t="n">
        <v>3.267094</v>
      </c>
      <c r="J253" s="224" t="n">
        <f aca="false">ROUND(D253/10000,0)</f>
        <v>2018</v>
      </c>
      <c r="K253" s="224" t="n">
        <f aca="false">ROUND((D253-J253*10000)/100,0)</f>
        <v>8</v>
      </c>
      <c r="L253" s="224" t="n">
        <f aca="false">D253-J253*10000-K253*100</f>
        <v>15</v>
      </c>
      <c r="M253" s="325" t="n">
        <f aca="false">DATE(J253,K253,L253)</f>
        <v>43327</v>
      </c>
      <c r="N253" s="222" t="n">
        <f aca="false">M253+E253</f>
        <v>43327.6968634259</v>
      </c>
      <c r="O253" s="0" t="n">
        <v>102.482</v>
      </c>
      <c r="P253" s="0" t="n">
        <v>3.267094</v>
      </c>
      <c r="Q253" s="0" t="s">
        <v>278</v>
      </c>
      <c r="AF253" s="224"/>
    </row>
    <row r="254" customFormat="false" ht="15" hidden="false" customHeight="false" outlineLevel="0" collapsed="false">
      <c r="A254" s="0" t="s">
        <v>422</v>
      </c>
      <c r="B254" s="0" t="s">
        <v>278</v>
      </c>
      <c r="C254" s="0" t="s">
        <v>325</v>
      </c>
      <c r="D254" s="0" t="n">
        <v>20180816</v>
      </c>
      <c r="E254" s="0" t="s">
        <v>485</v>
      </c>
      <c r="F254" s="0" t="n">
        <v>25000</v>
      </c>
      <c r="G254" s="0" t="n">
        <v>102.482</v>
      </c>
      <c r="H254" s="0" t="n">
        <v>3.264224</v>
      </c>
      <c r="J254" s="224" t="n">
        <f aca="false">ROUND(D254/10000,0)</f>
        <v>2018</v>
      </c>
      <c r="K254" s="224" t="n">
        <f aca="false">ROUND((D254-J254*10000)/100,0)</f>
        <v>8</v>
      </c>
      <c r="L254" s="224" t="n">
        <f aca="false">D254-J254*10000-K254*100</f>
        <v>16</v>
      </c>
      <c r="M254" s="325" t="n">
        <f aca="false">DATE(J254,K254,L254)</f>
        <v>43328</v>
      </c>
      <c r="N254" s="222" t="n">
        <f aca="false">M254+E254</f>
        <v>43328.4029861111</v>
      </c>
      <c r="O254" s="0" t="n">
        <v>102.482</v>
      </c>
      <c r="P254" s="0" t="n">
        <v>3.264224</v>
      </c>
      <c r="Q254" s="0" t="s">
        <v>278</v>
      </c>
      <c r="AF254" s="224"/>
    </row>
    <row r="255" customFormat="false" ht="15" hidden="false" customHeight="false" outlineLevel="0" collapsed="false">
      <c r="A255" s="0" t="s">
        <v>422</v>
      </c>
      <c r="B255" s="0" t="s">
        <v>278</v>
      </c>
      <c r="C255" s="0" t="s">
        <v>325</v>
      </c>
      <c r="D255" s="0" t="n">
        <v>20180816</v>
      </c>
      <c r="E255" s="0" t="s">
        <v>486</v>
      </c>
      <c r="F255" s="0" t="n">
        <v>25000</v>
      </c>
      <c r="G255" s="0" t="n">
        <v>102.975</v>
      </c>
      <c r="H255" s="0" t="n">
        <v>3.072266</v>
      </c>
      <c r="J255" s="224" t="n">
        <f aca="false">ROUND(D255/10000,0)</f>
        <v>2018</v>
      </c>
      <c r="K255" s="224" t="n">
        <f aca="false">ROUND((D255-J255*10000)/100,0)</f>
        <v>8</v>
      </c>
      <c r="L255" s="224" t="n">
        <f aca="false">D255-J255*10000-K255*100</f>
        <v>16</v>
      </c>
      <c r="M255" s="325" t="n">
        <f aca="false">DATE(J255,K255,L255)</f>
        <v>43328</v>
      </c>
      <c r="N255" s="222" t="n">
        <f aca="false">M255+E255</f>
        <v>43328.4112268519</v>
      </c>
      <c r="O255" s="0" t="n">
        <v>102.975</v>
      </c>
      <c r="P255" s="0" t="n">
        <v>3.072266</v>
      </c>
      <c r="Q255" s="0" t="s">
        <v>278</v>
      </c>
      <c r="AF255" s="224"/>
    </row>
    <row r="256" customFormat="false" ht="15" hidden="false" customHeight="false" outlineLevel="0" collapsed="false">
      <c r="A256" s="0" t="s">
        <v>422</v>
      </c>
      <c r="B256" s="0" t="s">
        <v>278</v>
      </c>
      <c r="C256" s="0" t="s">
        <v>325</v>
      </c>
      <c r="D256" s="0" t="n">
        <v>20180816</v>
      </c>
      <c r="E256" s="0" t="s">
        <v>486</v>
      </c>
      <c r="F256" s="0" t="n">
        <v>25000</v>
      </c>
      <c r="G256" s="0" t="n">
        <v>102.975</v>
      </c>
      <c r="H256" s="0" t="n">
        <v>3.072266</v>
      </c>
      <c r="J256" s="224" t="n">
        <f aca="false">ROUND(D256/10000,0)</f>
        <v>2018</v>
      </c>
      <c r="K256" s="224" t="n">
        <f aca="false">ROUND((D256-J256*10000)/100,0)</f>
        <v>8</v>
      </c>
      <c r="L256" s="224" t="n">
        <f aca="false">D256-J256*10000-K256*100</f>
        <v>16</v>
      </c>
      <c r="M256" s="325" t="n">
        <f aca="false">DATE(J256,K256,L256)</f>
        <v>43328</v>
      </c>
      <c r="N256" s="222" t="n">
        <f aca="false">M256+E256</f>
        <v>43328.4112268519</v>
      </c>
      <c r="O256" s="0" t="n">
        <v>102.975</v>
      </c>
      <c r="P256" s="0" t="n">
        <v>3.072266</v>
      </c>
      <c r="Q256" s="0" t="s">
        <v>278</v>
      </c>
      <c r="AF256" s="224"/>
    </row>
    <row r="257" customFormat="false" ht="15" hidden="false" customHeight="false" outlineLevel="0" collapsed="false">
      <c r="A257" s="0" t="s">
        <v>422</v>
      </c>
      <c r="B257" s="0" t="s">
        <v>278</v>
      </c>
      <c r="C257" s="0" t="s">
        <v>325</v>
      </c>
      <c r="D257" s="0" t="n">
        <v>20180816</v>
      </c>
      <c r="E257" s="0" t="s">
        <v>487</v>
      </c>
      <c r="F257" s="0" t="n">
        <v>8000</v>
      </c>
      <c r="G257" s="0" t="n">
        <v>102.574</v>
      </c>
      <c r="H257" s="0" t="n">
        <v>3.228317</v>
      </c>
      <c r="J257" s="224" t="n">
        <f aca="false">ROUND(D257/10000,0)</f>
        <v>2018</v>
      </c>
      <c r="K257" s="224" t="n">
        <f aca="false">ROUND((D257-J257*10000)/100,0)</f>
        <v>8</v>
      </c>
      <c r="L257" s="224" t="n">
        <f aca="false">D257-J257*10000-K257*100</f>
        <v>16</v>
      </c>
      <c r="M257" s="325" t="n">
        <f aca="false">DATE(J257,K257,L257)</f>
        <v>43328</v>
      </c>
      <c r="N257" s="222" t="n">
        <f aca="false">M257+E257</f>
        <v>43328.4916203704</v>
      </c>
      <c r="O257" s="0" t="n">
        <v>102.574</v>
      </c>
      <c r="P257" s="0" t="n">
        <v>3.228317</v>
      </c>
      <c r="Q257" s="0" t="s">
        <v>278</v>
      </c>
      <c r="AF257" s="224"/>
    </row>
    <row r="258" customFormat="false" ht="15" hidden="false" customHeight="false" outlineLevel="0" collapsed="false">
      <c r="A258" s="0" t="s">
        <v>422</v>
      </c>
      <c r="B258" s="0" t="s">
        <v>278</v>
      </c>
      <c r="C258" s="0" t="s">
        <v>325</v>
      </c>
      <c r="D258" s="0" t="n">
        <v>20180816</v>
      </c>
      <c r="E258" s="0" t="s">
        <v>488</v>
      </c>
      <c r="F258" s="0" t="n">
        <v>8000</v>
      </c>
      <c r="G258" s="0" t="n">
        <v>102.574</v>
      </c>
      <c r="H258" s="0" t="n">
        <v>3.228317</v>
      </c>
      <c r="J258" s="224" t="n">
        <f aca="false">ROUND(D258/10000,0)</f>
        <v>2018</v>
      </c>
      <c r="K258" s="224" t="n">
        <f aca="false">ROUND((D258-J258*10000)/100,0)</f>
        <v>8</v>
      </c>
      <c r="L258" s="224" t="n">
        <f aca="false">D258-J258*10000-K258*100</f>
        <v>16</v>
      </c>
      <c r="M258" s="325" t="n">
        <f aca="false">DATE(J258,K258,L258)</f>
        <v>43328</v>
      </c>
      <c r="N258" s="222" t="n">
        <f aca="false">M258+E258</f>
        <v>43328.4921064815</v>
      </c>
      <c r="O258" s="0" t="n">
        <v>102.574</v>
      </c>
      <c r="P258" s="0" t="n">
        <v>3.228317</v>
      </c>
      <c r="Q258" s="0" t="s">
        <v>278</v>
      </c>
      <c r="AF258" s="224"/>
    </row>
    <row r="259" customFormat="false" ht="15" hidden="false" customHeight="false" outlineLevel="0" collapsed="false">
      <c r="A259" s="0" t="s">
        <v>422</v>
      </c>
      <c r="B259" s="0" t="s">
        <v>278</v>
      </c>
      <c r="C259" s="0" t="s">
        <v>325</v>
      </c>
      <c r="D259" s="0" t="n">
        <v>20180817</v>
      </c>
      <c r="E259" s="0" t="s">
        <v>489</v>
      </c>
      <c r="F259" s="0" t="n">
        <v>17000</v>
      </c>
      <c r="G259" s="0" t="n">
        <v>102.294</v>
      </c>
      <c r="H259" s="0" t="n">
        <v>3.336836</v>
      </c>
      <c r="J259" s="224" t="n">
        <f aca="false">ROUND(D259/10000,0)</f>
        <v>2018</v>
      </c>
      <c r="K259" s="224" t="n">
        <f aca="false">ROUND((D259-J259*10000)/100,0)</f>
        <v>8</v>
      </c>
      <c r="L259" s="224" t="n">
        <f aca="false">D259-J259*10000-K259*100</f>
        <v>17</v>
      </c>
      <c r="M259" s="325" t="n">
        <f aca="false">DATE(J259,K259,L259)</f>
        <v>43329</v>
      </c>
      <c r="N259" s="222" t="n">
        <f aca="false">M259+E259</f>
        <v>43329.4358796296</v>
      </c>
      <c r="O259" s="0" t="n">
        <v>102.294</v>
      </c>
      <c r="P259" s="0" t="n">
        <v>3.336836</v>
      </c>
      <c r="Q259" s="0" t="s">
        <v>278</v>
      </c>
      <c r="AF259" s="224"/>
    </row>
    <row r="260" customFormat="false" ht="15" hidden="false" customHeight="false" outlineLevel="0" collapsed="false">
      <c r="A260" s="0" t="s">
        <v>422</v>
      </c>
      <c r="B260" s="0" t="s">
        <v>278</v>
      </c>
      <c r="C260" s="0" t="s">
        <v>325</v>
      </c>
      <c r="D260" s="0" t="n">
        <v>20180817</v>
      </c>
      <c r="E260" s="0" t="s">
        <v>489</v>
      </c>
      <c r="F260" s="0" t="n">
        <v>17000</v>
      </c>
      <c r="G260" s="0" t="n">
        <v>102.294</v>
      </c>
      <c r="H260" s="0" t="n">
        <v>3.336836</v>
      </c>
      <c r="J260" s="224" t="n">
        <f aca="false">ROUND(D260/10000,0)</f>
        <v>2018</v>
      </c>
      <c r="K260" s="224" t="n">
        <f aca="false">ROUND((D260-J260*10000)/100,0)</f>
        <v>8</v>
      </c>
      <c r="L260" s="224" t="n">
        <f aca="false">D260-J260*10000-K260*100</f>
        <v>17</v>
      </c>
      <c r="M260" s="325" t="n">
        <f aca="false">DATE(J260,K260,L260)</f>
        <v>43329</v>
      </c>
      <c r="N260" s="222" t="n">
        <f aca="false">M260+E260</f>
        <v>43329.4358796296</v>
      </c>
      <c r="O260" s="0" t="n">
        <v>102.294</v>
      </c>
      <c r="P260" s="0" t="n">
        <v>3.336836</v>
      </c>
      <c r="Q260" s="0" t="s">
        <v>278</v>
      </c>
      <c r="AF260" s="224"/>
    </row>
    <row r="261" customFormat="false" ht="15" hidden="false" customHeight="false" outlineLevel="0" collapsed="false">
      <c r="A261" s="0" t="s">
        <v>422</v>
      </c>
      <c r="B261" s="0" t="s">
        <v>278</v>
      </c>
      <c r="C261" s="0" t="s">
        <v>325</v>
      </c>
      <c r="D261" s="0" t="n">
        <v>20180817</v>
      </c>
      <c r="E261" s="0" t="s">
        <v>490</v>
      </c>
      <c r="F261" s="0" t="n">
        <v>17000</v>
      </c>
      <c r="G261" s="0" t="n">
        <v>102.4415</v>
      </c>
      <c r="H261" s="0" t="n">
        <v>3.2791</v>
      </c>
      <c r="J261" s="224" t="n">
        <f aca="false">ROUND(D261/10000,0)</f>
        <v>2018</v>
      </c>
      <c r="K261" s="224" t="n">
        <f aca="false">ROUND((D261-J261*10000)/100,0)</f>
        <v>8</v>
      </c>
      <c r="L261" s="224" t="n">
        <f aca="false">D261-J261*10000-K261*100</f>
        <v>17</v>
      </c>
      <c r="M261" s="325" t="n">
        <f aca="false">DATE(J261,K261,L261)</f>
        <v>43329</v>
      </c>
      <c r="N261" s="222" t="n">
        <f aca="false">M261+E261</f>
        <v>43329.4474421296</v>
      </c>
      <c r="O261" s="0" t="n">
        <v>102.4415</v>
      </c>
      <c r="P261" s="0" t="n">
        <v>3.2791</v>
      </c>
      <c r="Q261" s="0" t="s">
        <v>278</v>
      </c>
      <c r="AF261" s="224"/>
    </row>
    <row r="262" customFormat="false" ht="15" hidden="false" customHeight="false" outlineLevel="0" collapsed="false">
      <c r="A262" s="0" t="s">
        <v>422</v>
      </c>
      <c r="B262" s="0" t="s">
        <v>278</v>
      </c>
      <c r="C262" s="0" t="s">
        <v>325</v>
      </c>
      <c r="D262" s="0" t="n">
        <v>20180817</v>
      </c>
      <c r="E262" s="0" t="s">
        <v>490</v>
      </c>
      <c r="F262" s="0" t="n">
        <v>17000</v>
      </c>
      <c r="G262" s="0" t="n">
        <v>101.8415</v>
      </c>
      <c r="H262" s="0" t="n">
        <v>3.514597</v>
      </c>
      <c r="J262" s="224" t="n">
        <f aca="false">ROUND(D262/10000,0)</f>
        <v>2018</v>
      </c>
      <c r="K262" s="224" t="n">
        <f aca="false">ROUND((D262-J262*10000)/100,0)</f>
        <v>8</v>
      </c>
      <c r="L262" s="224" t="n">
        <f aca="false">D262-J262*10000-K262*100</f>
        <v>17</v>
      </c>
      <c r="M262" s="325" t="n">
        <f aca="false">DATE(J262,K262,L262)</f>
        <v>43329</v>
      </c>
      <c r="N262" s="222" t="n">
        <f aca="false">M262+E262</f>
        <v>43329.4474421296</v>
      </c>
      <c r="O262" s="0" t="n">
        <v>101.8415</v>
      </c>
      <c r="P262" s="0" t="n">
        <v>3.514597</v>
      </c>
      <c r="Q262" s="0" t="s">
        <v>278</v>
      </c>
      <c r="AF262" s="224"/>
    </row>
    <row r="263" customFormat="false" ht="15" hidden="false" customHeight="false" outlineLevel="0" collapsed="false">
      <c r="A263" s="0" t="s">
        <v>422</v>
      </c>
      <c r="B263" s="0" t="s">
        <v>278</v>
      </c>
      <c r="C263" s="0" t="s">
        <v>325</v>
      </c>
      <c r="D263" s="0" t="n">
        <v>20180817</v>
      </c>
      <c r="E263" s="0" t="s">
        <v>491</v>
      </c>
      <c r="F263" s="0" t="n">
        <v>5000</v>
      </c>
      <c r="G263" s="0" t="n">
        <v>102.347</v>
      </c>
      <c r="H263" s="0" t="n">
        <v>3.316079</v>
      </c>
      <c r="J263" s="224" t="n">
        <f aca="false">ROUND(D263/10000,0)</f>
        <v>2018</v>
      </c>
      <c r="K263" s="224" t="n">
        <f aca="false">ROUND((D263-J263*10000)/100,0)</f>
        <v>8</v>
      </c>
      <c r="L263" s="224" t="n">
        <f aca="false">D263-J263*10000-K263*100</f>
        <v>17</v>
      </c>
      <c r="M263" s="325" t="n">
        <f aca="false">DATE(J263,K263,L263)</f>
        <v>43329</v>
      </c>
      <c r="N263" s="222" t="n">
        <f aca="false">M263+E263</f>
        <v>43329.5579976852</v>
      </c>
      <c r="O263" s="0" t="n">
        <v>102.347</v>
      </c>
      <c r="P263" s="0" t="n">
        <v>3.316079</v>
      </c>
      <c r="Q263" s="0" t="s">
        <v>278</v>
      </c>
      <c r="AF263" s="224"/>
    </row>
    <row r="264" customFormat="false" ht="15" hidden="false" customHeight="false" outlineLevel="0" collapsed="false">
      <c r="A264" s="0" t="s">
        <v>422</v>
      </c>
      <c r="B264" s="0" t="s">
        <v>278</v>
      </c>
      <c r="C264" s="0" t="s">
        <v>325</v>
      </c>
      <c r="D264" s="0" t="n">
        <v>20180817</v>
      </c>
      <c r="E264" s="0" t="s">
        <v>491</v>
      </c>
      <c r="F264" s="0" t="n">
        <v>5000</v>
      </c>
      <c r="G264" s="0" t="n">
        <v>102.347</v>
      </c>
      <c r="H264" s="0" t="n">
        <v>3.316079</v>
      </c>
      <c r="J264" s="224" t="n">
        <f aca="false">ROUND(D264/10000,0)</f>
        <v>2018</v>
      </c>
      <c r="K264" s="224" t="n">
        <f aca="false">ROUND((D264-J264*10000)/100,0)</f>
        <v>8</v>
      </c>
      <c r="L264" s="224" t="n">
        <f aca="false">D264-J264*10000-K264*100</f>
        <v>17</v>
      </c>
      <c r="M264" s="325" t="n">
        <f aca="false">DATE(J264,K264,L264)</f>
        <v>43329</v>
      </c>
      <c r="N264" s="222" t="n">
        <f aca="false">M264+E264</f>
        <v>43329.5579976852</v>
      </c>
      <c r="O264" s="0" t="n">
        <v>102.347</v>
      </c>
      <c r="P264" s="0" t="n">
        <v>3.316079</v>
      </c>
      <c r="Q264" s="0" t="s">
        <v>278</v>
      </c>
      <c r="AF264" s="224"/>
    </row>
    <row r="265" customFormat="false" ht="15" hidden="false" customHeight="false" outlineLevel="0" collapsed="false">
      <c r="A265" s="0" t="s">
        <v>422</v>
      </c>
      <c r="B265" s="0" t="s">
        <v>278</v>
      </c>
      <c r="C265" s="0" t="s">
        <v>325</v>
      </c>
      <c r="D265" s="0" t="n">
        <v>20180817</v>
      </c>
      <c r="E265" s="0" t="s">
        <v>492</v>
      </c>
      <c r="F265" s="0" t="n">
        <v>50000</v>
      </c>
      <c r="G265" s="0" t="n">
        <v>101.956</v>
      </c>
      <c r="H265" s="0" t="n">
        <v>3.469526</v>
      </c>
      <c r="J265" s="224" t="n">
        <f aca="false">ROUND(D265/10000,0)</f>
        <v>2018</v>
      </c>
      <c r="K265" s="224" t="n">
        <f aca="false">ROUND((D265-J265*10000)/100,0)</f>
        <v>8</v>
      </c>
      <c r="L265" s="224" t="n">
        <f aca="false">D265-J265*10000-K265*100</f>
        <v>17</v>
      </c>
      <c r="M265" s="325" t="n">
        <f aca="false">DATE(J265,K265,L265)</f>
        <v>43329</v>
      </c>
      <c r="N265" s="222" t="n">
        <f aca="false">M265+E265</f>
        <v>43329.5980208333</v>
      </c>
      <c r="O265" s="0" t="n">
        <v>101.956</v>
      </c>
      <c r="P265" s="0" t="n">
        <v>3.469526</v>
      </c>
      <c r="Q265" s="0" t="s">
        <v>278</v>
      </c>
      <c r="AF265" s="224"/>
    </row>
    <row r="266" customFormat="false" ht="15" hidden="false" customHeight="false" outlineLevel="0" collapsed="false">
      <c r="A266" s="0" t="s">
        <v>422</v>
      </c>
      <c r="B266" s="0" t="s">
        <v>278</v>
      </c>
      <c r="C266" s="0" t="s">
        <v>325</v>
      </c>
      <c r="D266" s="0" t="n">
        <v>20180817</v>
      </c>
      <c r="E266" s="0" t="s">
        <v>492</v>
      </c>
      <c r="F266" s="0" t="n">
        <v>50000</v>
      </c>
      <c r="G266" s="0" t="n">
        <v>102.056</v>
      </c>
      <c r="H266" s="0" t="n">
        <v>3.430212</v>
      </c>
      <c r="J266" s="224" t="n">
        <f aca="false">ROUND(D266/10000,0)</f>
        <v>2018</v>
      </c>
      <c r="K266" s="224" t="n">
        <f aca="false">ROUND((D266-J266*10000)/100,0)</f>
        <v>8</v>
      </c>
      <c r="L266" s="224" t="n">
        <f aca="false">D266-J266*10000-K266*100</f>
        <v>17</v>
      </c>
      <c r="M266" s="325" t="n">
        <f aca="false">DATE(J266,K266,L266)</f>
        <v>43329</v>
      </c>
      <c r="N266" s="222" t="n">
        <f aca="false">M266+E266</f>
        <v>43329.5980208333</v>
      </c>
      <c r="O266" s="0" t="n">
        <v>102.056</v>
      </c>
      <c r="P266" s="0" t="n">
        <v>3.430212</v>
      </c>
      <c r="Q266" s="0" t="s">
        <v>278</v>
      </c>
      <c r="AF266" s="224"/>
    </row>
    <row r="267" customFormat="false" ht="15" hidden="false" customHeight="false" outlineLevel="0" collapsed="false">
      <c r="A267" s="0" t="s">
        <v>422</v>
      </c>
      <c r="B267" s="0" t="s">
        <v>278</v>
      </c>
      <c r="C267" s="0" t="s">
        <v>325</v>
      </c>
      <c r="D267" s="0" t="n">
        <v>20180817</v>
      </c>
      <c r="E267" s="0" t="s">
        <v>492</v>
      </c>
      <c r="F267" s="0" t="n">
        <v>50000</v>
      </c>
      <c r="G267" s="0" t="n">
        <v>102.056</v>
      </c>
      <c r="H267" s="0" t="n">
        <v>3.430212</v>
      </c>
      <c r="J267" s="224" t="n">
        <f aca="false">ROUND(D267/10000,0)</f>
        <v>2018</v>
      </c>
      <c r="K267" s="224" t="n">
        <f aca="false">ROUND((D267-J267*10000)/100,0)</f>
        <v>8</v>
      </c>
      <c r="L267" s="224" t="n">
        <f aca="false">D267-J267*10000-K267*100</f>
        <v>17</v>
      </c>
      <c r="M267" s="325" t="n">
        <f aca="false">DATE(J267,K267,L267)</f>
        <v>43329</v>
      </c>
      <c r="N267" s="222" t="n">
        <f aca="false">M267+E267</f>
        <v>43329.5980208333</v>
      </c>
      <c r="O267" s="0" t="n">
        <v>102.056</v>
      </c>
      <c r="P267" s="0" t="n">
        <v>3.430212</v>
      </c>
      <c r="Q267" s="0" t="s">
        <v>278</v>
      </c>
      <c r="AF267" s="224"/>
    </row>
    <row r="268" customFormat="false" ht="15" hidden="false" customHeight="false" outlineLevel="0" collapsed="false">
      <c r="A268" s="0" t="s">
        <v>422</v>
      </c>
      <c r="B268" s="0" t="s">
        <v>278</v>
      </c>
      <c r="C268" s="0" t="s">
        <v>325</v>
      </c>
      <c r="D268" s="0" t="n">
        <v>20180820</v>
      </c>
      <c r="E268" s="0" t="s">
        <v>493</v>
      </c>
      <c r="F268" s="0" t="n">
        <v>22000</v>
      </c>
      <c r="G268" s="0" t="n">
        <v>102.377</v>
      </c>
      <c r="H268" s="0" t="n">
        <v>3.303414</v>
      </c>
      <c r="J268" s="224" t="n">
        <f aca="false">ROUND(D268/10000,0)</f>
        <v>2018</v>
      </c>
      <c r="K268" s="224" t="n">
        <f aca="false">ROUND((D268-J268*10000)/100,0)</f>
        <v>8</v>
      </c>
      <c r="L268" s="224" t="n">
        <f aca="false">D268-J268*10000-K268*100</f>
        <v>20</v>
      </c>
      <c r="M268" s="325" t="n">
        <f aca="false">DATE(J268,K268,L268)</f>
        <v>43332</v>
      </c>
      <c r="N268" s="222" t="n">
        <f aca="false">M268+E268</f>
        <v>43332.6493865741</v>
      </c>
      <c r="O268" s="0" t="n">
        <v>102.377</v>
      </c>
      <c r="P268" s="0" t="n">
        <v>3.303414</v>
      </c>
      <c r="Q268" s="0" t="s">
        <v>278</v>
      </c>
      <c r="AF268" s="224"/>
    </row>
    <row r="269" customFormat="false" ht="15" hidden="false" customHeight="false" outlineLevel="0" collapsed="false">
      <c r="A269" s="0" t="s">
        <v>422</v>
      </c>
      <c r="B269" s="0" t="s">
        <v>278</v>
      </c>
      <c r="C269" s="0" t="s">
        <v>325</v>
      </c>
      <c r="D269" s="0" t="n">
        <v>20180820</v>
      </c>
      <c r="E269" s="0" t="s">
        <v>494</v>
      </c>
      <c r="F269" s="0" t="n">
        <v>22000</v>
      </c>
      <c r="G269" s="0" t="n">
        <v>102.477</v>
      </c>
      <c r="H269" s="0" t="n">
        <v>3.26426</v>
      </c>
      <c r="J269" s="224" t="n">
        <f aca="false">ROUND(D269/10000,0)</f>
        <v>2018</v>
      </c>
      <c r="K269" s="224" t="n">
        <f aca="false">ROUND((D269-J269*10000)/100,0)</f>
        <v>8</v>
      </c>
      <c r="L269" s="224" t="n">
        <f aca="false">D269-J269*10000-K269*100</f>
        <v>20</v>
      </c>
      <c r="M269" s="325" t="n">
        <f aca="false">DATE(J269,K269,L269)</f>
        <v>43332</v>
      </c>
      <c r="N269" s="222" t="n">
        <f aca="false">M269+E269</f>
        <v>43332.6493981482</v>
      </c>
      <c r="O269" s="0" t="n">
        <v>102.477</v>
      </c>
      <c r="P269" s="0" t="n">
        <v>3.26426</v>
      </c>
      <c r="Q269" s="0" t="s">
        <v>278</v>
      </c>
      <c r="AF269" s="224"/>
    </row>
    <row r="270" customFormat="false" ht="15" hidden="false" customHeight="false" outlineLevel="0" collapsed="false">
      <c r="A270" s="0" t="s">
        <v>422</v>
      </c>
      <c r="B270" s="0" t="s">
        <v>278</v>
      </c>
      <c r="C270" s="0" t="s">
        <v>325</v>
      </c>
      <c r="D270" s="0" t="n">
        <v>20180820</v>
      </c>
      <c r="E270" s="0" t="s">
        <v>495</v>
      </c>
      <c r="F270" s="0" t="n">
        <v>1000000</v>
      </c>
      <c r="G270" s="0" t="n">
        <v>101.881</v>
      </c>
      <c r="H270" s="0" t="n">
        <v>3.498314</v>
      </c>
      <c r="J270" s="224" t="n">
        <f aca="false">ROUND(D270/10000,0)</f>
        <v>2018</v>
      </c>
      <c r="K270" s="224" t="n">
        <f aca="false">ROUND((D270-J270*10000)/100,0)</f>
        <v>8</v>
      </c>
      <c r="L270" s="224" t="n">
        <f aca="false">D270-J270*10000-K270*100</f>
        <v>20</v>
      </c>
      <c r="M270" s="325" t="n">
        <f aca="false">DATE(J270,K270,L270)</f>
        <v>43332</v>
      </c>
      <c r="N270" s="222" t="n">
        <f aca="false">M270+E270</f>
        <v>43332.6616898148</v>
      </c>
      <c r="O270" s="0" t="n">
        <v>101.881</v>
      </c>
      <c r="P270" s="0" t="n">
        <v>3.498314</v>
      </c>
      <c r="Q270" s="0" t="s">
        <v>278</v>
      </c>
      <c r="AF270" s="224"/>
    </row>
    <row r="271" customFormat="false" ht="15" hidden="false" customHeight="false" outlineLevel="0" collapsed="false">
      <c r="A271" s="0" t="s">
        <v>422</v>
      </c>
      <c r="B271" s="0" t="s">
        <v>278</v>
      </c>
      <c r="C271" s="0" t="s">
        <v>325</v>
      </c>
      <c r="D271" s="0" t="n">
        <v>20180820</v>
      </c>
      <c r="E271" s="0" t="s">
        <v>496</v>
      </c>
      <c r="F271" s="0" t="n">
        <v>150000</v>
      </c>
      <c r="G271" s="0" t="n">
        <v>101.831</v>
      </c>
      <c r="H271" s="0" t="n">
        <v>3.518026</v>
      </c>
      <c r="J271" s="224" t="n">
        <f aca="false">ROUND(D271/10000,0)</f>
        <v>2018</v>
      </c>
      <c r="K271" s="224" t="n">
        <f aca="false">ROUND((D271-J271*10000)/100,0)</f>
        <v>8</v>
      </c>
      <c r="L271" s="224" t="n">
        <f aca="false">D271-J271*10000-K271*100</f>
        <v>20</v>
      </c>
      <c r="M271" s="325" t="n">
        <f aca="false">DATE(J271,K271,L271)</f>
        <v>43332</v>
      </c>
      <c r="N271" s="222" t="n">
        <f aca="false">M271+E271</f>
        <v>43332.6628703704</v>
      </c>
      <c r="O271" s="0" t="n">
        <v>101.831</v>
      </c>
      <c r="P271" s="0" t="n">
        <v>3.518026</v>
      </c>
      <c r="Q271" s="0" t="s">
        <v>278</v>
      </c>
      <c r="AF271" s="224"/>
    </row>
    <row r="272" customFormat="false" ht="15" hidden="false" customHeight="false" outlineLevel="0" collapsed="false">
      <c r="A272" s="0" t="s">
        <v>422</v>
      </c>
      <c r="B272" s="0" t="s">
        <v>278</v>
      </c>
      <c r="C272" s="0" t="s">
        <v>325</v>
      </c>
      <c r="D272" s="0" t="n">
        <v>20180820</v>
      </c>
      <c r="E272" s="0" t="s">
        <v>496</v>
      </c>
      <c r="F272" s="0" t="n">
        <v>150000</v>
      </c>
      <c r="G272" s="0" t="n">
        <v>101.821</v>
      </c>
      <c r="H272" s="0" t="n">
        <v>3.521969</v>
      </c>
      <c r="J272" s="224" t="n">
        <f aca="false">ROUND(D272/10000,0)</f>
        <v>2018</v>
      </c>
      <c r="K272" s="224" t="n">
        <f aca="false">ROUND((D272-J272*10000)/100,0)</f>
        <v>8</v>
      </c>
      <c r="L272" s="224" t="n">
        <f aca="false">D272-J272*10000-K272*100</f>
        <v>20</v>
      </c>
      <c r="M272" s="325" t="n">
        <f aca="false">DATE(J272,K272,L272)</f>
        <v>43332</v>
      </c>
      <c r="N272" s="222" t="n">
        <f aca="false">M272+E272</f>
        <v>43332.6628703704</v>
      </c>
      <c r="O272" s="0" t="n">
        <v>101.821</v>
      </c>
      <c r="P272" s="0" t="n">
        <v>3.521969</v>
      </c>
      <c r="Q272" s="0" t="s">
        <v>278</v>
      </c>
      <c r="AF272" s="224"/>
    </row>
    <row r="273" customFormat="false" ht="15" hidden="false" customHeight="false" outlineLevel="0" collapsed="false">
      <c r="A273" s="0" t="s">
        <v>422</v>
      </c>
      <c r="B273" s="0" t="s">
        <v>278</v>
      </c>
      <c r="C273" s="0" t="s">
        <v>325</v>
      </c>
      <c r="D273" s="0" t="n">
        <v>20180820</v>
      </c>
      <c r="E273" s="0" t="s">
        <v>497</v>
      </c>
      <c r="F273" s="0" t="n">
        <v>260000</v>
      </c>
      <c r="G273" s="0" t="n">
        <v>101.823</v>
      </c>
      <c r="H273" s="0" t="n">
        <v>3.521181</v>
      </c>
      <c r="J273" s="224" t="n">
        <f aca="false">ROUND(D273/10000,0)</f>
        <v>2018</v>
      </c>
      <c r="K273" s="224" t="n">
        <f aca="false">ROUND((D273-J273*10000)/100,0)</f>
        <v>8</v>
      </c>
      <c r="L273" s="224" t="n">
        <f aca="false">D273-J273*10000-K273*100</f>
        <v>20</v>
      </c>
      <c r="M273" s="325" t="n">
        <f aca="false">DATE(J273,K273,L273)</f>
        <v>43332</v>
      </c>
      <c r="N273" s="222" t="n">
        <f aca="false">M273+E273</f>
        <v>43332.6629513889</v>
      </c>
      <c r="O273" s="0" t="n">
        <v>101.823</v>
      </c>
      <c r="P273" s="0" t="n">
        <v>3.521181</v>
      </c>
      <c r="Q273" s="0" t="s">
        <v>278</v>
      </c>
      <c r="AF273" s="224"/>
    </row>
    <row r="274" customFormat="false" ht="15" hidden="false" customHeight="false" outlineLevel="0" collapsed="false">
      <c r="A274" s="0" t="s">
        <v>422</v>
      </c>
      <c r="B274" s="0" t="s">
        <v>278</v>
      </c>
      <c r="C274" s="0" t="s">
        <v>325</v>
      </c>
      <c r="D274" s="0" t="n">
        <v>20180820</v>
      </c>
      <c r="E274" s="0" t="s">
        <v>497</v>
      </c>
      <c r="F274" s="0" t="n">
        <v>260000</v>
      </c>
      <c r="G274" s="0" t="n">
        <v>101.813</v>
      </c>
      <c r="H274" s="0" t="n">
        <v>3.525125</v>
      </c>
      <c r="J274" s="224" t="n">
        <f aca="false">ROUND(D274/10000,0)</f>
        <v>2018</v>
      </c>
      <c r="K274" s="224" t="n">
        <f aca="false">ROUND((D274-J274*10000)/100,0)</f>
        <v>8</v>
      </c>
      <c r="L274" s="224" t="n">
        <f aca="false">D274-J274*10000-K274*100</f>
        <v>20</v>
      </c>
      <c r="M274" s="325" t="n">
        <f aca="false">DATE(J274,K274,L274)</f>
        <v>43332</v>
      </c>
      <c r="N274" s="222" t="n">
        <f aca="false">M274+E274</f>
        <v>43332.6629513889</v>
      </c>
      <c r="O274" s="0" t="n">
        <v>101.813</v>
      </c>
      <c r="P274" s="0" t="n">
        <v>3.525125</v>
      </c>
      <c r="Q274" s="0" t="s">
        <v>278</v>
      </c>
      <c r="AF274" s="224"/>
    </row>
    <row r="275" customFormat="false" ht="15" hidden="false" customHeight="false" outlineLevel="0" collapsed="false">
      <c r="A275" s="0" t="s">
        <v>422</v>
      </c>
      <c r="B275" s="0" t="s">
        <v>278</v>
      </c>
      <c r="C275" s="0" t="s">
        <v>325</v>
      </c>
      <c r="D275" s="0" t="n">
        <v>20180820</v>
      </c>
      <c r="E275" s="0" t="s">
        <v>498</v>
      </c>
      <c r="F275" s="0" t="n">
        <v>100000</v>
      </c>
      <c r="G275" s="0" t="n">
        <v>101.878</v>
      </c>
      <c r="H275" s="0" t="n">
        <v>3.499497</v>
      </c>
      <c r="J275" s="224" t="n">
        <f aca="false">ROUND(D275/10000,0)</f>
        <v>2018</v>
      </c>
      <c r="K275" s="224" t="n">
        <f aca="false">ROUND((D275-J275*10000)/100,0)</f>
        <v>8</v>
      </c>
      <c r="L275" s="224" t="n">
        <f aca="false">D275-J275*10000-K275*100</f>
        <v>20</v>
      </c>
      <c r="M275" s="325" t="n">
        <f aca="false">DATE(J275,K275,L275)</f>
        <v>43332</v>
      </c>
      <c r="N275" s="222" t="n">
        <f aca="false">M275+E275</f>
        <v>43332.662974537</v>
      </c>
      <c r="O275" s="0" t="n">
        <v>101.878</v>
      </c>
      <c r="P275" s="0" t="n">
        <v>3.499497</v>
      </c>
      <c r="Q275" s="0" t="s">
        <v>278</v>
      </c>
      <c r="AF275" s="224"/>
    </row>
    <row r="276" customFormat="false" ht="15" hidden="false" customHeight="false" outlineLevel="0" collapsed="false">
      <c r="A276" s="0" t="s">
        <v>422</v>
      </c>
      <c r="B276" s="0" t="s">
        <v>278</v>
      </c>
      <c r="C276" s="0" t="s">
        <v>325</v>
      </c>
      <c r="D276" s="0" t="n">
        <v>20180820</v>
      </c>
      <c r="E276" s="0" t="s">
        <v>498</v>
      </c>
      <c r="F276" s="0" t="n">
        <v>100000</v>
      </c>
      <c r="G276" s="0" t="n">
        <v>101.808</v>
      </c>
      <c r="H276" s="0" t="n">
        <v>3.527097</v>
      </c>
      <c r="J276" s="224" t="n">
        <f aca="false">ROUND(D276/10000,0)</f>
        <v>2018</v>
      </c>
      <c r="K276" s="224" t="n">
        <f aca="false">ROUND((D276-J276*10000)/100,0)</f>
        <v>8</v>
      </c>
      <c r="L276" s="224" t="n">
        <f aca="false">D276-J276*10000-K276*100</f>
        <v>20</v>
      </c>
      <c r="M276" s="325" t="n">
        <f aca="false">DATE(J276,K276,L276)</f>
        <v>43332</v>
      </c>
      <c r="N276" s="222" t="n">
        <f aca="false">M276+E276</f>
        <v>43332.662974537</v>
      </c>
      <c r="O276" s="0" t="n">
        <v>101.808</v>
      </c>
      <c r="P276" s="0" t="n">
        <v>3.527097</v>
      </c>
      <c r="Q276" s="0" t="s">
        <v>278</v>
      </c>
      <c r="AF276" s="224"/>
    </row>
    <row r="277" customFormat="false" ht="15" hidden="false" customHeight="false" outlineLevel="0" collapsed="false">
      <c r="A277" s="0" t="s">
        <v>422</v>
      </c>
      <c r="B277" s="0" t="s">
        <v>278</v>
      </c>
      <c r="C277" s="0" t="s">
        <v>325</v>
      </c>
      <c r="D277" s="0" t="n">
        <v>20180820</v>
      </c>
      <c r="E277" s="0" t="s">
        <v>499</v>
      </c>
      <c r="F277" s="0" t="n">
        <v>90000</v>
      </c>
      <c r="G277" s="0" t="n">
        <v>101.83</v>
      </c>
      <c r="H277" s="0" t="n">
        <v>3.51842</v>
      </c>
      <c r="J277" s="224" t="n">
        <f aca="false">ROUND(D277/10000,0)</f>
        <v>2018</v>
      </c>
      <c r="K277" s="224" t="n">
        <f aca="false">ROUND((D277-J277*10000)/100,0)</f>
        <v>8</v>
      </c>
      <c r="L277" s="224" t="n">
        <f aca="false">D277-J277*10000-K277*100</f>
        <v>20</v>
      </c>
      <c r="M277" s="325" t="n">
        <f aca="false">DATE(J277,K277,L277)</f>
        <v>43332</v>
      </c>
      <c r="N277" s="222" t="n">
        <f aca="false">M277+E277</f>
        <v>43332.6692013889</v>
      </c>
      <c r="O277" s="0" t="n">
        <v>101.83</v>
      </c>
      <c r="P277" s="0" t="n">
        <v>3.51842</v>
      </c>
      <c r="Q277" s="0" t="s">
        <v>278</v>
      </c>
      <c r="AF277" s="224"/>
    </row>
    <row r="278" customFormat="false" ht="15" hidden="false" customHeight="false" outlineLevel="0" collapsed="false">
      <c r="A278" s="0" t="s">
        <v>422</v>
      </c>
      <c r="B278" s="0" t="s">
        <v>278</v>
      </c>
      <c r="C278" s="0" t="s">
        <v>325</v>
      </c>
      <c r="D278" s="0" t="n">
        <v>20180820</v>
      </c>
      <c r="E278" s="0" t="s">
        <v>499</v>
      </c>
      <c r="F278" s="0" t="n">
        <v>90000</v>
      </c>
      <c r="G278" s="0" t="n">
        <v>101.82</v>
      </c>
      <c r="H278" s="0" t="n">
        <v>3.522364</v>
      </c>
      <c r="J278" s="224" t="n">
        <f aca="false">ROUND(D278/10000,0)</f>
        <v>2018</v>
      </c>
      <c r="K278" s="224" t="n">
        <f aca="false">ROUND((D278-J278*10000)/100,0)</f>
        <v>8</v>
      </c>
      <c r="L278" s="224" t="n">
        <f aca="false">D278-J278*10000-K278*100</f>
        <v>20</v>
      </c>
      <c r="M278" s="325" t="n">
        <f aca="false">DATE(J278,K278,L278)</f>
        <v>43332</v>
      </c>
      <c r="N278" s="222" t="n">
        <f aca="false">M278+E278</f>
        <v>43332.6692013889</v>
      </c>
      <c r="O278" s="0" t="n">
        <v>101.82</v>
      </c>
      <c r="P278" s="0" t="n">
        <v>3.522364</v>
      </c>
      <c r="Q278" s="0" t="s">
        <v>278</v>
      </c>
      <c r="AF278" s="224"/>
    </row>
    <row r="279" customFormat="false" ht="15" hidden="false" customHeight="false" outlineLevel="0" collapsed="false">
      <c r="A279" s="0" t="s">
        <v>422</v>
      </c>
      <c r="B279" s="0" t="s">
        <v>278</v>
      </c>
      <c r="C279" s="0" t="s">
        <v>325</v>
      </c>
      <c r="D279" s="0" t="n">
        <v>20180820</v>
      </c>
      <c r="E279" s="0" t="s">
        <v>500</v>
      </c>
      <c r="F279" s="0" t="n">
        <v>2600000</v>
      </c>
      <c r="G279" s="0" t="n">
        <v>101.671</v>
      </c>
      <c r="H279" s="0" t="n">
        <v>3.581182</v>
      </c>
      <c r="J279" s="224" t="n">
        <f aca="false">ROUND(D279/10000,0)</f>
        <v>2018</v>
      </c>
      <c r="K279" s="224" t="n">
        <f aca="false">ROUND((D279-J279*10000)/100,0)</f>
        <v>8</v>
      </c>
      <c r="L279" s="224" t="n">
        <f aca="false">D279-J279*10000-K279*100</f>
        <v>20</v>
      </c>
      <c r="M279" s="325" t="n">
        <f aca="false">DATE(J279,K279,L279)</f>
        <v>43332</v>
      </c>
      <c r="N279" s="222" t="n">
        <f aca="false">M279+E279</f>
        <v>43332.6748842593</v>
      </c>
      <c r="O279" s="0" t="n">
        <v>101.671</v>
      </c>
      <c r="P279" s="0" t="n">
        <v>3.581182</v>
      </c>
      <c r="Q279" s="0" t="s">
        <v>278</v>
      </c>
      <c r="AF279" s="224"/>
    </row>
    <row r="280" customFormat="false" ht="15" hidden="false" customHeight="false" outlineLevel="0" collapsed="false">
      <c r="A280" s="0" t="s">
        <v>422</v>
      </c>
      <c r="B280" s="0" t="s">
        <v>278</v>
      </c>
      <c r="C280" s="0" t="s">
        <v>325</v>
      </c>
      <c r="D280" s="0" t="n">
        <v>20180820</v>
      </c>
      <c r="E280" s="0" t="s">
        <v>501</v>
      </c>
      <c r="F280" s="0" t="n">
        <v>2600000</v>
      </c>
      <c r="G280" s="0" t="n">
        <v>101.76</v>
      </c>
      <c r="H280" s="0" t="n">
        <v>3.546036</v>
      </c>
      <c r="J280" s="224" t="n">
        <f aca="false">ROUND(D280/10000,0)</f>
        <v>2018</v>
      </c>
      <c r="K280" s="224" t="n">
        <f aca="false">ROUND((D280-J280*10000)/100,0)</f>
        <v>8</v>
      </c>
      <c r="L280" s="224" t="n">
        <f aca="false">D280-J280*10000-K280*100</f>
        <v>20</v>
      </c>
      <c r="M280" s="325" t="n">
        <f aca="false">DATE(J280,K280,L280)</f>
        <v>43332</v>
      </c>
      <c r="N280" s="222" t="n">
        <f aca="false">M280+E280</f>
        <v>43332.6917939815</v>
      </c>
      <c r="O280" s="0" t="n">
        <v>101.76</v>
      </c>
      <c r="P280" s="0" t="n">
        <v>3.546036</v>
      </c>
      <c r="Q280" s="0" t="s">
        <v>278</v>
      </c>
      <c r="AF280" s="224"/>
    </row>
    <row r="281" customFormat="false" ht="15" hidden="false" customHeight="false" outlineLevel="0" collapsed="false">
      <c r="A281" s="0" t="s">
        <v>422</v>
      </c>
      <c r="B281" s="0" t="s">
        <v>278</v>
      </c>
      <c r="C281" s="0" t="s">
        <v>325</v>
      </c>
      <c r="D281" s="0" t="n">
        <v>20180821</v>
      </c>
      <c r="E281" s="0" t="s">
        <v>502</v>
      </c>
      <c r="F281" s="0" t="n">
        <v>25000</v>
      </c>
      <c r="G281" s="0" t="n">
        <v>101.939</v>
      </c>
      <c r="H281" s="0" t="n">
        <v>3.474713</v>
      </c>
      <c r="J281" s="224" t="n">
        <f aca="false">ROUND(D281/10000,0)</f>
        <v>2018</v>
      </c>
      <c r="K281" s="224" t="n">
        <f aca="false">ROUND((D281-J281*10000)/100,0)</f>
        <v>8</v>
      </c>
      <c r="L281" s="224" t="n">
        <f aca="false">D281-J281*10000-K281*100</f>
        <v>21</v>
      </c>
      <c r="M281" s="325" t="n">
        <f aca="false">DATE(J281,K281,L281)</f>
        <v>43333</v>
      </c>
      <c r="N281" s="222" t="n">
        <f aca="false">M281+E281</f>
        <v>43333.6034837963</v>
      </c>
      <c r="O281" s="0" t="n">
        <v>101.939</v>
      </c>
      <c r="P281" s="0" t="n">
        <v>3.474713</v>
      </c>
      <c r="Q281" s="0" t="s">
        <v>278</v>
      </c>
      <c r="AF281" s="224"/>
    </row>
    <row r="282" customFormat="false" ht="15" hidden="false" customHeight="false" outlineLevel="0" collapsed="false">
      <c r="A282" s="0" t="s">
        <v>422</v>
      </c>
      <c r="B282" s="0" t="s">
        <v>278</v>
      </c>
      <c r="C282" s="0" t="s">
        <v>325</v>
      </c>
      <c r="D282" s="0" t="n">
        <v>20180821</v>
      </c>
      <c r="E282" s="0" t="s">
        <v>503</v>
      </c>
      <c r="F282" s="0" t="n">
        <v>25000</v>
      </c>
      <c r="G282" s="0" t="n">
        <v>102.83</v>
      </c>
      <c r="H282" s="0" t="n">
        <v>3.125319</v>
      </c>
      <c r="J282" s="224" t="n">
        <f aca="false">ROUND(D282/10000,0)</f>
        <v>2018</v>
      </c>
      <c r="K282" s="224" t="n">
        <f aca="false">ROUND((D282-J282*10000)/100,0)</f>
        <v>8</v>
      </c>
      <c r="L282" s="224" t="n">
        <f aca="false">D282-J282*10000-K282*100</f>
        <v>21</v>
      </c>
      <c r="M282" s="325" t="n">
        <f aca="false">DATE(J282,K282,L282)</f>
        <v>43333</v>
      </c>
      <c r="N282" s="222" t="n">
        <f aca="false">M282+E282</f>
        <v>43333.6034953704</v>
      </c>
      <c r="O282" s="0" t="n">
        <v>102.83</v>
      </c>
      <c r="P282" s="0" t="n">
        <v>3.125319</v>
      </c>
      <c r="Q282" s="0" t="s">
        <v>278</v>
      </c>
      <c r="AF282" s="224"/>
    </row>
    <row r="283" customFormat="false" ht="15" hidden="false" customHeight="false" outlineLevel="0" collapsed="false">
      <c r="A283" s="0" t="s">
        <v>422</v>
      </c>
      <c r="B283" s="0" t="s">
        <v>278</v>
      </c>
      <c r="C283" s="0" t="s">
        <v>325</v>
      </c>
      <c r="D283" s="0" t="n">
        <v>20180822</v>
      </c>
      <c r="E283" s="0" t="s">
        <v>504</v>
      </c>
      <c r="F283" s="0" t="n">
        <v>10000</v>
      </c>
      <c r="G283" s="0" t="n">
        <v>102.613</v>
      </c>
      <c r="H283" s="0" t="n">
        <v>3.209055</v>
      </c>
      <c r="J283" s="224" t="n">
        <f aca="false">ROUND(D283/10000,0)</f>
        <v>2018</v>
      </c>
      <c r="K283" s="224" t="n">
        <f aca="false">ROUND((D283-J283*10000)/100,0)</f>
        <v>8</v>
      </c>
      <c r="L283" s="224" t="n">
        <f aca="false">D283-J283*10000-K283*100</f>
        <v>22</v>
      </c>
      <c r="M283" s="325" t="n">
        <f aca="false">DATE(J283,K283,L283)</f>
        <v>43334</v>
      </c>
      <c r="N283" s="222" t="n">
        <f aca="false">M283+E283</f>
        <v>43334.4529050926</v>
      </c>
      <c r="O283" s="0" t="n">
        <v>102.613</v>
      </c>
      <c r="P283" s="0" t="n">
        <v>3.209055</v>
      </c>
      <c r="Q283" s="0" t="s">
        <v>278</v>
      </c>
      <c r="AF283" s="224"/>
    </row>
    <row r="284" customFormat="false" ht="15" hidden="false" customHeight="false" outlineLevel="0" collapsed="false">
      <c r="A284" s="0" t="s">
        <v>422</v>
      </c>
      <c r="B284" s="0" t="s">
        <v>278</v>
      </c>
      <c r="C284" s="0" t="s">
        <v>325</v>
      </c>
      <c r="D284" s="0" t="n">
        <v>20180822</v>
      </c>
      <c r="E284" s="0" t="s">
        <v>505</v>
      </c>
      <c r="F284" s="0" t="n">
        <v>500000</v>
      </c>
      <c r="G284" s="0" t="n">
        <v>101.8</v>
      </c>
      <c r="H284" s="0" t="n">
        <v>3.528859</v>
      </c>
      <c r="J284" s="224" t="n">
        <f aca="false">ROUND(D284/10000,0)</f>
        <v>2018</v>
      </c>
      <c r="K284" s="224" t="n">
        <f aca="false">ROUND((D284-J284*10000)/100,0)</f>
        <v>8</v>
      </c>
      <c r="L284" s="224" t="n">
        <f aca="false">D284-J284*10000-K284*100</f>
        <v>22</v>
      </c>
      <c r="M284" s="325" t="n">
        <f aca="false">DATE(J284,K284,L284)</f>
        <v>43334</v>
      </c>
      <c r="N284" s="222" t="n">
        <f aca="false">M284+E284</f>
        <v>43334.5504282407</v>
      </c>
      <c r="O284" s="0" t="n">
        <v>101.8</v>
      </c>
      <c r="P284" s="0" t="n">
        <v>3.528859</v>
      </c>
      <c r="Q284" s="0" t="s">
        <v>278</v>
      </c>
      <c r="AF284" s="224"/>
    </row>
    <row r="285" customFormat="false" ht="15" hidden="false" customHeight="false" outlineLevel="0" collapsed="false">
      <c r="A285" s="0" t="s">
        <v>422</v>
      </c>
      <c r="B285" s="0" t="s">
        <v>278</v>
      </c>
      <c r="C285" s="0" t="s">
        <v>325</v>
      </c>
      <c r="D285" s="0" t="n">
        <v>20180822</v>
      </c>
      <c r="E285" s="0" t="s">
        <v>506</v>
      </c>
      <c r="F285" s="0" t="n">
        <v>101000</v>
      </c>
      <c r="G285" s="0" t="n">
        <v>101.901</v>
      </c>
      <c r="H285" s="0" t="n">
        <v>3.48896</v>
      </c>
      <c r="J285" s="224" t="n">
        <f aca="false">ROUND(D285/10000,0)</f>
        <v>2018</v>
      </c>
      <c r="K285" s="224" t="n">
        <f aca="false">ROUND((D285-J285*10000)/100,0)</f>
        <v>8</v>
      </c>
      <c r="L285" s="224" t="n">
        <f aca="false">D285-J285*10000-K285*100</f>
        <v>22</v>
      </c>
      <c r="M285" s="325" t="n">
        <f aca="false">DATE(J285,K285,L285)</f>
        <v>43334</v>
      </c>
      <c r="N285" s="222" t="n">
        <f aca="false">M285+E285</f>
        <v>43334.5509837963</v>
      </c>
      <c r="O285" s="0" t="n">
        <v>101.901</v>
      </c>
      <c r="P285" s="0" t="n">
        <v>3.48896</v>
      </c>
      <c r="Q285" s="0" t="s">
        <v>278</v>
      </c>
      <c r="AF285" s="224"/>
    </row>
    <row r="286" customFormat="false" ht="15" hidden="false" customHeight="false" outlineLevel="0" collapsed="false">
      <c r="A286" s="0" t="s">
        <v>422</v>
      </c>
      <c r="B286" s="0" t="s">
        <v>278</v>
      </c>
      <c r="C286" s="0" t="s">
        <v>325</v>
      </c>
      <c r="D286" s="0" t="n">
        <v>20180822</v>
      </c>
      <c r="E286" s="0" t="s">
        <v>507</v>
      </c>
      <c r="F286" s="0" t="n">
        <v>100000</v>
      </c>
      <c r="G286" s="0" t="n">
        <v>102.309</v>
      </c>
      <c r="H286" s="0" t="n">
        <v>3.328274</v>
      </c>
      <c r="J286" s="224" t="n">
        <f aca="false">ROUND(D286/10000,0)</f>
        <v>2018</v>
      </c>
      <c r="K286" s="224" t="n">
        <f aca="false">ROUND((D286-J286*10000)/100,0)</f>
        <v>8</v>
      </c>
      <c r="L286" s="224" t="n">
        <f aca="false">D286-J286*10000-K286*100</f>
        <v>22</v>
      </c>
      <c r="M286" s="325" t="n">
        <f aca="false">DATE(J286,K286,L286)</f>
        <v>43334</v>
      </c>
      <c r="N286" s="222" t="n">
        <f aca="false">M286+E286</f>
        <v>43334.551412037</v>
      </c>
      <c r="O286" s="0" t="n">
        <v>102.309</v>
      </c>
      <c r="P286" s="0" t="n">
        <v>3.328274</v>
      </c>
      <c r="Q286" s="0" t="s">
        <v>278</v>
      </c>
      <c r="AF286" s="224"/>
    </row>
    <row r="287" customFormat="false" ht="15" hidden="false" customHeight="false" outlineLevel="0" collapsed="false">
      <c r="A287" s="0" t="s">
        <v>422</v>
      </c>
      <c r="B287" s="0" t="s">
        <v>278</v>
      </c>
      <c r="C287" s="0" t="s">
        <v>325</v>
      </c>
      <c r="D287" s="0" t="n">
        <v>20180822</v>
      </c>
      <c r="E287" s="0" t="s">
        <v>508</v>
      </c>
      <c r="F287" s="0" t="n">
        <v>500000</v>
      </c>
      <c r="G287" s="0" t="n">
        <v>101.666</v>
      </c>
      <c r="H287" s="0" t="n">
        <v>3.581869</v>
      </c>
      <c r="J287" s="224" t="n">
        <f aca="false">ROUND(D287/10000,0)</f>
        <v>2018</v>
      </c>
      <c r="K287" s="224" t="n">
        <f aca="false">ROUND((D287-J287*10000)/100,0)</f>
        <v>8</v>
      </c>
      <c r="L287" s="224" t="n">
        <f aca="false">D287-J287*10000-K287*100</f>
        <v>22</v>
      </c>
      <c r="M287" s="325" t="n">
        <f aca="false">DATE(J287,K287,L287)</f>
        <v>43334</v>
      </c>
      <c r="N287" s="222" t="n">
        <f aca="false">M287+E287</f>
        <v>43334.5514467593</v>
      </c>
      <c r="O287" s="0" t="n">
        <v>101.666</v>
      </c>
      <c r="P287" s="0" t="n">
        <v>3.581869</v>
      </c>
      <c r="Q287" s="0" t="s">
        <v>278</v>
      </c>
      <c r="AF287" s="224"/>
    </row>
    <row r="288" customFormat="false" ht="15" hidden="false" customHeight="false" outlineLevel="0" collapsed="false">
      <c r="A288" s="0" t="s">
        <v>422</v>
      </c>
      <c r="B288" s="0" t="s">
        <v>278</v>
      </c>
      <c r="C288" s="0" t="s">
        <v>325</v>
      </c>
      <c r="D288" s="0" t="n">
        <v>20180822</v>
      </c>
      <c r="E288" s="0" t="s">
        <v>509</v>
      </c>
      <c r="F288" s="0" t="n">
        <v>350000</v>
      </c>
      <c r="G288" s="0" t="n">
        <v>101.8</v>
      </c>
      <c r="H288" s="0" t="n">
        <v>3.528859</v>
      </c>
      <c r="J288" s="224" t="n">
        <f aca="false">ROUND(D288/10000,0)</f>
        <v>2018</v>
      </c>
      <c r="K288" s="224" t="n">
        <f aca="false">ROUND((D288-J288*10000)/100,0)</f>
        <v>8</v>
      </c>
      <c r="L288" s="224" t="n">
        <f aca="false">D288-J288*10000-K288*100</f>
        <v>22</v>
      </c>
      <c r="M288" s="325" t="n">
        <f aca="false">DATE(J288,K288,L288)</f>
        <v>43334</v>
      </c>
      <c r="N288" s="222" t="n">
        <f aca="false">M288+E288</f>
        <v>43334.5674074074</v>
      </c>
      <c r="O288" s="0" t="n">
        <v>101.8</v>
      </c>
      <c r="P288" s="0" t="n">
        <v>3.528859</v>
      </c>
      <c r="Q288" s="0" t="s">
        <v>278</v>
      </c>
      <c r="AF288" s="224"/>
    </row>
    <row r="289" customFormat="false" ht="15" hidden="false" customHeight="false" outlineLevel="0" collapsed="false">
      <c r="A289" s="0" t="s">
        <v>422</v>
      </c>
      <c r="B289" s="0" t="s">
        <v>278</v>
      </c>
      <c r="C289" s="0" t="s">
        <v>325</v>
      </c>
      <c r="D289" s="0" t="n">
        <v>20180822</v>
      </c>
      <c r="E289" s="0" t="s">
        <v>510</v>
      </c>
      <c r="F289" s="0" t="n">
        <v>125000</v>
      </c>
      <c r="G289" s="0" t="n">
        <v>101.886</v>
      </c>
      <c r="H289" s="0" t="n">
        <v>3.494882</v>
      </c>
      <c r="J289" s="224" t="n">
        <f aca="false">ROUND(D289/10000,0)</f>
        <v>2018</v>
      </c>
      <c r="K289" s="224" t="n">
        <f aca="false">ROUND((D289-J289*10000)/100,0)</f>
        <v>8</v>
      </c>
      <c r="L289" s="224" t="n">
        <f aca="false">D289-J289*10000-K289*100</f>
        <v>22</v>
      </c>
      <c r="M289" s="325" t="n">
        <f aca="false">DATE(J289,K289,L289)</f>
        <v>43334</v>
      </c>
      <c r="N289" s="222" t="n">
        <f aca="false">M289+E289</f>
        <v>43334.5882407407</v>
      </c>
      <c r="O289" s="0" t="n">
        <v>101.886</v>
      </c>
      <c r="P289" s="0" t="n">
        <v>3.494882</v>
      </c>
      <c r="Q289" s="0" t="s">
        <v>278</v>
      </c>
      <c r="AF289" s="224"/>
    </row>
    <row r="290" customFormat="false" ht="15" hidden="false" customHeight="false" outlineLevel="0" collapsed="false">
      <c r="A290" s="0" t="s">
        <v>422</v>
      </c>
      <c r="B290" s="0" t="s">
        <v>278</v>
      </c>
      <c r="C290" s="0" t="s">
        <v>325</v>
      </c>
      <c r="D290" s="0" t="n">
        <v>20180822</v>
      </c>
      <c r="E290" s="0" t="s">
        <v>510</v>
      </c>
      <c r="F290" s="0" t="n">
        <v>125000</v>
      </c>
      <c r="G290" s="0" t="n">
        <v>101.886</v>
      </c>
      <c r="H290" s="0" t="n">
        <v>3.494882</v>
      </c>
      <c r="J290" s="224" t="n">
        <f aca="false">ROUND(D290/10000,0)</f>
        <v>2018</v>
      </c>
      <c r="K290" s="224" t="n">
        <f aca="false">ROUND((D290-J290*10000)/100,0)</f>
        <v>8</v>
      </c>
      <c r="L290" s="224" t="n">
        <f aca="false">D290-J290*10000-K290*100</f>
        <v>22</v>
      </c>
      <c r="M290" s="325" t="n">
        <f aca="false">DATE(J290,K290,L290)</f>
        <v>43334</v>
      </c>
      <c r="N290" s="222" t="n">
        <f aca="false">M290+E290</f>
        <v>43334.5882407407</v>
      </c>
      <c r="O290" s="0" t="n">
        <v>101.886</v>
      </c>
      <c r="P290" s="0" t="n">
        <v>3.494882</v>
      </c>
      <c r="Q290" s="0" t="s">
        <v>278</v>
      </c>
      <c r="AF290" s="224"/>
    </row>
    <row r="291" customFormat="false" ht="15" hidden="false" customHeight="false" outlineLevel="0" collapsed="false">
      <c r="A291" s="0" t="s">
        <v>422</v>
      </c>
      <c r="B291" s="0" t="s">
        <v>278</v>
      </c>
      <c r="C291" s="0" t="s">
        <v>325</v>
      </c>
      <c r="D291" s="0" t="n">
        <v>20180822</v>
      </c>
      <c r="E291" s="0" t="s">
        <v>511</v>
      </c>
      <c r="F291" s="0" t="n">
        <v>10000</v>
      </c>
      <c r="G291" s="0" t="n">
        <v>101.894</v>
      </c>
      <c r="H291" s="0" t="n">
        <v>3.491723</v>
      </c>
      <c r="J291" s="224" t="n">
        <f aca="false">ROUND(D291/10000,0)</f>
        <v>2018</v>
      </c>
      <c r="K291" s="224" t="n">
        <f aca="false">ROUND((D291-J291*10000)/100,0)</f>
        <v>8</v>
      </c>
      <c r="L291" s="224" t="n">
        <f aca="false">D291-J291*10000-K291*100</f>
        <v>22</v>
      </c>
      <c r="M291" s="325" t="n">
        <f aca="false">DATE(J291,K291,L291)</f>
        <v>43334</v>
      </c>
      <c r="N291" s="222" t="n">
        <f aca="false">M291+E291</f>
        <v>43334.6266087963</v>
      </c>
      <c r="O291" s="0" t="n">
        <v>101.894</v>
      </c>
      <c r="P291" s="0" t="n">
        <v>3.491723</v>
      </c>
      <c r="Q291" s="0" t="s">
        <v>278</v>
      </c>
      <c r="AF291" s="224"/>
    </row>
    <row r="292" customFormat="false" ht="15" hidden="false" customHeight="false" outlineLevel="0" collapsed="false">
      <c r="A292" s="0" t="s">
        <v>422</v>
      </c>
      <c r="B292" s="0" t="s">
        <v>278</v>
      </c>
      <c r="C292" s="0" t="s">
        <v>325</v>
      </c>
      <c r="D292" s="0" t="n">
        <v>20180822</v>
      </c>
      <c r="E292" s="0" t="s">
        <v>511</v>
      </c>
      <c r="F292" s="0" t="n">
        <v>10000</v>
      </c>
      <c r="G292" s="0" t="n">
        <v>101.894</v>
      </c>
      <c r="H292" s="0" t="n">
        <v>3.491723</v>
      </c>
      <c r="J292" s="224" t="n">
        <f aca="false">ROUND(D292/10000,0)</f>
        <v>2018</v>
      </c>
      <c r="K292" s="224" t="n">
        <f aca="false">ROUND((D292-J292*10000)/100,0)</f>
        <v>8</v>
      </c>
      <c r="L292" s="224" t="n">
        <f aca="false">D292-J292*10000-K292*100</f>
        <v>22</v>
      </c>
      <c r="M292" s="325" t="n">
        <f aca="false">DATE(J292,K292,L292)</f>
        <v>43334</v>
      </c>
      <c r="N292" s="222" t="n">
        <f aca="false">M292+E292</f>
        <v>43334.6266087963</v>
      </c>
      <c r="O292" s="0" t="n">
        <v>101.894</v>
      </c>
      <c r="P292" s="0" t="n">
        <v>3.491723</v>
      </c>
      <c r="Q292" s="0" t="s">
        <v>278</v>
      </c>
      <c r="AF292" s="224"/>
    </row>
    <row r="293" customFormat="false" ht="15" hidden="false" customHeight="false" outlineLevel="0" collapsed="false">
      <c r="A293" s="0" t="s">
        <v>422</v>
      </c>
      <c r="B293" s="0" t="s">
        <v>278</v>
      </c>
      <c r="C293" s="0" t="s">
        <v>325</v>
      </c>
      <c r="D293" s="0" t="n">
        <v>20180822</v>
      </c>
      <c r="E293" s="0" t="s">
        <v>511</v>
      </c>
      <c r="F293" s="0" t="n">
        <v>10000</v>
      </c>
      <c r="G293" s="0" t="n">
        <v>101.894</v>
      </c>
      <c r="H293" s="0" t="n">
        <v>3.491723</v>
      </c>
      <c r="J293" s="224" t="n">
        <f aca="false">ROUND(D293/10000,0)</f>
        <v>2018</v>
      </c>
      <c r="K293" s="224" t="n">
        <f aca="false">ROUND((D293-J293*10000)/100,0)</f>
        <v>8</v>
      </c>
      <c r="L293" s="224" t="n">
        <f aca="false">D293-J293*10000-K293*100</f>
        <v>22</v>
      </c>
      <c r="M293" s="325" t="n">
        <f aca="false">DATE(J293,K293,L293)</f>
        <v>43334</v>
      </c>
      <c r="N293" s="222" t="n">
        <f aca="false">M293+E293</f>
        <v>43334.6266087963</v>
      </c>
      <c r="O293" s="0" t="n">
        <v>101.894</v>
      </c>
      <c r="P293" s="0" t="n">
        <v>3.491723</v>
      </c>
      <c r="Q293" s="0" t="s">
        <v>278</v>
      </c>
      <c r="AF293" s="224"/>
    </row>
    <row r="294" customFormat="false" ht="15" hidden="false" customHeight="false" outlineLevel="0" collapsed="false">
      <c r="A294" s="0" t="s">
        <v>422</v>
      </c>
      <c r="B294" s="0" t="s">
        <v>278</v>
      </c>
      <c r="C294" s="0" t="s">
        <v>325</v>
      </c>
      <c r="D294" s="0" t="n">
        <v>20180822</v>
      </c>
      <c r="E294" s="0" t="s">
        <v>512</v>
      </c>
      <c r="F294" s="0" t="n">
        <v>500000</v>
      </c>
      <c r="G294" s="0" t="n">
        <v>101.886</v>
      </c>
      <c r="H294" s="0" t="n">
        <v>3.494882</v>
      </c>
      <c r="J294" s="224" t="n">
        <f aca="false">ROUND(D294/10000,0)</f>
        <v>2018</v>
      </c>
      <c r="K294" s="224" t="n">
        <f aca="false">ROUND((D294-J294*10000)/100,0)</f>
        <v>8</v>
      </c>
      <c r="L294" s="224" t="n">
        <f aca="false">D294-J294*10000-K294*100</f>
        <v>22</v>
      </c>
      <c r="M294" s="325" t="n">
        <f aca="false">DATE(J294,K294,L294)</f>
        <v>43334</v>
      </c>
      <c r="N294" s="222" t="n">
        <f aca="false">M294+E294</f>
        <v>43334.6302314815</v>
      </c>
      <c r="O294" s="0" t="n">
        <v>101.886</v>
      </c>
      <c r="P294" s="0" t="n">
        <v>3.494882</v>
      </c>
      <c r="Q294" s="0" t="s">
        <v>278</v>
      </c>
      <c r="AF294" s="224"/>
    </row>
    <row r="295" customFormat="false" ht="15" hidden="false" customHeight="false" outlineLevel="0" collapsed="false">
      <c r="A295" s="0" t="s">
        <v>422</v>
      </c>
      <c r="B295" s="0" t="s">
        <v>278</v>
      </c>
      <c r="C295" s="0" t="s">
        <v>325</v>
      </c>
      <c r="D295" s="0" t="n">
        <v>20180822</v>
      </c>
      <c r="E295" s="0" t="s">
        <v>512</v>
      </c>
      <c r="F295" s="0" t="n">
        <v>500000</v>
      </c>
      <c r="G295" s="0" t="n">
        <v>102.5</v>
      </c>
      <c r="H295" s="0" t="n">
        <v>3.25332</v>
      </c>
      <c r="J295" s="224" t="n">
        <f aca="false">ROUND(D295/10000,0)</f>
        <v>2018</v>
      </c>
      <c r="K295" s="224" t="n">
        <f aca="false">ROUND((D295-J295*10000)/100,0)</f>
        <v>8</v>
      </c>
      <c r="L295" s="224" t="n">
        <f aca="false">D295-J295*10000-K295*100</f>
        <v>22</v>
      </c>
      <c r="M295" s="325" t="n">
        <f aca="false">DATE(J295,K295,L295)</f>
        <v>43334</v>
      </c>
      <c r="N295" s="222" t="n">
        <f aca="false">M295+E295</f>
        <v>43334.6302314815</v>
      </c>
      <c r="O295" s="0" t="n">
        <v>102.5</v>
      </c>
      <c r="P295" s="0" t="n">
        <v>3.25332</v>
      </c>
      <c r="Q295" s="0" t="s">
        <v>278</v>
      </c>
      <c r="AF295" s="224"/>
    </row>
    <row r="296" customFormat="false" ht="15" hidden="false" customHeight="false" outlineLevel="0" collapsed="false">
      <c r="A296" s="0" t="s">
        <v>422</v>
      </c>
      <c r="B296" s="0" t="s">
        <v>278</v>
      </c>
      <c r="C296" s="0" t="s">
        <v>325</v>
      </c>
      <c r="D296" s="0" t="n">
        <v>20180822</v>
      </c>
      <c r="E296" s="0" t="s">
        <v>513</v>
      </c>
      <c r="F296" s="0" t="n">
        <v>1000</v>
      </c>
      <c r="G296" s="0" t="n">
        <v>101.673</v>
      </c>
      <c r="H296" s="0" t="n">
        <v>3.579098</v>
      </c>
      <c r="J296" s="224" t="n">
        <f aca="false">ROUND(D296/10000,0)</f>
        <v>2018</v>
      </c>
      <c r="K296" s="224" t="n">
        <f aca="false">ROUND((D296-J296*10000)/100,0)</f>
        <v>8</v>
      </c>
      <c r="L296" s="224" t="n">
        <f aca="false">D296-J296*10000-K296*100</f>
        <v>22</v>
      </c>
      <c r="M296" s="325" t="n">
        <f aca="false">DATE(J296,K296,L296)</f>
        <v>43334</v>
      </c>
      <c r="N296" s="222" t="n">
        <f aca="false">M296+E296</f>
        <v>43334.6711458333</v>
      </c>
      <c r="O296" s="0" t="n">
        <v>101.673</v>
      </c>
      <c r="P296" s="0" t="n">
        <v>3.579098</v>
      </c>
      <c r="Q296" s="0" t="s">
        <v>278</v>
      </c>
      <c r="AF296" s="224"/>
    </row>
    <row r="297" customFormat="false" ht="15" hidden="false" customHeight="false" outlineLevel="0" collapsed="false">
      <c r="A297" s="0" t="s">
        <v>422</v>
      </c>
      <c r="B297" s="0" t="s">
        <v>278</v>
      </c>
      <c r="C297" s="0" t="s">
        <v>325</v>
      </c>
      <c r="D297" s="0" t="n">
        <v>20180823</v>
      </c>
      <c r="E297" s="0" t="s">
        <v>514</v>
      </c>
      <c r="F297" s="0" t="n">
        <v>25000</v>
      </c>
      <c r="G297" s="0" t="n">
        <v>101.855</v>
      </c>
      <c r="H297" s="0" t="n">
        <v>3.504962</v>
      </c>
      <c r="J297" s="224" t="n">
        <f aca="false">ROUND(D297/10000,0)</f>
        <v>2018</v>
      </c>
      <c r="K297" s="224" t="n">
        <f aca="false">ROUND((D297-J297*10000)/100,0)</f>
        <v>8</v>
      </c>
      <c r="L297" s="224" t="n">
        <f aca="false">D297-J297*10000-K297*100</f>
        <v>23</v>
      </c>
      <c r="M297" s="325" t="n">
        <f aca="false">DATE(J297,K297,L297)</f>
        <v>43335</v>
      </c>
      <c r="N297" s="222" t="n">
        <f aca="false">M297+E297</f>
        <v>43335.3407175926</v>
      </c>
      <c r="O297" s="0" t="n">
        <v>101.855</v>
      </c>
      <c r="P297" s="0" t="n">
        <v>3.504962</v>
      </c>
      <c r="Q297" s="0" t="s">
        <v>278</v>
      </c>
      <c r="AF297" s="224"/>
    </row>
    <row r="298" customFormat="false" ht="15" hidden="false" customHeight="false" outlineLevel="0" collapsed="false">
      <c r="A298" s="0" t="s">
        <v>422</v>
      </c>
      <c r="B298" s="0" t="s">
        <v>278</v>
      </c>
      <c r="C298" s="0" t="s">
        <v>325</v>
      </c>
      <c r="D298" s="0" t="n">
        <v>20180823</v>
      </c>
      <c r="E298" s="0" t="s">
        <v>515</v>
      </c>
      <c r="F298" s="0" t="n">
        <v>50000</v>
      </c>
      <c r="G298" s="0" t="n">
        <v>101.878</v>
      </c>
      <c r="H298" s="0" t="n">
        <v>3.49585</v>
      </c>
      <c r="J298" s="224" t="n">
        <f aca="false">ROUND(D298/10000,0)</f>
        <v>2018</v>
      </c>
      <c r="K298" s="224" t="n">
        <f aca="false">ROUND((D298-J298*10000)/100,0)</f>
        <v>8</v>
      </c>
      <c r="L298" s="224" t="n">
        <f aca="false">D298-J298*10000-K298*100</f>
        <v>23</v>
      </c>
      <c r="M298" s="325" t="n">
        <f aca="false">DATE(J298,K298,L298)</f>
        <v>43335</v>
      </c>
      <c r="N298" s="222" t="n">
        <f aca="false">M298+E298</f>
        <v>43335.5115162037</v>
      </c>
      <c r="O298" s="0" t="n">
        <v>101.878</v>
      </c>
      <c r="P298" s="0" t="n">
        <v>3.49585</v>
      </c>
      <c r="Q298" s="0" t="s">
        <v>278</v>
      </c>
      <c r="AF298" s="224"/>
    </row>
    <row r="299" customFormat="false" ht="15" hidden="false" customHeight="false" outlineLevel="0" collapsed="false">
      <c r="A299" s="0" t="s">
        <v>422</v>
      </c>
      <c r="B299" s="0" t="s">
        <v>278</v>
      </c>
      <c r="C299" s="0" t="s">
        <v>325</v>
      </c>
      <c r="D299" s="0" t="n">
        <v>20180823</v>
      </c>
      <c r="E299" s="0" t="s">
        <v>516</v>
      </c>
      <c r="F299" s="0" t="n">
        <v>50000</v>
      </c>
      <c r="G299" s="0" t="n">
        <v>101.878</v>
      </c>
      <c r="H299" s="0" t="n">
        <v>3.49585</v>
      </c>
      <c r="J299" s="224" t="n">
        <f aca="false">ROUND(D299/10000,0)</f>
        <v>2018</v>
      </c>
      <c r="K299" s="224" t="n">
        <f aca="false">ROUND((D299-J299*10000)/100,0)</f>
        <v>8</v>
      </c>
      <c r="L299" s="224" t="n">
        <f aca="false">D299-J299*10000-K299*100</f>
        <v>23</v>
      </c>
      <c r="M299" s="325" t="n">
        <f aca="false">DATE(J299,K299,L299)</f>
        <v>43335</v>
      </c>
      <c r="N299" s="222" t="n">
        <f aca="false">M299+E299</f>
        <v>43335.5115277778</v>
      </c>
      <c r="O299" s="0" t="n">
        <v>101.878</v>
      </c>
      <c r="P299" s="0" t="n">
        <v>3.49585</v>
      </c>
      <c r="Q299" s="0" t="s">
        <v>278</v>
      </c>
      <c r="AF299" s="224"/>
    </row>
    <row r="300" customFormat="false" ht="15" hidden="false" customHeight="false" outlineLevel="0" collapsed="false">
      <c r="A300" s="0" t="s">
        <v>422</v>
      </c>
      <c r="B300" s="0" t="s">
        <v>278</v>
      </c>
      <c r="C300" s="0" t="s">
        <v>325</v>
      </c>
      <c r="D300" s="0" t="n">
        <v>20180823</v>
      </c>
      <c r="E300" s="0" t="s">
        <v>517</v>
      </c>
      <c r="F300" s="0" t="n">
        <v>15000</v>
      </c>
      <c r="G300" s="0" t="n">
        <v>101.84</v>
      </c>
      <c r="H300" s="0" t="n">
        <v>3.510905</v>
      </c>
      <c r="J300" s="224" t="n">
        <f aca="false">ROUND(D300/10000,0)</f>
        <v>2018</v>
      </c>
      <c r="K300" s="224" t="n">
        <f aca="false">ROUND((D300-J300*10000)/100,0)</f>
        <v>8</v>
      </c>
      <c r="L300" s="224" t="n">
        <f aca="false">D300-J300*10000-K300*100</f>
        <v>23</v>
      </c>
      <c r="M300" s="325" t="n">
        <f aca="false">DATE(J300,K300,L300)</f>
        <v>43335</v>
      </c>
      <c r="N300" s="222" t="n">
        <f aca="false">M300+E300</f>
        <v>43335.5530208333</v>
      </c>
      <c r="O300" s="0" t="n">
        <v>101.84</v>
      </c>
      <c r="P300" s="0" t="n">
        <v>3.510905</v>
      </c>
      <c r="Q300" s="0" t="s">
        <v>278</v>
      </c>
      <c r="AF300" s="224"/>
    </row>
    <row r="301" customFormat="false" ht="15" hidden="false" customHeight="false" outlineLevel="0" collapsed="false">
      <c r="A301" s="0" t="s">
        <v>422</v>
      </c>
      <c r="B301" s="0" t="s">
        <v>278</v>
      </c>
      <c r="C301" s="0" t="s">
        <v>325</v>
      </c>
      <c r="D301" s="0" t="n">
        <v>20180823</v>
      </c>
      <c r="E301" s="0" t="s">
        <v>517</v>
      </c>
      <c r="F301" s="0" t="n">
        <v>15000</v>
      </c>
      <c r="G301" s="0" t="n">
        <v>101.84</v>
      </c>
      <c r="H301" s="0" t="n">
        <v>3.510905</v>
      </c>
      <c r="J301" s="224" t="n">
        <f aca="false">ROUND(D301/10000,0)</f>
        <v>2018</v>
      </c>
      <c r="K301" s="224" t="n">
        <f aca="false">ROUND((D301-J301*10000)/100,0)</f>
        <v>8</v>
      </c>
      <c r="L301" s="224" t="n">
        <f aca="false">D301-J301*10000-K301*100</f>
        <v>23</v>
      </c>
      <c r="M301" s="325" t="n">
        <f aca="false">DATE(J301,K301,L301)</f>
        <v>43335</v>
      </c>
      <c r="N301" s="222" t="n">
        <f aca="false">M301+E301</f>
        <v>43335.5530208333</v>
      </c>
      <c r="O301" s="0" t="n">
        <v>101.84</v>
      </c>
      <c r="P301" s="0" t="n">
        <v>3.510905</v>
      </c>
      <c r="Q301" s="0" t="s">
        <v>278</v>
      </c>
      <c r="AF301" s="224"/>
    </row>
    <row r="302" customFormat="false" ht="15" hidden="false" customHeight="false" outlineLevel="0" collapsed="false">
      <c r="A302" s="0" t="s">
        <v>422</v>
      </c>
      <c r="B302" s="0" t="s">
        <v>278</v>
      </c>
      <c r="C302" s="0" t="s">
        <v>325</v>
      </c>
      <c r="D302" s="0" t="n">
        <v>20180823</v>
      </c>
      <c r="E302" s="0" t="s">
        <v>517</v>
      </c>
      <c r="F302" s="0" t="n">
        <v>15000</v>
      </c>
      <c r="G302" s="0" t="n">
        <v>101.84</v>
      </c>
      <c r="H302" s="0" t="n">
        <v>3.510905</v>
      </c>
      <c r="J302" s="224" t="n">
        <f aca="false">ROUND(D302/10000,0)</f>
        <v>2018</v>
      </c>
      <c r="K302" s="224" t="n">
        <f aca="false">ROUND((D302-J302*10000)/100,0)</f>
        <v>8</v>
      </c>
      <c r="L302" s="224" t="n">
        <f aca="false">D302-J302*10000-K302*100</f>
        <v>23</v>
      </c>
      <c r="M302" s="325" t="n">
        <f aca="false">DATE(J302,K302,L302)</f>
        <v>43335</v>
      </c>
      <c r="N302" s="222" t="n">
        <f aca="false">M302+E302</f>
        <v>43335.5530208333</v>
      </c>
      <c r="O302" s="0" t="n">
        <v>101.84</v>
      </c>
      <c r="P302" s="0" t="n">
        <v>3.510905</v>
      </c>
      <c r="Q302" s="0" t="s">
        <v>278</v>
      </c>
      <c r="AF302" s="224"/>
    </row>
    <row r="303" customFormat="false" ht="15" hidden="false" customHeight="false" outlineLevel="0" collapsed="false">
      <c r="A303" s="0" t="s">
        <v>422</v>
      </c>
      <c r="B303" s="0" t="s">
        <v>278</v>
      </c>
      <c r="C303" s="0" t="s">
        <v>325</v>
      </c>
      <c r="D303" s="0" t="n">
        <v>20180823</v>
      </c>
      <c r="E303" s="0" t="s">
        <v>518</v>
      </c>
      <c r="F303" s="0" t="n">
        <v>10000</v>
      </c>
      <c r="G303" s="0" t="n">
        <v>101.825</v>
      </c>
      <c r="H303" s="0" t="n">
        <v>3.51685</v>
      </c>
      <c r="J303" s="224" t="n">
        <f aca="false">ROUND(D303/10000,0)</f>
        <v>2018</v>
      </c>
      <c r="K303" s="224" t="n">
        <f aca="false">ROUND((D303-J303*10000)/100,0)</f>
        <v>8</v>
      </c>
      <c r="L303" s="224" t="n">
        <f aca="false">D303-J303*10000-K303*100</f>
        <v>23</v>
      </c>
      <c r="M303" s="325" t="n">
        <f aca="false">DATE(J303,K303,L303)</f>
        <v>43335</v>
      </c>
      <c r="N303" s="222" t="n">
        <f aca="false">M303+E303</f>
        <v>43335.5937615741</v>
      </c>
      <c r="O303" s="0" t="n">
        <v>101.825</v>
      </c>
      <c r="P303" s="0" t="n">
        <v>3.51685</v>
      </c>
      <c r="Q303" s="0" t="s">
        <v>278</v>
      </c>
      <c r="AF303" s="224"/>
    </row>
    <row r="304" customFormat="false" ht="15" hidden="false" customHeight="false" outlineLevel="0" collapsed="false">
      <c r="A304" s="0" t="s">
        <v>422</v>
      </c>
      <c r="B304" s="0" t="s">
        <v>278</v>
      </c>
      <c r="C304" s="0" t="s">
        <v>325</v>
      </c>
      <c r="D304" s="0" t="n">
        <v>20180823</v>
      </c>
      <c r="E304" s="0" t="s">
        <v>518</v>
      </c>
      <c r="F304" s="0" t="n">
        <v>10000</v>
      </c>
      <c r="G304" s="0" t="n">
        <v>101.825</v>
      </c>
      <c r="H304" s="0" t="n">
        <v>3.51685</v>
      </c>
      <c r="J304" s="224" t="n">
        <f aca="false">ROUND(D304/10000,0)</f>
        <v>2018</v>
      </c>
      <c r="K304" s="224" t="n">
        <f aca="false">ROUND((D304-J304*10000)/100,0)</f>
        <v>8</v>
      </c>
      <c r="L304" s="224" t="n">
        <f aca="false">D304-J304*10000-K304*100</f>
        <v>23</v>
      </c>
      <c r="M304" s="325" t="n">
        <f aca="false">DATE(J304,K304,L304)</f>
        <v>43335</v>
      </c>
      <c r="N304" s="222" t="n">
        <f aca="false">M304+E304</f>
        <v>43335.5937615741</v>
      </c>
      <c r="O304" s="0" t="n">
        <v>101.825</v>
      </c>
      <c r="P304" s="0" t="n">
        <v>3.51685</v>
      </c>
      <c r="Q304" s="0" t="s">
        <v>278</v>
      </c>
      <c r="AF304" s="224"/>
    </row>
    <row r="305" customFormat="false" ht="15" hidden="false" customHeight="false" outlineLevel="0" collapsed="false">
      <c r="A305" s="0" t="s">
        <v>422</v>
      </c>
      <c r="B305" s="0" t="s">
        <v>278</v>
      </c>
      <c r="C305" s="0" t="s">
        <v>325</v>
      </c>
      <c r="D305" s="0" t="n">
        <v>20180823</v>
      </c>
      <c r="E305" s="0" t="s">
        <v>518</v>
      </c>
      <c r="F305" s="0" t="n">
        <v>10000</v>
      </c>
      <c r="G305" s="0" t="n">
        <v>101.825</v>
      </c>
      <c r="H305" s="0" t="n">
        <v>3.51685</v>
      </c>
      <c r="J305" s="224" t="n">
        <f aca="false">ROUND(D305/10000,0)</f>
        <v>2018</v>
      </c>
      <c r="K305" s="224" t="n">
        <f aca="false">ROUND((D305-J305*10000)/100,0)</f>
        <v>8</v>
      </c>
      <c r="L305" s="224" t="n">
        <f aca="false">D305-J305*10000-K305*100</f>
        <v>23</v>
      </c>
      <c r="M305" s="325" t="n">
        <f aca="false">DATE(J305,K305,L305)</f>
        <v>43335</v>
      </c>
      <c r="N305" s="222" t="n">
        <f aca="false">M305+E305</f>
        <v>43335.5937615741</v>
      </c>
      <c r="O305" s="0" t="n">
        <v>101.825</v>
      </c>
      <c r="P305" s="0" t="n">
        <v>3.51685</v>
      </c>
      <c r="Q305" s="0" t="s">
        <v>278</v>
      </c>
      <c r="AF305" s="224"/>
    </row>
    <row r="306" customFormat="false" ht="15" hidden="false" customHeight="false" outlineLevel="0" collapsed="false">
      <c r="A306" s="0" t="s">
        <v>422</v>
      </c>
      <c r="B306" s="0" t="s">
        <v>278</v>
      </c>
      <c r="C306" s="0" t="s">
        <v>325</v>
      </c>
      <c r="D306" s="0" t="n">
        <v>20180823</v>
      </c>
      <c r="E306" s="0" t="s">
        <v>519</v>
      </c>
      <c r="F306" s="0" t="n">
        <v>10000</v>
      </c>
      <c r="G306" s="0" t="n">
        <v>102.012</v>
      </c>
      <c r="H306" s="0" t="n">
        <v>3.442816</v>
      </c>
      <c r="J306" s="224" t="n">
        <f aca="false">ROUND(D306/10000,0)</f>
        <v>2018</v>
      </c>
      <c r="K306" s="224" t="n">
        <f aca="false">ROUND((D306-J306*10000)/100,0)</f>
        <v>8</v>
      </c>
      <c r="L306" s="224" t="n">
        <f aca="false">D306-J306*10000-K306*100</f>
        <v>23</v>
      </c>
      <c r="M306" s="325" t="n">
        <f aca="false">DATE(J306,K306,L306)</f>
        <v>43335</v>
      </c>
      <c r="N306" s="222" t="n">
        <f aca="false">M306+E306</f>
        <v>43335.6138310185</v>
      </c>
      <c r="O306" s="0" t="n">
        <v>102.012</v>
      </c>
      <c r="P306" s="0" t="n">
        <v>3.442816</v>
      </c>
      <c r="Q306" s="0" t="s">
        <v>278</v>
      </c>
      <c r="AF306" s="224"/>
    </row>
    <row r="307" customFormat="false" ht="15" hidden="false" customHeight="false" outlineLevel="0" collapsed="false">
      <c r="A307" s="0" t="s">
        <v>422</v>
      </c>
      <c r="B307" s="0" t="s">
        <v>278</v>
      </c>
      <c r="C307" s="0" t="s">
        <v>325</v>
      </c>
      <c r="D307" s="0" t="n">
        <v>20180823</v>
      </c>
      <c r="E307" s="0" t="s">
        <v>519</v>
      </c>
      <c r="F307" s="0" t="n">
        <v>10000</v>
      </c>
      <c r="G307" s="0" t="n">
        <v>101.812</v>
      </c>
      <c r="H307" s="0" t="n">
        <v>3.522003</v>
      </c>
      <c r="J307" s="224" t="n">
        <f aca="false">ROUND(D307/10000,0)</f>
        <v>2018</v>
      </c>
      <c r="K307" s="224" t="n">
        <f aca="false">ROUND((D307-J307*10000)/100,0)</f>
        <v>8</v>
      </c>
      <c r="L307" s="224" t="n">
        <f aca="false">D307-J307*10000-K307*100</f>
        <v>23</v>
      </c>
      <c r="M307" s="325" t="n">
        <f aca="false">DATE(J307,K307,L307)</f>
        <v>43335</v>
      </c>
      <c r="N307" s="222" t="n">
        <f aca="false">M307+E307</f>
        <v>43335.6138310185</v>
      </c>
      <c r="O307" s="0" t="n">
        <v>101.812</v>
      </c>
      <c r="P307" s="0" t="n">
        <v>3.522003</v>
      </c>
      <c r="Q307" s="0" t="s">
        <v>278</v>
      </c>
      <c r="AF307" s="224"/>
    </row>
    <row r="308" customFormat="false" ht="15" hidden="false" customHeight="false" outlineLevel="0" collapsed="false">
      <c r="A308" s="0" t="s">
        <v>422</v>
      </c>
      <c r="B308" s="0" t="s">
        <v>278</v>
      </c>
      <c r="C308" s="0" t="s">
        <v>325</v>
      </c>
      <c r="D308" s="0" t="n">
        <v>20180823</v>
      </c>
      <c r="E308" s="0" t="s">
        <v>520</v>
      </c>
      <c r="F308" s="0" t="n">
        <v>3000</v>
      </c>
      <c r="G308" s="0" t="n">
        <v>101.817</v>
      </c>
      <c r="H308" s="0" t="n">
        <v>3.520021</v>
      </c>
      <c r="J308" s="224" t="n">
        <f aca="false">ROUND(D308/10000,0)</f>
        <v>2018</v>
      </c>
      <c r="K308" s="224" t="n">
        <f aca="false">ROUND((D308-J308*10000)/100,0)</f>
        <v>8</v>
      </c>
      <c r="L308" s="224" t="n">
        <f aca="false">D308-J308*10000-K308*100</f>
        <v>23</v>
      </c>
      <c r="M308" s="325" t="n">
        <f aca="false">DATE(J308,K308,L308)</f>
        <v>43335</v>
      </c>
      <c r="N308" s="222" t="n">
        <f aca="false">M308+E308</f>
        <v>43335.6409490741</v>
      </c>
      <c r="O308" s="0" t="n">
        <v>101.817</v>
      </c>
      <c r="P308" s="0" t="n">
        <v>3.520021</v>
      </c>
      <c r="Q308" s="0" t="s">
        <v>278</v>
      </c>
      <c r="AF308" s="224"/>
    </row>
    <row r="309" customFormat="false" ht="15" hidden="false" customHeight="false" outlineLevel="0" collapsed="false">
      <c r="A309" s="0" t="s">
        <v>422</v>
      </c>
      <c r="B309" s="0" t="s">
        <v>278</v>
      </c>
      <c r="C309" s="0" t="s">
        <v>325</v>
      </c>
      <c r="D309" s="0" t="n">
        <v>20180823</v>
      </c>
      <c r="E309" s="0" t="s">
        <v>521</v>
      </c>
      <c r="F309" s="0" t="n">
        <v>3000</v>
      </c>
      <c r="G309" s="0" t="n">
        <v>101.817</v>
      </c>
      <c r="H309" s="0" t="n">
        <v>3.520021</v>
      </c>
      <c r="J309" s="224" t="n">
        <f aca="false">ROUND(D309/10000,0)</f>
        <v>2018</v>
      </c>
      <c r="K309" s="224" t="n">
        <f aca="false">ROUND((D309-J309*10000)/100,0)</f>
        <v>8</v>
      </c>
      <c r="L309" s="224" t="n">
        <f aca="false">D309-J309*10000-K309*100</f>
        <v>23</v>
      </c>
      <c r="M309" s="325" t="n">
        <f aca="false">DATE(J309,K309,L309)</f>
        <v>43335</v>
      </c>
      <c r="N309" s="222" t="n">
        <f aca="false">M309+E309</f>
        <v>43335.6410185185</v>
      </c>
      <c r="O309" s="0" t="n">
        <v>101.817</v>
      </c>
      <c r="P309" s="0" t="n">
        <v>3.520021</v>
      </c>
      <c r="Q309" s="0" t="s">
        <v>278</v>
      </c>
      <c r="AF309" s="224"/>
    </row>
    <row r="310" customFormat="false" ht="15" hidden="false" customHeight="false" outlineLevel="0" collapsed="false">
      <c r="A310" s="0" t="s">
        <v>422</v>
      </c>
      <c r="B310" s="0" t="s">
        <v>278</v>
      </c>
      <c r="C310" s="0" t="s">
        <v>325</v>
      </c>
      <c r="D310" s="0" t="n">
        <v>20180823</v>
      </c>
      <c r="E310" s="0" t="s">
        <v>522</v>
      </c>
      <c r="F310" s="0" t="n">
        <v>50000</v>
      </c>
      <c r="G310" s="0" t="n">
        <v>101.815</v>
      </c>
      <c r="H310" s="0" t="n">
        <v>3.520814</v>
      </c>
      <c r="J310" s="224" t="n">
        <f aca="false">ROUND(D310/10000,0)</f>
        <v>2018</v>
      </c>
      <c r="K310" s="224" t="n">
        <f aca="false">ROUND((D310-J310*10000)/100,0)</f>
        <v>8</v>
      </c>
      <c r="L310" s="224" t="n">
        <f aca="false">D310-J310*10000-K310*100</f>
        <v>23</v>
      </c>
      <c r="M310" s="325" t="n">
        <f aca="false">DATE(J310,K310,L310)</f>
        <v>43335</v>
      </c>
      <c r="N310" s="222" t="n">
        <f aca="false">M310+E310</f>
        <v>43335.6666666667</v>
      </c>
      <c r="O310" s="0" t="n">
        <v>101.815</v>
      </c>
      <c r="P310" s="0" t="n">
        <v>3.520814</v>
      </c>
      <c r="Q310" s="0" t="s">
        <v>278</v>
      </c>
      <c r="AF310" s="224"/>
    </row>
    <row r="311" customFormat="false" ht="15" hidden="false" customHeight="false" outlineLevel="0" collapsed="false">
      <c r="A311" s="0" t="s">
        <v>422</v>
      </c>
      <c r="B311" s="0" t="s">
        <v>278</v>
      </c>
      <c r="C311" s="0" t="s">
        <v>325</v>
      </c>
      <c r="D311" s="0" t="n">
        <v>20180823</v>
      </c>
      <c r="E311" s="0" t="s">
        <v>522</v>
      </c>
      <c r="F311" s="0" t="n">
        <v>50000</v>
      </c>
      <c r="G311" s="0" t="n">
        <v>102.565</v>
      </c>
      <c r="H311" s="0" t="n">
        <v>3.22485</v>
      </c>
      <c r="J311" s="224" t="n">
        <f aca="false">ROUND(D311/10000,0)</f>
        <v>2018</v>
      </c>
      <c r="K311" s="224" t="n">
        <f aca="false">ROUND((D311-J311*10000)/100,0)</f>
        <v>8</v>
      </c>
      <c r="L311" s="224" t="n">
        <f aca="false">D311-J311*10000-K311*100</f>
        <v>23</v>
      </c>
      <c r="M311" s="325" t="n">
        <f aca="false">DATE(J311,K311,L311)</f>
        <v>43335</v>
      </c>
      <c r="N311" s="222" t="n">
        <f aca="false">M311+E311</f>
        <v>43335.6666666667</v>
      </c>
      <c r="O311" s="0" t="n">
        <v>102.565</v>
      </c>
      <c r="P311" s="0" t="n">
        <v>3.22485</v>
      </c>
      <c r="Q311" s="0" t="s">
        <v>278</v>
      </c>
      <c r="AF311" s="224"/>
    </row>
    <row r="312" customFormat="false" ht="15" hidden="false" customHeight="false" outlineLevel="0" collapsed="false">
      <c r="A312" s="0" t="s">
        <v>422</v>
      </c>
      <c r="B312" s="0" t="s">
        <v>278</v>
      </c>
      <c r="C312" s="0" t="s">
        <v>325</v>
      </c>
      <c r="D312" s="0" t="n">
        <v>20180823</v>
      </c>
      <c r="E312" s="0" t="s">
        <v>523</v>
      </c>
      <c r="F312" s="0" t="n">
        <v>10000</v>
      </c>
      <c r="G312" s="0" t="n">
        <v>101.913</v>
      </c>
      <c r="H312" s="0" t="n">
        <v>3.48199</v>
      </c>
      <c r="J312" s="224" t="n">
        <f aca="false">ROUND(D312/10000,0)</f>
        <v>2018</v>
      </c>
      <c r="K312" s="224" t="n">
        <f aca="false">ROUND((D312-J312*10000)/100,0)</f>
        <v>8</v>
      </c>
      <c r="L312" s="224" t="n">
        <f aca="false">D312-J312*10000-K312*100</f>
        <v>23</v>
      </c>
      <c r="M312" s="325" t="n">
        <f aca="false">DATE(J312,K312,L312)</f>
        <v>43335</v>
      </c>
      <c r="N312" s="222" t="n">
        <f aca="false">M312+E312</f>
        <v>43335.7060185185</v>
      </c>
      <c r="O312" s="0" t="n">
        <v>101.913</v>
      </c>
      <c r="P312" s="0" t="n">
        <v>3.48199</v>
      </c>
      <c r="Q312" s="0" t="s">
        <v>278</v>
      </c>
      <c r="AF312" s="224"/>
    </row>
    <row r="313" customFormat="false" ht="15" hidden="false" customHeight="false" outlineLevel="0" collapsed="false">
      <c r="A313" s="0" t="s">
        <v>422</v>
      </c>
      <c r="B313" s="0" t="s">
        <v>278</v>
      </c>
      <c r="C313" s="0" t="s">
        <v>325</v>
      </c>
      <c r="D313" s="0" t="n">
        <v>20180823</v>
      </c>
      <c r="E313" s="0" t="s">
        <v>523</v>
      </c>
      <c r="F313" s="0" t="n">
        <v>10000</v>
      </c>
      <c r="G313" s="0" t="n">
        <v>101.813</v>
      </c>
      <c r="H313" s="0" t="n">
        <v>3.521607</v>
      </c>
      <c r="J313" s="224" t="n">
        <f aca="false">ROUND(D313/10000,0)</f>
        <v>2018</v>
      </c>
      <c r="K313" s="224" t="n">
        <f aca="false">ROUND((D313-J313*10000)/100,0)</f>
        <v>8</v>
      </c>
      <c r="L313" s="224" t="n">
        <f aca="false">D313-J313*10000-K313*100</f>
        <v>23</v>
      </c>
      <c r="M313" s="325" t="n">
        <f aca="false">DATE(J313,K313,L313)</f>
        <v>43335</v>
      </c>
      <c r="N313" s="222" t="n">
        <f aca="false">M313+E313</f>
        <v>43335.7060185185</v>
      </c>
      <c r="O313" s="0" t="n">
        <v>101.813</v>
      </c>
      <c r="P313" s="0" t="n">
        <v>3.521607</v>
      </c>
      <c r="Q313" s="0" t="s">
        <v>278</v>
      </c>
      <c r="AF313" s="224"/>
    </row>
    <row r="314" customFormat="false" ht="15" hidden="false" customHeight="false" outlineLevel="0" collapsed="false">
      <c r="A314" s="0" t="s">
        <v>422</v>
      </c>
      <c r="B314" s="0" t="s">
        <v>278</v>
      </c>
      <c r="C314" s="0" t="s">
        <v>325</v>
      </c>
      <c r="D314" s="0" t="n">
        <v>20180824</v>
      </c>
      <c r="E314" s="0" t="s">
        <v>524</v>
      </c>
      <c r="F314" s="0" t="n">
        <v>42000</v>
      </c>
      <c r="G314" s="0" t="n">
        <v>101.819</v>
      </c>
      <c r="H314" s="0" t="n">
        <v>3.518519</v>
      </c>
      <c r="J314" s="224" t="n">
        <f aca="false">ROUND(D314/10000,0)</f>
        <v>2018</v>
      </c>
      <c r="K314" s="224" t="n">
        <f aca="false">ROUND((D314-J314*10000)/100,0)</f>
        <v>8</v>
      </c>
      <c r="L314" s="224" t="n">
        <f aca="false">D314-J314*10000-K314*100</f>
        <v>24</v>
      </c>
      <c r="M314" s="325" t="n">
        <f aca="false">DATE(J314,K314,L314)</f>
        <v>43336</v>
      </c>
      <c r="N314" s="222" t="n">
        <f aca="false">M314+E314</f>
        <v>43336.3296180556</v>
      </c>
      <c r="O314" s="0" t="n">
        <v>101.819</v>
      </c>
      <c r="P314" s="0" t="n">
        <v>3.518519</v>
      </c>
      <c r="Q314" s="0" t="s">
        <v>278</v>
      </c>
      <c r="AF314" s="224"/>
    </row>
    <row r="315" customFormat="false" ht="15" hidden="false" customHeight="false" outlineLevel="0" collapsed="false">
      <c r="A315" s="0" t="s">
        <v>422</v>
      </c>
      <c r="B315" s="0" t="s">
        <v>278</v>
      </c>
      <c r="C315" s="0" t="s">
        <v>325</v>
      </c>
      <c r="D315" s="0" t="n">
        <v>20180824</v>
      </c>
      <c r="E315" s="0" t="s">
        <v>524</v>
      </c>
      <c r="F315" s="0" t="n">
        <v>42000</v>
      </c>
      <c r="G315" s="0" t="n">
        <v>101.919</v>
      </c>
      <c r="H315" s="0" t="n">
        <v>3.478866</v>
      </c>
      <c r="J315" s="224" t="n">
        <f aca="false">ROUND(D315/10000,0)</f>
        <v>2018</v>
      </c>
      <c r="K315" s="224" t="n">
        <f aca="false">ROUND((D315-J315*10000)/100,0)</f>
        <v>8</v>
      </c>
      <c r="L315" s="224" t="n">
        <f aca="false">D315-J315*10000-K315*100</f>
        <v>24</v>
      </c>
      <c r="M315" s="325" t="n">
        <f aca="false">DATE(J315,K315,L315)</f>
        <v>43336</v>
      </c>
      <c r="N315" s="222" t="n">
        <f aca="false">M315+E315</f>
        <v>43336.3296180556</v>
      </c>
      <c r="O315" s="0" t="n">
        <v>101.919</v>
      </c>
      <c r="P315" s="0" t="n">
        <v>3.478866</v>
      </c>
      <c r="Q315" s="0" t="s">
        <v>278</v>
      </c>
      <c r="AF315" s="224"/>
    </row>
    <row r="316" customFormat="false" ht="15" hidden="false" customHeight="false" outlineLevel="0" collapsed="false">
      <c r="A316" s="0" t="s">
        <v>422</v>
      </c>
      <c r="B316" s="0" t="s">
        <v>278</v>
      </c>
      <c r="C316" s="0" t="s">
        <v>325</v>
      </c>
      <c r="D316" s="0" t="n">
        <v>20180824</v>
      </c>
      <c r="E316" s="0" t="s">
        <v>525</v>
      </c>
      <c r="F316" s="0" t="n">
        <v>2000</v>
      </c>
      <c r="G316" s="0" t="n">
        <v>101.84</v>
      </c>
      <c r="H316" s="0" t="n">
        <v>3.510905</v>
      </c>
      <c r="J316" s="224" t="n">
        <f aca="false">ROUND(D316/10000,0)</f>
        <v>2018</v>
      </c>
      <c r="K316" s="224" t="n">
        <f aca="false">ROUND((D316-J316*10000)/100,0)</f>
        <v>8</v>
      </c>
      <c r="L316" s="224" t="n">
        <f aca="false">D316-J316*10000-K316*100</f>
        <v>24</v>
      </c>
      <c r="M316" s="325" t="n">
        <f aca="false">DATE(J316,K316,L316)</f>
        <v>43336</v>
      </c>
      <c r="N316" s="222" t="n">
        <f aca="false">M316+E316</f>
        <v>43336.3315162037</v>
      </c>
      <c r="O316" s="0" t="n">
        <v>101.84</v>
      </c>
      <c r="P316" s="0" t="n">
        <v>3.510905</v>
      </c>
      <c r="Q316" s="0" t="s">
        <v>278</v>
      </c>
      <c r="AF316" s="224"/>
    </row>
    <row r="317" customFormat="false" ht="15" hidden="false" customHeight="false" outlineLevel="0" collapsed="false">
      <c r="A317" s="0" t="s">
        <v>422</v>
      </c>
      <c r="B317" s="0" t="s">
        <v>278</v>
      </c>
      <c r="C317" s="0" t="s">
        <v>325</v>
      </c>
      <c r="D317" s="0" t="n">
        <v>20180824</v>
      </c>
      <c r="E317" s="0" t="s">
        <v>525</v>
      </c>
      <c r="F317" s="0" t="n">
        <v>2000</v>
      </c>
      <c r="G317" s="0" t="n">
        <v>102.34</v>
      </c>
      <c r="H317" s="0" t="n">
        <v>3.31336</v>
      </c>
      <c r="J317" s="224" t="n">
        <f aca="false">ROUND(D317/10000,0)</f>
        <v>2018</v>
      </c>
      <c r="K317" s="224" t="n">
        <f aca="false">ROUND((D317-J317*10000)/100,0)</f>
        <v>8</v>
      </c>
      <c r="L317" s="224" t="n">
        <f aca="false">D317-J317*10000-K317*100</f>
        <v>24</v>
      </c>
      <c r="M317" s="325" t="n">
        <f aca="false">DATE(J317,K317,L317)</f>
        <v>43336</v>
      </c>
      <c r="N317" s="222" t="n">
        <f aca="false">M317+E317</f>
        <v>43336.3315162037</v>
      </c>
      <c r="O317" s="0" t="n">
        <v>102.34</v>
      </c>
      <c r="P317" s="0" t="n">
        <v>3.31336</v>
      </c>
      <c r="Q317" s="0" t="s">
        <v>278</v>
      </c>
      <c r="AF317" s="224"/>
    </row>
    <row r="318" customFormat="false" ht="15" hidden="false" customHeight="false" outlineLevel="0" collapsed="false">
      <c r="A318" s="0" t="s">
        <v>422</v>
      </c>
      <c r="B318" s="0" t="s">
        <v>278</v>
      </c>
      <c r="C318" s="0" t="s">
        <v>325</v>
      </c>
      <c r="D318" s="0" t="n">
        <v>20180824</v>
      </c>
      <c r="E318" s="0" t="s">
        <v>526</v>
      </c>
      <c r="F318" s="0" t="n">
        <v>10000</v>
      </c>
      <c r="G318" s="0" t="n">
        <v>101.72</v>
      </c>
      <c r="H318" s="0" t="n">
        <v>3.557823</v>
      </c>
      <c r="J318" s="224" t="n">
        <f aca="false">ROUND(D318/10000,0)</f>
        <v>2018</v>
      </c>
      <c r="K318" s="224" t="n">
        <f aca="false">ROUND((D318-J318*10000)/100,0)</f>
        <v>8</v>
      </c>
      <c r="L318" s="224" t="n">
        <f aca="false">D318-J318*10000-K318*100</f>
        <v>24</v>
      </c>
      <c r="M318" s="325" t="n">
        <f aca="false">DATE(J318,K318,L318)</f>
        <v>43336</v>
      </c>
      <c r="N318" s="222" t="n">
        <f aca="false">M318+E318</f>
        <v>43336.4676851852</v>
      </c>
      <c r="O318" s="0" t="n">
        <v>101.72</v>
      </c>
      <c r="P318" s="0" t="n">
        <v>3.557823</v>
      </c>
      <c r="Q318" s="0" t="s">
        <v>278</v>
      </c>
      <c r="AF318" s="224"/>
    </row>
    <row r="319" customFormat="false" ht="15" hidden="false" customHeight="false" outlineLevel="0" collapsed="false">
      <c r="A319" s="0" t="s">
        <v>422</v>
      </c>
      <c r="B319" s="0" t="s">
        <v>278</v>
      </c>
      <c r="C319" s="0" t="s">
        <v>325</v>
      </c>
      <c r="D319" s="0" t="n">
        <v>20180824</v>
      </c>
      <c r="E319" s="0" t="s">
        <v>526</v>
      </c>
      <c r="F319" s="0" t="n">
        <v>10000</v>
      </c>
      <c r="G319" s="0" t="n">
        <v>101.82</v>
      </c>
      <c r="H319" s="0" t="n">
        <v>3.518122</v>
      </c>
      <c r="J319" s="224" t="n">
        <f aca="false">ROUND(D319/10000,0)</f>
        <v>2018</v>
      </c>
      <c r="K319" s="224" t="n">
        <f aca="false">ROUND((D319-J319*10000)/100,0)</f>
        <v>8</v>
      </c>
      <c r="L319" s="224" t="n">
        <f aca="false">D319-J319*10000-K319*100</f>
        <v>24</v>
      </c>
      <c r="M319" s="325" t="n">
        <f aca="false">DATE(J319,K319,L319)</f>
        <v>43336</v>
      </c>
      <c r="N319" s="222" t="n">
        <f aca="false">M319+E319</f>
        <v>43336.4676851852</v>
      </c>
      <c r="O319" s="0" t="n">
        <v>101.82</v>
      </c>
      <c r="P319" s="0" t="n">
        <v>3.518122</v>
      </c>
      <c r="Q319" s="0" t="s">
        <v>278</v>
      </c>
      <c r="AF319" s="224"/>
    </row>
    <row r="320" customFormat="false" ht="15" hidden="false" customHeight="false" outlineLevel="0" collapsed="false">
      <c r="A320" s="0" t="s">
        <v>422</v>
      </c>
      <c r="B320" s="0" t="s">
        <v>278</v>
      </c>
      <c r="C320" s="0" t="s">
        <v>325</v>
      </c>
      <c r="D320" s="0" t="n">
        <v>20180824</v>
      </c>
      <c r="E320" s="0" t="s">
        <v>527</v>
      </c>
      <c r="F320" s="0" t="n">
        <v>20000</v>
      </c>
      <c r="G320" s="0" t="n">
        <v>101.74</v>
      </c>
      <c r="H320" s="0" t="n">
        <v>3.549879</v>
      </c>
      <c r="J320" s="224" t="n">
        <f aca="false">ROUND(D320/10000,0)</f>
        <v>2018</v>
      </c>
      <c r="K320" s="224" t="n">
        <f aca="false">ROUND((D320-J320*10000)/100,0)</f>
        <v>8</v>
      </c>
      <c r="L320" s="224" t="n">
        <f aca="false">D320-J320*10000-K320*100</f>
        <v>24</v>
      </c>
      <c r="M320" s="325" t="n">
        <f aca="false">DATE(J320,K320,L320)</f>
        <v>43336</v>
      </c>
      <c r="N320" s="222" t="n">
        <f aca="false">M320+E320</f>
        <v>43336.4695601852</v>
      </c>
      <c r="O320" s="0" t="n">
        <v>101.74</v>
      </c>
      <c r="P320" s="0" t="n">
        <v>3.549879</v>
      </c>
      <c r="Q320" s="0" t="s">
        <v>278</v>
      </c>
      <c r="AF320" s="224"/>
    </row>
    <row r="321" customFormat="false" ht="15" hidden="false" customHeight="false" outlineLevel="0" collapsed="false">
      <c r="A321" s="0" t="s">
        <v>422</v>
      </c>
      <c r="B321" s="0" t="s">
        <v>278</v>
      </c>
      <c r="C321" s="0" t="s">
        <v>325</v>
      </c>
      <c r="D321" s="0" t="n">
        <v>20180824</v>
      </c>
      <c r="E321" s="0" t="s">
        <v>527</v>
      </c>
      <c r="F321" s="0" t="n">
        <v>20000</v>
      </c>
      <c r="G321" s="0" t="n">
        <v>101.825</v>
      </c>
      <c r="H321" s="0" t="n">
        <v>3.516139</v>
      </c>
      <c r="J321" s="224" t="n">
        <f aca="false">ROUND(D321/10000,0)</f>
        <v>2018</v>
      </c>
      <c r="K321" s="224" t="n">
        <f aca="false">ROUND((D321-J321*10000)/100,0)</f>
        <v>8</v>
      </c>
      <c r="L321" s="224" t="n">
        <f aca="false">D321-J321*10000-K321*100</f>
        <v>24</v>
      </c>
      <c r="M321" s="325" t="n">
        <f aca="false">DATE(J321,K321,L321)</f>
        <v>43336</v>
      </c>
      <c r="N321" s="222" t="n">
        <f aca="false">M321+E321</f>
        <v>43336.4695601852</v>
      </c>
      <c r="O321" s="0" t="n">
        <v>101.825</v>
      </c>
      <c r="P321" s="0" t="n">
        <v>3.516139</v>
      </c>
      <c r="Q321" s="0" t="s">
        <v>278</v>
      </c>
      <c r="AF321" s="224"/>
    </row>
    <row r="322" customFormat="false" ht="15" hidden="false" customHeight="false" outlineLevel="0" collapsed="false">
      <c r="A322" s="0" t="s">
        <v>422</v>
      </c>
      <c r="B322" s="0" t="s">
        <v>278</v>
      </c>
      <c r="C322" s="0" t="s">
        <v>325</v>
      </c>
      <c r="D322" s="0" t="n">
        <v>20180824</v>
      </c>
      <c r="E322" s="0" t="s">
        <v>528</v>
      </c>
      <c r="F322" s="0" t="n">
        <v>625000</v>
      </c>
      <c r="G322" s="0" t="n">
        <v>101.745</v>
      </c>
      <c r="H322" s="0" t="n">
        <v>3.547894</v>
      </c>
      <c r="J322" s="224" t="n">
        <f aca="false">ROUND(D322/10000,0)</f>
        <v>2018</v>
      </c>
      <c r="K322" s="224" t="n">
        <f aca="false">ROUND((D322-J322*10000)/100,0)</f>
        <v>8</v>
      </c>
      <c r="L322" s="224" t="n">
        <f aca="false">D322-J322*10000-K322*100</f>
        <v>24</v>
      </c>
      <c r="M322" s="325" t="n">
        <f aca="false">DATE(J322,K322,L322)</f>
        <v>43336</v>
      </c>
      <c r="N322" s="222" t="n">
        <f aca="false">M322+E322</f>
        <v>43336.4742013889</v>
      </c>
      <c r="O322" s="0" t="n">
        <v>101.745</v>
      </c>
      <c r="P322" s="0" t="n">
        <v>3.547894</v>
      </c>
      <c r="Q322" s="0" t="s">
        <v>278</v>
      </c>
      <c r="AF322" s="224"/>
    </row>
    <row r="323" customFormat="false" ht="15" hidden="false" customHeight="false" outlineLevel="0" collapsed="false">
      <c r="A323" s="0" t="s">
        <v>422</v>
      </c>
      <c r="B323" s="0" t="s">
        <v>278</v>
      </c>
      <c r="C323" s="0" t="s">
        <v>325</v>
      </c>
      <c r="D323" s="0" t="n">
        <v>20180824</v>
      </c>
      <c r="E323" s="0" t="s">
        <v>529</v>
      </c>
      <c r="F323" s="0" t="n">
        <v>20000</v>
      </c>
      <c r="G323" s="0" t="n">
        <v>102.468</v>
      </c>
      <c r="H323" s="0" t="n">
        <v>3.262013</v>
      </c>
      <c r="J323" s="224" t="n">
        <f aca="false">ROUND(D323/10000,0)</f>
        <v>2018</v>
      </c>
      <c r="K323" s="224" t="n">
        <f aca="false">ROUND((D323-J323*10000)/100,0)</f>
        <v>8</v>
      </c>
      <c r="L323" s="224" t="n">
        <f aca="false">D323-J323*10000-K323*100</f>
        <v>24</v>
      </c>
      <c r="M323" s="325" t="n">
        <f aca="false">DATE(J323,K323,L323)</f>
        <v>43336</v>
      </c>
      <c r="N323" s="222" t="n">
        <f aca="false">M323+E323</f>
        <v>43336.4960300926</v>
      </c>
      <c r="O323" s="0" t="n">
        <v>102.468</v>
      </c>
      <c r="P323" s="0" t="n">
        <v>3.262013</v>
      </c>
      <c r="Q323" s="0" t="s">
        <v>278</v>
      </c>
      <c r="AF323" s="224"/>
    </row>
    <row r="324" customFormat="false" ht="15" hidden="false" customHeight="false" outlineLevel="0" collapsed="false">
      <c r="A324" s="0" t="s">
        <v>422</v>
      </c>
      <c r="B324" s="0" t="s">
        <v>278</v>
      </c>
      <c r="C324" s="0" t="s">
        <v>325</v>
      </c>
      <c r="D324" s="0" t="n">
        <v>20180824</v>
      </c>
      <c r="E324" s="0" t="s">
        <v>530</v>
      </c>
      <c r="F324" s="0" t="n">
        <v>10000</v>
      </c>
      <c r="G324" s="0" t="n">
        <v>101.7775</v>
      </c>
      <c r="H324" s="0" t="n">
        <v>3.534989</v>
      </c>
      <c r="J324" s="224" t="n">
        <f aca="false">ROUND(D324/10000,0)</f>
        <v>2018</v>
      </c>
      <c r="K324" s="224" t="n">
        <f aca="false">ROUND((D324-J324*10000)/100,0)</f>
        <v>8</v>
      </c>
      <c r="L324" s="224" t="n">
        <f aca="false">D324-J324*10000-K324*100</f>
        <v>24</v>
      </c>
      <c r="M324" s="325" t="n">
        <f aca="false">DATE(J324,K324,L324)</f>
        <v>43336</v>
      </c>
      <c r="N324" s="222" t="n">
        <f aca="false">M324+E324</f>
        <v>43336.5059490741</v>
      </c>
      <c r="O324" s="0" t="n">
        <v>101.7775</v>
      </c>
      <c r="P324" s="0" t="n">
        <v>3.534989</v>
      </c>
      <c r="Q324" s="0" t="s">
        <v>278</v>
      </c>
      <c r="AF324" s="224"/>
    </row>
    <row r="325" customFormat="false" ht="15" hidden="false" customHeight="false" outlineLevel="0" collapsed="false">
      <c r="A325" s="0" t="s">
        <v>422</v>
      </c>
      <c r="B325" s="0" t="s">
        <v>278</v>
      </c>
      <c r="C325" s="0" t="s">
        <v>325</v>
      </c>
      <c r="D325" s="0" t="n">
        <v>20180824</v>
      </c>
      <c r="E325" s="0" t="s">
        <v>531</v>
      </c>
      <c r="F325" s="0" t="n">
        <v>10000</v>
      </c>
      <c r="G325" s="0" t="n">
        <v>101.7775</v>
      </c>
      <c r="H325" s="0" t="n">
        <v>3.534989</v>
      </c>
      <c r="J325" s="224" t="n">
        <f aca="false">ROUND(D325/10000,0)</f>
        <v>2018</v>
      </c>
      <c r="K325" s="224" t="n">
        <f aca="false">ROUND((D325-J325*10000)/100,0)</f>
        <v>8</v>
      </c>
      <c r="L325" s="224" t="n">
        <f aca="false">D325-J325*10000-K325*100</f>
        <v>24</v>
      </c>
      <c r="M325" s="325" t="n">
        <f aca="false">DATE(J325,K325,L325)</f>
        <v>43336</v>
      </c>
      <c r="N325" s="222" t="n">
        <f aca="false">M325+E325</f>
        <v>43336.5061689815</v>
      </c>
      <c r="O325" s="0" t="n">
        <v>101.7775</v>
      </c>
      <c r="P325" s="0" t="n">
        <v>3.534989</v>
      </c>
      <c r="Q325" s="0" t="s">
        <v>278</v>
      </c>
      <c r="AF325" s="224"/>
    </row>
    <row r="326" customFormat="false" ht="15" hidden="false" customHeight="false" outlineLevel="0" collapsed="false">
      <c r="A326" s="0" t="s">
        <v>422</v>
      </c>
      <c r="B326" s="0" t="s">
        <v>278</v>
      </c>
      <c r="C326" s="0" t="s">
        <v>325</v>
      </c>
      <c r="D326" s="0" t="n">
        <v>20180824</v>
      </c>
      <c r="E326" s="0" t="s">
        <v>532</v>
      </c>
      <c r="F326" s="0" t="n">
        <v>25000</v>
      </c>
      <c r="G326" s="0" t="n">
        <v>101.724</v>
      </c>
      <c r="H326" s="0" t="n">
        <v>3.556234</v>
      </c>
      <c r="J326" s="224" t="n">
        <f aca="false">ROUND(D326/10000,0)</f>
        <v>2018</v>
      </c>
      <c r="K326" s="224" t="n">
        <f aca="false">ROUND((D326-J326*10000)/100,0)</f>
        <v>8</v>
      </c>
      <c r="L326" s="224" t="n">
        <f aca="false">D326-J326*10000-K326*100</f>
        <v>24</v>
      </c>
      <c r="M326" s="325" t="n">
        <f aca="false">DATE(J326,K326,L326)</f>
        <v>43336</v>
      </c>
      <c r="N326" s="222" t="n">
        <f aca="false">M326+E326</f>
        <v>43336.5372337963</v>
      </c>
      <c r="O326" s="0" t="n">
        <v>101.724</v>
      </c>
      <c r="P326" s="0" t="n">
        <v>3.556234</v>
      </c>
      <c r="Q326" s="0" t="s">
        <v>278</v>
      </c>
      <c r="AF326" s="224"/>
    </row>
    <row r="327" customFormat="false" ht="15" hidden="false" customHeight="false" outlineLevel="0" collapsed="false">
      <c r="A327" s="0" t="s">
        <v>422</v>
      </c>
      <c r="B327" s="0" t="s">
        <v>278</v>
      </c>
      <c r="C327" s="0" t="s">
        <v>325</v>
      </c>
      <c r="D327" s="0" t="n">
        <v>20180824</v>
      </c>
      <c r="E327" s="0" t="s">
        <v>532</v>
      </c>
      <c r="F327" s="0" t="n">
        <v>25000</v>
      </c>
      <c r="G327" s="0" t="n">
        <v>102.614</v>
      </c>
      <c r="H327" s="0" t="n">
        <v>3.204583</v>
      </c>
      <c r="J327" s="224" t="n">
        <f aca="false">ROUND(D327/10000,0)</f>
        <v>2018</v>
      </c>
      <c r="K327" s="224" t="n">
        <f aca="false">ROUND((D327-J327*10000)/100,0)</f>
        <v>8</v>
      </c>
      <c r="L327" s="224" t="n">
        <f aca="false">D327-J327*10000-K327*100</f>
        <v>24</v>
      </c>
      <c r="M327" s="325" t="n">
        <f aca="false">DATE(J327,K327,L327)</f>
        <v>43336</v>
      </c>
      <c r="N327" s="222" t="n">
        <f aca="false">M327+E327</f>
        <v>43336.5372337963</v>
      </c>
      <c r="O327" s="0" t="n">
        <v>102.614</v>
      </c>
      <c r="P327" s="0" t="n">
        <v>3.204583</v>
      </c>
      <c r="Q327" s="0" t="s">
        <v>278</v>
      </c>
      <c r="AF327" s="224"/>
    </row>
    <row r="328" customFormat="false" ht="15" hidden="false" customHeight="false" outlineLevel="0" collapsed="false">
      <c r="A328" s="0" t="s">
        <v>422</v>
      </c>
      <c r="B328" s="0" t="s">
        <v>278</v>
      </c>
      <c r="C328" s="0" t="s">
        <v>325</v>
      </c>
      <c r="D328" s="0" t="n">
        <v>20180824</v>
      </c>
      <c r="E328" s="0" t="s">
        <v>533</v>
      </c>
      <c r="F328" s="0" t="n">
        <v>292000</v>
      </c>
      <c r="G328" s="0" t="n">
        <v>101.625</v>
      </c>
      <c r="H328" s="0" t="n">
        <v>3.595583</v>
      </c>
      <c r="J328" s="224" t="n">
        <f aca="false">ROUND(D328/10000,0)</f>
        <v>2018</v>
      </c>
      <c r="K328" s="224" t="n">
        <f aca="false">ROUND((D328-J328*10000)/100,0)</f>
        <v>8</v>
      </c>
      <c r="L328" s="224" t="n">
        <f aca="false">D328-J328*10000-K328*100</f>
        <v>24</v>
      </c>
      <c r="M328" s="325" t="n">
        <f aca="false">DATE(J328,K328,L328)</f>
        <v>43336</v>
      </c>
      <c r="N328" s="222" t="n">
        <f aca="false">M328+E328</f>
        <v>43336.5390972222</v>
      </c>
      <c r="O328" s="0" t="n">
        <v>101.625</v>
      </c>
      <c r="P328" s="0" t="n">
        <v>3.595583</v>
      </c>
      <c r="Q328" s="0" t="s">
        <v>278</v>
      </c>
      <c r="AF328" s="224"/>
    </row>
    <row r="329" customFormat="false" ht="15" hidden="false" customHeight="false" outlineLevel="0" collapsed="false">
      <c r="A329" s="0" t="s">
        <v>422</v>
      </c>
      <c r="B329" s="0" t="s">
        <v>278</v>
      </c>
      <c r="C329" s="0" t="s">
        <v>325</v>
      </c>
      <c r="D329" s="0" t="n">
        <v>20180824</v>
      </c>
      <c r="E329" s="0" t="s">
        <v>534</v>
      </c>
      <c r="F329" s="0" t="n">
        <v>292000</v>
      </c>
      <c r="G329" s="0" t="n">
        <v>101.625</v>
      </c>
      <c r="H329" s="0" t="n">
        <v>3.595583</v>
      </c>
      <c r="J329" s="224" t="n">
        <f aca="false">ROUND(D329/10000,0)</f>
        <v>2018</v>
      </c>
      <c r="K329" s="224" t="n">
        <f aca="false">ROUND((D329-J329*10000)/100,0)</f>
        <v>8</v>
      </c>
      <c r="L329" s="224" t="n">
        <f aca="false">D329-J329*10000-K329*100</f>
        <v>24</v>
      </c>
      <c r="M329" s="325" t="n">
        <f aca="false">DATE(J329,K329,L329)</f>
        <v>43336</v>
      </c>
      <c r="N329" s="222" t="n">
        <f aca="false">M329+E329</f>
        <v>43336.539375</v>
      </c>
      <c r="O329" s="0" t="n">
        <v>101.625</v>
      </c>
      <c r="P329" s="0" t="n">
        <v>3.595583</v>
      </c>
      <c r="Q329" s="0" t="s">
        <v>278</v>
      </c>
      <c r="AF329" s="224"/>
    </row>
    <row r="330" customFormat="false" ht="15" hidden="false" customHeight="false" outlineLevel="0" collapsed="false">
      <c r="A330" s="0" t="s">
        <v>422</v>
      </c>
      <c r="B330" s="0" t="s">
        <v>278</v>
      </c>
      <c r="C330" s="0" t="s">
        <v>325</v>
      </c>
      <c r="D330" s="0" t="n">
        <v>20180824</v>
      </c>
      <c r="E330" s="0" t="s">
        <v>535</v>
      </c>
      <c r="F330" s="0" t="n">
        <v>25000</v>
      </c>
      <c r="G330" s="0" t="n">
        <v>101.714</v>
      </c>
      <c r="H330" s="0" t="n">
        <v>3.560207</v>
      </c>
      <c r="J330" s="224" t="n">
        <f aca="false">ROUND(D330/10000,0)</f>
        <v>2018</v>
      </c>
      <c r="K330" s="224" t="n">
        <f aca="false">ROUND((D330-J330*10000)/100,0)</f>
        <v>8</v>
      </c>
      <c r="L330" s="224" t="n">
        <f aca="false">D330-J330*10000-K330*100</f>
        <v>24</v>
      </c>
      <c r="M330" s="325" t="n">
        <f aca="false">DATE(J330,K330,L330)</f>
        <v>43336</v>
      </c>
      <c r="N330" s="222" t="n">
        <f aca="false">M330+E330</f>
        <v>43336.5433217593</v>
      </c>
      <c r="O330" s="0" t="n">
        <v>101.714</v>
      </c>
      <c r="P330" s="0" t="n">
        <v>3.560207</v>
      </c>
      <c r="Q330" s="0" t="s">
        <v>278</v>
      </c>
      <c r="AF330" s="224"/>
    </row>
    <row r="331" customFormat="false" ht="15" hidden="false" customHeight="false" outlineLevel="0" collapsed="false">
      <c r="A331" s="0" t="s">
        <v>422</v>
      </c>
      <c r="B331" s="0" t="s">
        <v>278</v>
      </c>
      <c r="C331" s="0" t="s">
        <v>325</v>
      </c>
      <c r="D331" s="0" t="n">
        <v>20180824</v>
      </c>
      <c r="E331" s="0" t="s">
        <v>535</v>
      </c>
      <c r="F331" s="0" t="n">
        <v>25000</v>
      </c>
      <c r="G331" s="0" t="n">
        <v>102.603</v>
      </c>
      <c r="H331" s="0" t="n">
        <v>3.208906</v>
      </c>
      <c r="J331" s="224" t="n">
        <f aca="false">ROUND(D331/10000,0)</f>
        <v>2018</v>
      </c>
      <c r="K331" s="224" t="n">
        <f aca="false">ROUND((D331-J331*10000)/100,0)</f>
        <v>8</v>
      </c>
      <c r="L331" s="224" t="n">
        <f aca="false">D331-J331*10000-K331*100</f>
        <v>24</v>
      </c>
      <c r="M331" s="325" t="n">
        <f aca="false">DATE(J331,K331,L331)</f>
        <v>43336</v>
      </c>
      <c r="N331" s="222" t="n">
        <f aca="false">M331+E331</f>
        <v>43336.5433217593</v>
      </c>
      <c r="O331" s="0" t="n">
        <v>102.603</v>
      </c>
      <c r="P331" s="0" t="n">
        <v>3.208906</v>
      </c>
      <c r="Q331" s="0" t="s">
        <v>278</v>
      </c>
      <c r="AF331" s="224"/>
    </row>
    <row r="332" customFormat="false" ht="15" hidden="false" customHeight="false" outlineLevel="0" collapsed="false">
      <c r="A332" s="0" t="s">
        <v>422</v>
      </c>
      <c r="B332" s="0" t="s">
        <v>278</v>
      </c>
      <c r="C332" s="0" t="s">
        <v>325</v>
      </c>
      <c r="D332" s="0" t="n">
        <v>20180824</v>
      </c>
      <c r="E332" s="0" t="s">
        <v>536</v>
      </c>
      <c r="F332" s="0" t="n">
        <v>3000</v>
      </c>
      <c r="G332" s="0" t="n">
        <v>101.741</v>
      </c>
      <c r="H332" s="0" t="n">
        <v>3.549482</v>
      </c>
      <c r="J332" s="224" t="n">
        <f aca="false">ROUND(D332/10000,0)</f>
        <v>2018</v>
      </c>
      <c r="K332" s="224" t="n">
        <f aca="false">ROUND((D332-J332*10000)/100,0)</f>
        <v>8</v>
      </c>
      <c r="L332" s="224" t="n">
        <f aca="false">D332-J332*10000-K332*100</f>
        <v>24</v>
      </c>
      <c r="M332" s="325" t="n">
        <f aca="false">DATE(J332,K332,L332)</f>
        <v>43336</v>
      </c>
      <c r="N332" s="222" t="n">
        <f aca="false">M332+E332</f>
        <v>43336.5679050926</v>
      </c>
      <c r="O332" s="0" t="n">
        <v>101.741</v>
      </c>
      <c r="P332" s="0" t="n">
        <v>3.549482</v>
      </c>
      <c r="Q332" s="0" t="s">
        <v>278</v>
      </c>
      <c r="AF332" s="224"/>
    </row>
    <row r="333" customFormat="false" ht="15" hidden="false" customHeight="false" outlineLevel="0" collapsed="false">
      <c r="A333" s="0" t="s">
        <v>422</v>
      </c>
      <c r="B333" s="0" t="s">
        <v>278</v>
      </c>
      <c r="C333" s="0" t="s">
        <v>325</v>
      </c>
      <c r="D333" s="0" t="n">
        <v>20180824</v>
      </c>
      <c r="E333" s="0" t="s">
        <v>537</v>
      </c>
      <c r="F333" s="0" t="n">
        <v>3000</v>
      </c>
      <c r="G333" s="0" t="n">
        <v>101.741</v>
      </c>
      <c r="H333" s="0" t="n">
        <v>3.549482</v>
      </c>
      <c r="J333" s="224" t="n">
        <f aca="false">ROUND(D333/10000,0)</f>
        <v>2018</v>
      </c>
      <c r="K333" s="224" t="n">
        <f aca="false">ROUND((D333-J333*10000)/100,0)</f>
        <v>8</v>
      </c>
      <c r="L333" s="224" t="n">
        <f aca="false">D333-J333*10000-K333*100</f>
        <v>24</v>
      </c>
      <c r="M333" s="325" t="n">
        <f aca="false">DATE(J333,K333,L333)</f>
        <v>43336</v>
      </c>
      <c r="N333" s="222" t="n">
        <f aca="false">M333+E333</f>
        <v>43336.5680787037</v>
      </c>
      <c r="O333" s="0" t="n">
        <v>101.741</v>
      </c>
      <c r="P333" s="0" t="n">
        <v>3.549482</v>
      </c>
      <c r="Q333" s="0" t="s">
        <v>278</v>
      </c>
      <c r="AF333" s="224"/>
    </row>
    <row r="334" customFormat="false" ht="15" hidden="false" customHeight="false" outlineLevel="0" collapsed="false">
      <c r="A334" s="0" t="s">
        <v>422</v>
      </c>
      <c r="B334" s="0" t="s">
        <v>278</v>
      </c>
      <c r="C334" s="0" t="s">
        <v>325</v>
      </c>
      <c r="D334" s="0" t="n">
        <v>20180824</v>
      </c>
      <c r="E334" s="0" t="s">
        <v>538</v>
      </c>
      <c r="F334" s="0" t="n">
        <v>250000</v>
      </c>
      <c r="G334" s="0" t="n">
        <v>102</v>
      </c>
      <c r="H334" s="0" t="n">
        <v>3.446781</v>
      </c>
      <c r="J334" s="224" t="n">
        <f aca="false">ROUND(D334/10000,0)</f>
        <v>2018</v>
      </c>
      <c r="K334" s="224" t="n">
        <f aca="false">ROUND((D334-J334*10000)/100,0)</f>
        <v>8</v>
      </c>
      <c r="L334" s="224" t="n">
        <f aca="false">D334-J334*10000-K334*100</f>
        <v>24</v>
      </c>
      <c r="M334" s="325" t="n">
        <f aca="false">DATE(J334,K334,L334)</f>
        <v>43336</v>
      </c>
      <c r="N334" s="222" t="n">
        <f aca="false">M334+E334</f>
        <v>43336.5754282407</v>
      </c>
      <c r="O334" s="0" t="n">
        <v>102</v>
      </c>
      <c r="P334" s="0" t="n">
        <v>3.446781</v>
      </c>
      <c r="Q334" s="0" t="s">
        <v>278</v>
      </c>
      <c r="AF334" s="224"/>
    </row>
    <row r="335" customFormat="false" ht="15" hidden="false" customHeight="false" outlineLevel="0" collapsed="false">
      <c r="A335" s="0" t="s">
        <v>422</v>
      </c>
      <c r="B335" s="0" t="s">
        <v>278</v>
      </c>
      <c r="C335" s="0" t="s">
        <v>325</v>
      </c>
      <c r="D335" s="0" t="n">
        <v>20180824</v>
      </c>
      <c r="E335" s="0" t="s">
        <v>539</v>
      </c>
      <c r="F335" s="0" t="n">
        <v>15000</v>
      </c>
      <c r="G335" s="0" t="n">
        <v>101.739</v>
      </c>
      <c r="H335" s="0" t="n">
        <v>3.550276</v>
      </c>
      <c r="J335" s="224" t="n">
        <f aca="false">ROUND(D335/10000,0)</f>
        <v>2018</v>
      </c>
      <c r="K335" s="224" t="n">
        <f aca="false">ROUND((D335-J335*10000)/100,0)</f>
        <v>8</v>
      </c>
      <c r="L335" s="224" t="n">
        <f aca="false">D335-J335*10000-K335*100</f>
        <v>24</v>
      </c>
      <c r="M335" s="325" t="n">
        <f aca="false">DATE(J335,K335,L335)</f>
        <v>43336</v>
      </c>
      <c r="N335" s="222" t="n">
        <f aca="false">M335+E335</f>
        <v>43336.6165046296</v>
      </c>
      <c r="O335" s="0" t="n">
        <v>101.739</v>
      </c>
      <c r="P335" s="0" t="n">
        <v>3.550276</v>
      </c>
      <c r="Q335" s="0" t="s">
        <v>278</v>
      </c>
      <c r="AF335" s="224"/>
    </row>
    <row r="336" customFormat="false" ht="15" hidden="false" customHeight="false" outlineLevel="0" collapsed="false">
      <c r="A336" s="0" t="s">
        <v>422</v>
      </c>
      <c r="B336" s="0" t="s">
        <v>278</v>
      </c>
      <c r="C336" s="0" t="s">
        <v>325</v>
      </c>
      <c r="D336" s="0" t="n">
        <v>20180824</v>
      </c>
      <c r="E336" s="0" t="s">
        <v>540</v>
      </c>
      <c r="F336" s="0" t="n">
        <v>15000</v>
      </c>
      <c r="G336" s="0" t="n">
        <v>101.739</v>
      </c>
      <c r="H336" s="0" t="n">
        <v>3.550276</v>
      </c>
      <c r="J336" s="224" t="n">
        <f aca="false">ROUND(D336/10000,0)</f>
        <v>2018</v>
      </c>
      <c r="K336" s="224" t="n">
        <f aca="false">ROUND((D336-J336*10000)/100,0)</f>
        <v>8</v>
      </c>
      <c r="L336" s="224" t="n">
        <f aca="false">D336-J336*10000-K336*100</f>
        <v>24</v>
      </c>
      <c r="M336" s="325" t="n">
        <f aca="false">DATE(J336,K336,L336)</f>
        <v>43336</v>
      </c>
      <c r="N336" s="222" t="n">
        <f aca="false">M336+E336</f>
        <v>43336.6165162037</v>
      </c>
      <c r="O336" s="0" t="n">
        <v>101.739</v>
      </c>
      <c r="P336" s="0" t="n">
        <v>3.550276</v>
      </c>
      <c r="Q336" s="0" t="s">
        <v>278</v>
      </c>
      <c r="AF336" s="224"/>
    </row>
    <row r="337" customFormat="false" ht="15" hidden="false" customHeight="false" outlineLevel="0" collapsed="false">
      <c r="A337" s="0" t="s">
        <v>422</v>
      </c>
      <c r="B337" s="0" t="s">
        <v>278</v>
      </c>
      <c r="C337" s="0" t="s">
        <v>325</v>
      </c>
      <c r="D337" s="0" t="n">
        <v>20180824</v>
      </c>
      <c r="E337" s="0" t="s">
        <v>541</v>
      </c>
      <c r="F337" s="0" t="n">
        <v>20000</v>
      </c>
      <c r="G337" s="0" t="n">
        <v>101.807</v>
      </c>
      <c r="H337" s="0" t="n">
        <v>3.523281</v>
      </c>
      <c r="J337" s="224" t="n">
        <f aca="false">ROUND(D337/10000,0)</f>
        <v>2018</v>
      </c>
      <c r="K337" s="224" t="n">
        <f aca="false">ROUND((D337-J337*10000)/100,0)</f>
        <v>8</v>
      </c>
      <c r="L337" s="224" t="n">
        <f aca="false">D337-J337*10000-K337*100</f>
        <v>24</v>
      </c>
      <c r="M337" s="325" t="n">
        <f aca="false">DATE(J337,K337,L337)</f>
        <v>43336</v>
      </c>
      <c r="N337" s="222" t="n">
        <f aca="false">M337+E337</f>
        <v>43336.6967361111</v>
      </c>
      <c r="O337" s="0" t="n">
        <v>101.807</v>
      </c>
      <c r="P337" s="0" t="n">
        <v>3.523281</v>
      </c>
      <c r="Q337" s="0" t="s">
        <v>278</v>
      </c>
      <c r="AF337" s="224"/>
    </row>
    <row r="338" customFormat="false" ht="15" hidden="false" customHeight="false" outlineLevel="0" collapsed="false">
      <c r="A338" s="0" t="s">
        <v>422</v>
      </c>
      <c r="B338" s="0" t="s">
        <v>278</v>
      </c>
      <c r="C338" s="0" t="s">
        <v>325</v>
      </c>
      <c r="D338" s="0" t="n">
        <v>20180824</v>
      </c>
      <c r="E338" s="0" t="s">
        <v>541</v>
      </c>
      <c r="F338" s="0" t="n">
        <v>20000</v>
      </c>
      <c r="G338" s="0" t="n">
        <v>101.807</v>
      </c>
      <c r="H338" s="0" t="n">
        <v>3.523281</v>
      </c>
      <c r="J338" s="224" t="n">
        <f aca="false">ROUND(D338/10000,0)</f>
        <v>2018</v>
      </c>
      <c r="K338" s="224" t="n">
        <f aca="false">ROUND((D338-J338*10000)/100,0)</f>
        <v>8</v>
      </c>
      <c r="L338" s="224" t="n">
        <f aca="false">D338-J338*10000-K338*100</f>
        <v>24</v>
      </c>
      <c r="M338" s="325" t="n">
        <f aca="false">DATE(J338,K338,L338)</f>
        <v>43336</v>
      </c>
      <c r="N338" s="222" t="n">
        <f aca="false">M338+E338</f>
        <v>43336.6967361111</v>
      </c>
      <c r="O338" s="0" t="n">
        <v>101.807</v>
      </c>
      <c r="P338" s="0" t="n">
        <v>3.523281</v>
      </c>
      <c r="Q338" s="0" t="s">
        <v>278</v>
      </c>
      <c r="AF338" s="224"/>
    </row>
    <row r="339" customFormat="false" ht="15" hidden="false" customHeight="false" outlineLevel="0" collapsed="false">
      <c r="A339" s="0" t="s">
        <v>422</v>
      </c>
      <c r="B339" s="0" t="s">
        <v>278</v>
      </c>
      <c r="C339" s="0" t="s">
        <v>325</v>
      </c>
      <c r="D339" s="0" t="n">
        <v>20180827</v>
      </c>
      <c r="E339" s="0" t="s">
        <v>542</v>
      </c>
      <c r="F339" s="0" t="n">
        <v>25000</v>
      </c>
      <c r="G339" s="0" t="n">
        <v>101.778</v>
      </c>
      <c r="H339" s="0" t="n">
        <v>3.534097</v>
      </c>
      <c r="J339" s="224" t="n">
        <f aca="false">ROUND(D339/10000,0)</f>
        <v>2018</v>
      </c>
      <c r="K339" s="224" t="n">
        <f aca="false">ROUND((D339-J339*10000)/100,0)</f>
        <v>8</v>
      </c>
      <c r="L339" s="224" t="n">
        <f aca="false">D339-J339*10000-K339*100</f>
        <v>27</v>
      </c>
      <c r="M339" s="325" t="n">
        <f aca="false">DATE(J339,K339,L339)</f>
        <v>43339</v>
      </c>
      <c r="N339" s="222" t="n">
        <f aca="false">M339+E339</f>
        <v>43339.3789930556</v>
      </c>
      <c r="O339" s="0" t="n">
        <v>101.778</v>
      </c>
      <c r="P339" s="0" t="n">
        <v>3.534097</v>
      </c>
      <c r="Q339" s="0" t="s">
        <v>278</v>
      </c>
      <c r="AF339" s="224"/>
    </row>
    <row r="340" customFormat="false" ht="15" hidden="false" customHeight="false" outlineLevel="0" collapsed="false">
      <c r="A340" s="0" t="s">
        <v>422</v>
      </c>
      <c r="B340" s="0" t="s">
        <v>278</v>
      </c>
      <c r="C340" s="0" t="s">
        <v>325</v>
      </c>
      <c r="D340" s="0" t="n">
        <v>20180827</v>
      </c>
      <c r="E340" s="0" t="s">
        <v>542</v>
      </c>
      <c r="F340" s="0" t="n">
        <v>25000</v>
      </c>
      <c r="G340" s="0" t="n">
        <v>101.778</v>
      </c>
      <c r="H340" s="0" t="n">
        <v>3.534097</v>
      </c>
      <c r="J340" s="224" t="n">
        <f aca="false">ROUND(D340/10000,0)</f>
        <v>2018</v>
      </c>
      <c r="K340" s="224" t="n">
        <f aca="false">ROUND((D340-J340*10000)/100,0)</f>
        <v>8</v>
      </c>
      <c r="L340" s="224" t="n">
        <f aca="false">D340-J340*10000-K340*100</f>
        <v>27</v>
      </c>
      <c r="M340" s="325" t="n">
        <f aca="false">DATE(J340,K340,L340)</f>
        <v>43339</v>
      </c>
      <c r="N340" s="222" t="n">
        <f aca="false">M340+E340</f>
        <v>43339.3789930556</v>
      </c>
      <c r="O340" s="0" t="n">
        <v>101.778</v>
      </c>
      <c r="P340" s="0" t="n">
        <v>3.534097</v>
      </c>
      <c r="Q340" s="0" t="s">
        <v>278</v>
      </c>
      <c r="AF340" s="224"/>
    </row>
    <row r="341" customFormat="false" ht="15" hidden="false" customHeight="false" outlineLevel="0" collapsed="false">
      <c r="A341" s="0" t="s">
        <v>422</v>
      </c>
      <c r="B341" s="0" t="s">
        <v>278</v>
      </c>
      <c r="C341" s="0" t="s">
        <v>325</v>
      </c>
      <c r="D341" s="0" t="n">
        <v>20180827</v>
      </c>
      <c r="E341" s="0" t="s">
        <v>543</v>
      </c>
      <c r="F341" s="0" t="n">
        <v>15000</v>
      </c>
      <c r="G341" s="0" t="n">
        <v>101.677</v>
      </c>
      <c r="H341" s="0" t="n">
        <v>3.574256</v>
      </c>
      <c r="J341" s="224" t="n">
        <f aca="false">ROUND(D341/10000,0)</f>
        <v>2018</v>
      </c>
      <c r="K341" s="224" t="n">
        <f aca="false">ROUND((D341-J341*10000)/100,0)</f>
        <v>8</v>
      </c>
      <c r="L341" s="224" t="n">
        <f aca="false">D341-J341*10000-K341*100</f>
        <v>27</v>
      </c>
      <c r="M341" s="325" t="n">
        <f aca="false">DATE(J341,K341,L341)</f>
        <v>43339</v>
      </c>
      <c r="N341" s="222" t="n">
        <f aca="false">M341+E341</f>
        <v>43339.5678819444</v>
      </c>
      <c r="O341" s="0" t="n">
        <v>101.677</v>
      </c>
      <c r="P341" s="0" t="n">
        <v>3.574256</v>
      </c>
      <c r="Q341" s="0" t="s">
        <v>278</v>
      </c>
      <c r="AF341" s="224"/>
    </row>
    <row r="342" customFormat="false" ht="15" hidden="false" customHeight="false" outlineLevel="0" collapsed="false">
      <c r="A342" s="0" t="s">
        <v>422</v>
      </c>
      <c r="B342" s="0" t="s">
        <v>278</v>
      </c>
      <c r="C342" s="0" t="s">
        <v>325</v>
      </c>
      <c r="D342" s="0" t="n">
        <v>20180827</v>
      </c>
      <c r="E342" s="0" t="s">
        <v>543</v>
      </c>
      <c r="F342" s="0" t="n">
        <v>15000</v>
      </c>
      <c r="G342" s="0" t="n">
        <v>101.672</v>
      </c>
      <c r="H342" s="0" t="n">
        <v>3.576245</v>
      </c>
      <c r="J342" s="224" t="n">
        <f aca="false">ROUND(D342/10000,0)</f>
        <v>2018</v>
      </c>
      <c r="K342" s="224" t="n">
        <f aca="false">ROUND((D342-J342*10000)/100,0)</f>
        <v>8</v>
      </c>
      <c r="L342" s="224" t="n">
        <f aca="false">D342-J342*10000-K342*100</f>
        <v>27</v>
      </c>
      <c r="M342" s="325" t="n">
        <f aca="false">DATE(J342,K342,L342)</f>
        <v>43339</v>
      </c>
      <c r="N342" s="222" t="n">
        <f aca="false">M342+E342</f>
        <v>43339.5678819444</v>
      </c>
      <c r="O342" s="0" t="n">
        <v>101.672</v>
      </c>
      <c r="P342" s="0" t="n">
        <v>3.576245</v>
      </c>
      <c r="Q342" s="0" t="s">
        <v>278</v>
      </c>
      <c r="AF342" s="224"/>
    </row>
    <row r="343" customFormat="false" ht="15" hidden="false" customHeight="false" outlineLevel="0" collapsed="false">
      <c r="A343" s="0" t="s">
        <v>422</v>
      </c>
      <c r="B343" s="0" t="s">
        <v>278</v>
      </c>
      <c r="C343" s="0" t="s">
        <v>325</v>
      </c>
      <c r="D343" s="0" t="n">
        <v>20180827</v>
      </c>
      <c r="E343" s="0" t="s">
        <v>544</v>
      </c>
      <c r="F343" s="0" t="n">
        <v>25000</v>
      </c>
      <c r="G343" s="0" t="n">
        <v>102.391</v>
      </c>
      <c r="H343" s="0" t="n">
        <v>3.291405</v>
      </c>
      <c r="J343" s="224" t="n">
        <f aca="false">ROUND(D343/10000,0)</f>
        <v>2018</v>
      </c>
      <c r="K343" s="224" t="n">
        <f aca="false">ROUND((D343-J343*10000)/100,0)</f>
        <v>8</v>
      </c>
      <c r="L343" s="224" t="n">
        <f aca="false">D343-J343*10000-K343*100</f>
        <v>27</v>
      </c>
      <c r="M343" s="325" t="n">
        <f aca="false">DATE(J343,K343,L343)</f>
        <v>43339</v>
      </c>
      <c r="N343" s="222" t="n">
        <f aca="false">M343+E343</f>
        <v>43339.6261111111</v>
      </c>
      <c r="O343" s="0" t="n">
        <v>102.391</v>
      </c>
      <c r="P343" s="0" t="n">
        <v>3.291405</v>
      </c>
      <c r="Q343" s="0" t="s">
        <v>278</v>
      </c>
      <c r="AF343" s="224"/>
    </row>
    <row r="344" customFormat="false" ht="15" hidden="false" customHeight="false" outlineLevel="0" collapsed="false">
      <c r="A344" s="0" t="s">
        <v>422</v>
      </c>
      <c r="B344" s="0" t="s">
        <v>278</v>
      </c>
      <c r="C344" s="0" t="s">
        <v>325</v>
      </c>
      <c r="D344" s="0" t="n">
        <v>20180827</v>
      </c>
      <c r="E344" s="0" t="s">
        <v>544</v>
      </c>
      <c r="F344" s="0" t="n">
        <v>25000</v>
      </c>
      <c r="G344" s="0" t="n">
        <v>101.679</v>
      </c>
      <c r="H344" s="0" t="n">
        <v>3.57346</v>
      </c>
      <c r="J344" s="224" t="n">
        <f aca="false">ROUND(D344/10000,0)</f>
        <v>2018</v>
      </c>
      <c r="K344" s="224" t="n">
        <f aca="false">ROUND((D344-J344*10000)/100,0)</f>
        <v>8</v>
      </c>
      <c r="L344" s="224" t="n">
        <f aca="false">D344-J344*10000-K344*100</f>
        <v>27</v>
      </c>
      <c r="M344" s="325" t="n">
        <f aca="false">DATE(J344,K344,L344)</f>
        <v>43339</v>
      </c>
      <c r="N344" s="222" t="n">
        <f aca="false">M344+E344</f>
        <v>43339.6261111111</v>
      </c>
      <c r="O344" s="0" t="n">
        <v>101.679</v>
      </c>
      <c r="P344" s="0" t="n">
        <v>3.57346</v>
      </c>
      <c r="Q344" s="0" t="s">
        <v>278</v>
      </c>
      <c r="AF344" s="224"/>
    </row>
    <row r="345" customFormat="false" ht="15" hidden="false" customHeight="false" outlineLevel="0" collapsed="false">
      <c r="A345" s="0" t="s">
        <v>422</v>
      </c>
      <c r="B345" s="0" t="s">
        <v>278</v>
      </c>
      <c r="C345" s="0" t="s">
        <v>325</v>
      </c>
      <c r="D345" s="0" t="n">
        <v>20180827</v>
      </c>
      <c r="E345" s="0" t="s">
        <v>545</v>
      </c>
      <c r="F345" s="0" t="n">
        <v>50000</v>
      </c>
      <c r="G345" s="0" t="n">
        <v>101.76</v>
      </c>
      <c r="H345" s="0" t="n">
        <v>3.541251</v>
      </c>
      <c r="J345" s="224" t="n">
        <f aca="false">ROUND(D345/10000,0)</f>
        <v>2018</v>
      </c>
      <c r="K345" s="224" t="n">
        <f aca="false">ROUND((D345-J345*10000)/100,0)</f>
        <v>8</v>
      </c>
      <c r="L345" s="224" t="n">
        <f aca="false">D345-J345*10000-K345*100</f>
        <v>27</v>
      </c>
      <c r="M345" s="325" t="n">
        <f aca="false">DATE(J345,K345,L345)</f>
        <v>43339</v>
      </c>
      <c r="N345" s="222" t="n">
        <f aca="false">M345+E345</f>
        <v>43339.6457986111</v>
      </c>
      <c r="O345" s="0" t="n">
        <v>101.76</v>
      </c>
      <c r="P345" s="0" t="n">
        <v>3.541251</v>
      </c>
      <c r="Q345" s="0" t="s">
        <v>278</v>
      </c>
      <c r="AF345" s="224"/>
    </row>
    <row r="346" customFormat="false" ht="15" hidden="false" customHeight="false" outlineLevel="0" collapsed="false">
      <c r="A346" s="0" t="s">
        <v>422</v>
      </c>
      <c r="B346" s="0" t="s">
        <v>278</v>
      </c>
      <c r="C346" s="0" t="s">
        <v>325</v>
      </c>
      <c r="D346" s="0" t="n">
        <v>20180827</v>
      </c>
      <c r="E346" s="0" t="s">
        <v>545</v>
      </c>
      <c r="F346" s="0" t="n">
        <v>50000</v>
      </c>
      <c r="G346" s="0" t="n">
        <v>102.46</v>
      </c>
      <c r="H346" s="0" t="n">
        <v>3.264199</v>
      </c>
      <c r="J346" s="224" t="n">
        <f aca="false">ROUND(D346/10000,0)</f>
        <v>2018</v>
      </c>
      <c r="K346" s="224" t="n">
        <f aca="false">ROUND((D346-J346*10000)/100,0)</f>
        <v>8</v>
      </c>
      <c r="L346" s="224" t="n">
        <f aca="false">D346-J346*10000-K346*100</f>
        <v>27</v>
      </c>
      <c r="M346" s="325" t="n">
        <f aca="false">DATE(J346,K346,L346)</f>
        <v>43339</v>
      </c>
      <c r="N346" s="222" t="n">
        <f aca="false">M346+E346</f>
        <v>43339.6457986111</v>
      </c>
      <c r="O346" s="0" t="n">
        <v>102.46</v>
      </c>
      <c r="P346" s="0" t="n">
        <v>3.264199</v>
      </c>
      <c r="Q346" s="0" t="s">
        <v>278</v>
      </c>
      <c r="AF346" s="224"/>
    </row>
    <row r="347" customFormat="false" ht="15" hidden="false" customHeight="false" outlineLevel="0" collapsed="false">
      <c r="A347" s="0" t="s">
        <v>422</v>
      </c>
      <c r="B347" s="0" t="s">
        <v>278</v>
      </c>
      <c r="C347" s="0" t="s">
        <v>325</v>
      </c>
      <c r="D347" s="0" t="n">
        <v>20180828</v>
      </c>
      <c r="E347" s="0" t="s">
        <v>546</v>
      </c>
      <c r="F347" s="0" t="n">
        <v>15000</v>
      </c>
      <c r="G347" s="0" t="n">
        <v>101.701</v>
      </c>
      <c r="H347" s="0" t="n">
        <v>3.564044</v>
      </c>
      <c r="J347" s="224" t="n">
        <f aca="false">ROUND(D347/10000,0)</f>
        <v>2018</v>
      </c>
      <c r="K347" s="224" t="n">
        <f aca="false">ROUND((D347-J347*10000)/100,0)</f>
        <v>8</v>
      </c>
      <c r="L347" s="224" t="n">
        <f aca="false">D347-J347*10000-K347*100</f>
        <v>28</v>
      </c>
      <c r="M347" s="325" t="n">
        <f aca="false">DATE(J347,K347,L347)</f>
        <v>43340</v>
      </c>
      <c r="N347" s="222" t="n">
        <f aca="false">M347+E347</f>
        <v>43340.4751967593</v>
      </c>
      <c r="O347" s="0" t="n">
        <v>101.701</v>
      </c>
      <c r="P347" s="0" t="n">
        <v>3.564044</v>
      </c>
      <c r="Q347" s="0" t="s">
        <v>278</v>
      </c>
      <c r="AF347" s="224"/>
    </row>
    <row r="348" customFormat="false" ht="15" hidden="false" customHeight="false" outlineLevel="0" collapsed="false">
      <c r="A348" s="0" t="s">
        <v>422</v>
      </c>
      <c r="B348" s="0" t="s">
        <v>278</v>
      </c>
      <c r="C348" s="0" t="s">
        <v>325</v>
      </c>
      <c r="D348" s="0" t="n">
        <v>20180828</v>
      </c>
      <c r="E348" s="0" t="s">
        <v>547</v>
      </c>
      <c r="F348" s="0" t="n">
        <v>15000</v>
      </c>
      <c r="G348" s="0" t="n">
        <v>101.761</v>
      </c>
      <c r="H348" s="0" t="n">
        <v>3.540165</v>
      </c>
      <c r="J348" s="224" t="n">
        <f aca="false">ROUND(D348/10000,0)</f>
        <v>2018</v>
      </c>
      <c r="K348" s="224" t="n">
        <f aca="false">ROUND((D348-J348*10000)/100,0)</f>
        <v>8</v>
      </c>
      <c r="L348" s="224" t="n">
        <f aca="false">D348-J348*10000-K348*100</f>
        <v>28</v>
      </c>
      <c r="M348" s="325" t="n">
        <f aca="false">DATE(J348,K348,L348)</f>
        <v>43340</v>
      </c>
      <c r="N348" s="222" t="n">
        <f aca="false">M348+E348</f>
        <v>43340.4755324074</v>
      </c>
      <c r="O348" s="0" t="n">
        <v>101.761</v>
      </c>
      <c r="P348" s="0" t="n">
        <v>3.540165</v>
      </c>
      <c r="Q348" s="0" t="s">
        <v>278</v>
      </c>
      <c r="AF348" s="224"/>
    </row>
    <row r="349" customFormat="false" ht="15" hidden="false" customHeight="false" outlineLevel="0" collapsed="false">
      <c r="A349" s="0" t="s">
        <v>422</v>
      </c>
      <c r="B349" s="0" t="s">
        <v>278</v>
      </c>
      <c r="C349" s="0" t="s">
        <v>325</v>
      </c>
      <c r="D349" s="0" t="n">
        <v>20180828</v>
      </c>
      <c r="E349" s="0" t="s">
        <v>548</v>
      </c>
      <c r="F349" s="0" t="n">
        <v>10000</v>
      </c>
      <c r="G349" s="0" t="n">
        <v>101.617</v>
      </c>
      <c r="H349" s="0" t="n">
        <v>3.597505</v>
      </c>
      <c r="J349" s="224" t="n">
        <f aca="false">ROUND(D349/10000,0)</f>
        <v>2018</v>
      </c>
      <c r="K349" s="224" t="n">
        <f aca="false">ROUND((D349-J349*10000)/100,0)</f>
        <v>8</v>
      </c>
      <c r="L349" s="224" t="n">
        <f aca="false">D349-J349*10000-K349*100</f>
        <v>28</v>
      </c>
      <c r="M349" s="325" t="n">
        <f aca="false">DATE(J349,K349,L349)</f>
        <v>43340</v>
      </c>
      <c r="N349" s="222" t="n">
        <f aca="false">M349+E349</f>
        <v>43340.5248148148</v>
      </c>
      <c r="O349" s="0" t="n">
        <v>101.617</v>
      </c>
      <c r="P349" s="0" t="n">
        <v>3.597505</v>
      </c>
      <c r="Q349" s="0" t="s">
        <v>278</v>
      </c>
      <c r="AF349" s="224"/>
    </row>
    <row r="350" customFormat="false" ht="15" hidden="false" customHeight="false" outlineLevel="0" collapsed="false">
      <c r="A350" s="0" t="s">
        <v>422</v>
      </c>
      <c r="B350" s="0" t="s">
        <v>278</v>
      </c>
      <c r="C350" s="0" t="s">
        <v>325</v>
      </c>
      <c r="D350" s="0" t="n">
        <v>20180828</v>
      </c>
      <c r="E350" s="0" t="s">
        <v>549</v>
      </c>
      <c r="F350" s="0" t="n">
        <v>10000</v>
      </c>
      <c r="G350" s="0" t="n">
        <v>101.617</v>
      </c>
      <c r="H350" s="0" t="n">
        <v>3.597505</v>
      </c>
      <c r="J350" s="224" t="n">
        <f aca="false">ROUND(D350/10000,0)</f>
        <v>2018</v>
      </c>
      <c r="K350" s="224" t="n">
        <f aca="false">ROUND((D350-J350*10000)/100,0)</f>
        <v>8</v>
      </c>
      <c r="L350" s="224" t="n">
        <f aca="false">D350-J350*10000-K350*100</f>
        <v>28</v>
      </c>
      <c r="M350" s="325" t="n">
        <f aca="false">DATE(J350,K350,L350)</f>
        <v>43340</v>
      </c>
      <c r="N350" s="222" t="n">
        <f aca="false">M350+E350</f>
        <v>43340.5253472222</v>
      </c>
      <c r="O350" s="0" t="n">
        <v>101.617</v>
      </c>
      <c r="P350" s="0" t="n">
        <v>3.597505</v>
      </c>
      <c r="Q350" s="0" t="s">
        <v>278</v>
      </c>
      <c r="AF350" s="224"/>
    </row>
    <row r="351" customFormat="false" ht="15" hidden="false" customHeight="false" outlineLevel="0" collapsed="false">
      <c r="A351" s="0" t="s">
        <v>422</v>
      </c>
      <c r="B351" s="0" t="s">
        <v>278</v>
      </c>
      <c r="C351" s="0" t="s">
        <v>325</v>
      </c>
      <c r="D351" s="0" t="n">
        <v>20180828</v>
      </c>
      <c r="E351" s="0" t="s">
        <v>550</v>
      </c>
      <c r="F351" s="0" t="n">
        <v>17000</v>
      </c>
      <c r="G351" s="0" t="n">
        <v>101.61</v>
      </c>
      <c r="H351" s="0" t="n">
        <v>3.600295</v>
      </c>
      <c r="J351" s="224" t="n">
        <f aca="false">ROUND(D351/10000,0)</f>
        <v>2018</v>
      </c>
      <c r="K351" s="224" t="n">
        <f aca="false">ROUND((D351-J351*10000)/100,0)</f>
        <v>8</v>
      </c>
      <c r="L351" s="224" t="n">
        <f aca="false">D351-J351*10000-K351*100</f>
        <v>28</v>
      </c>
      <c r="M351" s="325" t="n">
        <f aca="false">DATE(J351,K351,L351)</f>
        <v>43340</v>
      </c>
      <c r="N351" s="222" t="n">
        <f aca="false">M351+E351</f>
        <v>43340.5275</v>
      </c>
      <c r="O351" s="0" t="n">
        <v>101.61</v>
      </c>
      <c r="P351" s="0" t="n">
        <v>3.600295</v>
      </c>
      <c r="Q351" s="0" t="s">
        <v>278</v>
      </c>
      <c r="AF351" s="224"/>
    </row>
    <row r="352" customFormat="false" ht="15" hidden="false" customHeight="false" outlineLevel="0" collapsed="false">
      <c r="A352" s="0" t="s">
        <v>422</v>
      </c>
      <c r="B352" s="0" t="s">
        <v>278</v>
      </c>
      <c r="C352" s="0" t="s">
        <v>325</v>
      </c>
      <c r="D352" s="0" t="n">
        <v>20180828</v>
      </c>
      <c r="E352" s="0" t="s">
        <v>551</v>
      </c>
      <c r="F352" s="0" t="n">
        <v>17000</v>
      </c>
      <c r="G352" s="0" t="n">
        <v>101.61</v>
      </c>
      <c r="H352" s="0" t="n">
        <v>3.600295</v>
      </c>
      <c r="J352" s="224" t="n">
        <f aca="false">ROUND(D352/10000,0)</f>
        <v>2018</v>
      </c>
      <c r="K352" s="224" t="n">
        <f aca="false">ROUND((D352-J352*10000)/100,0)</f>
        <v>8</v>
      </c>
      <c r="L352" s="224" t="n">
        <f aca="false">D352-J352*10000-K352*100</f>
        <v>28</v>
      </c>
      <c r="M352" s="325" t="n">
        <f aca="false">DATE(J352,K352,L352)</f>
        <v>43340</v>
      </c>
      <c r="N352" s="222" t="n">
        <f aca="false">M352+E352</f>
        <v>43340.5279861111</v>
      </c>
      <c r="O352" s="0" t="n">
        <v>101.61</v>
      </c>
      <c r="P352" s="0" t="n">
        <v>3.600295</v>
      </c>
      <c r="Q352" s="0" t="s">
        <v>278</v>
      </c>
      <c r="AF352" s="224"/>
    </row>
    <row r="353" customFormat="false" ht="15" hidden="false" customHeight="false" outlineLevel="0" collapsed="false">
      <c r="A353" s="0" t="s">
        <v>422</v>
      </c>
      <c r="B353" s="0" t="s">
        <v>278</v>
      </c>
      <c r="C353" s="0" t="s">
        <v>325</v>
      </c>
      <c r="D353" s="0" t="n">
        <v>20180828</v>
      </c>
      <c r="E353" s="0" t="s">
        <v>552</v>
      </c>
      <c r="F353" s="0" t="n">
        <v>100000</v>
      </c>
      <c r="G353" s="0" t="n">
        <v>101.685</v>
      </c>
      <c r="H353" s="0" t="n">
        <v>3.570415</v>
      </c>
      <c r="J353" s="224" t="n">
        <f aca="false">ROUND(D353/10000,0)</f>
        <v>2018</v>
      </c>
      <c r="K353" s="224" t="n">
        <f aca="false">ROUND((D353-J353*10000)/100,0)</f>
        <v>8</v>
      </c>
      <c r="L353" s="224" t="n">
        <f aca="false">D353-J353*10000-K353*100</f>
        <v>28</v>
      </c>
      <c r="M353" s="325" t="n">
        <f aca="false">DATE(J353,K353,L353)</f>
        <v>43340</v>
      </c>
      <c r="N353" s="222" t="n">
        <f aca="false">M353+E353</f>
        <v>43340.5311458333</v>
      </c>
      <c r="O353" s="0" t="n">
        <v>101.685</v>
      </c>
      <c r="P353" s="0" t="n">
        <v>3.570415</v>
      </c>
      <c r="Q353" s="0" t="s">
        <v>278</v>
      </c>
      <c r="AF353" s="224"/>
    </row>
    <row r="354" customFormat="false" ht="15" hidden="false" customHeight="false" outlineLevel="0" collapsed="false">
      <c r="A354" s="0" t="s">
        <v>422</v>
      </c>
      <c r="B354" s="0" t="s">
        <v>278</v>
      </c>
      <c r="C354" s="0" t="s">
        <v>325</v>
      </c>
      <c r="D354" s="0" t="n">
        <v>20180828</v>
      </c>
      <c r="E354" s="0" t="s">
        <v>553</v>
      </c>
      <c r="F354" s="0" t="n">
        <v>100000</v>
      </c>
      <c r="G354" s="0" t="n">
        <v>101.685</v>
      </c>
      <c r="H354" s="0" t="n">
        <v>3.570415</v>
      </c>
      <c r="J354" s="224" t="n">
        <f aca="false">ROUND(D354/10000,0)</f>
        <v>2018</v>
      </c>
      <c r="K354" s="224" t="n">
        <f aca="false">ROUND((D354-J354*10000)/100,0)</f>
        <v>8</v>
      </c>
      <c r="L354" s="224" t="n">
        <f aca="false">D354-J354*10000-K354*100</f>
        <v>28</v>
      </c>
      <c r="M354" s="325" t="n">
        <f aca="false">DATE(J354,K354,L354)</f>
        <v>43340</v>
      </c>
      <c r="N354" s="222" t="n">
        <f aca="false">M354+E354</f>
        <v>43340.5313194444</v>
      </c>
      <c r="O354" s="0" t="n">
        <v>101.685</v>
      </c>
      <c r="P354" s="0" t="n">
        <v>3.570415</v>
      </c>
      <c r="Q354" s="0" t="s">
        <v>278</v>
      </c>
      <c r="AF354" s="224"/>
    </row>
    <row r="355" customFormat="false" ht="15" hidden="false" customHeight="false" outlineLevel="0" collapsed="false">
      <c r="A355" s="0" t="s">
        <v>422</v>
      </c>
      <c r="B355" s="0" t="s">
        <v>278</v>
      </c>
      <c r="C355" s="0" t="s">
        <v>325</v>
      </c>
      <c r="D355" s="0" t="n">
        <v>20180828</v>
      </c>
      <c r="E355" s="0" t="s">
        <v>416</v>
      </c>
      <c r="F355" s="0" t="n">
        <v>246000</v>
      </c>
      <c r="G355" s="0" t="n">
        <v>101.548</v>
      </c>
      <c r="H355" s="0" t="n">
        <v>3.625015</v>
      </c>
      <c r="J355" s="224" t="n">
        <f aca="false">ROUND(D355/10000,0)</f>
        <v>2018</v>
      </c>
      <c r="K355" s="224" t="n">
        <f aca="false">ROUND((D355-J355*10000)/100,0)</f>
        <v>8</v>
      </c>
      <c r="L355" s="224" t="n">
        <f aca="false">D355-J355*10000-K355*100</f>
        <v>28</v>
      </c>
      <c r="M355" s="325" t="n">
        <f aca="false">DATE(J355,K355,L355)</f>
        <v>43340</v>
      </c>
      <c r="N355" s="222" t="n">
        <f aca="false">M355+E355</f>
        <v>43340.5321759259</v>
      </c>
      <c r="O355" s="0" t="n">
        <v>101.548</v>
      </c>
      <c r="P355" s="0" t="n">
        <v>3.625015</v>
      </c>
      <c r="Q355" s="0" t="s">
        <v>278</v>
      </c>
      <c r="AF355" s="224"/>
    </row>
    <row r="356" customFormat="false" ht="15" hidden="false" customHeight="false" outlineLevel="0" collapsed="false">
      <c r="A356" s="0" t="s">
        <v>422</v>
      </c>
      <c r="B356" s="0" t="s">
        <v>278</v>
      </c>
      <c r="C356" s="0" t="s">
        <v>325</v>
      </c>
      <c r="D356" s="0" t="n">
        <v>20180828</v>
      </c>
      <c r="E356" s="0" t="s">
        <v>554</v>
      </c>
      <c r="F356" s="0" t="n">
        <v>5000</v>
      </c>
      <c r="G356" s="0" t="n">
        <v>101.634</v>
      </c>
      <c r="H356" s="0" t="n">
        <v>3.59073</v>
      </c>
      <c r="J356" s="224" t="n">
        <f aca="false">ROUND(D356/10000,0)</f>
        <v>2018</v>
      </c>
      <c r="K356" s="224" t="n">
        <f aca="false">ROUND((D356-J356*10000)/100,0)</f>
        <v>8</v>
      </c>
      <c r="L356" s="224" t="n">
        <f aca="false">D356-J356*10000-K356*100</f>
        <v>28</v>
      </c>
      <c r="M356" s="325" t="n">
        <f aca="false">DATE(J356,K356,L356)</f>
        <v>43340</v>
      </c>
      <c r="N356" s="222" t="n">
        <f aca="false">M356+E356</f>
        <v>43340.5345138889</v>
      </c>
      <c r="O356" s="0" t="n">
        <v>101.634</v>
      </c>
      <c r="P356" s="0" t="n">
        <v>3.59073</v>
      </c>
      <c r="Q356" s="0" t="s">
        <v>278</v>
      </c>
      <c r="AF356" s="224"/>
    </row>
    <row r="357" customFormat="false" ht="15" hidden="false" customHeight="false" outlineLevel="0" collapsed="false">
      <c r="A357" s="0" t="s">
        <v>422</v>
      </c>
      <c r="B357" s="0" t="s">
        <v>278</v>
      </c>
      <c r="C357" s="0" t="s">
        <v>325</v>
      </c>
      <c r="D357" s="0" t="n">
        <v>20180828</v>
      </c>
      <c r="E357" s="0" t="s">
        <v>555</v>
      </c>
      <c r="F357" s="0" t="n">
        <v>5000</v>
      </c>
      <c r="G357" s="0" t="n">
        <v>101.634</v>
      </c>
      <c r="H357" s="0" t="n">
        <v>3.59073</v>
      </c>
      <c r="J357" s="224" t="n">
        <f aca="false">ROUND(D357/10000,0)</f>
        <v>2018</v>
      </c>
      <c r="K357" s="224" t="n">
        <f aca="false">ROUND((D357-J357*10000)/100,0)</f>
        <v>8</v>
      </c>
      <c r="L357" s="224" t="n">
        <f aca="false">D357-J357*10000-K357*100</f>
        <v>28</v>
      </c>
      <c r="M357" s="325" t="n">
        <f aca="false">DATE(J357,K357,L357)</f>
        <v>43340</v>
      </c>
      <c r="N357" s="222" t="n">
        <f aca="false">M357+E357</f>
        <v>43340.5345601852</v>
      </c>
      <c r="O357" s="0" t="n">
        <v>101.634</v>
      </c>
      <c r="P357" s="0" t="n">
        <v>3.59073</v>
      </c>
      <c r="Q357" s="0" t="s">
        <v>278</v>
      </c>
      <c r="AF357" s="224"/>
    </row>
    <row r="358" customFormat="false" ht="15" hidden="false" customHeight="false" outlineLevel="0" collapsed="false">
      <c r="A358" s="0" t="s">
        <v>422</v>
      </c>
      <c r="B358" s="0" t="s">
        <v>278</v>
      </c>
      <c r="C358" s="0" t="s">
        <v>325</v>
      </c>
      <c r="D358" s="0" t="n">
        <v>20180828</v>
      </c>
      <c r="E358" s="0" t="s">
        <v>556</v>
      </c>
      <c r="F358" s="0" t="n">
        <v>10000</v>
      </c>
      <c r="G358" s="0" t="n">
        <v>101.634</v>
      </c>
      <c r="H358" s="0" t="n">
        <v>3.59073</v>
      </c>
      <c r="J358" s="224" t="n">
        <f aca="false">ROUND(D358/10000,0)</f>
        <v>2018</v>
      </c>
      <c r="K358" s="224" t="n">
        <f aca="false">ROUND((D358-J358*10000)/100,0)</f>
        <v>8</v>
      </c>
      <c r="L358" s="224" t="n">
        <f aca="false">D358-J358*10000-K358*100</f>
        <v>28</v>
      </c>
      <c r="M358" s="325" t="n">
        <f aca="false">DATE(J358,K358,L358)</f>
        <v>43340</v>
      </c>
      <c r="N358" s="222" t="n">
        <f aca="false">M358+E358</f>
        <v>43340.5654513889</v>
      </c>
      <c r="O358" s="0" t="n">
        <v>101.634</v>
      </c>
      <c r="P358" s="0" t="n">
        <v>3.59073</v>
      </c>
      <c r="Q358" s="0" t="s">
        <v>278</v>
      </c>
      <c r="AF358" s="224"/>
    </row>
    <row r="359" customFormat="false" ht="15" hidden="false" customHeight="false" outlineLevel="0" collapsed="false">
      <c r="A359" s="0" t="s">
        <v>422</v>
      </c>
      <c r="B359" s="0" t="s">
        <v>278</v>
      </c>
      <c r="C359" s="0" t="s">
        <v>325</v>
      </c>
      <c r="D359" s="0" t="n">
        <v>20180828</v>
      </c>
      <c r="E359" s="0" t="s">
        <v>556</v>
      </c>
      <c r="F359" s="0" t="n">
        <v>10000</v>
      </c>
      <c r="G359" s="0" t="n">
        <v>101.634</v>
      </c>
      <c r="H359" s="0" t="n">
        <v>3.59073</v>
      </c>
      <c r="J359" s="224" t="n">
        <f aca="false">ROUND(D359/10000,0)</f>
        <v>2018</v>
      </c>
      <c r="K359" s="224" t="n">
        <f aca="false">ROUND((D359-J359*10000)/100,0)</f>
        <v>8</v>
      </c>
      <c r="L359" s="224" t="n">
        <f aca="false">D359-J359*10000-K359*100</f>
        <v>28</v>
      </c>
      <c r="M359" s="325" t="n">
        <f aca="false">DATE(J359,K359,L359)</f>
        <v>43340</v>
      </c>
      <c r="N359" s="222" t="n">
        <f aca="false">M359+E359</f>
        <v>43340.5654513889</v>
      </c>
      <c r="O359" s="0" t="n">
        <v>101.634</v>
      </c>
      <c r="P359" s="0" t="n">
        <v>3.59073</v>
      </c>
      <c r="Q359" s="0" t="s">
        <v>278</v>
      </c>
      <c r="AF359" s="224"/>
    </row>
    <row r="360" customFormat="false" ht="15" hidden="false" customHeight="false" outlineLevel="0" collapsed="false">
      <c r="A360" s="0" t="s">
        <v>422</v>
      </c>
      <c r="B360" s="0" t="s">
        <v>278</v>
      </c>
      <c r="C360" s="0" t="s">
        <v>325</v>
      </c>
      <c r="D360" s="0" t="n">
        <v>20180828</v>
      </c>
      <c r="E360" s="0" t="s">
        <v>557</v>
      </c>
      <c r="F360" s="0" t="n">
        <v>15000</v>
      </c>
      <c r="G360" s="0" t="n">
        <v>101.606</v>
      </c>
      <c r="H360" s="0" t="n">
        <v>3.601889</v>
      </c>
      <c r="J360" s="224" t="n">
        <f aca="false">ROUND(D360/10000,0)</f>
        <v>2018</v>
      </c>
      <c r="K360" s="224" t="n">
        <f aca="false">ROUND((D360-J360*10000)/100,0)</f>
        <v>8</v>
      </c>
      <c r="L360" s="224" t="n">
        <f aca="false">D360-J360*10000-K360*100</f>
        <v>28</v>
      </c>
      <c r="M360" s="325" t="n">
        <f aca="false">DATE(J360,K360,L360)</f>
        <v>43340</v>
      </c>
      <c r="N360" s="222" t="n">
        <f aca="false">M360+E360</f>
        <v>43340.5729166667</v>
      </c>
      <c r="O360" s="0" t="n">
        <v>101.606</v>
      </c>
      <c r="P360" s="0" t="n">
        <v>3.601889</v>
      </c>
      <c r="Q360" s="0" t="s">
        <v>278</v>
      </c>
      <c r="AF360" s="224"/>
    </row>
    <row r="361" customFormat="false" ht="15" hidden="false" customHeight="false" outlineLevel="0" collapsed="false">
      <c r="A361" s="0" t="s">
        <v>422</v>
      </c>
      <c r="B361" s="0" t="s">
        <v>278</v>
      </c>
      <c r="C361" s="0" t="s">
        <v>325</v>
      </c>
      <c r="D361" s="0" t="n">
        <v>20180828</v>
      </c>
      <c r="E361" s="0" t="s">
        <v>557</v>
      </c>
      <c r="F361" s="0" t="n">
        <v>15000</v>
      </c>
      <c r="G361" s="0" t="n">
        <v>101.606</v>
      </c>
      <c r="H361" s="0" t="n">
        <v>3.601889</v>
      </c>
      <c r="J361" s="224" t="n">
        <f aca="false">ROUND(D361/10000,0)</f>
        <v>2018</v>
      </c>
      <c r="K361" s="224" t="n">
        <f aca="false">ROUND((D361-J361*10000)/100,0)</f>
        <v>8</v>
      </c>
      <c r="L361" s="224" t="n">
        <f aca="false">D361-J361*10000-K361*100</f>
        <v>28</v>
      </c>
      <c r="M361" s="325" t="n">
        <f aca="false">DATE(J361,K361,L361)</f>
        <v>43340</v>
      </c>
      <c r="N361" s="222" t="n">
        <f aca="false">M361+E361</f>
        <v>43340.5729166667</v>
      </c>
      <c r="O361" s="0" t="n">
        <v>101.606</v>
      </c>
      <c r="P361" s="0" t="n">
        <v>3.601889</v>
      </c>
      <c r="Q361" s="0" t="s">
        <v>278</v>
      </c>
      <c r="AF361" s="224"/>
    </row>
    <row r="362" customFormat="false" ht="15" hidden="false" customHeight="false" outlineLevel="0" collapsed="false">
      <c r="A362" s="0" t="s">
        <v>422</v>
      </c>
      <c r="B362" s="0" t="s">
        <v>278</v>
      </c>
      <c r="C362" s="0" t="s">
        <v>325</v>
      </c>
      <c r="D362" s="0" t="n">
        <v>20180828</v>
      </c>
      <c r="E362" s="0" t="s">
        <v>558</v>
      </c>
      <c r="F362" s="0" t="n">
        <v>4000</v>
      </c>
      <c r="G362" s="0" t="n">
        <v>101.718</v>
      </c>
      <c r="H362" s="0" t="n">
        <v>3.557277</v>
      </c>
      <c r="J362" s="224" t="n">
        <f aca="false">ROUND(D362/10000,0)</f>
        <v>2018</v>
      </c>
      <c r="K362" s="224" t="n">
        <f aca="false">ROUND((D362-J362*10000)/100,0)</f>
        <v>8</v>
      </c>
      <c r="L362" s="224" t="n">
        <f aca="false">D362-J362*10000-K362*100</f>
        <v>28</v>
      </c>
      <c r="M362" s="325" t="n">
        <f aca="false">DATE(J362,K362,L362)</f>
        <v>43340</v>
      </c>
      <c r="N362" s="222" t="n">
        <f aca="false">M362+E362</f>
        <v>43340.585</v>
      </c>
      <c r="O362" s="0" t="n">
        <v>101.718</v>
      </c>
      <c r="P362" s="0" t="n">
        <v>3.557277</v>
      </c>
      <c r="Q362" s="0" t="s">
        <v>278</v>
      </c>
      <c r="AF362" s="224"/>
    </row>
    <row r="363" customFormat="false" ht="15" hidden="false" customHeight="false" outlineLevel="0" collapsed="false">
      <c r="A363" s="0" t="s">
        <v>422</v>
      </c>
      <c r="B363" s="0" t="s">
        <v>278</v>
      </c>
      <c r="C363" s="0" t="s">
        <v>325</v>
      </c>
      <c r="D363" s="0" t="n">
        <v>20180828</v>
      </c>
      <c r="E363" s="0" t="s">
        <v>558</v>
      </c>
      <c r="F363" s="0" t="n">
        <v>4000</v>
      </c>
      <c r="G363" s="0" t="n">
        <v>101.618</v>
      </c>
      <c r="H363" s="0" t="n">
        <v>3.597106</v>
      </c>
      <c r="J363" s="224" t="n">
        <f aca="false">ROUND(D363/10000,0)</f>
        <v>2018</v>
      </c>
      <c r="K363" s="224" t="n">
        <f aca="false">ROUND((D363-J363*10000)/100,0)</f>
        <v>8</v>
      </c>
      <c r="L363" s="224" t="n">
        <f aca="false">D363-J363*10000-K363*100</f>
        <v>28</v>
      </c>
      <c r="M363" s="325" t="n">
        <f aca="false">DATE(J363,K363,L363)</f>
        <v>43340</v>
      </c>
      <c r="N363" s="222" t="n">
        <f aca="false">M363+E363</f>
        <v>43340.585</v>
      </c>
      <c r="O363" s="0" t="n">
        <v>101.618</v>
      </c>
      <c r="P363" s="0" t="n">
        <v>3.597106</v>
      </c>
      <c r="Q363" s="0" t="s">
        <v>278</v>
      </c>
      <c r="AF363" s="224"/>
    </row>
    <row r="364" customFormat="false" ht="15" hidden="false" customHeight="false" outlineLevel="0" collapsed="false">
      <c r="A364" s="0" t="s">
        <v>422</v>
      </c>
      <c r="B364" s="0" t="s">
        <v>278</v>
      </c>
      <c r="C364" s="0" t="s">
        <v>325</v>
      </c>
      <c r="D364" s="0" t="n">
        <v>20180828</v>
      </c>
      <c r="E364" s="0" t="s">
        <v>558</v>
      </c>
      <c r="F364" s="0" t="n">
        <v>4000</v>
      </c>
      <c r="G364" s="0" t="n">
        <v>101.618</v>
      </c>
      <c r="H364" s="0" t="n">
        <v>3.597106</v>
      </c>
      <c r="J364" s="224" t="n">
        <f aca="false">ROUND(D364/10000,0)</f>
        <v>2018</v>
      </c>
      <c r="K364" s="224" t="n">
        <f aca="false">ROUND((D364-J364*10000)/100,0)</f>
        <v>8</v>
      </c>
      <c r="L364" s="224" t="n">
        <f aca="false">D364-J364*10000-K364*100</f>
        <v>28</v>
      </c>
      <c r="M364" s="325" t="n">
        <f aca="false">DATE(J364,K364,L364)</f>
        <v>43340</v>
      </c>
      <c r="N364" s="222" t="n">
        <f aca="false">M364+E364</f>
        <v>43340.585</v>
      </c>
      <c r="O364" s="0" t="n">
        <v>101.618</v>
      </c>
      <c r="P364" s="0" t="n">
        <v>3.597106</v>
      </c>
      <c r="Q364" s="0" t="s">
        <v>278</v>
      </c>
      <c r="AF364" s="224"/>
    </row>
    <row r="365" customFormat="false" ht="15" hidden="false" customHeight="false" outlineLevel="0" collapsed="false">
      <c r="A365" s="0" t="s">
        <v>422</v>
      </c>
      <c r="B365" s="0" t="s">
        <v>278</v>
      </c>
      <c r="C365" s="0" t="s">
        <v>325</v>
      </c>
      <c r="D365" s="0" t="n">
        <v>20180828</v>
      </c>
      <c r="E365" s="0" t="s">
        <v>559</v>
      </c>
      <c r="F365" s="0" t="n">
        <v>5000</v>
      </c>
      <c r="G365" s="0" t="n">
        <v>101.718</v>
      </c>
      <c r="H365" s="0" t="n">
        <v>3.557277</v>
      </c>
      <c r="J365" s="224" t="n">
        <f aca="false">ROUND(D365/10000,0)</f>
        <v>2018</v>
      </c>
      <c r="K365" s="224" t="n">
        <f aca="false">ROUND((D365-J365*10000)/100,0)</f>
        <v>8</v>
      </c>
      <c r="L365" s="224" t="n">
        <f aca="false">D365-J365*10000-K365*100</f>
        <v>28</v>
      </c>
      <c r="M365" s="325" t="n">
        <f aca="false">DATE(J365,K365,L365)</f>
        <v>43340</v>
      </c>
      <c r="N365" s="222" t="n">
        <f aca="false">M365+E365</f>
        <v>43340.5936458333</v>
      </c>
      <c r="O365" s="0" t="n">
        <v>101.718</v>
      </c>
      <c r="P365" s="0" t="n">
        <v>3.557277</v>
      </c>
      <c r="Q365" s="0" t="s">
        <v>278</v>
      </c>
      <c r="AF365" s="224"/>
    </row>
    <row r="366" customFormat="false" ht="15" hidden="false" customHeight="false" outlineLevel="0" collapsed="false">
      <c r="A366" s="0" t="s">
        <v>422</v>
      </c>
      <c r="B366" s="0" t="s">
        <v>278</v>
      </c>
      <c r="C366" s="0" t="s">
        <v>325</v>
      </c>
      <c r="D366" s="0" t="n">
        <v>20180828</v>
      </c>
      <c r="E366" s="0" t="s">
        <v>559</v>
      </c>
      <c r="F366" s="0" t="n">
        <v>5000</v>
      </c>
      <c r="G366" s="0" t="n">
        <v>101.618</v>
      </c>
      <c r="H366" s="0" t="n">
        <v>3.597106</v>
      </c>
      <c r="J366" s="224" t="n">
        <f aca="false">ROUND(D366/10000,0)</f>
        <v>2018</v>
      </c>
      <c r="K366" s="224" t="n">
        <f aca="false">ROUND((D366-J366*10000)/100,0)</f>
        <v>8</v>
      </c>
      <c r="L366" s="224" t="n">
        <f aca="false">D366-J366*10000-K366*100</f>
        <v>28</v>
      </c>
      <c r="M366" s="325" t="n">
        <f aca="false">DATE(J366,K366,L366)</f>
        <v>43340</v>
      </c>
      <c r="N366" s="222" t="n">
        <f aca="false">M366+E366</f>
        <v>43340.5936458333</v>
      </c>
      <c r="O366" s="0" t="n">
        <v>101.618</v>
      </c>
      <c r="P366" s="0" t="n">
        <v>3.597106</v>
      </c>
      <c r="Q366" s="0" t="s">
        <v>278</v>
      </c>
      <c r="AF366" s="224"/>
    </row>
    <row r="367" customFormat="false" ht="15" hidden="false" customHeight="false" outlineLevel="0" collapsed="false">
      <c r="A367" s="0" t="s">
        <v>422</v>
      </c>
      <c r="B367" s="0" t="s">
        <v>278</v>
      </c>
      <c r="C367" s="0" t="s">
        <v>325</v>
      </c>
      <c r="D367" s="0" t="n">
        <v>20180828</v>
      </c>
      <c r="E367" s="0" t="s">
        <v>560</v>
      </c>
      <c r="F367" s="0" t="n">
        <v>125000</v>
      </c>
      <c r="G367" s="0" t="n">
        <v>101.523</v>
      </c>
      <c r="H367" s="0" t="n">
        <v>3.634989</v>
      </c>
      <c r="J367" s="224" t="n">
        <f aca="false">ROUND(D367/10000,0)</f>
        <v>2018</v>
      </c>
      <c r="K367" s="224" t="n">
        <f aca="false">ROUND((D367-J367*10000)/100,0)</f>
        <v>8</v>
      </c>
      <c r="L367" s="224" t="n">
        <f aca="false">D367-J367*10000-K367*100</f>
        <v>28</v>
      </c>
      <c r="M367" s="325" t="n">
        <f aca="false">DATE(J367,K367,L367)</f>
        <v>43340</v>
      </c>
      <c r="N367" s="222" t="n">
        <f aca="false">M367+E367</f>
        <v>43340.5968634259</v>
      </c>
      <c r="O367" s="0" t="n">
        <v>101.523</v>
      </c>
      <c r="P367" s="0" t="n">
        <v>3.634989</v>
      </c>
      <c r="Q367" s="0" t="s">
        <v>278</v>
      </c>
      <c r="AF367" s="224"/>
    </row>
    <row r="368" customFormat="false" ht="15" hidden="false" customHeight="false" outlineLevel="0" collapsed="false">
      <c r="A368" s="0" t="s">
        <v>422</v>
      </c>
      <c r="B368" s="0" t="s">
        <v>278</v>
      </c>
      <c r="C368" s="0" t="s">
        <v>325</v>
      </c>
      <c r="D368" s="0" t="n">
        <v>20180828</v>
      </c>
      <c r="E368" s="0" t="s">
        <v>561</v>
      </c>
      <c r="F368" s="0" t="n">
        <v>30000</v>
      </c>
      <c r="G368" s="0" t="n">
        <v>102.111</v>
      </c>
      <c r="H368" s="0" t="n">
        <v>3.401211</v>
      </c>
      <c r="J368" s="224" t="n">
        <f aca="false">ROUND(D368/10000,0)</f>
        <v>2018</v>
      </c>
      <c r="K368" s="224" t="n">
        <f aca="false">ROUND((D368-J368*10000)/100,0)</f>
        <v>8</v>
      </c>
      <c r="L368" s="224" t="n">
        <f aca="false">D368-J368*10000-K368*100</f>
        <v>28</v>
      </c>
      <c r="M368" s="325" t="n">
        <f aca="false">DATE(J368,K368,L368)</f>
        <v>43340</v>
      </c>
      <c r="N368" s="222" t="n">
        <f aca="false">M368+E368</f>
        <v>43340.618275463</v>
      </c>
      <c r="O368" s="0" t="n">
        <v>102.111</v>
      </c>
      <c r="P368" s="0" t="n">
        <v>3.401211</v>
      </c>
      <c r="Q368" s="0" t="s">
        <v>278</v>
      </c>
      <c r="AF368" s="224"/>
    </row>
    <row r="369" customFormat="false" ht="15" hidden="false" customHeight="false" outlineLevel="0" collapsed="false">
      <c r="A369" s="0" t="s">
        <v>422</v>
      </c>
      <c r="B369" s="0" t="s">
        <v>278</v>
      </c>
      <c r="C369" s="0" t="s">
        <v>325</v>
      </c>
      <c r="D369" s="0" t="n">
        <v>20180828</v>
      </c>
      <c r="E369" s="0" t="s">
        <v>561</v>
      </c>
      <c r="F369" s="0" t="n">
        <v>30000</v>
      </c>
      <c r="G369" s="0" t="n">
        <v>101.711</v>
      </c>
      <c r="H369" s="0" t="n">
        <v>3.560063</v>
      </c>
      <c r="J369" s="224" t="n">
        <f aca="false">ROUND(D369/10000,0)</f>
        <v>2018</v>
      </c>
      <c r="K369" s="224" t="n">
        <f aca="false">ROUND((D369-J369*10000)/100,0)</f>
        <v>8</v>
      </c>
      <c r="L369" s="224" t="n">
        <f aca="false">D369-J369*10000-K369*100</f>
        <v>28</v>
      </c>
      <c r="M369" s="325" t="n">
        <f aca="false">DATE(J369,K369,L369)</f>
        <v>43340</v>
      </c>
      <c r="N369" s="222" t="n">
        <f aca="false">M369+E369</f>
        <v>43340.618275463</v>
      </c>
      <c r="O369" s="0" t="n">
        <v>101.711</v>
      </c>
      <c r="P369" s="0" t="n">
        <v>3.560063</v>
      </c>
      <c r="Q369" s="0" t="s">
        <v>278</v>
      </c>
      <c r="AF369" s="224"/>
    </row>
    <row r="370" customFormat="false" ht="15" hidden="false" customHeight="false" outlineLevel="0" collapsed="false">
      <c r="A370" s="0" t="s">
        <v>422</v>
      </c>
      <c r="B370" s="0" t="s">
        <v>278</v>
      </c>
      <c r="C370" s="0" t="s">
        <v>325</v>
      </c>
      <c r="D370" s="0" t="n">
        <v>20180828</v>
      </c>
      <c r="E370" s="0" t="s">
        <v>562</v>
      </c>
      <c r="F370" s="0" t="n">
        <v>4000</v>
      </c>
      <c r="G370" s="0" t="n">
        <v>102.127</v>
      </c>
      <c r="H370" s="0" t="n">
        <v>3.394873</v>
      </c>
      <c r="J370" s="224" t="n">
        <f aca="false">ROUND(D370/10000,0)</f>
        <v>2018</v>
      </c>
      <c r="K370" s="224" t="n">
        <f aca="false">ROUND((D370-J370*10000)/100,0)</f>
        <v>8</v>
      </c>
      <c r="L370" s="224" t="n">
        <f aca="false">D370-J370*10000-K370*100</f>
        <v>28</v>
      </c>
      <c r="M370" s="325" t="n">
        <f aca="false">DATE(J370,K370,L370)</f>
        <v>43340</v>
      </c>
      <c r="N370" s="222" t="n">
        <f aca="false">M370+E370</f>
        <v>43340.6183796296</v>
      </c>
      <c r="O370" s="0" t="n">
        <v>102.127</v>
      </c>
      <c r="P370" s="0" t="n">
        <v>3.394873</v>
      </c>
      <c r="Q370" s="0" t="s">
        <v>278</v>
      </c>
      <c r="AF370" s="224"/>
    </row>
    <row r="371" customFormat="false" ht="15" hidden="false" customHeight="false" outlineLevel="0" collapsed="false">
      <c r="A371" s="0" t="s">
        <v>422</v>
      </c>
      <c r="B371" s="0" t="s">
        <v>278</v>
      </c>
      <c r="C371" s="0" t="s">
        <v>325</v>
      </c>
      <c r="D371" s="0" t="n">
        <v>20180828</v>
      </c>
      <c r="E371" s="0" t="s">
        <v>562</v>
      </c>
      <c r="F371" s="0" t="n">
        <v>4000</v>
      </c>
      <c r="G371" s="0" t="n">
        <v>101.619</v>
      </c>
      <c r="H371" s="0" t="n">
        <v>3.596708</v>
      </c>
      <c r="J371" s="224" t="n">
        <f aca="false">ROUND(D371/10000,0)</f>
        <v>2018</v>
      </c>
      <c r="K371" s="224" t="n">
        <f aca="false">ROUND((D371-J371*10000)/100,0)</f>
        <v>8</v>
      </c>
      <c r="L371" s="224" t="n">
        <f aca="false">D371-J371*10000-K371*100</f>
        <v>28</v>
      </c>
      <c r="M371" s="325" t="n">
        <f aca="false">DATE(J371,K371,L371)</f>
        <v>43340</v>
      </c>
      <c r="N371" s="222" t="n">
        <f aca="false">M371+E371</f>
        <v>43340.6183796296</v>
      </c>
      <c r="O371" s="0" t="n">
        <v>101.619</v>
      </c>
      <c r="P371" s="0" t="n">
        <v>3.596708</v>
      </c>
      <c r="Q371" s="0" t="s">
        <v>278</v>
      </c>
      <c r="AF371" s="224"/>
    </row>
    <row r="372" customFormat="false" ht="15" hidden="false" customHeight="false" outlineLevel="0" collapsed="false">
      <c r="A372" s="0" t="s">
        <v>422</v>
      </c>
      <c r="B372" s="0" t="s">
        <v>278</v>
      </c>
      <c r="C372" s="0" t="s">
        <v>325</v>
      </c>
      <c r="D372" s="0" t="n">
        <v>20180828</v>
      </c>
      <c r="E372" s="0" t="s">
        <v>563</v>
      </c>
      <c r="F372" s="0" t="n">
        <v>25000</v>
      </c>
      <c r="G372" s="0" t="n">
        <v>101.67</v>
      </c>
      <c r="H372" s="0" t="n">
        <v>3.576389</v>
      </c>
      <c r="J372" s="224" t="n">
        <f aca="false">ROUND(D372/10000,0)</f>
        <v>2018</v>
      </c>
      <c r="K372" s="224" t="n">
        <f aca="false">ROUND((D372-J372*10000)/100,0)</f>
        <v>8</v>
      </c>
      <c r="L372" s="224" t="n">
        <f aca="false">D372-J372*10000-K372*100</f>
        <v>28</v>
      </c>
      <c r="M372" s="325" t="n">
        <f aca="false">DATE(J372,K372,L372)</f>
        <v>43340</v>
      </c>
      <c r="N372" s="222" t="n">
        <f aca="false">M372+E372</f>
        <v>43340.6321412037</v>
      </c>
      <c r="O372" s="0" t="n">
        <v>101.67</v>
      </c>
      <c r="P372" s="0" t="n">
        <v>3.576389</v>
      </c>
      <c r="Q372" s="0" t="s">
        <v>278</v>
      </c>
      <c r="AF372" s="224"/>
    </row>
    <row r="373" customFormat="false" ht="15" hidden="false" customHeight="false" outlineLevel="0" collapsed="false">
      <c r="A373" s="0" t="s">
        <v>422</v>
      </c>
      <c r="B373" s="0" t="s">
        <v>278</v>
      </c>
      <c r="C373" s="0" t="s">
        <v>325</v>
      </c>
      <c r="D373" s="0" t="n">
        <v>20180828</v>
      </c>
      <c r="E373" s="0" t="s">
        <v>563</v>
      </c>
      <c r="F373" s="0" t="n">
        <v>25000</v>
      </c>
      <c r="G373" s="0" t="n">
        <v>102.559</v>
      </c>
      <c r="H373" s="0" t="n">
        <v>3.224198</v>
      </c>
      <c r="J373" s="224" t="n">
        <f aca="false">ROUND(D373/10000,0)</f>
        <v>2018</v>
      </c>
      <c r="K373" s="224" t="n">
        <f aca="false">ROUND((D373-J373*10000)/100,0)</f>
        <v>8</v>
      </c>
      <c r="L373" s="224" t="n">
        <f aca="false">D373-J373*10000-K373*100</f>
        <v>28</v>
      </c>
      <c r="M373" s="325" t="n">
        <f aca="false">DATE(J373,K373,L373)</f>
        <v>43340</v>
      </c>
      <c r="N373" s="222" t="n">
        <f aca="false">M373+E373</f>
        <v>43340.6321412037</v>
      </c>
      <c r="O373" s="0" t="n">
        <v>102.559</v>
      </c>
      <c r="P373" s="0" t="n">
        <v>3.224198</v>
      </c>
      <c r="Q373" s="0" t="s">
        <v>278</v>
      </c>
      <c r="AF373" s="224"/>
    </row>
    <row r="374" customFormat="false" ht="15" hidden="false" customHeight="false" outlineLevel="0" collapsed="false">
      <c r="A374" s="0" t="s">
        <v>422</v>
      </c>
      <c r="B374" s="0" t="s">
        <v>278</v>
      </c>
      <c r="C374" s="0" t="s">
        <v>325</v>
      </c>
      <c r="D374" s="0" t="n">
        <v>20180828</v>
      </c>
      <c r="E374" s="0" t="s">
        <v>564</v>
      </c>
      <c r="F374" s="0" t="n">
        <v>120000</v>
      </c>
      <c r="G374" s="0" t="n">
        <v>101.67</v>
      </c>
      <c r="H374" s="0" t="n">
        <v>3.576389</v>
      </c>
      <c r="J374" s="224" t="n">
        <f aca="false">ROUND(D374/10000,0)</f>
        <v>2018</v>
      </c>
      <c r="K374" s="224" t="n">
        <f aca="false">ROUND((D374-J374*10000)/100,0)</f>
        <v>8</v>
      </c>
      <c r="L374" s="224" t="n">
        <f aca="false">D374-J374*10000-K374*100</f>
        <v>28</v>
      </c>
      <c r="M374" s="325" t="n">
        <f aca="false">DATE(J374,K374,L374)</f>
        <v>43340</v>
      </c>
      <c r="N374" s="222" t="n">
        <f aca="false">M374+E374</f>
        <v>43340.6368171296</v>
      </c>
      <c r="O374" s="0" t="n">
        <v>101.67</v>
      </c>
      <c r="P374" s="0" t="n">
        <v>3.576389</v>
      </c>
      <c r="Q374" s="0" t="s">
        <v>278</v>
      </c>
      <c r="AF374" s="224"/>
    </row>
    <row r="375" customFormat="false" ht="15" hidden="false" customHeight="false" outlineLevel="0" collapsed="false">
      <c r="A375" s="0" t="s">
        <v>422</v>
      </c>
      <c r="B375" s="0" t="s">
        <v>278</v>
      </c>
      <c r="C375" s="0" t="s">
        <v>325</v>
      </c>
      <c r="D375" s="0" t="n">
        <v>20180828</v>
      </c>
      <c r="E375" s="0" t="s">
        <v>564</v>
      </c>
      <c r="F375" s="0" t="n">
        <v>120000</v>
      </c>
      <c r="G375" s="0" t="n">
        <v>101.733</v>
      </c>
      <c r="H375" s="0" t="n">
        <v>3.551307</v>
      </c>
      <c r="J375" s="224" t="n">
        <f aca="false">ROUND(D375/10000,0)</f>
        <v>2018</v>
      </c>
      <c r="K375" s="224" t="n">
        <f aca="false">ROUND((D375-J375*10000)/100,0)</f>
        <v>8</v>
      </c>
      <c r="L375" s="224" t="n">
        <f aca="false">D375-J375*10000-K375*100</f>
        <v>28</v>
      </c>
      <c r="M375" s="325" t="n">
        <f aca="false">DATE(J375,K375,L375)</f>
        <v>43340</v>
      </c>
      <c r="N375" s="222" t="n">
        <f aca="false">M375+E375</f>
        <v>43340.6368171296</v>
      </c>
      <c r="O375" s="0" t="n">
        <v>101.733</v>
      </c>
      <c r="P375" s="0" t="n">
        <v>3.551307</v>
      </c>
      <c r="Q375" s="0" t="s">
        <v>278</v>
      </c>
      <c r="AF375" s="224"/>
    </row>
    <row r="376" customFormat="false" ht="15" hidden="false" customHeight="false" outlineLevel="0" collapsed="false">
      <c r="A376" s="0" t="s">
        <v>422</v>
      </c>
      <c r="B376" s="0" t="s">
        <v>278</v>
      </c>
      <c r="C376" s="0" t="s">
        <v>325</v>
      </c>
      <c r="D376" s="0" t="n">
        <v>20180828</v>
      </c>
      <c r="E376" s="0" t="s">
        <v>565</v>
      </c>
      <c r="F376" s="0" t="n">
        <v>8000</v>
      </c>
      <c r="G376" s="0" t="n">
        <v>101.53</v>
      </c>
      <c r="H376" s="0" t="n">
        <v>3.632196</v>
      </c>
      <c r="J376" s="224" t="n">
        <f aca="false">ROUND(D376/10000,0)</f>
        <v>2018</v>
      </c>
      <c r="K376" s="224" t="n">
        <f aca="false">ROUND((D376-J376*10000)/100,0)</f>
        <v>8</v>
      </c>
      <c r="L376" s="224" t="n">
        <f aca="false">D376-J376*10000-K376*100</f>
        <v>28</v>
      </c>
      <c r="M376" s="325" t="n">
        <f aca="false">DATE(J376,K376,L376)</f>
        <v>43340</v>
      </c>
      <c r="N376" s="222" t="n">
        <f aca="false">M376+E376</f>
        <v>43340.640787037</v>
      </c>
      <c r="O376" s="0" t="n">
        <v>101.53</v>
      </c>
      <c r="P376" s="0" t="n">
        <v>3.632196</v>
      </c>
      <c r="Q376" s="0" t="s">
        <v>278</v>
      </c>
      <c r="AF376" s="224"/>
    </row>
    <row r="377" customFormat="false" ht="15" hidden="false" customHeight="false" outlineLevel="0" collapsed="false">
      <c r="A377" s="0" t="s">
        <v>422</v>
      </c>
      <c r="B377" s="0" t="s">
        <v>278</v>
      </c>
      <c r="C377" s="0" t="s">
        <v>325</v>
      </c>
      <c r="D377" s="0" t="n">
        <v>20180828</v>
      </c>
      <c r="E377" s="0" t="s">
        <v>565</v>
      </c>
      <c r="F377" s="0" t="n">
        <v>8000</v>
      </c>
      <c r="G377" s="0" t="n">
        <v>101.53</v>
      </c>
      <c r="H377" s="0" t="n">
        <v>3.632196</v>
      </c>
      <c r="J377" s="224" t="n">
        <f aca="false">ROUND(D377/10000,0)</f>
        <v>2018</v>
      </c>
      <c r="K377" s="224" t="n">
        <f aca="false">ROUND((D377-J377*10000)/100,0)</f>
        <v>8</v>
      </c>
      <c r="L377" s="224" t="n">
        <f aca="false">D377-J377*10000-K377*100</f>
        <v>28</v>
      </c>
      <c r="M377" s="325" t="n">
        <f aca="false">DATE(J377,K377,L377)</f>
        <v>43340</v>
      </c>
      <c r="N377" s="222" t="n">
        <f aca="false">M377+E377</f>
        <v>43340.640787037</v>
      </c>
      <c r="O377" s="0" t="n">
        <v>101.53</v>
      </c>
      <c r="P377" s="0" t="n">
        <v>3.632196</v>
      </c>
      <c r="Q377" s="0" t="s">
        <v>278</v>
      </c>
      <c r="AF377" s="224"/>
    </row>
    <row r="378" customFormat="false" ht="15" hidden="false" customHeight="false" outlineLevel="0" collapsed="false">
      <c r="A378" s="0" t="s">
        <v>422</v>
      </c>
      <c r="B378" s="0" t="s">
        <v>278</v>
      </c>
      <c r="C378" s="0" t="s">
        <v>325</v>
      </c>
      <c r="D378" s="0" t="n">
        <v>20180828</v>
      </c>
      <c r="E378" s="0" t="s">
        <v>566</v>
      </c>
      <c r="F378" s="0" t="n">
        <v>50000</v>
      </c>
      <c r="G378" s="0" t="n">
        <v>102.34</v>
      </c>
      <c r="H378" s="0" t="n">
        <v>3.31061</v>
      </c>
      <c r="J378" s="224" t="n">
        <f aca="false">ROUND(D378/10000,0)</f>
        <v>2018</v>
      </c>
      <c r="K378" s="224" t="n">
        <f aca="false">ROUND((D378-J378*10000)/100,0)</f>
        <v>8</v>
      </c>
      <c r="L378" s="224" t="n">
        <f aca="false">D378-J378*10000-K378*100</f>
        <v>28</v>
      </c>
      <c r="M378" s="325" t="n">
        <f aca="false">DATE(J378,K378,L378)</f>
        <v>43340</v>
      </c>
      <c r="N378" s="222" t="n">
        <f aca="false">M378+E378</f>
        <v>43340.6423842593</v>
      </c>
      <c r="O378" s="0" t="n">
        <v>102.34</v>
      </c>
      <c r="P378" s="0" t="n">
        <v>3.31061</v>
      </c>
      <c r="Q378" s="0" t="s">
        <v>278</v>
      </c>
      <c r="AF378" s="224"/>
    </row>
    <row r="379" customFormat="false" ht="15" hidden="false" customHeight="false" outlineLevel="0" collapsed="false">
      <c r="A379" s="0" t="s">
        <v>422</v>
      </c>
      <c r="B379" s="0" t="s">
        <v>278</v>
      </c>
      <c r="C379" s="0" t="s">
        <v>325</v>
      </c>
      <c r="D379" s="0" t="n">
        <v>20180828</v>
      </c>
      <c r="E379" s="0" t="s">
        <v>567</v>
      </c>
      <c r="F379" s="0" t="n">
        <v>10000</v>
      </c>
      <c r="G379" s="0" t="n">
        <v>101.622</v>
      </c>
      <c r="H379" s="0" t="n">
        <v>3.595512</v>
      </c>
      <c r="J379" s="224" t="n">
        <f aca="false">ROUND(D379/10000,0)</f>
        <v>2018</v>
      </c>
      <c r="K379" s="224" t="n">
        <f aca="false">ROUND((D379-J379*10000)/100,0)</f>
        <v>8</v>
      </c>
      <c r="L379" s="224" t="n">
        <f aca="false">D379-J379*10000-K379*100</f>
        <v>28</v>
      </c>
      <c r="M379" s="325" t="n">
        <f aca="false">DATE(J379,K379,L379)</f>
        <v>43340</v>
      </c>
      <c r="N379" s="222" t="n">
        <f aca="false">M379+E379</f>
        <v>43340.6446296296</v>
      </c>
      <c r="O379" s="0" t="n">
        <v>101.622</v>
      </c>
      <c r="P379" s="0" t="n">
        <v>3.595512</v>
      </c>
      <c r="Q379" s="0" t="s">
        <v>278</v>
      </c>
      <c r="AF379" s="224"/>
    </row>
    <row r="380" customFormat="false" ht="15" hidden="false" customHeight="false" outlineLevel="0" collapsed="false">
      <c r="A380" s="0" t="s">
        <v>422</v>
      </c>
      <c r="B380" s="0" t="s">
        <v>278</v>
      </c>
      <c r="C380" s="0" t="s">
        <v>325</v>
      </c>
      <c r="D380" s="0" t="n">
        <v>20180828</v>
      </c>
      <c r="E380" s="0" t="s">
        <v>567</v>
      </c>
      <c r="F380" s="0" t="n">
        <v>10000</v>
      </c>
      <c r="G380" s="0" t="n">
        <v>101.622</v>
      </c>
      <c r="H380" s="0" t="n">
        <v>3.595512</v>
      </c>
      <c r="J380" s="224" t="n">
        <f aca="false">ROUND(D380/10000,0)</f>
        <v>2018</v>
      </c>
      <c r="K380" s="224" t="n">
        <f aca="false">ROUND((D380-J380*10000)/100,0)</f>
        <v>8</v>
      </c>
      <c r="L380" s="224" t="n">
        <f aca="false">D380-J380*10000-K380*100</f>
        <v>28</v>
      </c>
      <c r="M380" s="325" t="n">
        <f aca="false">DATE(J380,K380,L380)</f>
        <v>43340</v>
      </c>
      <c r="N380" s="222" t="n">
        <f aca="false">M380+E380</f>
        <v>43340.6446296296</v>
      </c>
      <c r="O380" s="0" t="n">
        <v>101.622</v>
      </c>
      <c r="P380" s="0" t="n">
        <v>3.595512</v>
      </c>
      <c r="Q380" s="0" t="s">
        <v>278</v>
      </c>
      <c r="AF380" s="224"/>
    </row>
    <row r="381" customFormat="false" ht="15" hidden="false" customHeight="false" outlineLevel="0" collapsed="false">
      <c r="A381" s="0" t="s">
        <v>422</v>
      </c>
      <c r="B381" s="0" t="s">
        <v>278</v>
      </c>
      <c r="C381" s="0" t="s">
        <v>325</v>
      </c>
      <c r="D381" s="0" t="n">
        <v>20180829</v>
      </c>
      <c r="E381" s="0" t="s">
        <v>568</v>
      </c>
      <c r="F381" s="0" t="n">
        <v>2000</v>
      </c>
      <c r="G381" s="0" t="n">
        <v>101.632</v>
      </c>
      <c r="H381" s="0" t="n">
        <v>3.59089</v>
      </c>
      <c r="J381" s="224" t="n">
        <f aca="false">ROUND(D381/10000,0)</f>
        <v>2018</v>
      </c>
      <c r="K381" s="224" t="n">
        <f aca="false">ROUND((D381-J381*10000)/100,0)</f>
        <v>8</v>
      </c>
      <c r="L381" s="224" t="n">
        <f aca="false">D381-J381*10000-K381*100</f>
        <v>29</v>
      </c>
      <c r="M381" s="325" t="n">
        <f aca="false">DATE(J381,K381,L381)</f>
        <v>43341</v>
      </c>
      <c r="N381" s="222" t="n">
        <f aca="false">M381+E381</f>
        <v>43341.4611342593</v>
      </c>
      <c r="O381" s="0" t="n">
        <v>101.632</v>
      </c>
      <c r="P381" s="0" t="n">
        <v>3.59089</v>
      </c>
      <c r="Q381" s="0" t="s">
        <v>278</v>
      </c>
      <c r="AF381" s="224"/>
    </row>
    <row r="382" customFormat="false" ht="15" hidden="false" customHeight="false" outlineLevel="0" collapsed="false">
      <c r="A382" s="0" t="s">
        <v>422</v>
      </c>
      <c r="B382" s="0" t="s">
        <v>278</v>
      </c>
      <c r="C382" s="0" t="s">
        <v>325</v>
      </c>
      <c r="D382" s="0" t="n">
        <v>20180829</v>
      </c>
      <c r="E382" s="0" t="s">
        <v>568</v>
      </c>
      <c r="F382" s="0" t="n">
        <v>2000</v>
      </c>
      <c r="G382" s="0" t="n">
        <v>101.532</v>
      </c>
      <c r="H382" s="0" t="n">
        <v>3.6308</v>
      </c>
      <c r="J382" s="224" t="n">
        <f aca="false">ROUND(D382/10000,0)</f>
        <v>2018</v>
      </c>
      <c r="K382" s="224" t="n">
        <f aca="false">ROUND((D382-J382*10000)/100,0)</f>
        <v>8</v>
      </c>
      <c r="L382" s="224" t="n">
        <f aca="false">D382-J382*10000-K382*100</f>
        <v>29</v>
      </c>
      <c r="M382" s="325" t="n">
        <f aca="false">DATE(J382,K382,L382)</f>
        <v>43341</v>
      </c>
      <c r="N382" s="222" t="n">
        <f aca="false">M382+E382</f>
        <v>43341.4611342593</v>
      </c>
      <c r="O382" s="0" t="n">
        <v>101.532</v>
      </c>
      <c r="P382" s="0" t="n">
        <v>3.6308</v>
      </c>
      <c r="Q382" s="0" t="s">
        <v>278</v>
      </c>
      <c r="AF382" s="224"/>
    </row>
    <row r="383" customFormat="false" ht="15" hidden="false" customHeight="false" outlineLevel="0" collapsed="false">
      <c r="A383" s="0" t="s">
        <v>422</v>
      </c>
      <c r="B383" s="0" t="s">
        <v>278</v>
      </c>
      <c r="C383" s="0" t="s">
        <v>325</v>
      </c>
      <c r="D383" s="0" t="n">
        <v>20180829</v>
      </c>
      <c r="E383" s="0" t="s">
        <v>568</v>
      </c>
      <c r="F383" s="0" t="n">
        <v>2000</v>
      </c>
      <c r="G383" s="0" t="n">
        <v>101.532</v>
      </c>
      <c r="H383" s="0" t="n">
        <v>3.6308</v>
      </c>
      <c r="J383" s="224" t="n">
        <f aca="false">ROUND(D383/10000,0)</f>
        <v>2018</v>
      </c>
      <c r="K383" s="224" t="n">
        <f aca="false">ROUND((D383-J383*10000)/100,0)</f>
        <v>8</v>
      </c>
      <c r="L383" s="224" t="n">
        <f aca="false">D383-J383*10000-K383*100</f>
        <v>29</v>
      </c>
      <c r="M383" s="325" t="n">
        <f aca="false">DATE(J383,K383,L383)</f>
        <v>43341</v>
      </c>
      <c r="N383" s="222" t="n">
        <f aca="false">M383+E383</f>
        <v>43341.4611342593</v>
      </c>
      <c r="O383" s="0" t="n">
        <v>101.532</v>
      </c>
      <c r="P383" s="0" t="n">
        <v>3.6308</v>
      </c>
      <c r="Q383" s="0" t="s">
        <v>278</v>
      </c>
      <c r="AF383" s="224"/>
    </row>
    <row r="384" customFormat="false" ht="15" hidden="false" customHeight="false" outlineLevel="0" collapsed="false">
      <c r="A384" s="0" t="s">
        <v>422</v>
      </c>
      <c r="B384" s="0" t="s">
        <v>278</v>
      </c>
      <c r="C384" s="0" t="s">
        <v>325</v>
      </c>
      <c r="D384" s="0" t="n">
        <v>20180829</v>
      </c>
      <c r="E384" s="0" t="s">
        <v>569</v>
      </c>
      <c r="F384" s="0" t="n">
        <v>25000</v>
      </c>
      <c r="G384" s="0" t="n">
        <v>101.58</v>
      </c>
      <c r="H384" s="0" t="n">
        <v>3.611637</v>
      </c>
      <c r="J384" s="224" t="n">
        <f aca="false">ROUND(D384/10000,0)</f>
        <v>2018</v>
      </c>
      <c r="K384" s="224" t="n">
        <f aca="false">ROUND((D384-J384*10000)/100,0)</f>
        <v>8</v>
      </c>
      <c r="L384" s="224" t="n">
        <f aca="false">D384-J384*10000-K384*100</f>
        <v>29</v>
      </c>
      <c r="M384" s="325" t="n">
        <f aca="false">DATE(J384,K384,L384)</f>
        <v>43341</v>
      </c>
      <c r="N384" s="222" t="n">
        <f aca="false">M384+E384</f>
        <v>43341.5314351852</v>
      </c>
      <c r="O384" s="0" t="n">
        <v>101.58</v>
      </c>
      <c r="P384" s="0" t="n">
        <v>3.611637</v>
      </c>
      <c r="Q384" s="0" t="s">
        <v>278</v>
      </c>
      <c r="AF384" s="224"/>
    </row>
    <row r="385" customFormat="false" ht="15" hidden="false" customHeight="false" outlineLevel="0" collapsed="false">
      <c r="A385" s="0" t="s">
        <v>422</v>
      </c>
      <c r="B385" s="0" t="s">
        <v>278</v>
      </c>
      <c r="C385" s="0" t="s">
        <v>325</v>
      </c>
      <c r="D385" s="0" t="n">
        <v>20180829</v>
      </c>
      <c r="E385" s="0" t="s">
        <v>570</v>
      </c>
      <c r="F385" s="0" t="n">
        <v>25000</v>
      </c>
      <c r="G385" s="0" t="n">
        <v>101.58</v>
      </c>
      <c r="H385" s="0" t="n">
        <v>3.611637</v>
      </c>
      <c r="J385" s="224" t="n">
        <f aca="false">ROUND(D385/10000,0)</f>
        <v>2018</v>
      </c>
      <c r="K385" s="224" t="n">
        <f aca="false">ROUND((D385-J385*10000)/100,0)</f>
        <v>8</v>
      </c>
      <c r="L385" s="224" t="n">
        <f aca="false">D385-J385*10000-K385*100</f>
        <v>29</v>
      </c>
      <c r="M385" s="325" t="n">
        <f aca="false">DATE(J385,K385,L385)</f>
        <v>43341</v>
      </c>
      <c r="N385" s="222" t="n">
        <f aca="false">M385+E385</f>
        <v>43341.5314583333</v>
      </c>
      <c r="O385" s="0" t="n">
        <v>101.58</v>
      </c>
      <c r="P385" s="0" t="n">
        <v>3.611637</v>
      </c>
      <c r="Q385" s="0" t="s">
        <v>278</v>
      </c>
      <c r="AF385" s="224"/>
    </row>
    <row r="386" customFormat="false" ht="15" hidden="false" customHeight="false" outlineLevel="0" collapsed="false">
      <c r="A386" s="0" t="s">
        <v>422</v>
      </c>
      <c r="B386" s="0" t="s">
        <v>278</v>
      </c>
      <c r="C386" s="0" t="s">
        <v>325</v>
      </c>
      <c r="D386" s="0" t="n">
        <v>20180829</v>
      </c>
      <c r="E386" s="0" t="s">
        <v>571</v>
      </c>
      <c r="F386" s="0" t="n">
        <v>25000</v>
      </c>
      <c r="G386" s="0" t="n">
        <v>101.68</v>
      </c>
      <c r="H386" s="0" t="n">
        <v>3.57175</v>
      </c>
      <c r="J386" s="224" t="n">
        <f aca="false">ROUND(D386/10000,0)</f>
        <v>2018</v>
      </c>
      <c r="K386" s="224" t="n">
        <f aca="false">ROUND((D386-J386*10000)/100,0)</f>
        <v>8</v>
      </c>
      <c r="L386" s="224" t="n">
        <f aca="false">D386-J386*10000-K386*100</f>
        <v>29</v>
      </c>
      <c r="M386" s="325" t="n">
        <f aca="false">DATE(J386,K386,L386)</f>
        <v>43341</v>
      </c>
      <c r="N386" s="222" t="n">
        <f aca="false">M386+E386</f>
        <v>43341.5314699074</v>
      </c>
      <c r="O386" s="0" t="n">
        <v>101.68</v>
      </c>
      <c r="P386" s="0" t="n">
        <v>3.57175</v>
      </c>
      <c r="Q386" s="0" t="s">
        <v>278</v>
      </c>
      <c r="AF386" s="224"/>
    </row>
    <row r="387" customFormat="false" ht="15" hidden="false" customHeight="false" outlineLevel="0" collapsed="false">
      <c r="A387" s="0" t="s">
        <v>422</v>
      </c>
      <c r="B387" s="0" t="s">
        <v>278</v>
      </c>
      <c r="C387" s="0" t="s">
        <v>325</v>
      </c>
      <c r="D387" s="0" t="n">
        <v>20180829</v>
      </c>
      <c r="E387" s="0" t="s">
        <v>572</v>
      </c>
      <c r="F387" s="0" t="n">
        <v>10000</v>
      </c>
      <c r="G387" s="0" t="n">
        <v>101.669</v>
      </c>
      <c r="H387" s="0" t="n">
        <v>3.576135</v>
      </c>
      <c r="J387" s="224" t="n">
        <f aca="false">ROUND(D387/10000,0)</f>
        <v>2018</v>
      </c>
      <c r="K387" s="224" t="n">
        <f aca="false">ROUND((D387-J387*10000)/100,0)</f>
        <v>8</v>
      </c>
      <c r="L387" s="224" t="n">
        <f aca="false">D387-J387*10000-K387*100</f>
        <v>29</v>
      </c>
      <c r="M387" s="325" t="n">
        <f aca="false">DATE(J387,K387,L387)</f>
        <v>43341</v>
      </c>
      <c r="N387" s="222" t="n">
        <f aca="false">M387+E387</f>
        <v>43341.5893287037</v>
      </c>
      <c r="O387" s="0" t="n">
        <v>101.669</v>
      </c>
      <c r="P387" s="0" t="n">
        <v>3.576135</v>
      </c>
      <c r="Q387" s="0" t="s">
        <v>278</v>
      </c>
      <c r="AF387" s="224"/>
    </row>
    <row r="388" customFormat="false" ht="15" hidden="false" customHeight="false" outlineLevel="0" collapsed="false">
      <c r="A388" s="0" t="s">
        <v>422</v>
      </c>
      <c r="B388" s="0" t="s">
        <v>278</v>
      </c>
      <c r="C388" s="0" t="s">
        <v>325</v>
      </c>
      <c r="D388" s="0" t="n">
        <v>20180829</v>
      </c>
      <c r="E388" s="0" t="s">
        <v>573</v>
      </c>
      <c r="F388" s="0" t="n">
        <v>10000</v>
      </c>
      <c r="G388" s="0" t="n">
        <v>102.558</v>
      </c>
      <c r="H388" s="0" t="n">
        <v>3.223586</v>
      </c>
      <c r="J388" s="224" t="n">
        <f aca="false">ROUND(D388/10000,0)</f>
        <v>2018</v>
      </c>
      <c r="K388" s="224" t="n">
        <f aca="false">ROUND((D388-J388*10000)/100,0)</f>
        <v>8</v>
      </c>
      <c r="L388" s="224" t="n">
        <f aca="false">D388-J388*10000-K388*100</f>
        <v>29</v>
      </c>
      <c r="M388" s="325" t="n">
        <f aca="false">DATE(J388,K388,L388)</f>
        <v>43341</v>
      </c>
      <c r="N388" s="222" t="n">
        <f aca="false">M388+E388</f>
        <v>43341.5893402778</v>
      </c>
      <c r="O388" s="0" t="n">
        <v>102.558</v>
      </c>
      <c r="P388" s="0" t="n">
        <v>3.223586</v>
      </c>
      <c r="Q388" s="0" t="s">
        <v>278</v>
      </c>
      <c r="AF388" s="224"/>
    </row>
    <row r="389" customFormat="false" ht="15" hidden="false" customHeight="false" outlineLevel="0" collapsed="false">
      <c r="A389" s="0" t="s">
        <v>422</v>
      </c>
      <c r="B389" s="0" t="s">
        <v>278</v>
      </c>
      <c r="C389" s="0" t="s">
        <v>325</v>
      </c>
      <c r="D389" s="0" t="n">
        <v>20180829</v>
      </c>
      <c r="E389" s="0" t="s">
        <v>573</v>
      </c>
      <c r="F389" s="0" t="n">
        <v>10000</v>
      </c>
      <c r="G389" s="0" t="n">
        <v>101.669</v>
      </c>
      <c r="H389" s="0" t="n">
        <v>3.576135</v>
      </c>
      <c r="J389" s="224" t="n">
        <f aca="false">ROUND(D389/10000,0)</f>
        <v>2018</v>
      </c>
      <c r="K389" s="224" t="n">
        <f aca="false">ROUND((D389-J389*10000)/100,0)</f>
        <v>8</v>
      </c>
      <c r="L389" s="224" t="n">
        <f aca="false">D389-J389*10000-K389*100</f>
        <v>29</v>
      </c>
      <c r="M389" s="325" t="n">
        <f aca="false">DATE(J389,K389,L389)</f>
        <v>43341</v>
      </c>
      <c r="N389" s="222" t="n">
        <f aca="false">M389+E389</f>
        <v>43341.5893402778</v>
      </c>
      <c r="O389" s="0" t="n">
        <v>101.669</v>
      </c>
      <c r="P389" s="0" t="n">
        <v>3.576135</v>
      </c>
      <c r="Q389" s="0" t="s">
        <v>278</v>
      </c>
      <c r="AF389" s="224"/>
    </row>
    <row r="390" customFormat="false" ht="15" hidden="false" customHeight="false" outlineLevel="0" collapsed="false">
      <c r="A390" s="0" t="s">
        <v>422</v>
      </c>
      <c r="B390" s="0" t="s">
        <v>278</v>
      </c>
      <c r="C390" s="0" t="s">
        <v>325</v>
      </c>
      <c r="D390" s="0" t="n">
        <v>20180829</v>
      </c>
      <c r="E390" s="0" t="s">
        <v>574</v>
      </c>
      <c r="F390" s="0" t="s">
        <v>575</v>
      </c>
      <c r="G390" s="0" t="n">
        <v>101.406</v>
      </c>
      <c r="H390" s="0" t="n">
        <v>3.681157</v>
      </c>
      <c r="J390" s="224" t="n">
        <f aca="false">ROUND(D390/10000,0)</f>
        <v>2018</v>
      </c>
      <c r="K390" s="224" t="n">
        <f aca="false">ROUND((D390-J390*10000)/100,0)</f>
        <v>8</v>
      </c>
      <c r="L390" s="224" t="n">
        <f aca="false">D390-J390*10000-K390*100</f>
        <v>29</v>
      </c>
      <c r="M390" s="325" t="n">
        <f aca="false">DATE(J390,K390,L390)</f>
        <v>43341</v>
      </c>
      <c r="N390" s="222" t="n">
        <f aca="false">M390+E390</f>
        <v>43341.6355439815</v>
      </c>
      <c r="O390" s="0" t="n">
        <v>101.406</v>
      </c>
      <c r="P390" s="0" t="n">
        <v>3.681157</v>
      </c>
      <c r="Q390" s="0" t="s">
        <v>278</v>
      </c>
      <c r="AF390" s="224"/>
    </row>
    <row r="391" customFormat="false" ht="15" hidden="false" customHeight="false" outlineLevel="0" collapsed="false">
      <c r="A391" s="0" t="s">
        <v>422</v>
      </c>
      <c r="B391" s="0" t="s">
        <v>278</v>
      </c>
      <c r="C391" s="0" t="s">
        <v>325</v>
      </c>
      <c r="D391" s="0" t="n">
        <v>20180829</v>
      </c>
      <c r="E391" s="0" t="s">
        <v>576</v>
      </c>
      <c r="F391" s="0" t="n">
        <v>100000</v>
      </c>
      <c r="G391" s="0" t="n">
        <v>101.638</v>
      </c>
      <c r="H391" s="0" t="n">
        <v>3.588497</v>
      </c>
      <c r="J391" s="224" t="n">
        <f aca="false">ROUND(D391/10000,0)</f>
        <v>2018</v>
      </c>
      <c r="K391" s="224" t="n">
        <f aca="false">ROUND((D391-J391*10000)/100,0)</f>
        <v>8</v>
      </c>
      <c r="L391" s="224" t="n">
        <f aca="false">D391-J391*10000-K391*100</f>
        <v>29</v>
      </c>
      <c r="M391" s="325" t="n">
        <f aca="false">DATE(J391,K391,L391)</f>
        <v>43341</v>
      </c>
      <c r="N391" s="222" t="n">
        <f aca="false">M391+E391</f>
        <v>43341.6449074074</v>
      </c>
      <c r="O391" s="0" t="n">
        <v>101.638</v>
      </c>
      <c r="P391" s="0" t="n">
        <v>3.588497</v>
      </c>
      <c r="Q391" s="0" t="s">
        <v>278</v>
      </c>
      <c r="AF391" s="224"/>
    </row>
    <row r="392" customFormat="false" ht="15" hidden="false" customHeight="false" outlineLevel="0" collapsed="false">
      <c r="A392" s="0" t="s">
        <v>422</v>
      </c>
      <c r="B392" s="0" t="s">
        <v>278</v>
      </c>
      <c r="C392" s="0" t="s">
        <v>325</v>
      </c>
      <c r="D392" s="0" t="n">
        <v>20180829</v>
      </c>
      <c r="E392" s="0" t="s">
        <v>576</v>
      </c>
      <c r="F392" s="0" t="n">
        <v>750000</v>
      </c>
      <c r="G392" s="0" t="n">
        <v>101.803</v>
      </c>
      <c r="H392" s="0" t="n">
        <v>3.522754</v>
      </c>
      <c r="J392" s="224" t="n">
        <f aca="false">ROUND(D392/10000,0)</f>
        <v>2018</v>
      </c>
      <c r="K392" s="224" t="n">
        <f aca="false">ROUND((D392-J392*10000)/100,0)</f>
        <v>8</v>
      </c>
      <c r="L392" s="224" t="n">
        <f aca="false">D392-J392*10000-K392*100</f>
        <v>29</v>
      </c>
      <c r="M392" s="325" t="n">
        <f aca="false">DATE(J392,K392,L392)</f>
        <v>43341</v>
      </c>
      <c r="N392" s="222" t="n">
        <f aca="false">M392+E392</f>
        <v>43341.6449074074</v>
      </c>
      <c r="O392" s="0" t="n">
        <v>101.803</v>
      </c>
      <c r="P392" s="0" t="n">
        <v>3.522754</v>
      </c>
      <c r="Q392" s="0" t="s">
        <v>278</v>
      </c>
      <c r="AF392" s="224"/>
    </row>
    <row r="393" customFormat="false" ht="15" hidden="false" customHeight="false" outlineLevel="0" collapsed="false">
      <c r="A393" s="0" t="s">
        <v>422</v>
      </c>
      <c r="B393" s="0" t="s">
        <v>278</v>
      </c>
      <c r="C393" s="0" t="s">
        <v>325</v>
      </c>
      <c r="D393" s="0" t="n">
        <v>20180829</v>
      </c>
      <c r="E393" s="0" t="s">
        <v>576</v>
      </c>
      <c r="F393" s="0" t="n">
        <v>100000</v>
      </c>
      <c r="G393" s="0" t="n">
        <v>101.688</v>
      </c>
      <c r="H393" s="0" t="n">
        <v>3.568561</v>
      </c>
      <c r="J393" s="224" t="n">
        <f aca="false">ROUND(D393/10000,0)</f>
        <v>2018</v>
      </c>
      <c r="K393" s="224" t="n">
        <f aca="false">ROUND((D393-J393*10000)/100,0)</f>
        <v>8</v>
      </c>
      <c r="L393" s="224" t="n">
        <f aca="false">D393-J393*10000-K393*100</f>
        <v>29</v>
      </c>
      <c r="M393" s="325" t="n">
        <f aca="false">DATE(J393,K393,L393)</f>
        <v>43341</v>
      </c>
      <c r="N393" s="222" t="n">
        <f aca="false">M393+E393</f>
        <v>43341.6449074074</v>
      </c>
      <c r="O393" s="0" t="n">
        <v>101.688</v>
      </c>
      <c r="P393" s="0" t="n">
        <v>3.568561</v>
      </c>
      <c r="Q393" s="0" t="s">
        <v>278</v>
      </c>
      <c r="AF393" s="224"/>
    </row>
    <row r="394" customFormat="false" ht="15" hidden="false" customHeight="false" outlineLevel="0" collapsed="false">
      <c r="A394" s="0" t="s">
        <v>422</v>
      </c>
      <c r="B394" s="0" t="s">
        <v>278</v>
      </c>
      <c r="C394" s="0" t="s">
        <v>325</v>
      </c>
      <c r="D394" s="0" t="n">
        <v>20180829</v>
      </c>
      <c r="E394" s="0" t="s">
        <v>576</v>
      </c>
      <c r="F394" s="0" t="n">
        <v>750000</v>
      </c>
      <c r="G394" s="0" t="n">
        <v>102.203</v>
      </c>
      <c r="H394" s="0" t="n">
        <v>3.363917</v>
      </c>
      <c r="J394" s="224" t="n">
        <f aca="false">ROUND(D394/10000,0)</f>
        <v>2018</v>
      </c>
      <c r="K394" s="224" t="n">
        <f aca="false">ROUND((D394-J394*10000)/100,0)</f>
        <v>8</v>
      </c>
      <c r="L394" s="224" t="n">
        <f aca="false">D394-J394*10000-K394*100</f>
        <v>29</v>
      </c>
      <c r="M394" s="325" t="n">
        <f aca="false">DATE(J394,K394,L394)</f>
        <v>43341</v>
      </c>
      <c r="N394" s="222" t="n">
        <f aca="false">M394+E394</f>
        <v>43341.6449074074</v>
      </c>
      <c r="O394" s="0" t="n">
        <v>102.203</v>
      </c>
      <c r="P394" s="0" t="n">
        <v>3.363917</v>
      </c>
      <c r="Q394" s="0" t="s">
        <v>278</v>
      </c>
      <c r="AF394" s="224"/>
    </row>
    <row r="395" customFormat="false" ht="15" hidden="false" customHeight="false" outlineLevel="0" collapsed="false">
      <c r="A395" s="0" t="s">
        <v>422</v>
      </c>
      <c r="B395" s="0" t="s">
        <v>278</v>
      </c>
      <c r="C395" s="0" t="s">
        <v>325</v>
      </c>
      <c r="D395" s="0" t="n">
        <v>20180829</v>
      </c>
      <c r="E395" s="0" t="s">
        <v>577</v>
      </c>
      <c r="F395" s="0" t="n">
        <v>200000</v>
      </c>
      <c r="G395" s="0" t="n">
        <v>101.787</v>
      </c>
      <c r="H395" s="0" t="n">
        <v>3.529123</v>
      </c>
      <c r="J395" s="224" t="n">
        <f aca="false">ROUND(D395/10000,0)</f>
        <v>2018</v>
      </c>
      <c r="K395" s="224" t="n">
        <f aca="false">ROUND((D395-J395*10000)/100,0)</f>
        <v>8</v>
      </c>
      <c r="L395" s="224" t="n">
        <f aca="false">D395-J395*10000-K395*100</f>
        <v>29</v>
      </c>
      <c r="M395" s="325" t="n">
        <f aca="false">DATE(J395,K395,L395)</f>
        <v>43341</v>
      </c>
      <c r="N395" s="222" t="n">
        <f aca="false">M395+E395</f>
        <v>43341.6449189815</v>
      </c>
      <c r="O395" s="0" t="n">
        <v>101.787</v>
      </c>
      <c r="P395" s="0" t="n">
        <v>3.529123</v>
      </c>
      <c r="Q395" s="0" t="s">
        <v>278</v>
      </c>
      <c r="AF395" s="224"/>
    </row>
    <row r="396" customFormat="false" ht="15" hidden="false" customHeight="false" outlineLevel="0" collapsed="false">
      <c r="A396" s="0" t="s">
        <v>422</v>
      </c>
      <c r="B396" s="0" t="s">
        <v>278</v>
      </c>
      <c r="C396" s="0" t="s">
        <v>325</v>
      </c>
      <c r="D396" s="0" t="n">
        <v>20180829</v>
      </c>
      <c r="E396" s="0" t="s">
        <v>577</v>
      </c>
      <c r="F396" s="0" t="n">
        <v>200000</v>
      </c>
      <c r="G396" s="0" t="n">
        <v>101.737</v>
      </c>
      <c r="H396" s="0" t="n">
        <v>3.549035</v>
      </c>
      <c r="J396" s="224" t="n">
        <f aca="false">ROUND(D396/10000,0)</f>
        <v>2018</v>
      </c>
      <c r="K396" s="224" t="n">
        <f aca="false">ROUND((D396-J396*10000)/100,0)</f>
        <v>8</v>
      </c>
      <c r="L396" s="224" t="n">
        <f aca="false">D396-J396*10000-K396*100</f>
        <v>29</v>
      </c>
      <c r="M396" s="325" t="n">
        <f aca="false">DATE(J396,K396,L396)</f>
        <v>43341</v>
      </c>
      <c r="N396" s="222" t="n">
        <f aca="false">M396+E396</f>
        <v>43341.6449189815</v>
      </c>
      <c r="O396" s="0" t="n">
        <v>101.737</v>
      </c>
      <c r="P396" s="0" t="n">
        <v>3.549035</v>
      </c>
      <c r="Q396" s="0" t="s">
        <v>278</v>
      </c>
      <c r="AF396" s="224"/>
    </row>
    <row r="397" customFormat="false" ht="15" hidden="false" customHeight="false" outlineLevel="0" collapsed="false">
      <c r="A397" s="0" t="s">
        <v>422</v>
      </c>
      <c r="B397" s="0" t="s">
        <v>278</v>
      </c>
      <c r="C397" s="0" t="s">
        <v>325</v>
      </c>
      <c r="D397" s="0" t="n">
        <v>20180829</v>
      </c>
      <c r="E397" s="0" t="s">
        <v>578</v>
      </c>
      <c r="F397" s="0" t="n">
        <v>41000</v>
      </c>
      <c r="G397" s="0" t="n">
        <v>101.74</v>
      </c>
      <c r="H397" s="0" t="n">
        <v>3.54784</v>
      </c>
      <c r="J397" s="224" t="n">
        <f aca="false">ROUND(D397/10000,0)</f>
        <v>2018</v>
      </c>
      <c r="K397" s="224" t="n">
        <f aca="false">ROUND((D397-J397*10000)/100,0)</f>
        <v>8</v>
      </c>
      <c r="L397" s="224" t="n">
        <f aca="false">D397-J397*10000-K397*100</f>
        <v>29</v>
      </c>
      <c r="M397" s="325" t="n">
        <f aca="false">DATE(J397,K397,L397)</f>
        <v>43341</v>
      </c>
      <c r="N397" s="222" t="n">
        <f aca="false">M397+E397</f>
        <v>43341.6449421296</v>
      </c>
      <c r="O397" s="0" t="n">
        <v>101.74</v>
      </c>
      <c r="P397" s="0" t="n">
        <v>3.54784</v>
      </c>
      <c r="Q397" s="0" t="s">
        <v>278</v>
      </c>
      <c r="AF397" s="224"/>
    </row>
    <row r="398" customFormat="false" ht="15" hidden="false" customHeight="false" outlineLevel="0" collapsed="false">
      <c r="A398" s="0" t="s">
        <v>422</v>
      </c>
      <c r="B398" s="0" t="s">
        <v>278</v>
      </c>
      <c r="C398" s="0" t="s">
        <v>325</v>
      </c>
      <c r="D398" s="0" t="n">
        <v>20180829</v>
      </c>
      <c r="E398" s="0" t="s">
        <v>578</v>
      </c>
      <c r="F398" s="0" t="n">
        <v>41000</v>
      </c>
      <c r="G398" s="0" t="n">
        <v>101.74</v>
      </c>
      <c r="H398" s="0" t="n">
        <v>3.54784</v>
      </c>
      <c r="J398" s="224" t="n">
        <f aca="false">ROUND(D398/10000,0)</f>
        <v>2018</v>
      </c>
      <c r="K398" s="224" t="n">
        <f aca="false">ROUND((D398-J398*10000)/100,0)</f>
        <v>8</v>
      </c>
      <c r="L398" s="224" t="n">
        <f aca="false">D398-J398*10000-K398*100</f>
        <v>29</v>
      </c>
      <c r="M398" s="325" t="n">
        <f aca="false">DATE(J398,K398,L398)</f>
        <v>43341</v>
      </c>
      <c r="N398" s="222" t="n">
        <f aca="false">M398+E398</f>
        <v>43341.6449421296</v>
      </c>
      <c r="O398" s="0" t="n">
        <v>101.74</v>
      </c>
      <c r="P398" s="0" t="n">
        <v>3.54784</v>
      </c>
      <c r="Q398" s="0" t="s">
        <v>278</v>
      </c>
      <c r="AF398" s="224"/>
    </row>
    <row r="399" customFormat="false" ht="15" hidden="false" customHeight="false" outlineLevel="0" collapsed="false">
      <c r="A399" s="0" t="s">
        <v>422</v>
      </c>
      <c r="B399" s="0" t="s">
        <v>278</v>
      </c>
      <c r="C399" s="0" t="s">
        <v>325</v>
      </c>
      <c r="D399" s="0" t="n">
        <v>20180829</v>
      </c>
      <c r="E399" s="0" t="s">
        <v>579</v>
      </c>
      <c r="F399" s="0" t="n">
        <v>1000</v>
      </c>
      <c r="G399" s="0" t="n">
        <v>101.59</v>
      </c>
      <c r="H399" s="0" t="n">
        <v>3.607646</v>
      </c>
      <c r="J399" s="224" t="n">
        <f aca="false">ROUND(D399/10000,0)</f>
        <v>2018</v>
      </c>
      <c r="K399" s="224" t="n">
        <f aca="false">ROUND((D399-J399*10000)/100,0)</f>
        <v>8</v>
      </c>
      <c r="L399" s="224" t="n">
        <f aca="false">D399-J399*10000-K399*100</f>
        <v>29</v>
      </c>
      <c r="M399" s="325" t="n">
        <f aca="false">DATE(J399,K399,L399)</f>
        <v>43341</v>
      </c>
      <c r="N399" s="222" t="n">
        <f aca="false">M399+E399</f>
        <v>43341.6450462963</v>
      </c>
      <c r="O399" s="0" t="n">
        <v>101.59</v>
      </c>
      <c r="P399" s="0" t="n">
        <v>3.607646</v>
      </c>
      <c r="Q399" s="0" t="s">
        <v>278</v>
      </c>
      <c r="AF399" s="224"/>
    </row>
    <row r="400" customFormat="false" ht="15" hidden="false" customHeight="false" outlineLevel="0" collapsed="false">
      <c r="A400" s="0" t="s">
        <v>422</v>
      </c>
      <c r="B400" s="0" t="s">
        <v>278</v>
      </c>
      <c r="C400" s="0" t="s">
        <v>325</v>
      </c>
      <c r="D400" s="0" t="n">
        <v>20180829</v>
      </c>
      <c r="E400" s="0" t="s">
        <v>580</v>
      </c>
      <c r="F400" s="0" t="n">
        <v>15000</v>
      </c>
      <c r="G400" s="0" t="n">
        <v>101.654</v>
      </c>
      <c r="H400" s="0" t="n">
        <v>3.582116</v>
      </c>
      <c r="J400" s="224" t="n">
        <f aca="false">ROUND(D400/10000,0)</f>
        <v>2018</v>
      </c>
      <c r="K400" s="224" t="n">
        <f aca="false">ROUND((D400-J400*10000)/100,0)</f>
        <v>8</v>
      </c>
      <c r="L400" s="224" t="n">
        <f aca="false">D400-J400*10000-K400*100</f>
        <v>29</v>
      </c>
      <c r="M400" s="325" t="n">
        <f aca="false">DATE(J400,K400,L400)</f>
        <v>43341</v>
      </c>
      <c r="N400" s="222" t="n">
        <f aca="false">M400+E400</f>
        <v>43341.6451736111</v>
      </c>
      <c r="O400" s="0" t="n">
        <v>101.654</v>
      </c>
      <c r="P400" s="0" t="n">
        <v>3.582116</v>
      </c>
      <c r="Q400" s="0" t="s">
        <v>278</v>
      </c>
      <c r="AF400" s="224"/>
    </row>
    <row r="401" customFormat="false" ht="15" hidden="false" customHeight="false" outlineLevel="0" collapsed="false">
      <c r="A401" s="0" t="s">
        <v>422</v>
      </c>
      <c r="B401" s="0" t="s">
        <v>278</v>
      </c>
      <c r="C401" s="0" t="s">
        <v>325</v>
      </c>
      <c r="D401" s="0" t="n">
        <v>20180829</v>
      </c>
      <c r="E401" s="0" t="s">
        <v>581</v>
      </c>
      <c r="F401" s="0" t="n">
        <v>100000</v>
      </c>
      <c r="G401" s="0" t="n">
        <v>101.698</v>
      </c>
      <c r="H401" s="0" t="n">
        <v>3.564575</v>
      </c>
      <c r="J401" s="224" t="n">
        <f aca="false">ROUND(D401/10000,0)</f>
        <v>2018</v>
      </c>
      <c r="K401" s="224" t="n">
        <f aca="false">ROUND((D401-J401*10000)/100,0)</f>
        <v>8</v>
      </c>
      <c r="L401" s="224" t="n">
        <f aca="false">D401-J401*10000-K401*100</f>
        <v>29</v>
      </c>
      <c r="M401" s="325" t="n">
        <f aca="false">DATE(J401,K401,L401)</f>
        <v>43341</v>
      </c>
      <c r="N401" s="222" t="n">
        <f aca="false">M401+E401</f>
        <v>43341.645462963</v>
      </c>
      <c r="O401" s="0" t="n">
        <v>101.698</v>
      </c>
      <c r="P401" s="0" t="n">
        <v>3.564575</v>
      </c>
      <c r="Q401" s="0" t="s">
        <v>278</v>
      </c>
      <c r="AF401" s="224"/>
    </row>
    <row r="402" customFormat="false" ht="15" hidden="false" customHeight="false" outlineLevel="0" collapsed="false">
      <c r="A402" s="0" t="s">
        <v>422</v>
      </c>
      <c r="B402" s="0" t="s">
        <v>278</v>
      </c>
      <c r="C402" s="0" t="s">
        <v>325</v>
      </c>
      <c r="D402" s="0" t="n">
        <v>20180829</v>
      </c>
      <c r="E402" s="0" t="s">
        <v>582</v>
      </c>
      <c r="F402" s="0" t="s">
        <v>575</v>
      </c>
      <c r="G402" s="0" t="n">
        <v>101.506</v>
      </c>
      <c r="H402" s="0" t="n">
        <v>3.641185</v>
      </c>
      <c r="J402" s="224" t="n">
        <f aca="false">ROUND(D402/10000,0)</f>
        <v>2018</v>
      </c>
      <c r="K402" s="224" t="n">
        <f aca="false">ROUND((D402-J402*10000)/100,0)</f>
        <v>8</v>
      </c>
      <c r="L402" s="224" t="n">
        <f aca="false">D402-J402*10000-K402*100</f>
        <v>29</v>
      </c>
      <c r="M402" s="325" t="n">
        <f aca="false">DATE(J402,K402,L402)</f>
        <v>43341</v>
      </c>
      <c r="N402" s="222" t="n">
        <f aca="false">M402+E402</f>
        <v>43341.7057523148</v>
      </c>
      <c r="O402" s="0" t="n">
        <v>101.506</v>
      </c>
      <c r="P402" s="0" t="n">
        <v>3.641185</v>
      </c>
      <c r="Q402" s="0" t="s">
        <v>278</v>
      </c>
      <c r="AF402" s="224"/>
    </row>
    <row r="403" customFormat="false" ht="15" hidden="false" customHeight="false" outlineLevel="0" collapsed="false">
      <c r="A403" s="0" t="s">
        <v>422</v>
      </c>
      <c r="B403" s="0" t="s">
        <v>278</v>
      </c>
      <c r="C403" s="0" t="s">
        <v>325</v>
      </c>
      <c r="D403" s="0" t="n">
        <v>20180830</v>
      </c>
      <c r="E403" s="0" t="s">
        <v>583</v>
      </c>
      <c r="F403" s="0" t="n">
        <v>80000</v>
      </c>
      <c r="G403" s="0" t="n">
        <v>101.69</v>
      </c>
      <c r="H403" s="0" t="n">
        <v>3.565776</v>
      </c>
      <c r="J403" s="224" t="n">
        <f aca="false">ROUND(D403/10000,0)</f>
        <v>2018</v>
      </c>
      <c r="K403" s="224" t="n">
        <f aca="false">ROUND((D403-J403*10000)/100,0)</f>
        <v>8</v>
      </c>
      <c r="L403" s="224" t="n">
        <f aca="false">D403-J403*10000-K403*100</f>
        <v>30</v>
      </c>
      <c r="M403" s="325" t="n">
        <f aca="false">DATE(J403,K403,L403)</f>
        <v>43342</v>
      </c>
      <c r="N403" s="222" t="n">
        <f aca="false">M403+E403</f>
        <v>43342.3648611111</v>
      </c>
      <c r="O403" s="0" t="n">
        <v>101.69</v>
      </c>
      <c r="P403" s="0" t="n">
        <v>3.565776</v>
      </c>
      <c r="Q403" s="0" t="s">
        <v>278</v>
      </c>
      <c r="AF403" s="224"/>
    </row>
    <row r="404" customFormat="false" ht="15" hidden="false" customHeight="false" outlineLevel="0" collapsed="false">
      <c r="A404" s="0" t="s">
        <v>422</v>
      </c>
      <c r="B404" s="0" t="s">
        <v>278</v>
      </c>
      <c r="C404" s="0" t="s">
        <v>325</v>
      </c>
      <c r="D404" s="0" t="n">
        <v>20180830</v>
      </c>
      <c r="E404" s="0" t="s">
        <v>584</v>
      </c>
      <c r="F404" s="0" t="n">
        <v>80000</v>
      </c>
      <c r="G404" s="0" t="n">
        <v>101.69</v>
      </c>
      <c r="H404" s="0" t="n">
        <v>3.565776</v>
      </c>
      <c r="J404" s="224" t="n">
        <f aca="false">ROUND(D404/10000,0)</f>
        <v>2018</v>
      </c>
      <c r="K404" s="224" t="n">
        <f aca="false">ROUND((D404-J404*10000)/100,0)</f>
        <v>8</v>
      </c>
      <c r="L404" s="224" t="n">
        <f aca="false">D404-J404*10000-K404*100</f>
        <v>30</v>
      </c>
      <c r="M404" s="325" t="n">
        <f aca="false">DATE(J404,K404,L404)</f>
        <v>43342</v>
      </c>
      <c r="N404" s="222" t="n">
        <f aca="false">M404+E404</f>
        <v>43342.3648726852</v>
      </c>
      <c r="O404" s="0" t="n">
        <v>101.69</v>
      </c>
      <c r="P404" s="0" t="n">
        <v>3.565776</v>
      </c>
      <c r="Q404" s="0" t="s">
        <v>278</v>
      </c>
      <c r="AF404" s="224"/>
    </row>
    <row r="405" customFormat="false" ht="15" hidden="false" customHeight="false" outlineLevel="0" collapsed="false">
      <c r="A405" s="0" t="s">
        <v>422</v>
      </c>
      <c r="B405" s="0" t="s">
        <v>278</v>
      </c>
      <c r="C405" s="0" t="s">
        <v>325</v>
      </c>
      <c r="D405" s="0" t="n">
        <v>20180830</v>
      </c>
      <c r="E405" s="0" t="s">
        <v>585</v>
      </c>
      <c r="F405" s="0" t="n">
        <v>5000</v>
      </c>
      <c r="G405" s="0" t="n">
        <v>101.469</v>
      </c>
      <c r="H405" s="0" t="n">
        <v>3.654248</v>
      </c>
      <c r="J405" s="224" t="n">
        <f aca="false">ROUND(D405/10000,0)</f>
        <v>2018</v>
      </c>
      <c r="K405" s="224" t="n">
        <f aca="false">ROUND((D405-J405*10000)/100,0)</f>
        <v>8</v>
      </c>
      <c r="L405" s="224" t="n">
        <f aca="false">D405-J405*10000-K405*100</f>
        <v>30</v>
      </c>
      <c r="M405" s="325" t="n">
        <f aca="false">DATE(J405,K405,L405)</f>
        <v>43342</v>
      </c>
      <c r="N405" s="222" t="n">
        <f aca="false">M405+E405</f>
        <v>43342.5005671296</v>
      </c>
      <c r="O405" s="0" t="n">
        <v>101.469</v>
      </c>
      <c r="P405" s="0" t="n">
        <v>3.654248</v>
      </c>
      <c r="Q405" s="0" t="s">
        <v>278</v>
      </c>
      <c r="AF405" s="224"/>
    </row>
    <row r="406" customFormat="false" ht="15" hidden="false" customHeight="false" outlineLevel="0" collapsed="false">
      <c r="A406" s="0" t="s">
        <v>422</v>
      </c>
      <c r="B406" s="0" t="s">
        <v>278</v>
      </c>
      <c r="C406" s="0" t="s">
        <v>325</v>
      </c>
      <c r="D406" s="0" t="n">
        <v>20180830</v>
      </c>
      <c r="E406" s="0" t="s">
        <v>585</v>
      </c>
      <c r="F406" s="0" t="n">
        <v>5000</v>
      </c>
      <c r="G406" s="0" t="n">
        <v>101.569</v>
      </c>
      <c r="H406" s="0" t="n">
        <v>3.614186</v>
      </c>
      <c r="J406" s="224" t="n">
        <f aca="false">ROUND(D406/10000,0)</f>
        <v>2018</v>
      </c>
      <c r="K406" s="224" t="n">
        <f aca="false">ROUND((D406-J406*10000)/100,0)</f>
        <v>8</v>
      </c>
      <c r="L406" s="224" t="n">
        <f aca="false">D406-J406*10000-K406*100</f>
        <v>30</v>
      </c>
      <c r="M406" s="325" t="n">
        <f aca="false">DATE(J406,K406,L406)</f>
        <v>43342</v>
      </c>
      <c r="N406" s="222" t="n">
        <f aca="false">M406+E406</f>
        <v>43342.5005671296</v>
      </c>
      <c r="O406" s="0" t="n">
        <v>101.569</v>
      </c>
      <c r="P406" s="0" t="n">
        <v>3.614186</v>
      </c>
      <c r="Q406" s="0" t="s">
        <v>278</v>
      </c>
      <c r="AF406" s="224"/>
    </row>
    <row r="407" customFormat="false" ht="15" hidden="false" customHeight="false" outlineLevel="0" collapsed="false">
      <c r="A407" s="0" t="s">
        <v>422</v>
      </c>
      <c r="B407" s="0" t="s">
        <v>278</v>
      </c>
      <c r="C407" s="0" t="s">
        <v>325</v>
      </c>
      <c r="D407" s="0" t="n">
        <v>20180830</v>
      </c>
      <c r="E407" s="0" t="s">
        <v>585</v>
      </c>
      <c r="F407" s="0" t="n">
        <v>5000</v>
      </c>
      <c r="G407" s="0" t="n">
        <v>101.569</v>
      </c>
      <c r="H407" s="0" t="n">
        <v>3.614186</v>
      </c>
      <c r="J407" s="224" t="n">
        <f aca="false">ROUND(D407/10000,0)</f>
        <v>2018</v>
      </c>
      <c r="K407" s="224" t="n">
        <f aca="false">ROUND((D407-J407*10000)/100,0)</f>
        <v>8</v>
      </c>
      <c r="L407" s="224" t="n">
        <f aca="false">D407-J407*10000-K407*100</f>
        <v>30</v>
      </c>
      <c r="M407" s="325" t="n">
        <f aca="false">DATE(J407,K407,L407)</f>
        <v>43342</v>
      </c>
      <c r="N407" s="222" t="n">
        <f aca="false">M407+E407</f>
        <v>43342.5005671296</v>
      </c>
      <c r="O407" s="0" t="n">
        <v>101.569</v>
      </c>
      <c r="P407" s="0" t="n">
        <v>3.614186</v>
      </c>
      <c r="Q407" s="0" t="s">
        <v>278</v>
      </c>
      <c r="AF407" s="224"/>
    </row>
    <row r="408" customFormat="false" ht="15" hidden="false" customHeight="false" outlineLevel="0" collapsed="false">
      <c r="A408" s="0" t="s">
        <v>422</v>
      </c>
      <c r="B408" s="0" t="s">
        <v>278</v>
      </c>
      <c r="C408" s="0" t="s">
        <v>325</v>
      </c>
      <c r="D408" s="0" t="n">
        <v>20180830</v>
      </c>
      <c r="E408" s="0" t="s">
        <v>586</v>
      </c>
      <c r="F408" s="0" t="n">
        <v>10000</v>
      </c>
      <c r="G408" s="0" t="n">
        <v>102.206</v>
      </c>
      <c r="H408" s="0" t="n">
        <v>3.360121</v>
      </c>
      <c r="J408" s="224" t="n">
        <f aca="false">ROUND(D408/10000,0)</f>
        <v>2018</v>
      </c>
      <c r="K408" s="224" t="n">
        <f aca="false">ROUND((D408-J408*10000)/100,0)</f>
        <v>8</v>
      </c>
      <c r="L408" s="224" t="n">
        <f aca="false">D408-J408*10000-K408*100</f>
        <v>30</v>
      </c>
      <c r="M408" s="325" t="n">
        <f aca="false">DATE(J408,K408,L408)</f>
        <v>43342</v>
      </c>
      <c r="N408" s="222" t="n">
        <f aca="false">M408+E408</f>
        <v>43342.5010300926</v>
      </c>
      <c r="O408" s="0" t="n">
        <v>102.206</v>
      </c>
      <c r="P408" s="0" t="n">
        <v>3.360121</v>
      </c>
      <c r="Q408" s="0" t="s">
        <v>278</v>
      </c>
      <c r="AF408" s="224"/>
    </row>
    <row r="409" customFormat="false" ht="15" hidden="false" customHeight="false" outlineLevel="0" collapsed="false">
      <c r="A409" s="0" t="s">
        <v>422</v>
      </c>
      <c r="B409" s="0" t="s">
        <v>278</v>
      </c>
      <c r="C409" s="0" t="s">
        <v>325</v>
      </c>
      <c r="D409" s="0" t="n">
        <v>20180830</v>
      </c>
      <c r="E409" s="0" t="s">
        <v>586</v>
      </c>
      <c r="F409" s="0" t="n">
        <v>10000</v>
      </c>
      <c r="G409" s="0" t="n">
        <v>101.706</v>
      </c>
      <c r="H409" s="0" t="n">
        <v>3.55938</v>
      </c>
      <c r="J409" s="224" t="n">
        <f aca="false">ROUND(D409/10000,0)</f>
        <v>2018</v>
      </c>
      <c r="K409" s="224" t="n">
        <f aca="false">ROUND((D409-J409*10000)/100,0)</f>
        <v>8</v>
      </c>
      <c r="L409" s="224" t="n">
        <f aca="false">D409-J409*10000-K409*100</f>
        <v>30</v>
      </c>
      <c r="M409" s="325" t="n">
        <f aca="false">DATE(J409,K409,L409)</f>
        <v>43342</v>
      </c>
      <c r="N409" s="222" t="n">
        <f aca="false">M409+E409</f>
        <v>43342.5010300926</v>
      </c>
      <c r="O409" s="0" t="n">
        <v>101.706</v>
      </c>
      <c r="P409" s="0" t="n">
        <v>3.55938</v>
      </c>
      <c r="Q409" s="0" t="s">
        <v>278</v>
      </c>
      <c r="AF409" s="224"/>
    </row>
    <row r="410" customFormat="false" ht="15" hidden="false" customHeight="false" outlineLevel="0" collapsed="false">
      <c r="A410" s="0" t="s">
        <v>422</v>
      </c>
      <c r="B410" s="0" t="s">
        <v>278</v>
      </c>
      <c r="C410" s="0" t="s">
        <v>325</v>
      </c>
      <c r="D410" s="0" t="n">
        <v>20180830</v>
      </c>
      <c r="E410" s="0" t="s">
        <v>587</v>
      </c>
      <c r="F410" s="0" t="n">
        <v>1000000</v>
      </c>
      <c r="G410" s="0" t="n">
        <v>101.417</v>
      </c>
      <c r="H410" s="0" t="n">
        <v>3.6751</v>
      </c>
      <c r="J410" s="224" t="n">
        <f aca="false">ROUND(D410/10000,0)</f>
        <v>2018</v>
      </c>
      <c r="K410" s="224" t="n">
        <f aca="false">ROUND((D410-J410*10000)/100,0)</f>
        <v>8</v>
      </c>
      <c r="L410" s="224" t="n">
        <f aca="false">D410-J410*10000-K410*100</f>
        <v>30</v>
      </c>
      <c r="M410" s="325" t="n">
        <f aca="false">DATE(J410,K410,L410)</f>
        <v>43342</v>
      </c>
      <c r="N410" s="222" t="n">
        <f aca="false">M410+E410</f>
        <v>43342.5441319444</v>
      </c>
      <c r="O410" s="0" t="n">
        <v>101.417</v>
      </c>
      <c r="P410" s="0" t="n">
        <v>3.6751</v>
      </c>
      <c r="Q410" s="0" t="s">
        <v>278</v>
      </c>
      <c r="AF410" s="224"/>
    </row>
    <row r="411" customFormat="false" ht="15" hidden="false" customHeight="false" outlineLevel="0" collapsed="false">
      <c r="A411" s="0" t="s">
        <v>422</v>
      </c>
      <c r="B411" s="0" t="s">
        <v>278</v>
      </c>
      <c r="C411" s="0" t="s">
        <v>325</v>
      </c>
      <c r="D411" s="0" t="n">
        <v>20180830</v>
      </c>
      <c r="E411" s="0" t="s">
        <v>588</v>
      </c>
      <c r="F411" s="0" t="n">
        <v>17000</v>
      </c>
      <c r="G411" s="0" t="n">
        <v>101.758118</v>
      </c>
      <c r="H411" s="0" t="n">
        <v>3.538554</v>
      </c>
      <c r="J411" s="224" t="n">
        <f aca="false">ROUND(D411/10000,0)</f>
        <v>2018</v>
      </c>
      <c r="K411" s="224" t="n">
        <f aca="false">ROUND((D411-J411*10000)/100,0)</f>
        <v>8</v>
      </c>
      <c r="L411" s="224" t="n">
        <f aca="false">D411-J411*10000-K411*100</f>
        <v>30</v>
      </c>
      <c r="M411" s="325" t="n">
        <f aca="false">DATE(J411,K411,L411)</f>
        <v>43342</v>
      </c>
      <c r="N411" s="222" t="n">
        <f aca="false">M411+E411</f>
        <v>43342.5483101852</v>
      </c>
      <c r="O411" s="0" t="n">
        <v>101.758118</v>
      </c>
      <c r="P411" s="0" t="n">
        <v>3.538554</v>
      </c>
      <c r="Q411" s="0" t="s">
        <v>278</v>
      </c>
      <c r="AF411" s="224"/>
    </row>
    <row r="412" customFormat="false" ht="15" hidden="false" customHeight="false" outlineLevel="0" collapsed="false">
      <c r="A412" s="0" t="s">
        <v>422</v>
      </c>
      <c r="B412" s="0" t="s">
        <v>278</v>
      </c>
      <c r="C412" s="0" t="s">
        <v>325</v>
      </c>
      <c r="D412" s="0" t="n">
        <v>20180830</v>
      </c>
      <c r="E412" s="0" t="s">
        <v>588</v>
      </c>
      <c r="F412" s="0" t="n">
        <v>17000</v>
      </c>
      <c r="G412" s="0" t="n">
        <v>101.689</v>
      </c>
      <c r="H412" s="0" t="n">
        <v>3.566176</v>
      </c>
      <c r="J412" s="224" t="n">
        <f aca="false">ROUND(D412/10000,0)</f>
        <v>2018</v>
      </c>
      <c r="K412" s="224" t="n">
        <f aca="false">ROUND((D412-J412*10000)/100,0)</f>
        <v>8</v>
      </c>
      <c r="L412" s="224" t="n">
        <f aca="false">D412-J412*10000-K412*100</f>
        <v>30</v>
      </c>
      <c r="M412" s="325" t="n">
        <f aca="false">DATE(J412,K412,L412)</f>
        <v>43342</v>
      </c>
      <c r="N412" s="222" t="n">
        <f aca="false">M412+E412</f>
        <v>43342.5483101852</v>
      </c>
      <c r="O412" s="0" t="n">
        <v>101.689</v>
      </c>
      <c r="P412" s="0" t="n">
        <v>3.566176</v>
      </c>
      <c r="Q412" s="0" t="s">
        <v>278</v>
      </c>
      <c r="AF412" s="224"/>
    </row>
    <row r="413" customFormat="false" ht="15" hidden="false" customHeight="false" outlineLevel="0" collapsed="false">
      <c r="A413" s="0" t="s">
        <v>422</v>
      </c>
      <c r="B413" s="0" t="s">
        <v>278</v>
      </c>
      <c r="C413" s="0" t="s">
        <v>325</v>
      </c>
      <c r="D413" s="0" t="n">
        <v>20180830</v>
      </c>
      <c r="E413" s="0" t="s">
        <v>589</v>
      </c>
      <c r="F413" s="0" t="n">
        <v>25000</v>
      </c>
      <c r="G413" s="0" t="n">
        <v>102.731</v>
      </c>
      <c r="H413" s="0" t="n">
        <v>3.15218</v>
      </c>
      <c r="J413" s="224" t="n">
        <f aca="false">ROUND(D413/10000,0)</f>
        <v>2018</v>
      </c>
      <c r="K413" s="224" t="n">
        <f aca="false">ROUND((D413-J413*10000)/100,0)</f>
        <v>8</v>
      </c>
      <c r="L413" s="224" t="n">
        <f aca="false">D413-J413*10000-K413*100</f>
        <v>30</v>
      </c>
      <c r="M413" s="325" t="n">
        <f aca="false">DATE(J413,K413,L413)</f>
        <v>43342</v>
      </c>
      <c r="N413" s="222" t="n">
        <f aca="false">M413+E413</f>
        <v>43342.5638888889</v>
      </c>
      <c r="O413" s="0" t="n">
        <v>102.731</v>
      </c>
      <c r="P413" s="0" t="n">
        <v>3.15218</v>
      </c>
      <c r="Q413" s="0" t="s">
        <v>278</v>
      </c>
      <c r="AF413" s="224"/>
    </row>
    <row r="414" customFormat="false" ht="15" hidden="false" customHeight="false" outlineLevel="0" collapsed="false">
      <c r="A414" s="0" t="s">
        <v>422</v>
      </c>
      <c r="B414" s="0" t="s">
        <v>278</v>
      </c>
      <c r="C414" s="0" t="s">
        <v>325</v>
      </c>
      <c r="D414" s="0" t="n">
        <v>20180830</v>
      </c>
      <c r="E414" s="0" t="s">
        <v>590</v>
      </c>
      <c r="F414" s="0" t="n">
        <v>3000</v>
      </c>
      <c r="G414" s="0" t="n">
        <v>101.899</v>
      </c>
      <c r="H414" s="0" t="n">
        <v>3.482324</v>
      </c>
      <c r="J414" s="224" t="n">
        <f aca="false">ROUND(D414/10000,0)</f>
        <v>2018</v>
      </c>
      <c r="K414" s="224" t="n">
        <f aca="false">ROUND((D414-J414*10000)/100,0)</f>
        <v>8</v>
      </c>
      <c r="L414" s="224" t="n">
        <f aca="false">D414-J414*10000-K414*100</f>
        <v>30</v>
      </c>
      <c r="M414" s="325" t="n">
        <f aca="false">DATE(J414,K414,L414)</f>
        <v>43342</v>
      </c>
      <c r="N414" s="222" t="n">
        <f aca="false">M414+E414</f>
        <v>43342.5642361111</v>
      </c>
      <c r="O414" s="0" t="n">
        <v>101.899</v>
      </c>
      <c r="P414" s="0" t="n">
        <v>3.482324</v>
      </c>
      <c r="Q414" s="0" t="s">
        <v>278</v>
      </c>
      <c r="AF414" s="224"/>
    </row>
    <row r="415" customFormat="false" ht="15" hidden="false" customHeight="false" outlineLevel="0" collapsed="false">
      <c r="A415" s="0" t="s">
        <v>422</v>
      </c>
      <c r="B415" s="0" t="s">
        <v>278</v>
      </c>
      <c r="C415" s="0" t="s">
        <v>325</v>
      </c>
      <c r="D415" s="0" t="n">
        <v>20180830</v>
      </c>
      <c r="E415" s="0" t="s">
        <v>591</v>
      </c>
      <c r="F415" s="0" t="n">
        <v>22000</v>
      </c>
      <c r="G415" s="0" t="n">
        <v>101.99</v>
      </c>
      <c r="H415" s="0" t="n">
        <v>3.446054</v>
      </c>
      <c r="J415" s="224" t="n">
        <f aca="false">ROUND(D415/10000,0)</f>
        <v>2018</v>
      </c>
      <c r="K415" s="224" t="n">
        <f aca="false">ROUND((D415-J415*10000)/100,0)</f>
        <v>8</v>
      </c>
      <c r="L415" s="224" t="n">
        <f aca="false">D415-J415*10000-K415*100</f>
        <v>30</v>
      </c>
      <c r="M415" s="325" t="n">
        <f aca="false">DATE(J415,K415,L415)</f>
        <v>43342</v>
      </c>
      <c r="N415" s="222" t="n">
        <f aca="false">M415+E415</f>
        <v>43342.5642476852</v>
      </c>
      <c r="O415" s="0" t="n">
        <v>101.99</v>
      </c>
      <c r="P415" s="0" t="n">
        <v>3.446054</v>
      </c>
      <c r="Q415" s="0" t="s">
        <v>278</v>
      </c>
      <c r="AF415" s="224"/>
    </row>
    <row r="416" customFormat="false" ht="15" hidden="false" customHeight="false" outlineLevel="0" collapsed="false">
      <c r="A416" s="0" t="s">
        <v>422</v>
      </c>
      <c r="B416" s="0" t="s">
        <v>278</v>
      </c>
      <c r="C416" s="0" t="s">
        <v>325</v>
      </c>
      <c r="D416" s="0" t="n">
        <v>20180830</v>
      </c>
      <c r="E416" s="0" t="s">
        <v>591</v>
      </c>
      <c r="F416" s="0" t="n">
        <v>25000</v>
      </c>
      <c r="G416" s="0" t="n">
        <v>101.979</v>
      </c>
      <c r="H416" s="0" t="n">
        <v>3.450436</v>
      </c>
      <c r="J416" s="224" t="n">
        <f aca="false">ROUND(D416/10000,0)</f>
        <v>2018</v>
      </c>
      <c r="K416" s="224" t="n">
        <f aca="false">ROUND((D416-J416*10000)/100,0)</f>
        <v>8</v>
      </c>
      <c r="L416" s="224" t="n">
        <f aca="false">D416-J416*10000-K416*100</f>
        <v>30</v>
      </c>
      <c r="M416" s="325" t="n">
        <f aca="false">DATE(J416,K416,L416)</f>
        <v>43342</v>
      </c>
      <c r="N416" s="222" t="n">
        <f aca="false">M416+E416</f>
        <v>43342.5642476852</v>
      </c>
      <c r="O416" s="0" t="n">
        <v>101.979</v>
      </c>
      <c r="P416" s="0" t="n">
        <v>3.450436</v>
      </c>
      <c r="Q416" s="0" t="s">
        <v>278</v>
      </c>
      <c r="AF416" s="224"/>
    </row>
    <row r="417" customFormat="false" ht="15" hidden="false" customHeight="false" outlineLevel="0" collapsed="false">
      <c r="A417" s="0" t="s">
        <v>422</v>
      </c>
      <c r="B417" s="0" t="s">
        <v>278</v>
      </c>
      <c r="C417" s="0" t="s">
        <v>325</v>
      </c>
      <c r="D417" s="0" t="n">
        <v>20180830</v>
      </c>
      <c r="E417" s="0" t="s">
        <v>592</v>
      </c>
      <c r="F417" s="0" t="n">
        <v>2000</v>
      </c>
      <c r="G417" s="0" t="n">
        <v>101.707</v>
      </c>
      <c r="H417" s="0" t="n">
        <v>3.55898</v>
      </c>
      <c r="J417" s="224" t="n">
        <f aca="false">ROUND(D417/10000,0)</f>
        <v>2018</v>
      </c>
      <c r="K417" s="224" t="n">
        <f aca="false">ROUND((D417-J417*10000)/100,0)</f>
        <v>8</v>
      </c>
      <c r="L417" s="224" t="n">
        <f aca="false">D417-J417*10000-K417*100</f>
        <v>30</v>
      </c>
      <c r="M417" s="325" t="n">
        <f aca="false">DATE(J417,K417,L417)</f>
        <v>43342</v>
      </c>
      <c r="N417" s="222" t="n">
        <f aca="false">M417+E417</f>
        <v>43342.5935763889</v>
      </c>
      <c r="O417" s="0" t="n">
        <v>101.707</v>
      </c>
      <c r="P417" s="0" t="n">
        <v>3.55898</v>
      </c>
      <c r="Q417" s="0" t="s">
        <v>278</v>
      </c>
      <c r="AF417" s="224"/>
    </row>
    <row r="418" customFormat="false" ht="15" hidden="false" customHeight="false" outlineLevel="0" collapsed="false">
      <c r="A418" s="0" t="s">
        <v>422</v>
      </c>
      <c r="B418" s="0" t="s">
        <v>278</v>
      </c>
      <c r="C418" s="0" t="s">
        <v>325</v>
      </c>
      <c r="D418" s="0" t="n">
        <v>20180830</v>
      </c>
      <c r="E418" s="0" t="s">
        <v>593</v>
      </c>
      <c r="F418" s="0" t="n">
        <v>2000</v>
      </c>
      <c r="G418" s="0" t="n">
        <v>101.707</v>
      </c>
      <c r="H418" s="0" t="n">
        <v>3.55898</v>
      </c>
      <c r="J418" s="224" t="n">
        <f aca="false">ROUND(D418/10000,0)</f>
        <v>2018</v>
      </c>
      <c r="K418" s="224" t="n">
        <f aca="false">ROUND((D418-J418*10000)/100,0)</f>
        <v>8</v>
      </c>
      <c r="L418" s="224" t="n">
        <f aca="false">D418-J418*10000-K418*100</f>
        <v>30</v>
      </c>
      <c r="M418" s="325" t="n">
        <f aca="false">DATE(J418,K418,L418)</f>
        <v>43342</v>
      </c>
      <c r="N418" s="222" t="n">
        <f aca="false">M418+E418</f>
        <v>43342.593587963</v>
      </c>
      <c r="O418" s="0" t="n">
        <v>101.707</v>
      </c>
      <c r="P418" s="0" t="n">
        <v>3.55898</v>
      </c>
      <c r="Q418" s="0" t="s">
        <v>278</v>
      </c>
      <c r="AF418" s="224"/>
    </row>
    <row r="419" customFormat="false" ht="15" hidden="false" customHeight="false" outlineLevel="0" collapsed="false">
      <c r="A419" s="0" t="s">
        <v>422</v>
      </c>
      <c r="B419" s="0" t="s">
        <v>278</v>
      </c>
      <c r="C419" s="0" t="s">
        <v>325</v>
      </c>
      <c r="D419" s="0" t="n">
        <v>20180830</v>
      </c>
      <c r="E419" s="0" t="s">
        <v>594</v>
      </c>
      <c r="F419" s="0" t="n">
        <v>25000</v>
      </c>
      <c r="G419" s="0" t="n">
        <v>102</v>
      </c>
      <c r="H419" s="0" t="n">
        <v>3.44207</v>
      </c>
      <c r="J419" s="224" t="n">
        <f aca="false">ROUND(D419/10000,0)</f>
        <v>2018</v>
      </c>
      <c r="K419" s="224" t="n">
        <f aca="false">ROUND((D419-J419*10000)/100,0)</f>
        <v>8</v>
      </c>
      <c r="L419" s="224" t="n">
        <f aca="false">D419-J419*10000-K419*100</f>
        <v>30</v>
      </c>
      <c r="M419" s="325" t="n">
        <f aca="false">DATE(J419,K419,L419)</f>
        <v>43342</v>
      </c>
      <c r="N419" s="222" t="n">
        <f aca="false">M419+E419</f>
        <v>43342.6796527778</v>
      </c>
      <c r="O419" s="0" t="n">
        <v>102</v>
      </c>
      <c r="P419" s="0" t="n">
        <v>3.44207</v>
      </c>
      <c r="Q419" s="0" t="s">
        <v>278</v>
      </c>
      <c r="AF419" s="224"/>
    </row>
    <row r="420" customFormat="false" ht="15" hidden="false" customHeight="false" outlineLevel="0" collapsed="false">
      <c r="A420" s="0" t="s">
        <v>422</v>
      </c>
      <c r="B420" s="0" t="s">
        <v>278</v>
      </c>
      <c r="C420" s="0" t="s">
        <v>325</v>
      </c>
      <c r="D420" s="0" t="n">
        <v>20180830</v>
      </c>
      <c r="E420" s="0" t="s">
        <v>595</v>
      </c>
      <c r="F420" s="0" t="n">
        <v>25000</v>
      </c>
      <c r="G420" s="0" t="n">
        <v>102</v>
      </c>
      <c r="H420" s="0" t="n">
        <v>3.44207</v>
      </c>
      <c r="J420" s="224" t="n">
        <f aca="false">ROUND(D420/10000,0)</f>
        <v>2018</v>
      </c>
      <c r="K420" s="224" t="n">
        <f aca="false">ROUND((D420-J420*10000)/100,0)</f>
        <v>8</v>
      </c>
      <c r="L420" s="224" t="n">
        <f aca="false">D420-J420*10000-K420*100</f>
        <v>30</v>
      </c>
      <c r="M420" s="325" t="n">
        <f aca="false">DATE(J420,K420,L420)</f>
        <v>43342</v>
      </c>
      <c r="N420" s="222" t="n">
        <f aca="false">M420+E420</f>
        <v>43342.6796875</v>
      </c>
      <c r="O420" s="0" t="n">
        <v>102</v>
      </c>
      <c r="P420" s="0" t="n">
        <v>3.44207</v>
      </c>
      <c r="Q420" s="0" t="s">
        <v>278</v>
      </c>
      <c r="AF420" s="224"/>
    </row>
    <row r="421" customFormat="false" ht="15" hidden="false" customHeight="false" outlineLevel="0" collapsed="false">
      <c r="A421" s="0" t="s">
        <v>422</v>
      </c>
      <c r="B421" s="0" t="s">
        <v>278</v>
      </c>
      <c r="C421" s="0" t="s">
        <v>325</v>
      </c>
      <c r="D421" s="0" t="n">
        <v>20180830</v>
      </c>
      <c r="E421" s="0" t="s">
        <v>596</v>
      </c>
      <c r="F421" s="0" t="n">
        <v>25000</v>
      </c>
      <c r="G421" s="0" t="n">
        <v>102.26</v>
      </c>
      <c r="H421" s="0" t="n">
        <v>3.338672</v>
      </c>
      <c r="J421" s="224" t="n">
        <f aca="false">ROUND(D421/10000,0)</f>
        <v>2018</v>
      </c>
      <c r="K421" s="224" t="n">
        <f aca="false">ROUND((D421-J421*10000)/100,0)</f>
        <v>8</v>
      </c>
      <c r="L421" s="224" t="n">
        <f aca="false">D421-J421*10000-K421*100</f>
        <v>30</v>
      </c>
      <c r="M421" s="325" t="n">
        <f aca="false">DATE(J421,K421,L421)</f>
        <v>43342</v>
      </c>
      <c r="N421" s="222" t="n">
        <f aca="false">M421+E421</f>
        <v>43342.6802083333</v>
      </c>
      <c r="O421" s="0" t="n">
        <v>102.26</v>
      </c>
      <c r="P421" s="0" t="n">
        <v>3.338672</v>
      </c>
      <c r="Q421" s="0" t="s">
        <v>278</v>
      </c>
      <c r="AF421" s="224"/>
    </row>
    <row r="422" customFormat="false" ht="15" hidden="false" customHeight="false" outlineLevel="0" collapsed="false">
      <c r="A422" s="0" t="s">
        <v>422</v>
      </c>
      <c r="B422" s="0" t="s">
        <v>278</v>
      </c>
      <c r="C422" s="0" t="s">
        <v>325</v>
      </c>
      <c r="D422" s="0" t="n">
        <v>20180830</v>
      </c>
      <c r="E422" s="0" t="s">
        <v>597</v>
      </c>
      <c r="F422" s="0" t="n">
        <v>1000000</v>
      </c>
      <c r="G422" s="0" t="n">
        <v>101.52</v>
      </c>
      <c r="H422" s="0" t="n">
        <v>3.633811</v>
      </c>
      <c r="J422" s="224" t="n">
        <f aca="false">ROUND(D422/10000,0)</f>
        <v>2018</v>
      </c>
      <c r="K422" s="224" t="n">
        <f aca="false">ROUND((D422-J422*10000)/100,0)</f>
        <v>8</v>
      </c>
      <c r="L422" s="224" t="n">
        <f aca="false">D422-J422*10000-K422*100</f>
        <v>30</v>
      </c>
      <c r="M422" s="325" t="n">
        <f aca="false">DATE(J422,K422,L422)</f>
        <v>43342</v>
      </c>
      <c r="N422" s="222" t="n">
        <f aca="false">M422+E422</f>
        <v>43342.6902199074</v>
      </c>
      <c r="O422" s="0" t="n">
        <v>101.52</v>
      </c>
      <c r="P422" s="0" t="n">
        <v>3.633811</v>
      </c>
      <c r="Q422" s="0" t="s">
        <v>278</v>
      </c>
      <c r="AF422" s="224"/>
    </row>
    <row r="423" customFormat="false" ht="15" hidden="false" customHeight="false" outlineLevel="0" collapsed="false">
      <c r="A423" s="0" t="s">
        <v>422</v>
      </c>
      <c r="B423" s="0" t="s">
        <v>278</v>
      </c>
      <c r="C423" s="0" t="s">
        <v>325</v>
      </c>
      <c r="D423" s="0" t="n">
        <v>20180831</v>
      </c>
      <c r="E423" s="0" t="s">
        <v>598</v>
      </c>
      <c r="F423" s="0" t="n">
        <v>17000</v>
      </c>
      <c r="G423" s="0" t="n">
        <v>101.729</v>
      </c>
      <c r="H423" s="0" t="n">
        <v>3.549507</v>
      </c>
      <c r="J423" s="224" t="n">
        <f aca="false">ROUND(D423/10000,0)</f>
        <v>2018</v>
      </c>
      <c r="K423" s="224" t="n">
        <f aca="false">ROUND((D423-J423*10000)/100,0)</f>
        <v>8</v>
      </c>
      <c r="L423" s="224" t="n">
        <f aca="false">D423-J423*10000-K423*100</f>
        <v>31</v>
      </c>
      <c r="M423" s="325" t="n">
        <f aca="false">DATE(J423,K423,L423)</f>
        <v>43343</v>
      </c>
      <c r="N423" s="222" t="n">
        <f aca="false">M423+E423</f>
        <v>43343.355150463</v>
      </c>
      <c r="O423" s="0" t="n">
        <v>101.729</v>
      </c>
      <c r="P423" s="0" t="n">
        <v>3.549507</v>
      </c>
      <c r="Q423" s="0" t="s">
        <v>278</v>
      </c>
      <c r="AF423" s="224"/>
    </row>
    <row r="424" customFormat="false" ht="15" hidden="false" customHeight="false" outlineLevel="0" collapsed="false">
      <c r="A424" s="0" t="s">
        <v>422</v>
      </c>
      <c r="B424" s="0" t="s">
        <v>278</v>
      </c>
      <c r="C424" s="0" t="s">
        <v>325</v>
      </c>
      <c r="D424" s="0" t="n">
        <v>20180831</v>
      </c>
      <c r="E424" s="0" t="s">
        <v>598</v>
      </c>
      <c r="F424" s="0" t="n">
        <v>17000</v>
      </c>
      <c r="G424" s="0" t="n">
        <v>101.729</v>
      </c>
      <c r="H424" s="0" t="n">
        <v>3.549507</v>
      </c>
      <c r="J424" s="224" t="n">
        <f aca="false">ROUND(D424/10000,0)</f>
        <v>2018</v>
      </c>
      <c r="K424" s="224" t="n">
        <f aca="false">ROUND((D424-J424*10000)/100,0)</f>
        <v>8</v>
      </c>
      <c r="L424" s="224" t="n">
        <f aca="false">D424-J424*10000-K424*100</f>
        <v>31</v>
      </c>
      <c r="M424" s="325" t="n">
        <f aca="false">DATE(J424,K424,L424)</f>
        <v>43343</v>
      </c>
      <c r="N424" s="222" t="n">
        <f aca="false">M424+E424</f>
        <v>43343.355150463</v>
      </c>
      <c r="O424" s="0" t="n">
        <v>101.729</v>
      </c>
      <c r="P424" s="0" t="n">
        <v>3.549507</v>
      </c>
      <c r="Q424" s="0" t="s">
        <v>278</v>
      </c>
      <c r="AF424" s="224"/>
    </row>
    <row r="425" customFormat="false" ht="15" hidden="false" customHeight="false" outlineLevel="0" collapsed="false">
      <c r="A425" s="0" t="s">
        <v>422</v>
      </c>
      <c r="B425" s="0" t="s">
        <v>278</v>
      </c>
      <c r="C425" s="0" t="s">
        <v>325</v>
      </c>
      <c r="D425" s="0" t="n">
        <v>20180831</v>
      </c>
      <c r="E425" s="0" t="s">
        <v>599</v>
      </c>
      <c r="F425" s="0" t="n">
        <v>25000</v>
      </c>
      <c r="G425" s="0" t="n">
        <v>101.7</v>
      </c>
      <c r="H425" s="0" t="n">
        <v>3.56111</v>
      </c>
      <c r="J425" s="224" t="n">
        <f aca="false">ROUND(D425/10000,0)</f>
        <v>2018</v>
      </c>
      <c r="K425" s="224" t="n">
        <f aca="false">ROUND((D425-J425*10000)/100,0)</f>
        <v>8</v>
      </c>
      <c r="L425" s="224" t="n">
        <f aca="false">D425-J425*10000-K425*100</f>
        <v>31</v>
      </c>
      <c r="M425" s="325" t="n">
        <f aca="false">DATE(J425,K425,L425)</f>
        <v>43343</v>
      </c>
      <c r="N425" s="222" t="n">
        <f aca="false">M425+E425</f>
        <v>43343.4910185185</v>
      </c>
      <c r="O425" s="0" t="n">
        <v>101.7</v>
      </c>
      <c r="P425" s="0" t="n">
        <v>3.56111</v>
      </c>
      <c r="Q425" s="0" t="s">
        <v>278</v>
      </c>
      <c r="AF425" s="224"/>
    </row>
    <row r="426" customFormat="false" ht="15" hidden="false" customHeight="false" outlineLevel="0" collapsed="false">
      <c r="A426" s="0" t="s">
        <v>422</v>
      </c>
      <c r="B426" s="0" t="s">
        <v>278</v>
      </c>
      <c r="C426" s="0" t="s">
        <v>325</v>
      </c>
      <c r="D426" s="0" t="n">
        <v>20180831</v>
      </c>
      <c r="E426" s="0" t="s">
        <v>600</v>
      </c>
      <c r="F426" s="0" t="n">
        <v>25000</v>
      </c>
      <c r="G426" s="0" t="n">
        <v>101.7</v>
      </c>
      <c r="H426" s="0" t="n">
        <v>3.56111</v>
      </c>
      <c r="J426" s="224" t="n">
        <f aca="false">ROUND(D426/10000,0)</f>
        <v>2018</v>
      </c>
      <c r="K426" s="224" t="n">
        <f aca="false">ROUND((D426-J426*10000)/100,0)</f>
        <v>8</v>
      </c>
      <c r="L426" s="224" t="n">
        <f aca="false">D426-J426*10000-K426*100</f>
        <v>31</v>
      </c>
      <c r="M426" s="325" t="n">
        <f aca="false">DATE(J426,K426,L426)</f>
        <v>43343</v>
      </c>
      <c r="N426" s="222" t="n">
        <f aca="false">M426+E426</f>
        <v>43343.4910300926</v>
      </c>
      <c r="O426" s="0" t="n">
        <v>101.7</v>
      </c>
      <c r="P426" s="0" t="n">
        <v>3.56111</v>
      </c>
      <c r="Q426" s="0" t="s">
        <v>278</v>
      </c>
      <c r="AF426" s="224"/>
    </row>
    <row r="427" customFormat="false" ht="15" hidden="false" customHeight="false" outlineLevel="0" collapsed="false">
      <c r="A427" s="0" t="s">
        <v>422</v>
      </c>
      <c r="B427" s="0" t="s">
        <v>278</v>
      </c>
      <c r="C427" s="0" t="s">
        <v>325</v>
      </c>
      <c r="D427" s="0" t="n">
        <v>20180831</v>
      </c>
      <c r="E427" s="0" t="s">
        <v>600</v>
      </c>
      <c r="F427" s="0" t="n">
        <v>25000</v>
      </c>
      <c r="G427" s="0" t="n">
        <v>101.7</v>
      </c>
      <c r="H427" s="0" t="n">
        <v>3.56111</v>
      </c>
      <c r="J427" s="224" t="n">
        <f aca="false">ROUND(D427/10000,0)</f>
        <v>2018</v>
      </c>
      <c r="K427" s="224" t="n">
        <f aca="false">ROUND((D427-J427*10000)/100,0)</f>
        <v>8</v>
      </c>
      <c r="L427" s="224" t="n">
        <f aca="false">D427-J427*10000-K427*100</f>
        <v>31</v>
      </c>
      <c r="M427" s="325" t="n">
        <f aca="false">DATE(J427,K427,L427)</f>
        <v>43343</v>
      </c>
      <c r="N427" s="222" t="n">
        <f aca="false">M427+E427</f>
        <v>43343.4910300926</v>
      </c>
      <c r="O427" s="0" t="n">
        <v>101.7</v>
      </c>
      <c r="P427" s="0" t="n">
        <v>3.56111</v>
      </c>
      <c r="Q427" s="0" t="s">
        <v>278</v>
      </c>
      <c r="AF427" s="224"/>
    </row>
    <row r="428" customFormat="false" ht="15" hidden="false" customHeight="false" outlineLevel="0" collapsed="false">
      <c r="A428" s="0" t="s">
        <v>422</v>
      </c>
      <c r="B428" s="0" t="s">
        <v>278</v>
      </c>
      <c r="C428" s="0" t="s">
        <v>325</v>
      </c>
      <c r="D428" s="0" t="n">
        <v>20180831</v>
      </c>
      <c r="E428" s="0" t="s">
        <v>600</v>
      </c>
      <c r="F428" s="0" t="n">
        <v>25000</v>
      </c>
      <c r="G428" s="0" t="n">
        <v>101.6</v>
      </c>
      <c r="H428" s="0" t="n">
        <v>3.601149</v>
      </c>
      <c r="J428" s="224" t="n">
        <f aca="false">ROUND(D428/10000,0)</f>
        <v>2018</v>
      </c>
      <c r="K428" s="224" t="n">
        <f aca="false">ROUND((D428-J428*10000)/100,0)</f>
        <v>8</v>
      </c>
      <c r="L428" s="224" t="n">
        <f aca="false">D428-J428*10000-K428*100</f>
        <v>31</v>
      </c>
      <c r="M428" s="325" t="n">
        <f aca="false">DATE(J428,K428,L428)</f>
        <v>43343</v>
      </c>
      <c r="N428" s="222" t="n">
        <f aca="false">M428+E428</f>
        <v>43343.4910300926</v>
      </c>
      <c r="O428" s="0" t="n">
        <v>101.6</v>
      </c>
      <c r="P428" s="0" t="n">
        <v>3.601149</v>
      </c>
      <c r="Q428" s="0" t="s">
        <v>278</v>
      </c>
      <c r="AF428" s="224"/>
    </row>
    <row r="429" customFormat="false" ht="15" hidden="false" customHeight="false" outlineLevel="0" collapsed="false">
      <c r="A429" s="0" t="s">
        <v>422</v>
      </c>
      <c r="B429" s="0" t="s">
        <v>278</v>
      </c>
      <c r="C429" s="0" t="s">
        <v>325</v>
      </c>
      <c r="D429" s="0" t="n">
        <v>20180831</v>
      </c>
      <c r="E429" s="0" t="s">
        <v>601</v>
      </c>
      <c r="F429" s="0" t="n">
        <v>50000</v>
      </c>
      <c r="G429" s="0" t="n">
        <v>101.96</v>
      </c>
      <c r="H429" s="0" t="n">
        <v>3.457233</v>
      </c>
      <c r="J429" s="224" t="n">
        <f aca="false">ROUND(D429/10000,0)</f>
        <v>2018</v>
      </c>
      <c r="K429" s="224" t="n">
        <f aca="false">ROUND((D429-J429*10000)/100,0)</f>
        <v>8</v>
      </c>
      <c r="L429" s="224" t="n">
        <f aca="false">D429-J429*10000-K429*100</f>
        <v>31</v>
      </c>
      <c r="M429" s="325" t="n">
        <f aca="false">DATE(J429,K429,L429)</f>
        <v>43343</v>
      </c>
      <c r="N429" s="222" t="n">
        <f aca="false">M429+E429</f>
        <v>43343.5999421296</v>
      </c>
      <c r="O429" s="0" t="n">
        <v>101.96</v>
      </c>
      <c r="P429" s="0" t="n">
        <v>3.457233</v>
      </c>
      <c r="Q429" s="0" t="s">
        <v>278</v>
      </c>
      <c r="AF429" s="224"/>
    </row>
    <row r="430" customFormat="false" ht="15" hidden="false" customHeight="false" outlineLevel="0" collapsed="false">
      <c r="A430" s="0" t="s">
        <v>422</v>
      </c>
      <c r="B430" s="0" t="s">
        <v>278</v>
      </c>
      <c r="C430" s="0" t="s">
        <v>325</v>
      </c>
      <c r="D430" s="0" t="n">
        <v>20180831</v>
      </c>
      <c r="E430" s="0" t="s">
        <v>601</v>
      </c>
      <c r="F430" s="0" t="n">
        <v>50000</v>
      </c>
      <c r="G430" s="0" t="n">
        <v>101.86</v>
      </c>
      <c r="H430" s="0" t="n">
        <v>3.497147</v>
      </c>
      <c r="J430" s="224" t="n">
        <f aca="false">ROUND(D430/10000,0)</f>
        <v>2018</v>
      </c>
      <c r="K430" s="224" t="n">
        <f aca="false">ROUND((D430-J430*10000)/100,0)</f>
        <v>8</v>
      </c>
      <c r="L430" s="224" t="n">
        <f aca="false">D430-J430*10000-K430*100</f>
        <v>31</v>
      </c>
      <c r="M430" s="325" t="n">
        <f aca="false">DATE(J430,K430,L430)</f>
        <v>43343</v>
      </c>
      <c r="N430" s="222" t="n">
        <f aca="false">M430+E430</f>
        <v>43343.5999421296</v>
      </c>
      <c r="O430" s="0" t="n">
        <v>101.86</v>
      </c>
      <c r="P430" s="0" t="n">
        <v>3.497147</v>
      </c>
      <c r="Q430" s="0" t="s">
        <v>278</v>
      </c>
      <c r="AF430" s="224"/>
    </row>
    <row r="431" customFormat="false" ht="15" hidden="false" customHeight="false" outlineLevel="0" collapsed="false">
      <c r="A431" s="0" t="s">
        <v>422</v>
      </c>
      <c r="B431" s="0" t="s">
        <v>278</v>
      </c>
      <c r="C431" s="0" t="s">
        <v>325</v>
      </c>
      <c r="D431" s="0" t="n">
        <v>20180831</v>
      </c>
      <c r="E431" s="0" t="s">
        <v>601</v>
      </c>
      <c r="F431" s="0" t="n">
        <v>50000</v>
      </c>
      <c r="G431" s="0" t="n">
        <v>101.86</v>
      </c>
      <c r="H431" s="0" t="n">
        <v>3.497147</v>
      </c>
      <c r="J431" s="224" t="n">
        <f aca="false">ROUND(D431/10000,0)</f>
        <v>2018</v>
      </c>
      <c r="K431" s="224" t="n">
        <f aca="false">ROUND((D431-J431*10000)/100,0)</f>
        <v>8</v>
      </c>
      <c r="L431" s="224" t="n">
        <f aca="false">D431-J431*10000-K431*100</f>
        <v>31</v>
      </c>
      <c r="M431" s="325" t="n">
        <f aca="false">DATE(J431,K431,L431)</f>
        <v>43343</v>
      </c>
      <c r="N431" s="222" t="n">
        <f aca="false">M431+E431</f>
        <v>43343.5999421296</v>
      </c>
      <c r="O431" s="0" t="n">
        <v>101.86</v>
      </c>
      <c r="P431" s="0" t="n">
        <v>3.497147</v>
      </c>
      <c r="Q431" s="0" t="s">
        <v>278</v>
      </c>
      <c r="AF431" s="224"/>
    </row>
    <row r="432" customFormat="false" ht="15" hidden="false" customHeight="false" outlineLevel="0" collapsed="false">
      <c r="A432" s="0" t="s">
        <v>602</v>
      </c>
      <c r="B432" s="0" t="s">
        <v>281</v>
      </c>
      <c r="C432" s="0" t="s">
        <v>325</v>
      </c>
      <c r="D432" s="0" t="n">
        <v>20180702</v>
      </c>
      <c r="E432" s="0" t="s">
        <v>603</v>
      </c>
      <c r="F432" s="0" t="n">
        <v>10000</v>
      </c>
      <c r="G432" s="0" t="n">
        <v>94.801</v>
      </c>
      <c r="H432" s="0" t="n">
        <v>3.891598</v>
      </c>
      <c r="J432" s="224" t="n">
        <f aca="false">ROUND(D432/10000,0)</f>
        <v>2018</v>
      </c>
      <c r="K432" s="224" t="n">
        <f aca="false">ROUND((D432-J432*10000)/100,0)</f>
        <v>7</v>
      </c>
      <c r="L432" s="224" t="n">
        <f aca="false">D432-J432*10000-K432*100</f>
        <v>2</v>
      </c>
      <c r="M432" s="325" t="n">
        <f aca="false">DATE(J432,K432,L432)</f>
        <v>43283</v>
      </c>
      <c r="N432" s="222" t="n">
        <f aca="false">M432+E432</f>
        <v>43283.4592824074</v>
      </c>
      <c r="O432" s="0" t="n">
        <v>94.801</v>
      </c>
      <c r="P432" s="0" t="n">
        <v>3.891598</v>
      </c>
      <c r="Q432" s="0" t="s">
        <v>281</v>
      </c>
      <c r="AF432" s="224"/>
    </row>
    <row r="433" customFormat="false" ht="15" hidden="false" customHeight="false" outlineLevel="0" collapsed="false">
      <c r="A433" s="0" t="s">
        <v>602</v>
      </c>
      <c r="B433" s="0" t="s">
        <v>281</v>
      </c>
      <c r="C433" s="0" t="s">
        <v>325</v>
      </c>
      <c r="D433" s="0" t="n">
        <v>20180702</v>
      </c>
      <c r="E433" s="0" t="s">
        <v>603</v>
      </c>
      <c r="F433" s="0" t="n">
        <v>10000</v>
      </c>
      <c r="G433" s="0" t="n">
        <v>94.701</v>
      </c>
      <c r="H433" s="0" t="n">
        <v>3.919229</v>
      </c>
      <c r="J433" s="224" t="n">
        <f aca="false">ROUND(D433/10000,0)</f>
        <v>2018</v>
      </c>
      <c r="K433" s="224" t="n">
        <f aca="false">ROUND((D433-J433*10000)/100,0)</f>
        <v>7</v>
      </c>
      <c r="L433" s="224" t="n">
        <f aca="false">D433-J433*10000-K433*100</f>
        <v>2</v>
      </c>
      <c r="M433" s="325" t="n">
        <f aca="false">DATE(J433,K433,L433)</f>
        <v>43283</v>
      </c>
      <c r="N433" s="222" t="n">
        <f aca="false">M433+E433</f>
        <v>43283.4592824074</v>
      </c>
      <c r="O433" s="0" t="n">
        <v>94.701</v>
      </c>
      <c r="P433" s="0" t="n">
        <v>3.919229</v>
      </c>
      <c r="Q433" s="0" t="s">
        <v>281</v>
      </c>
      <c r="AF433" s="224"/>
    </row>
    <row r="434" customFormat="false" ht="15" hidden="false" customHeight="false" outlineLevel="0" collapsed="false">
      <c r="A434" s="0" t="s">
        <v>602</v>
      </c>
      <c r="B434" s="0" t="s">
        <v>281</v>
      </c>
      <c r="C434" s="0" t="s">
        <v>325</v>
      </c>
      <c r="D434" s="0" t="n">
        <v>20180702</v>
      </c>
      <c r="E434" s="0" t="s">
        <v>603</v>
      </c>
      <c r="F434" s="0" t="n">
        <v>10000</v>
      </c>
      <c r="G434" s="0" t="n">
        <v>94.701</v>
      </c>
      <c r="H434" s="0" t="n">
        <v>3.919229</v>
      </c>
      <c r="J434" s="224" t="n">
        <f aca="false">ROUND(D434/10000,0)</f>
        <v>2018</v>
      </c>
      <c r="K434" s="224" t="n">
        <f aca="false">ROUND((D434-J434*10000)/100,0)</f>
        <v>7</v>
      </c>
      <c r="L434" s="224" t="n">
        <f aca="false">D434-J434*10000-K434*100</f>
        <v>2</v>
      </c>
      <c r="M434" s="325" t="n">
        <f aca="false">DATE(J434,K434,L434)</f>
        <v>43283</v>
      </c>
      <c r="N434" s="222" t="n">
        <f aca="false">M434+E434</f>
        <v>43283.4592824074</v>
      </c>
      <c r="O434" s="0" t="n">
        <v>94.701</v>
      </c>
      <c r="P434" s="0" t="n">
        <v>3.919229</v>
      </c>
      <c r="Q434" s="0" t="s">
        <v>281</v>
      </c>
      <c r="AF434" s="224"/>
    </row>
    <row r="435" customFormat="false" ht="15" hidden="false" customHeight="false" outlineLevel="0" collapsed="false">
      <c r="A435" s="0" t="s">
        <v>602</v>
      </c>
      <c r="B435" s="0" t="s">
        <v>281</v>
      </c>
      <c r="C435" s="0" t="s">
        <v>325</v>
      </c>
      <c r="D435" s="0" t="n">
        <v>20180702</v>
      </c>
      <c r="E435" s="0" t="s">
        <v>604</v>
      </c>
      <c r="F435" s="0" t="n">
        <v>15000</v>
      </c>
      <c r="G435" s="0" t="n">
        <v>95.262</v>
      </c>
      <c r="H435" s="0" t="n">
        <v>3.764654</v>
      </c>
      <c r="J435" s="224" t="n">
        <f aca="false">ROUND(D435/10000,0)</f>
        <v>2018</v>
      </c>
      <c r="K435" s="224" t="n">
        <f aca="false">ROUND((D435-J435*10000)/100,0)</f>
        <v>7</v>
      </c>
      <c r="L435" s="224" t="n">
        <f aca="false">D435-J435*10000-K435*100</f>
        <v>2</v>
      </c>
      <c r="M435" s="325" t="n">
        <f aca="false">DATE(J435,K435,L435)</f>
        <v>43283</v>
      </c>
      <c r="N435" s="222" t="n">
        <f aca="false">M435+E435</f>
        <v>43283.4801851852</v>
      </c>
      <c r="O435" s="0" t="n">
        <v>95.262</v>
      </c>
      <c r="P435" s="0" t="n">
        <v>3.764654</v>
      </c>
      <c r="Q435" s="0" t="s">
        <v>281</v>
      </c>
      <c r="AF435" s="224"/>
    </row>
    <row r="436" customFormat="false" ht="15" hidden="false" customHeight="false" outlineLevel="0" collapsed="false">
      <c r="A436" s="0" t="s">
        <v>602</v>
      </c>
      <c r="B436" s="0" t="s">
        <v>281</v>
      </c>
      <c r="C436" s="0" t="s">
        <v>325</v>
      </c>
      <c r="D436" s="0" t="n">
        <v>20180702</v>
      </c>
      <c r="E436" s="0" t="s">
        <v>604</v>
      </c>
      <c r="F436" s="0" t="n">
        <v>15000</v>
      </c>
      <c r="G436" s="0" t="n">
        <v>95.262</v>
      </c>
      <c r="H436" s="0" t="n">
        <v>3.764654</v>
      </c>
      <c r="J436" s="224" t="n">
        <f aca="false">ROUND(D436/10000,0)</f>
        <v>2018</v>
      </c>
      <c r="K436" s="224" t="n">
        <f aca="false">ROUND((D436-J436*10000)/100,0)</f>
        <v>7</v>
      </c>
      <c r="L436" s="224" t="n">
        <f aca="false">D436-J436*10000-K436*100</f>
        <v>2</v>
      </c>
      <c r="M436" s="325" t="n">
        <f aca="false">DATE(J436,K436,L436)</f>
        <v>43283</v>
      </c>
      <c r="N436" s="222" t="n">
        <f aca="false">M436+E436</f>
        <v>43283.4801851852</v>
      </c>
      <c r="O436" s="0" t="n">
        <v>95.262</v>
      </c>
      <c r="P436" s="0" t="n">
        <v>3.764654</v>
      </c>
      <c r="Q436" s="0" t="s">
        <v>281</v>
      </c>
      <c r="AF436" s="224"/>
    </row>
    <row r="437" customFormat="false" ht="15" hidden="false" customHeight="false" outlineLevel="0" collapsed="false">
      <c r="A437" s="0" t="s">
        <v>602</v>
      </c>
      <c r="B437" s="0" t="s">
        <v>281</v>
      </c>
      <c r="C437" s="0" t="s">
        <v>325</v>
      </c>
      <c r="D437" s="0" t="n">
        <v>20180702</v>
      </c>
      <c r="E437" s="0" t="s">
        <v>605</v>
      </c>
      <c r="F437" s="0" t="n">
        <v>500000</v>
      </c>
      <c r="G437" s="0" t="n">
        <v>94.615</v>
      </c>
      <c r="H437" s="0" t="n">
        <v>3.943019</v>
      </c>
      <c r="J437" s="224" t="n">
        <f aca="false">ROUND(D437/10000,0)</f>
        <v>2018</v>
      </c>
      <c r="K437" s="224" t="n">
        <f aca="false">ROUND((D437-J437*10000)/100,0)</f>
        <v>7</v>
      </c>
      <c r="L437" s="224" t="n">
        <f aca="false">D437-J437*10000-K437*100</f>
        <v>2</v>
      </c>
      <c r="M437" s="325" t="n">
        <f aca="false">DATE(J437,K437,L437)</f>
        <v>43283</v>
      </c>
      <c r="N437" s="222" t="n">
        <f aca="false">M437+E437</f>
        <v>43283.4837731481</v>
      </c>
      <c r="O437" s="0" t="n">
        <v>94.615</v>
      </c>
      <c r="P437" s="0" t="n">
        <v>3.943019</v>
      </c>
      <c r="Q437" s="0" t="s">
        <v>281</v>
      </c>
      <c r="AF437" s="224"/>
    </row>
    <row r="438" customFormat="false" ht="15" hidden="false" customHeight="false" outlineLevel="0" collapsed="false">
      <c r="A438" s="0" t="s">
        <v>602</v>
      </c>
      <c r="B438" s="0" t="s">
        <v>281</v>
      </c>
      <c r="C438" s="0" t="s">
        <v>325</v>
      </c>
      <c r="D438" s="0" t="n">
        <v>20180702</v>
      </c>
      <c r="E438" s="0" t="s">
        <v>606</v>
      </c>
      <c r="F438" s="0" t="n">
        <v>15000</v>
      </c>
      <c r="G438" s="0" t="n">
        <v>96.061</v>
      </c>
      <c r="H438" s="0" t="n">
        <v>3.546309</v>
      </c>
      <c r="J438" s="224" t="n">
        <f aca="false">ROUND(D438/10000,0)</f>
        <v>2018</v>
      </c>
      <c r="K438" s="224" t="n">
        <f aca="false">ROUND((D438-J438*10000)/100,0)</f>
        <v>7</v>
      </c>
      <c r="L438" s="224" t="n">
        <f aca="false">D438-J438*10000-K438*100</f>
        <v>2</v>
      </c>
      <c r="M438" s="325" t="n">
        <f aca="false">DATE(J438,K438,L438)</f>
        <v>43283</v>
      </c>
      <c r="N438" s="222" t="n">
        <f aca="false">M438+E438</f>
        <v>43283.5985069444</v>
      </c>
      <c r="O438" s="0" t="n">
        <v>96.061</v>
      </c>
      <c r="P438" s="0" t="n">
        <v>3.546309</v>
      </c>
      <c r="Q438" s="0" t="s">
        <v>281</v>
      </c>
      <c r="AF438" s="224"/>
    </row>
    <row r="439" customFormat="false" ht="15" hidden="false" customHeight="false" outlineLevel="0" collapsed="false">
      <c r="A439" s="0" t="s">
        <v>602</v>
      </c>
      <c r="B439" s="0" t="s">
        <v>281</v>
      </c>
      <c r="C439" s="0" t="s">
        <v>325</v>
      </c>
      <c r="D439" s="0" t="n">
        <v>20180702</v>
      </c>
      <c r="E439" s="0" t="s">
        <v>606</v>
      </c>
      <c r="F439" s="0" t="n">
        <v>15000</v>
      </c>
      <c r="G439" s="0" t="n">
        <v>94.759</v>
      </c>
      <c r="H439" s="0" t="n">
        <v>3.903199</v>
      </c>
      <c r="J439" s="224" t="n">
        <f aca="false">ROUND(D439/10000,0)</f>
        <v>2018</v>
      </c>
      <c r="K439" s="224" t="n">
        <f aca="false">ROUND((D439-J439*10000)/100,0)</f>
        <v>7</v>
      </c>
      <c r="L439" s="224" t="n">
        <f aca="false">D439-J439*10000-K439*100</f>
        <v>2</v>
      </c>
      <c r="M439" s="325" t="n">
        <f aca="false">DATE(J439,K439,L439)</f>
        <v>43283</v>
      </c>
      <c r="N439" s="222" t="n">
        <f aca="false">M439+E439</f>
        <v>43283.5985069444</v>
      </c>
      <c r="O439" s="0" t="n">
        <v>94.759</v>
      </c>
      <c r="P439" s="0" t="n">
        <v>3.903199</v>
      </c>
      <c r="Q439" s="0" t="s">
        <v>281</v>
      </c>
      <c r="AF439" s="224"/>
    </row>
    <row r="440" customFormat="false" ht="15" hidden="false" customHeight="false" outlineLevel="0" collapsed="false">
      <c r="A440" s="0" t="s">
        <v>602</v>
      </c>
      <c r="B440" s="0" t="s">
        <v>281</v>
      </c>
      <c r="C440" s="0" t="s">
        <v>325</v>
      </c>
      <c r="D440" s="0" t="n">
        <v>20180702</v>
      </c>
      <c r="E440" s="0" t="s">
        <v>606</v>
      </c>
      <c r="F440" s="0" t="n">
        <v>15000</v>
      </c>
      <c r="G440" s="0" t="n">
        <v>94.759</v>
      </c>
      <c r="H440" s="0" t="n">
        <v>3.903199</v>
      </c>
      <c r="J440" s="224" t="n">
        <f aca="false">ROUND(D440/10000,0)</f>
        <v>2018</v>
      </c>
      <c r="K440" s="224" t="n">
        <f aca="false">ROUND((D440-J440*10000)/100,0)</f>
        <v>7</v>
      </c>
      <c r="L440" s="224" t="n">
        <f aca="false">D440-J440*10000-K440*100</f>
        <v>2</v>
      </c>
      <c r="M440" s="325" t="n">
        <f aca="false">DATE(J440,K440,L440)</f>
        <v>43283</v>
      </c>
      <c r="N440" s="222" t="n">
        <f aca="false">M440+E440</f>
        <v>43283.5985069444</v>
      </c>
      <c r="O440" s="0" t="n">
        <v>94.759</v>
      </c>
      <c r="P440" s="0" t="n">
        <v>3.903199</v>
      </c>
      <c r="Q440" s="0" t="s">
        <v>281</v>
      </c>
      <c r="AF440" s="224"/>
    </row>
    <row r="441" customFormat="false" ht="15" hidden="false" customHeight="false" outlineLevel="0" collapsed="false">
      <c r="A441" s="0" t="s">
        <v>602</v>
      </c>
      <c r="B441" s="0" t="s">
        <v>281</v>
      </c>
      <c r="C441" s="0" t="s">
        <v>325</v>
      </c>
      <c r="D441" s="0" t="n">
        <v>20180702</v>
      </c>
      <c r="E441" s="0" t="s">
        <v>607</v>
      </c>
      <c r="F441" s="0" t="n">
        <v>40000</v>
      </c>
      <c r="G441" s="0" t="n">
        <v>94.752</v>
      </c>
      <c r="H441" s="0" t="n">
        <v>3.905133</v>
      </c>
      <c r="J441" s="224" t="n">
        <f aca="false">ROUND(D441/10000,0)</f>
        <v>2018</v>
      </c>
      <c r="K441" s="224" t="n">
        <f aca="false">ROUND((D441-J441*10000)/100,0)</f>
        <v>7</v>
      </c>
      <c r="L441" s="224" t="n">
        <f aca="false">D441-J441*10000-K441*100</f>
        <v>2</v>
      </c>
      <c r="M441" s="325" t="n">
        <f aca="false">DATE(J441,K441,L441)</f>
        <v>43283</v>
      </c>
      <c r="N441" s="222" t="n">
        <f aca="false">M441+E441</f>
        <v>43283.6061689815</v>
      </c>
      <c r="O441" s="0" t="n">
        <v>94.752</v>
      </c>
      <c r="P441" s="0" t="n">
        <v>3.905133</v>
      </c>
      <c r="Q441" s="0" t="s">
        <v>281</v>
      </c>
      <c r="AF441" s="224"/>
    </row>
    <row r="442" customFormat="false" ht="15" hidden="false" customHeight="false" outlineLevel="0" collapsed="false">
      <c r="A442" s="0" t="s">
        <v>602</v>
      </c>
      <c r="B442" s="0" t="s">
        <v>281</v>
      </c>
      <c r="C442" s="0" t="s">
        <v>325</v>
      </c>
      <c r="D442" s="0" t="n">
        <v>20180705</v>
      </c>
      <c r="E442" s="0" t="s">
        <v>608</v>
      </c>
      <c r="F442" s="0" t="n">
        <v>50000</v>
      </c>
      <c r="G442" s="0" t="n">
        <v>94.668</v>
      </c>
      <c r="H442" s="0" t="n">
        <v>3.932129</v>
      </c>
      <c r="J442" s="224" t="n">
        <f aca="false">ROUND(D442/10000,0)</f>
        <v>2018</v>
      </c>
      <c r="K442" s="224" t="n">
        <f aca="false">ROUND((D442-J442*10000)/100,0)</f>
        <v>7</v>
      </c>
      <c r="L442" s="224" t="n">
        <f aca="false">D442-J442*10000-K442*100</f>
        <v>5</v>
      </c>
      <c r="M442" s="325" t="n">
        <f aca="false">DATE(J442,K442,L442)</f>
        <v>43286</v>
      </c>
      <c r="N442" s="222" t="n">
        <f aca="false">M442+E442</f>
        <v>43286.3911805556</v>
      </c>
      <c r="O442" s="0" t="n">
        <v>94.668</v>
      </c>
      <c r="P442" s="0" t="n">
        <v>3.932129</v>
      </c>
      <c r="Q442" s="0" t="s">
        <v>281</v>
      </c>
      <c r="AF442" s="224"/>
    </row>
    <row r="443" customFormat="false" ht="15" hidden="false" customHeight="false" outlineLevel="0" collapsed="false">
      <c r="A443" s="0" t="s">
        <v>602</v>
      </c>
      <c r="B443" s="0" t="s">
        <v>281</v>
      </c>
      <c r="C443" s="0" t="s">
        <v>325</v>
      </c>
      <c r="D443" s="0" t="n">
        <v>20180705</v>
      </c>
      <c r="E443" s="0" t="s">
        <v>609</v>
      </c>
      <c r="F443" s="0" t="n">
        <v>35000</v>
      </c>
      <c r="G443" s="0" t="n">
        <v>94.842</v>
      </c>
      <c r="H443" s="0" t="n">
        <v>3.883927</v>
      </c>
      <c r="J443" s="224" t="n">
        <f aca="false">ROUND(D443/10000,0)</f>
        <v>2018</v>
      </c>
      <c r="K443" s="224" t="n">
        <f aca="false">ROUND((D443-J443*10000)/100,0)</f>
        <v>7</v>
      </c>
      <c r="L443" s="224" t="n">
        <f aca="false">D443-J443*10000-K443*100</f>
        <v>5</v>
      </c>
      <c r="M443" s="325" t="n">
        <f aca="false">DATE(J443,K443,L443)</f>
        <v>43286</v>
      </c>
      <c r="N443" s="222" t="n">
        <f aca="false">M443+E443</f>
        <v>43286.4046990741</v>
      </c>
      <c r="O443" s="0" t="n">
        <v>94.842</v>
      </c>
      <c r="P443" s="0" t="n">
        <v>3.883927</v>
      </c>
      <c r="Q443" s="0" t="s">
        <v>281</v>
      </c>
      <c r="AF443" s="224"/>
    </row>
    <row r="444" customFormat="false" ht="15" hidden="false" customHeight="false" outlineLevel="0" collapsed="false">
      <c r="A444" s="0" t="s">
        <v>602</v>
      </c>
      <c r="B444" s="0" t="s">
        <v>281</v>
      </c>
      <c r="C444" s="0" t="s">
        <v>325</v>
      </c>
      <c r="D444" s="0" t="n">
        <v>20180705</v>
      </c>
      <c r="E444" s="0" t="s">
        <v>609</v>
      </c>
      <c r="F444" s="0" t="n">
        <v>35000</v>
      </c>
      <c r="G444" s="0" t="n">
        <v>94.742</v>
      </c>
      <c r="H444" s="0" t="n">
        <v>3.911617</v>
      </c>
      <c r="J444" s="224" t="n">
        <f aca="false">ROUND(D444/10000,0)</f>
        <v>2018</v>
      </c>
      <c r="K444" s="224" t="n">
        <f aca="false">ROUND((D444-J444*10000)/100,0)</f>
        <v>7</v>
      </c>
      <c r="L444" s="224" t="n">
        <f aca="false">D444-J444*10000-K444*100</f>
        <v>5</v>
      </c>
      <c r="M444" s="325" t="n">
        <f aca="false">DATE(J444,K444,L444)</f>
        <v>43286</v>
      </c>
      <c r="N444" s="222" t="n">
        <f aca="false">M444+E444</f>
        <v>43286.4046990741</v>
      </c>
      <c r="O444" s="0" t="n">
        <v>94.742</v>
      </c>
      <c r="P444" s="0" t="n">
        <v>3.911617</v>
      </c>
      <c r="Q444" s="0" t="s">
        <v>281</v>
      </c>
      <c r="AF444" s="224"/>
    </row>
    <row r="445" customFormat="false" ht="15" hidden="false" customHeight="false" outlineLevel="0" collapsed="false">
      <c r="A445" s="0" t="s">
        <v>602</v>
      </c>
      <c r="B445" s="0" t="s">
        <v>281</v>
      </c>
      <c r="C445" s="0" t="s">
        <v>325</v>
      </c>
      <c r="D445" s="0" t="n">
        <v>20180705</v>
      </c>
      <c r="E445" s="0" t="s">
        <v>609</v>
      </c>
      <c r="F445" s="0" t="n">
        <v>35000</v>
      </c>
      <c r="G445" s="0" t="n">
        <v>94.742</v>
      </c>
      <c r="H445" s="0" t="n">
        <v>3.911617</v>
      </c>
      <c r="J445" s="224" t="n">
        <f aca="false">ROUND(D445/10000,0)</f>
        <v>2018</v>
      </c>
      <c r="K445" s="224" t="n">
        <f aca="false">ROUND((D445-J445*10000)/100,0)</f>
        <v>7</v>
      </c>
      <c r="L445" s="224" t="n">
        <f aca="false">D445-J445*10000-K445*100</f>
        <v>5</v>
      </c>
      <c r="M445" s="325" t="n">
        <f aca="false">DATE(J445,K445,L445)</f>
        <v>43286</v>
      </c>
      <c r="N445" s="222" t="n">
        <f aca="false">M445+E445</f>
        <v>43286.4046990741</v>
      </c>
      <c r="O445" s="0" t="n">
        <v>94.742</v>
      </c>
      <c r="P445" s="0" t="n">
        <v>3.911617</v>
      </c>
      <c r="Q445" s="0" t="s">
        <v>281</v>
      </c>
      <c r="AF445" s="224"/>
    </row>
    <row r="446" customFormat="false" ht="15" hidden="false" customHeight="false" outlineLevel="0" collapsed="false">
      <c r="A446" s="0" t="s">
        <v>602</v>
      </c>
      <c r="B446" s="0" t="s">
        <v>281</v>
      </c>
      <c r="C446" s="0" t="s">
        <v>325</v>
      </c>
      <c r="D446" s="0" t="n">
        <v>20180705</v>
      </c>
      <c r="E446" s="0" t="s">
        <v>610</v>
      </c>
      <c r="F446" s="0" t="n">
        <v>25000</v>
      </c>
      <c r="G446" s="0" t="n">
        <v>95.322</v>
      </c>
      <c r="H446" s="0" t="n">
        <v>3.751485</v>
      </c>
      <c r="J446" s="224" t="n">
        <f aca="false">ROUND(D446/10000,0)</f>
        <v>2018</v>
      </c>
      <c r="K446" s="224" t="n">
        <f aca="false">ROUND((D446-J446*10000)/100,0)</f>
        <v>7</v>
      </c>
      <c r="L446" s="224" t="n">
        <f aca="false">D446-J446*10000-K446*100</f>
        <v>5</v>
      </c>
      <c r="M446" s="325" t="n">
        <f aca="false">DATE(J446,K446,L446)</f>
        <v>43286</v>
      </c>
      <c r="N446" s="222" t="n">
        <f aca="false">M446+E446</f>
        <v>43286.5497222222</v>
      </c>
      <c r="O446" s="0" t="n">
        <v>95.322</v>
      </c>
      <c r="P446" s="0" t="n">
        <v>3.751485</v>
      </c>
      <c r="Q446" s="0" t="s">
        <v>281</v>
      </c>
      <c r="AF446" s="224"/>
    </row>
    <row r="447" customFormat="false" ht="15" hidden="false" customHeight="false" outlineLevel="0" collapsed="false">
      <c r="A447" s="0" t="s">
        <v>602</v>
      </c>
      <c r="B447" s="0" t="s">
        <v>281</v>
      </c>
      <c r="C447" s="0" t="s">
        <v>325</v>
      </c>
      <c r="D447" s="0" t="n">
        <v>20180705</v>
      </c>
      <c r="E447" s="0" t="s">
        <v>610</v>
      </c>
      <c r="F447" s="0" t="n">
        <v>25000</v>
      </c>
      <c r="G447" s="0" t="n">
        <v>95.322</v>
      </c>
      <c r="H447" s="0" t="n">
        <v>3.751485</v>
      </c>
      <c r="J447" s="224" t="n">
        <f aca="false">ROUND(D447/10000,0)</f>
        <v>2018</v>
      </c>
      <c r="K447" s="224" t="n">
        <f aca="false">ROUND((D447-J447*10000)/100,0)</f>
        <v>7</v>
      </c>
      <c r="L447" s="224" t="n">
        <f aca="false">D447-J447*10000-K447*100</f>
        <v>5</v>
      </c>
      <c r="M447" s="325" t="n">
        <f aca="false">DATE(J447,K447,L447)</f>
        <v>43286</v>
      </c>
      <c r="N447" s="222" t="n">
        <f aca="false">M447+E447</f>
        <v>43286.5497222222</v>
      </c>
      <c r="O447" s="0" t="n">
        <v>95.322</v>
      </c>
      <c r="P447" s="0" t="n">
        <v>3.751485</v>
      </c>
      <c r="Q447" s="0" t="s">
        <v>281</v>
      </c>
      <c r="AF447" s="224"/>
    </row>
    <row r="448" customFormat="false" ht="15" hidden="false" customHeight="false" outlineLevel="0" collapsed="false">
      <c r="A448" s="0" t="s">
        <v>602</v>
      </c>
      <c r="B448" s="0" t="s">
        <v>281</v>
      </c>
      <c r="C448" s="0" t="s">
        <v>325</v>
      </c>
      <c r="D448" s="0" t="n">
        <v>20180705</v>
      </c>
      <c r="E448" s="0" t="s">
        <v>611</v>
      </c>
      <c r="F448" s="0" t="n">
        <v>100000</v>
      </c>
      <c r="G448" s="0" t="n">
        <v>94.694</v>
      </c>
      <c r="H448" s="0" t="n">
        <v>3.92492</v>
      </c>
      <c r="J448" s="224" t="n">
        <f aca="false">ROUND(D448/10000,0)</f>
        <v>2018</v>
      </c>
      <c r="K448" s="224" t="n">
        <f aca="false">ROUND((D448-J448*10000)/100,0)</f>
        <v>7</v>
      </c>
      <c r="L448" s="224" t="n">
        <f aca="false">D448-J448*10000-K448*100</f>
        <v>5</v>
      </c>
      <c r="M448" s="325" t="n">
        <f aca="false">DATE(J448,K448,L448)</f>
        <v>43286</v>
      </c>
      <c r="N448" s="222" t="n">
        <f aca="false">M448+E448</f>
        <v>43286.6267939815</v>
      </c>
      <c r="O448" s="0" t="n">
        <v>94.694</v>
      </c>
      <c r="P448" s="0" t="n">
        <v>3.92492</v>
      </c>
      <c r="Q448" s="0" t="s">
        <v>281</v>
      </c>
      <c r="AF448" s="224"/>
    </row>
    <row r="449" customFormat="false" ht="15" hidden="false" customHeight="false" outlineLevel="0" collapsed="false">
      <c r="A449" s="0" t="s">
        <v>602</v>
      </c>
      <c r="B449" s="0" t="s">
        <v>281</v>
      </c>
      <c r="C449" s="0" t="s">
        <v>325</v>
      </c>
      <c r="D449" s="0" t="n">
        <v>20180706</v>
      </c>
      <c r="E449" s="0" t="s">
        <v>612</v>
      </c>
      <c r="F449" s="0" t="n">
        <v>430000</v>
      </c>
      <c r="G449" s="0" t="n">
        <v>94.894</v>
      </c>
      <c r="H449" s="0" t="n">
        <v>3.870448</v>
      </c>
      <c r="J449" s="224" t="n">
        <f aca="false">ROUND(D449/10000,0)</f>
        <v>2018</v>
      </c>
      <c r="K449" s="224" t="n">
        <f aca="false">ROUND((D449-J449*10000)/100,0)</f>
        <v>7</v>
      </c>
      <c r="L449" s="224" t="n">
        <f aca="false">D449-J449*10000-K449*100</f>
        <v>6</v>
      </c>
      <c r="M449" s="325" t="n">
        <f aca="false">DATE(J449,K449,L449)</f>
        <v>43287</v>
      </c>
      <c r="N449" s="222" t="n">
        <f aca="false">M449+E449</f>
        <v>43287.4910648148</v>
      </c>
      <c r="O449" s="0" t="n">
        <v>94.894</v>
      </c>
      <c r="P449" s="0" t="n">
        <v>3.870448</v>
      </c>
      <c r="Q449" s="0" t="s">
        <v>281</v>
      </c>
      <c r="AF449" s="224"/>
    </row>
    <row r="450" customFormat="false" ht="15" hidden="false" customHeight="false" outlineLevel="0" collapsed="false">
      <c r="A450" s="0" t="s">
        <v>602</v>
      </c>
      <c r="B450" s="0" t="s">
        <v>281</v>
      </c>
      <c r="C450" s="0" t="s">
        <v>325</v>
      </c>
      <c r="D450" s="0" t="n">
        <v>20180706</v>
      </c>
      <c r="E450" s="0" t="s">
        <v>612</v>
      </c>
      <c r="F450" s="0" t="n">
        <v>430000</v>
      </c>
      <c r="G450" s="0" t="n">
        <v>94.863</v>
      </c>
      <c r="H450" s="0" t="n">
        <v>3.879028</v>
      </c>
      <c r="J450" s="224" t="n">
        <f aca="false">ROUND(D450/10000,0)</f>
        <v>2018</v>
      </c>
      <c r="K450" s="224" t="n">
        <f aca="false">ROUND((D450-J450*10000)/100,0)</f>
        <v>7</v>
      </c>
      <c r="L450" s="224" t="n">
        <f aca="false">D450-J450*10000-K450*100</f>
        <v>6</v>
      </c>
      <c r="M450" s="325" t="n">
        <f aca="false">DATE(J450,K450,L450)</f>
        <v>43287</v>
      </c>
      <c r="N450" s="222" t="n">
        <f aca="false">M450+E450</f>
        <v>43287.4910648148</v>
      </c>
      <c r="O450" s="0" t="n">
        <v>94.863</v>
      </c>
      <c r="P450" s="0" t="n">
        <v>3.879028</v>
      </c>
      <c r="Q450" s="0" t="s">
        <v>281</v>
      </c>
      <c r="AF450" s="224"/>
    </row>
    <row r="451" customFormat="false" ht="15" hidden="false" customHeight="false" outlineLevel="0" collapsed="false">
      <c r="A451" s="0" t="s">
        <v>602</v>
      </c>
      <c r="B451" s="0" t="s">
        <v>281</v>
      </c>
      <c r="C451" s="0" t="s">
        <v>325</v>
      </c>
      <c r="D451" s="0" t="n">
        <v>20180706</v>
      </c>
      <c r="E451" s="0" t="s">
        <v>613</v>
      </c>
      <c r="F451" s="0" t="n">
        <v>430000</v>
      </c>
      <c r="G451" s="0" t="n">
        <v>95.35</v>
      </c>
      <c r="H451" s="0" t="n">
        <v>3.744606</v>
      </c>
      <c r="J451" s="224" t="n">
        <f aca="false">ROUND(D451/10000,0)</f>
        <v>2018</v>
      </c>
      <c r="K451" s="224" t="n">
        <f aca="false">ROUND((D451-J451*10000)/100,0)</f>
        <v>7</v>
      </c>
      <c r="L451" s="224" t="n">
        <f aca="false">D451-J451*10000-K451*100</f>
        <v>6</v>
      </c>
      <c r="M451" s="325" t="n">
        <f aca="false">DATE(J451,K451,L451)</f>
        <v>43287</v>
      </c>
      <c r="N451" s="222" t="n">
        <f aca="false">M451+E451</f>
        <v>43287.4911805556</v>
      </c>
      <c r="O451" s="0" t="n">
        <v>95.35</v>
      </c>
      <c r="P451" s="0" t="n">
        <v>3.744606</v>
      </c>
      <c r="Q451" s="0" t="s">
        <v>281</v>
      </c>
      <c r="AF451" s="224"/>
    </row>
    <row r="452" customFormat="false" ht="15" hidden="false" customHeight="false" outlineLevel="0" collapsed="false">
      <c r="A452" s="0" t="s">
        <v>602</v>
      </c>
      <c r="B452" s="0" t="s">
        <v>281</v>
      </c>
      <c r="C452" s="0" t="s">
        <v>325</v>
      </c>
      <c r="D452" s="0" t="n">
        <v>20180706</v>
      </c>
      <c r="E452" s="0" t="s">
        <v>614</v>
      </c>
      <c r="F452" s="0" t="n">
        <v>11000</v>
      </c>
      <c r="G452" s="0" t="n">
        <v>94.768</v>
      </c>
      <c r="H452" s="0" t="n">
        <v>3.905343</v>
      </c>
      <c r="J452" s="224" t="n">
        <f aca="false">ROUND(D452/10000,0)</f>
        <v>2018</v>
      </c>
      <c r="K452" s="224" t="n">
        <f aca="false">ROUND((D452-J452*10000)/100,0)</f>
        <v>7</v>
      </c>
      <c r="L452" s="224" t="n">
        <f aca="false">D452-J452*10000-K452*100</f>
        <v>6</v>
      </c>
      <c r="M452" s="325" t="n">
        <f aca="false">DATE(J452,K452,L452)</f>
        <v>43287</v>
      </c>
      <c r="N452" s="222" t="n">
        <f aca="false">M452+E452</f>
        <v>43287.5137962963</v>
      </c>
      <c r="O452" s="0" t="n">
        <v>94.768</v>
      </c>
      <c r="P452" s="0" t="n">
        <v>3.905343</v>
      </c>
      <c r="Q452" s="0" t="s">
        <v>281</v>
      </c>
      <c r="AF452" s="224"/>
    </row>
    <row r="453" customFormat="false" ht="15" hidden="false" customHeight="false" outlineLevel="0" collapsed="false">
      <c r="A453" s="0" t="s">
        <v>602</v>
      </c>
      <c r="B453" s="0" t="s">
        <v>281</v>
      </c>
      <c r="C453" s="0" t="s">
        <v>325</v>
      </c>
      <c r="D453" s="0" t="n">
        <v>20180706</v>
      </c>
      <c r="E453" s="0" t="s">
        <v>615</v>
      </c>
      <c r="F453" s="0" t="n">
        <v>11000</v>
      </c>
      <c r="G453" s="0" t="n">
        <v>95.717</v>
      </c>
      <c r="H453" s="0" t="n">
        <v>3.643831</v>
      </c>
      <c r="J453" s="224" t="n">
        <f aca="false">ROUND(D453/10000,0)</f>
        <v>2018</v>
      </c>
      <c r="K453" s="224" t="n">
        <f aca="false">ROUND((D453-J453*10000)/100,0)</f>
        <v>7</v>
      </c>
      <c r="L453" s="224" t="n">
        <f aca="false">D453-J453*10000-K453*100</f>
        <v>6</v>
      </c>
      <c r="M453" s="325" t="n">
        <f aca="false">DATE(J453,K453,L453)</f>
        <v>43287</v>
      </c>
      <c r="N453" s="222" t="n">
        <f aca="false">M453+E453</f>
        <v>43287.5140162037</v>
      </c>
      <c r="O453" s="0" t="n">
        <v>95.717</v>
      </c>
      <c r="P453" s="0" t="n">
        <v>3.643831</v>
      </c>
      <c r="Q453" s="0" t="s">
        <v>281</v>
      </c>
      <c r="AF453" s="224"/>
    </row>
    <row r="454" customFormat="false" ht="15" hidden="false" customHeight="false" outlineLevel="0" collapsed="false">
      <c r="A454" s="0" t="s">
        <v>602</v>
      </c>
      <c r="B454" s="0" t="s">
        <v>281</v>
      </c>
      <c r="C454" s="0" t="s">
        <v>325</v>
      </c>
      <c r="D454" s="0" t="n">
        <v>20180709</v>
      </c>
      <c r="E454" s="0" t="s">
        <v>616</v>
      </c>
      <c r="F454" s="0" t="n">
        <v>6000</v>
      </c>
      <c r="G454" s="0" t="n">
        <v>94.715</v>
      </c>
      <c r="H454" s="0" t="n">
        <v>3.920978</v>
      </c>
      <c r="J454" s="224" t="n">
        <f aca="false">ROUND(D454/10000,0)</f>
        <v>2018</v>
      </c>
      <c r="K454" s="224" t="n">
        <f aca="false">ROUND((D454-J454*10000)/100,0)</f>
        <v>7</v>
      </c>
      <c r="L454" s="224" t="n">
        <f aca="false">D454-J454*10000-K454*100</f>
        <v>9</v>
      </c>
      <c r="M454" s="325" t="n">
        <f aca="false">DATE(J454,K454,L454)</f>
        <v>43290</v>
      </c>
      <c r="N454" s="222" t="n">
        <f aca="false">M454+E454</f>
        <v>43290.466724537</v>
      </c>
      <c r="O454" s="0" t="n">
        <v>94.715</v>
      </c>
      <c r="P454" s="0" t="n">
        <v>3.920978</v>
      </c>
      <c r="Q454" s="0" t="s">
        <v>281</v>
      </c>
      <c r="AF454" s="224"/>
    </row>
    <row r="455" customFormat="false" ht="15" hidden="false" customHeight="false" outlineLevel="0" collapsed="false">
      <c r="A455" s="0" t="s">
        <v>602</v>
      </c>
      <c r="B455" s="0" t="s">
        <v>281</v>
      </c>
      <c r="C455" s="0" t="s">
        <v>325</v>
      </c>
      <c r="D455" s="0" t="n">
        <v>20180709</v>
      </c>
      <c r="E455" s="0" t="s">
        <v>617</v>
      </c>
      <c r="F455" s="0" t="n">
        <v>35000</v>
      </c>
      <c r="G455" s="0" t="n">
        <v>95.084</v>
      </c>
      <c r="H455" s="0" t="n">
        <v>3.818802</v>
      </c>
      <c r="J455" s="224" t="n">
        <f aca="false">ROUND(D455/10000,0)</f>
        <v>2018</v>
      </c>
      <c r="K455" s="224" t="n">
        <f aca="false">ROUND((D455-J455*10000)/100,0)</f>
        <v>7</v>
      </c>
      <c r="L455" s="224" t="n">
        <f aca="false">D455-J455*10000-K455*100</f>
        <v>9</v>
      </c>
      <c r="M455" s="325" t="n">
        <f aca="false">DATE(J455,K455,L455)</f>
        <v>43290</v>
      </c>
      <c r="N455" s="222" t="n">
        <f aca="false">M455+E455</f>
        <v>43290.4679513889</v>
      </c>
      <c r="O455" s="0" t="n">
        <v>95.084</v>
      </c>
      <c r="P455" s="0" t="n">
        <v>3.818802</v>
      </c>
      <c r="Q455" s="0" t="s">
        <v>281</v>
      </c>
      <c r="AF455" s="224"/>
    </row>
    <row r="456" customFormat="false" ht="15" hidden="false" customHeight="false" outlineLevel="0" collapsed="false">
      <c r="A456" s="0" t="s">
        <v>602</v>
      </c>
      <c r="B456" s="0" t="s">
        <v>281</v>
      </c>
      <c r="C456" s="0" t="s">
        <v>325</v>
      </c>
      <c r="D456" s="0" t="n">
        <v>20180709</v>
      </c>
      <c r="E456" s="0" t="s">
        <v>617</v>
      </c>
      <c r="F456" s="0" t="n">
        <v>35000</v>
      </c>
      <c r="G456" s="0" t="n">
        <v>96.084</v>
      </c>
      <c r="H456" s="0" t="n">
        <v>3.544194</v>
      </c>
      <c r="J456" s="224" t="n">
        <f aca="false">ROUND(D456/10000,0)</f>
        <v>2018</v>
      </c>
      <c r="K456" s="224" t="n">
        <f aca="false">ROUND((D456-J456*10000)/100,0)</f>
        <v>7</v>
      </c>
      <c r="L456" s="224" t="n">
        <f aca="false">D456-J456*10000-K456*100</f>
        <v>9</v>
      </c>
      <c r="M456" s="325" t="n">
        <f aca="false">DATE(J456,K456,L456)</f>
        <v>43290</v>
      </c>
      <c r="N456" s="222" t="n">
        <f aca="false">M456+E456</f>
        <v>43290.4679513889</v>
      </c>
      <c r="O456" s="0" t="n">
        <v>96.084</v>
      </c>
      <c r="P456" s="0" t="n">
        <v>3.544194</v>
      </c>
      <c r="Q456" s="0" t="s">
        <v>281</v>
      </c>
      <c r="AF456" s="224"/>
    </row>
    <row r="457" customFormat="false" ht="15" hidden="false" customHeight="false" outlineLevel="0" collapsed="false">
      <c r="A457" s="0" t="s">
        <v>602</v>
      </c>
      <c r="B457" s="0" t="s">
        <v>281</v>
      </c>
      <c r="C457" s="0" t="s">
        <v>325</v>
      </c>
      <c r="D457" s="0" t="n">
        <v>20180709</v>
      </c>
      <c r="E457" s="0" t="s">
        <v>618</v>
      </c>
      <c r="F457" s="0" t="n">
        <v>30000</v>
      </c>
      <c r="G457" s="0" t="n">
        <v>95.245</v>
      </c>
      <c r="H457" s="0" t="n">
        <v>3.774365</v>
      </c>
      <c r="J457" s="224" t="n">
        <f aca="false">ROUND(D457/10000,0)</f>
        <v>2018</v>
      </c>
      <c r="K457" s="224" t="n">
        <f aca="false">ROUND((D457-J457*10000)/100,0)</f>
        <v>7</v>
      </c>
      <c r="L457" s="224" t="n">
        <f aca="false">D457-J457*10000-K457*100</f>
        <v>9</v>
      </c>
      <c r="M457" s="325" t="n">
        <f aca="false">DATE(J457,K457,L457)</f>
        <v>43290</v>
      </c>
      <c r="N457" s="222" t="n">
        <f aca="false">M457+E457</f>
        <v>43290.511087963</v>
      </c>
      <c r="O457" s="0" t="n">
        <v>95.245</v>
      </c>
      <c r="P457" s="0" t="n">
        <v>3.774365</v>
      </c>
      <c r="Q457" s="0" t="s">
        <v>281</v>
      </c>
      <c r="AF457" s="224"/>
    </row>
    <row r="458" customFormat="false" ht="15" hidden="false" customHeight="false" outlineLevel="0" collapsed="false">
      <c r="A458" s="0" t="s">
        <v>602</v>
      </c>
      <c r="B458" s="0" t="s">
        <v>281</v>
      </c>
      <c r="C458" s="0" t="s">
        <v>325</v>
      </c>
      <c r="D458" s="0" t="n">
        <v>20180709</v>
      </c>
      <c r="E458" s="0" t="s">
        <v>619</v>
      </c>
      <c r="F458" s="0" t="n">
        <v>15000</v>
      </c>
      <c r="G458" s="0" t="n">
        <v>95.778</v>
      </c>
      <c r="H458" s="0" t="n">
        <v>3.627872</v>
      </c>
      <c r="J458" s="224" t="n">
        <f aca="false">ROUND(D458/10000,0)</f>
        <v>2018</v>
      </c>
      <c r="K458" s="224" t="n">
        <f aca="false">ROUND((D458-J458*10000)/100,0)</f>
        <v>7</v>
      </c>
      <c r="L458" s="224" t="n">
        <f aca="false">D458-J458*10000-K458*100</f>
        <v>9</v>
      </c>
      <c r="M458" s="325" t="n">
        <f aca="false">DATE(J458,K458,L458)</f>
        <v>43290</v>
      </c>
      <c r="N458" s="222" t="n">
        <f aca="false">M458+E458</f>
        <v>43290.5180092593</v>
      </c>
      <c r="O458" s="0" t="n">
        <v>95.778</v>
      </c>
      <c r="P458" s="0" t="n">
        <v>3.627872</v>
      </c>
      <c r="Q458" s="0" t="s">
        <v>281</v>
      </c>
      <c r="AF458" s="224"/>
    </row>
    <row r="459" customFormat="false" ht="15" hidden="false" customHeight="false" outlineLevel="0" collapsed="false">
      <c r="A459" s="0" t="s">
        <v>602</v>
      </c>
      <c r="B459" s="0" t="s">
        <v>281</v>
      </c>
      <c r="C459" s="0" t="s">
        <v>325</v>
      </c>
      <c r="D459" s="0" t="n">
        <v>20180709</v>
      </c>
      <c r="E459" s="0" t="s">
        <v>620</v>
      </c>
      <c r="F459" s="0" t="n">
        <v>15000</v>
      </c>
      <c r="G459" s="0" t="n">
        <v>95.778</v>
      </c>
      <c r="H459" s="0" t="n">
        <v>3.627872</v>
      </c>
      <c r="J459" s="224" t="n">
        <f aca="false">ROUND(D459/10000,0)</f>
        <v>2018</v>
      </c>
      <c r="K459" s="224" t="n">
        <f aca="false">ROUND((D459-J459*10000)/100,0)</f>
        <v>7</v>
      </c>
      <c r="L459" s="224" t="n">
        <f aca="false">D459-J459*10000-K459*100</f>
        <v>9</v>
      </c>
      <c r="M459" s="325" t="n">
        <f aca="false">DATE(J459,K459,L459)</f>
        <v>43290</v>
      </c>
      <c r="N459" s="222" t="n">
        <f aca="false">M459+E459</f>
        <v>43290.5182060185</v>
      </c>
      <c r="O459" s="0" t="n">
        <v>95.778</v>
      </c>
      <c r="P459" s="0" t="n">
        <v>3.627872</v>
      </c>
      <c r="Q459" s="0" t="s">
        <v>281</v>
      </c>
      <c r="AF459" s="224"/>
    </row>
    <row r="460" customFormat="false" ht="15" hidden="false" customHeight="false" outlineLevel="0" collapsed="false">
      <c r="A460" s="0" t="s">
        <v>602</v>
      </c>
      <c r="B460" s="0" t="s">
        <v>281</v>
      </c>
      <c r="C460" s="0" t="s">
        <v>325</v>
      </c>
      <c r="D460" s="0" t="n">
        <v>20180709</v>
      </c>
      <c r="E460" s="0" t="s">
        <v>621</v>
      </c>
      <c r="F460" s="0" t="n">
        <v>25000</v>
      </c>
      <c r="G460" s="0" t="n">
        <v>95.165</v>
      </c>
      <c r="H460" s="0" t="n">
        <v>3.796435</v>
      </c>
      <c r="J460" s="224" t="n">
        <f aca="false">ROUND(D460/10000,0)</f>
        <v>2018</v>
      </c>
      <c r="K460" s="224" t="n">
        <f aca="false">ROUND((D460-J460*10000)/100,0)</f>
        <v>7</v>
      </c>
      <c r="L460" s="224" t="n">
        <f aca="false">D460-J460*10000-K460*100</f>
        <v>9</v>
      </c>
      <c r="M460" s="325" t="n">
        <f aca="false">DATE(J460,K460,L460)</f>
        <v>43290</v>
      </c>
      <c r="N460" s="222" t="n">
        <f aca="false">M460+E460</f>
        <v>43290.568900463</v>
      </c>
      <c r="O460" s="0" t="n">
        <v>95.165</v>
      </c>
      <c r="P460" s="0" t="n">
        <v>3.796435</v>
      </c>
      <c r="Q460" s="0" t="s">
        <v>281</v>
      </c>
      <c r="AF460" s="224"/>
    </row>
    <row r="461" customFormat="false" ht="15" hidden="false" customHeight="false" outlineLevel="0" collapsed="false">
      <c r="A461" s="0" t="s">
        <v>602</v>
      </c>
      <c r="B461" s="0" t="s">
        <v>281</v>
      </c>
      <c r="C461" s="0" t="s">
        <v>325</v>
      </c>
      <c r="D461" s="0" t="n">
        <v>20180709</v>
      </c>
      <c r="E461" s="0" t="s">
        <v>621</v>
      </c>
      <c r="F461" s="0" t="n">
        <v>25000</v>
      </c>
      <c r="G461" s="0" t="n">
        <v>96.473</v>
      </c>
      <c r="H461" s="0" t="n">
        <v>3.438264</v>
      </c>
      <c r="J461" s="224" t="n">
        <f aca="false">ROUND(D461/10000,0)</f>
        <v>2018</v>
      </c>
      <c r="K461" s="224" t="n">
        <f aca="false">ROUND((D461-J461*10000)/100,0)</f>
        <v>7</v>
      </c>
      <c r="L461" s="224" t="n">
        <f aca="false">D461-J461*10000-K461*100</f>
        <v>9</v>
      </c>
      <c r="M461" s="325" t="n">
        <f aca="false">DATE(J461,K461,L461)</f>
        <v>43290</v>
      </c>
      <c r="N461" s="222" t="n">
        <f aca="false">M461+E461</f>
        <v>43290.568900463</v>
      </c>
      <c r="O461" s="0" t="n">
        <v>96.473</v>
      </c>
      <c r="P461" s="0" t="n">
        <v>3.438264</v>
      </c>
      <c r="Q461" s="0" t="s">
        <v>281</v>
      </c>
      <c r="AF461" s="224"/>
    </row>
    <row r="462" customFormat="false" ht="15" hidden="false" customHeight="false" outlineLevel="0" collapsed="false">
      <c r="A462" s="0" t="s">
        <v>602</v>
      </c>
      <c r="B462" s="0" t="s">
        <v>281</v>
      </c>
      <c r="C462" s="0" t="s">
        <v>325</v>
      </c>
      <c r="D462" s="0" t="n">
        <v>20180709</v>
      </c>
      <c r="E462" s="0" t="s">
        <v>621</v>
      </c>
      <c r="F462" s="0" t="n">
        <v>25000</v>
      </c>
      <c r="G462" s="0" t="n">
        <v>95.165</v>
      </c>
      <c r="H462" s="0" t="n">
        <v>3.796435</v>
      </c>
      <c r="J462" s="224" t="n">
        <f aca="false">ROUND(D462/10000,0)</f>
        <v>2018</v>
      </c>
      <c r="K462" s="224" t="n">
        <f aca="false">ROUND((D462-J462*10000)/100,0)</f>
        <v>7</v>
      </c>
      <c r="L462" s="224" t="n">
        <f aca="false">D462-J462*10000-K462*100</f>
        <v>9</v>
      </c>
      <c r="M462" s="325" t="n">
        <f aca="false">DATE(J462,K462,L462)</f>
        <v>43290</v>
      </c>
      <c r="N462" s="222" t="n">
        <f aca="false">M462+E462</f>
        <v>43290.568900463</v>
      </c>
      <c r="O462" s="0" t="n">
        <v>95.165</v>
      </c>
      <c r="P462" s="0" t="n">
        <v>3.796435</v>
      </c>
      <c r="Q462" s="0" t="s">
        <v>281</v>
      </c>
      <c r="AF462" s="224"/>
    </row>
    <row r="463" customFormat="false" ht="15" hidden="false" customHeight="false" outlineLevel="0" collapsed="false">
      <c r="A463" s="0" t="s">
        <v>602</v>
      </c>
      <c r="B463" s="0" t="s">
        <v>281</v>
      </c>
      <c r="C463" s="0" t="s">
        <v>325</v>
      </c>
      <c r="D463" s="0" t="n">
        <v>20180709</v>
      </c>
      <c r="E463" s="0" t="s">
        <v>622</v>
      </c>
      <c r="F463" s="0" t="n">
        <v>25000</v>
      </c>
      <c r="G463" s="0" t="n">
        <v>95.215</v>
      </c>
      <c r="H463" s="0" t="n">
        <v>3.782639</v>
      </c>
      <c r="J463" s="224" t="n">
        <f aca="false">ROUND(D463/10000,0)</f>
        <v>2018</v>
      </c>
      <c r="K463" s="224" t="n">
        <f aca="false">ROUND((D463-J463*10000)/100,0)</f>
        <v>7</v>
      </c>
      <c r="L463" s="224" t="n">
        <f aca="false">D463-J463*10000-K463*100</f>
        <v>9</v>
      </c>
      <c r="M463" s="325" t="n">
        <f aca="false">DATE(J463,K463,L463)</f>
        <v>43290</v>
      </c>
      <c r="N463" s="222" t="n">
        <f aca="false">M463+E463</f>
        <v>43290.6000694444</v>
      </c>
      <c r="O463" s="0" t="n">
        <v>95.215</v>
      </c>
      <c r="P463" s="0" t="n">
        <v>3.782639</v>
      </c>
      <c r="Q463" s="0" t="s">
        <v>281</v>
      </c>
      <c r="AF463" s="224"/>
    </row>
    <row r="464" customFormat="false" ht="15" hidden="false" customHeight="false" outlineLevel="0" collapsed="false">
      <c r="A464" s="0" t="s">
        <v>602</v>
      </c>
      <c r="B464" s="0" t="s">
        <v>281</v>
      </c>
      <c r="C464" s="0" t="s">
        <v>325</v>
      </c>
      <c r="D464" s="0" t="n">
        <v>20180709</v>
      </c>
      <c r="E464" s="0" t="s">
        <v>622</v>
      </c>
      <c r="F464" s="0" t="n">
        <v>25000</v>
      </c>
      <c r="G464" s="0" t="n">
        <v>95.596</v>
      </c>
      <c r="H464" s="0" t="n">
        <v>3.677788</v>
      </c>
      <c r="J464" s="224" t="n">
        <f aca="false">ROUND(D464/10000,0)</f>
        <v>2018</v>
      </c>
      <c r="K464" s="224" t="n">
        <f aca="false">ROUND((D464-J464*10000)/100,0)</f>
        <v>7</v>
      </c>
      <c r="L464" s="224" t="n">
        <f aca="false">D464-J464*10000-K464*100</f>
        <v>9</v>
      </c>
      <c r="M464" s="325" t="n">
        <f aca="false">DATE(J464,K464,L464)</f>
        <v>43290</v>
      </c>
      <c r="N464" s="222" t="n">
        <f aca="false">M464+E464</f>
        <v>43290.6000694444</v>
      </c>
      <c r="O464" s="0" t="n">
        <v>95.596</v>
      </c>
      <c r="P464" s="0" t="n">
        <v>3.677788</v>
      </c>
      <c r="Q464" s="0" t="s">
        <v>281</v>
      </c>
      <c r="AF464" s="224"/>
    </row>
    <row r="465" customFormat="false" ht="15" hidden="false" customHeight="false" outlineLevel="0" collapsed="false">
      <c r="A465" s="0" t="s">
        <v>602</v>
      </c>
      <c r="B465" s="0" t="s">
        <v>281</v>
      </c>
      <c r="C465" s="0" t="s">
        <v>325</v>
      </c>
      <c r="D465" s="0" t="n">
        <v>20180709</v>
      </c>
      <c r="E465" s="0" t="s">
        <v>623</v>
      </c>
      <c r="F465" s="0" t="n">
        <v>10000</v>
      </c>
      <c r="G465" s="0" t="n">
        <v>95.26</v>
      </c>
      <c r="H465" s="0" t="n">
        <v>3.770229</v>
      </c>
      <c r="J465" s="224" t="n">
        <f aca="false">ROUND(D465/10000,0)</f>
        <v>2018</v>
      </c>
      <c r="K465" s="224" t="n">
        <f aca="false">ROUND((D465-J465*10000)/100,0)</f>
        <v>7</v>
      </c>
      <c r="L465" s="224" t="n">
        <f aca="false">D465-J465*10000-K465*100</f>
        <v>9</v>
      </c>
      <c r="M465" s="325" t="n">
        <f aca="false">DATE(J465,K465,L465)</f>
        <v>43290</v>
      </c>
      <c r="N465" s="222" t="n">
        <f aca="false">M465+E465</f>
        <v>43290.6156134259</v>
      </c>
      <c r="O465" s="0" t="n">
        <v>95.26</v>
      </c>
      <c r="P465" s="0" t="n">
        <v>3.770229</v>
      </c>
      <c r="Q465" s="0" t="s">
        <v>281</v>
      </c>
      <c r="AF465" s="224"/>
    </row>
    <row r="466" customFormat="false" ht="15" hidden="false" customHeight="false" outlineLevel="0" collapsed="false">
      <c r="A466" s="0" t="s">
        <v>602</v>
      </c>
      <c r="B466" s="0" t="s">
        <v>281</v>
      </c>
      <c r="C466" s="0" t="s">
        <v>325</v>
      </c>
      <c r="D466" s="0" t="n">
        <v>20180709</v>
      </c>
      <c r="E466" s="0" t="s">
        <v>623</v>
      </c>
      <c r="F466" s="0" t="n">
        <v>10000</v>
      </c>
      <c r="G466" s="0" t="n">
        <v>96.356</v>
      </c>
      <c r="H466" s="0" t="n">
        <v>3.470072</v>
      </c>
      <c r="J466" s="224" t="n">
        <f aca="false">ROUND(D466/10000,0)</f>
        <v>2018</v>
      </c>
      <c r="K466" s="224" t="n">
        <f aca="false">ROUND((D466-J466*10000)/100,0)</f>
        <v>7</v>
      </c>
      <c r="L466" s="224" t="n">
        <f aca="false">D466-J466*10000-K466*100</f>
        <v>9</v>
      </c>
      <c r="M466" s="325" t="n">
        <f aca="false">DATE(J466,K466,L466)</f>
        <v>43290</v>
      </c>
      <c r="N466" s="222" t="n">
        <f aca="false">M466+E466</f>
        <v>43290.6156134259</v>
      </c>
      <c r="O466" s="0" t="n">
        <v>96.356</v>
      </c>
      <c r="P466" s="0" t="n">
        <v>3.470072</v>
      </c>
      <c r="Q466" s="0" t="s">
        <v>281</v>
      </c>
      <c r="AF466" s="224"/>
    </row>
    <row r="467" customFormat="false" ht="15" hidden="false" customHeight="false" outlineLevel="0" collapsed="false">
      <c r="A467" s="0" t="s">
        <v>602</v>
      </c>
      <c r="B467" s="0" t="s">
        <v>281</v>
      </c>
      <c r="C467" s="0" t="s">
        <v>325</v>
      </c>
      <c r="D467" s="0" t="n">
        <v>20180709</v>
      </c>
      <c r="E467" s="0" t="s">
        <v>624</v>
      </c>
      <c r="F467" s="0" t="n">
        <v>10000</v>
      </c>
      <c r="G467" s="0" t="n">
        <v>95.26</v>
      </c>
      <c r="H467" s="0" t="n">
        <v>3.770229</v>
      </c>
      <c r="J467" s="224" t="n">
        <f aca="false">ROUND(D467/10000,0)</f>
        <v>2018</v>
      </c>
      <c r="K467" s="224" t="n">
        <f aca="false">ROUND((D467-J467*10000)/100,0)</f>
        <v>7</v>
      </c>
      <c r="L467" s="224" t="n">
        <f aca="false">D467-J467*10000-K467*100</f>
        <v>9</v>
      </c>
      <c r="M467" s="325" t="n">
        <f aca="false">DATE(J467,K467,L467)</f>
        <v>43290</v>
      </c>
      <c r="N467" s="222" t="n">
        <f aca="false">M467+E467</f>
        <v>43290.6157407407</v>
      </c>
      <c r="O467" s="0" t="n">
        <v>95.26</v>
      </c>
      <c r="P467" s="0" t="n">
        <v>3.770229</v>
      </c>
      <c r="Q467" s="0" t="s">
        <v>281</v>
      </c>
      <c r="AF467" s="224"/>
    </row>
    <row r="468" customFormat="false" ht="15" hidden="false" customHeight="false" outlineLevel="0" collapsed="false">
      <c r="A468" s="0" t="s">
        <v>602</v>
      </c>
      <c r="B468" s="0" t="s">
        <v>281</v>
      </c>
      <c r="C468" s="0" t="s">
        <v>325</v>
      </c>
      <c r="D468" s="0" t="n">
        <v>20180709</v>
      </c>
      <c r="E468" s="0" t="s">
        <v>625</v>
      </c>
      <c r="F468" s="0" t="n">
        <v>50000</v>
      </c>
      <c r="G468" s="0" t="n">
        <v>95.266</v>
      </c>
      <c r="H468" s="0" t="n">
        <v>3.768575</v>
      </c>
      <c r="J468" s="224" t="n">
        <f aca="false">ROUND(D468/10000,0)</f>
        <v>2018</v>
      </c>
      <c r="K468" s="224" t="n">
        <f aca="false">ROUND((D468-J468*10000)/100,0)</f>
        <v>7</v>
      </c>
      <c r="L468" s="224" t="n">
        <f aca="false">D468-J468*10000-K468*100</f>
        <v>9</v>
      </c>
      <c r="M468" s="325" t="n">
        <f aca="false">DATE(J468,K468,L468)</f>
        <v>43290</v>
      </c>
      <c r="N468" s="222" t="n">
        <f aca="false">M468+E468</f>
        <v>43290.6374884259</v>
      </c>
      <c r="O468" s="0" t="n">
        <v>95.266</v>
      </c>
      <c r="P468" s="0" t="n">
        <v>3.768575</v>
      </c>
      <c r="Q468" s="0" t="s">
        <v>281</v>
      </c>
      <c r="AF468" s="224"/>
    </row>
    <row r="469" customFormat="false" ht="15" hidden="false" customHeight="false" outlineLevel="0" collapsed="false">
      <c r="A469" s="0" t="s">
        <v>602</v>
      </c>
      <c r="B469" s="0" t="s">
        <v>281</v>
      </c>
      <c r="C469" s="0" t="s">
        <v>325</v>
      </c>
      <c r="D469" s="0" t="n">
        <v>20180709</v>
      </c>
      <c r="E469" s="0" t="s">
        <v>625</v>
      </c>
      <c r="F469" s="0" t="n">
        <v>50000</v>
      </c>
      <c r="G469" s="0" t="n">
        <v>95.266</v>
      </c>
      <c r="H469" s="0" t="n">
        <v>3.768575</v>
      </c>
      <c r="J469" s="224" t="n">
        <f aca="false">ROUND(D469/10000,0)</f>
        <v>2018</v>
      </c>
      <c r="K469" s="224" t="n">
        <f aca="false">ROUND((D469-J469*10000)/100,0)</f>
        <v>7</v>
      </c>
      <c r="L469" s="224" t="n">
        <f aca="false">D469-J469*10000-K469*100</f>
        <v>9</v>
      </c>
      <c r="M469" s="325" t="n">
        <f aca="false">DATE(J469,K469,L469)</f>
        <v>43290</v>
      </c>
      <c r="N469" s="222" t="n">
        <f aca="false">M469+E469</f>
        <v>43290.6374884259</v>
      </c>
      <c r="O469" s="0" t="n">
        <v>95.266</v>
      </c>
      <c r="P469" s="0" t="n">
        <v>3.768575</v>
      </c>
      <c r="Q469" s="0" t="s">
        <v>281</v>
      </c>
      <c r="AF469" s="224"/>
    </row>
    <row r="470" customFormat="false" ht="15" hidden="false" customHeight="false" outlineLevel="0" collapsed="false">
      <c r="A470" s="0" t="s">
        <v>602</v>
      </c>
      <c r="B470" s="0" t="s">
        <v>281</v>
      </c>
      <c r="C470" s="0" t="s">
        <v>325</v>
      </c>
      <c r="D470" s="0" t="n">
        <v>20180709</v>
      </c>
      <c r="E470" s="0" t="s">
        <v>626</v>
      </c>
      <c r="F470" s="0" t="n">
        <v>50000</v>
      </c>
      <c r="G470" s="0" t="n">
        <v>95.266</v>
      </c>
      <c r="H470" s="0" t="n">
        <v>3.768575</v>
      </c>
      <c r="J470" s="224" t="n">
        <f aca="false">ROUND(D470/10000,0)</f>
        <v>2018</v>
      </c>
      <c r="K470" s="224" t="n">
        <f aca="false">ROUND((D470-J470*10000)/100,0)</f>
        <v>7</v>
      </c>
      <c r="L470" s="224" t="n">
        <f aca="false">D470-J470*10000-K470*100</f>
        <v>9</v>
      </c>
      <c r="M470" s="325" t="n">
        <f aca="false">DATE(J470,K470,L470)</f>
        <v>43290</v>
      </c>
      <c r="N470" s="222" t="n">
        <f aca="false">M470+E470</f>
        <v>43290.6379282407</v>
      </c>
      <c r="O470" s="0" t="n">
        <v>95.266</v>
      </c>
      <c r="P470" s="0" t="n">
        <v>3.768575</v>
      </c>
      <c r="Q470" s="0" t="s">
        <v>281</v>
      </c>
      <c r="AF470" s="224"/>
    </row>
    <row r="471" customFormat="false" ht="15" hidden="false" customHeight="false" outlineLevel="0" collapsed="false">
      <c r="A471" s="0" t="s">
        <v>602</v>
      </c>
      <c r="B471" s="0" t="s">
        <v>281</v>
      </c>
      <c r="C471" s="0" t="s">
        <v>325</v>
      </c>
      <c r="D471" s="0" t="n">
        <v>20180709</v>
      </c>
      <c r="E471" s="0" t="s">
        <v>627</v>
      </c>
      <c r="F471" s="0" t="n">
        <v>50000</v>
      </c>
      <c r="G471" s="0" t="n">
        <v>95.26</v>
      </c>
      <c r="H471" s="0" t="n">
        <v>3.770229</v>
      </c>
      <c r="J471" s="224" t="n">
        <f aca="false">ROUND(D471/10000,0)</f>
        <v>2018</v>
      </c>
      <c r="K471" s="224" t="n">
        <f aca="false">ROUND((D471-J471*10000)/100,0)</f>
        <v>7</v>
      </c>
      <c r="L471" s="224" t="n">
        <f aca="false">D471-J471*10000-K471*100</f>
        <v>9</v>
      </c>
      <c r="M471" s="325" t="n">
        <f aca="false">DATE(J471,K471,L471)</f>
        <v>43290</v>
      </c>
      <c r="N471" s="222" t="n">
        <f aca="false">M471+E471</f>
        <v>43290.6798611111</v>
      </c>
      <c r="O471" s="0" t="n">
        <v>95.26</v>
      </c>
      <c r="P471" s="0" t="n">
        <v>3.770229</v>
      </c>
      <c r="Q471" s="0" t="s">
        <v>281</v>
      </c>
      <c r="AF471" s="224"/>
    </row>
    <row r="472" customFormat="false" ht="15" hidden="false" customHeight="false" outlineLevel="0" collapsed="false">
      <c r="A472" s="0" t="s">
        <v>602</v>
      </c>
      <c r="B472" s="0" t="s">
        <v>281</v>
      </c>
      <c r="C472" s="0" t="s">
        <v>325</v>
      </c>
      <c r="D472" s="0" t="n">
        <v>20180709</v>
      </c>
      <c r="E472" s="0" t="s">
        <v>627</v>
      </c>
      <c r="F472" s="0" t="n">
        <v>50000</v>
      </c>
      <c r="G472" s="0" t="n">
        <v>96.569</v>
      </c>
      <c r="H472" s="0" t="n">
        <v>3.412197</v>
      </c>
      <c r="J472" s="224" t="n">
        <f aca="false">ROUND(D472/10000,0)</f>
        <v>2018</v>
      </c>
      <c r="K472" s="224" t="n">
        <f aca="false">ROUND((D472-J472*10000)/100,0)</f>
        <v>7</v>
      </c>
      <c r="L472" s="224" t="n">
        <f aca="false">D472-J472*10000-K472*100</f>
        <v>9</v>
      </c>
      <c r="M472" s="325" t="n">
        <f aca="false">DATE(J472,K472,L472)</f>
        <v>43290</v>
      </c>
      <c r="N472" s="222" t="n">
        <f aca="false">M472+E472</f>
        <v>43290.6798611111</v>
      </c>
      <c r="O472" s="0" t="n">
        <v>96.569</v>
      </c>
      <c r="P472" s="0" t="n">
        <v>3.412197</v>
      </c>
      <c r="Q472" s="0" t="s">
        <v>281</v>
      </c>
      <c r="AF472" s="224"/>
    </row>
    <row r="473" customFormat="false" ht="15" hidden="false" customHeight="false" outlineLevel="0" collapsed="false">
      <c r="A473" s="0" t="s">
        <v>602</v>
      </c>
      <c r="B473" s="0" t="s">
        <v>281</v>
      </c>
      <c r="C473" s="0" t="s">
        <v>325</v>
      </c>
      <c r="D473" s="0" t="n">
        <v>20180709</v>
      </c>
      <c r="E473" s="0" t="s">
        <v>627</v>
      </c>
      <c r="F473" s="0" t="n">
        <v>50000</v>
      </c>
      <c r="G473" s="0" t="n">
        <v>95.26</v>
      </c>
      <c r="H473" s="0" t="n">
        <v>3.770229</v>
      </c>
      <c r="J473" s="224" t="n">
        <f aca="false">ROUND(D473/10000,0)</f>
        <v>2018</v>
      </c>
      <c r="K473" s="224" t="n">
        <f aca="false">ROUND((D473-J473*10000)/100,0)</f>
        <v>7</v>
      </c>
      <c r="L473" s="224" t="n">
        <f aca="false">D473-J473*10000-K473*100</f>
        <v>9</v>
      </c>
      <c r="M473" s="325" t="n">
        <f aca="false">DATE(J473,K473,L473)</f>
        <v>43290</v>
      </c>
      <c r="N473" s="222" t="n">
        <f aca="false">M473+E473</f>
        <v>43290.6798611111</v>
      </c>
      <c r="O473" s="0" t="n">
        <v>95.26</v>
      </c>
      <c r="P473" s="0" t="n">
        <v>3.770229</v>
      </c>
      <c r="Q473" s="0" t="s">
        <v>281</v>
      </c>
      <c r="AF473" s="224"/>
    </row>
    <row r="474" customFormat="false" ht="15" hidden="false" customHeight="false" outlineLevel="0" collapsed="false">
      <c r="A474" s="0" t="s">
        <v>602</v>
      </c>
      <c r="B474" s="0" t="s">
        <v>281</v>
      </c>
      <c r="C474" s="0" t="s">
        <v>325</v>
      </c>
      <c r="D474" s="0" t="n">
        <v>20180710</v>
      </c>
      <c r="E474" s="0" t="s">
        <v>628</v>
      </c>
      <c r="F474" s="0" t="n">
        <v>5000</v>
      </c>
      <c r="G474" s="0" t="n">
        <v>95.196</v>
      </c>
      <c r="H474" s="0" t="n">
        <v>3.788734</v>
      </c>
      <c r="J474" s="224" t="n">
        <f aca="false">ROUND(D474/10000,0)</f>
        <v>2018</v>
      </c>
      <c r="K474" s="224" t="n">
        <f aca="false">ROUND((D474-J474*10000)/100,0)</f>
        <v>7</v>
      </c>
      <c r="L474" s="224" t="n">
        <f aca="false">D474-J474*10000-K474*100</f>
        <v>10</v>
      </c>
      <c r="M474" s="325" t="n">
        <f aca="false">DATE(J474,K474,L474)</f>
        <v>43291</v>
      </c>
      <c r="N474" s="222" t="n">
        <f aca="false">M474+E474</f>
        <v>43291.416087963</v>
      </c>
      <c r="O474" s="0" t="n">
        <v>95.196</v>
      </c>
      <c r="P474" s="0" t="n">
        <v>3.788734</v>
      </c>
      <c r="Q474" s="0" t="s">
        <v>281</v>
      </c>
      <c r="AF474" s="224"/>
    </row>
    <row r="475" customFormat="false" ht="15" hidden="false" customHeight="false" outlineLevel="0" collapsed="false">
      <c r="A475" s="0" t="s">
        <v>602</v>
      </c>
      <c r="B475" s="0" t="s">
        <v>281</v>
      </c>
      <c r="C475" s="0" t="s">
        <v>325</v>
      </c>
      <c r="D475" s="0" t="n">
        <v>20180710</v>
      </c>
      <c r="E475" s="0" t="s">
        <v>628</v>
      </c>
      <c r="F475" s="0" t="n">
        <v>5000</v>
      </c>
      <c r="G475" s="0" t="n">
        <v>95.296</v>
      </c>
      <c r="H475" s="0" t="n">
        <v>3.761143</v>
      </c>
      <c r="J475" s="224" t="n">
        <f aca="false">ROUND(D475/10000,0)</f>
        <v>2018</v>
      </c>
      <c r="K475" s="224" t="n">
        <f aca="false">ROUND((D475-J475*10000)/100,0)</f>
        <v>7</v>
      </c>
      <c r="L475" s="224" t="n">
        <f aca="false">D475-J475*10000-K475*100</f>
        <v>10</v>
      </c>
      <c r="M475" s="325" t="n">
        <f aca="false">DATE(J475,K475,L475)</f>
        <v>43291</v>
      </c>
      <c r="N475" s="222" t="n">
        <f aca="false">M475+E475</f>
        <v>43291.416087963</v>
      </c>
      <c r="O475" s="0" t="n">
        <v>95.296</v>
      </c>
      <c r="P475" s="0" t="n">
        <v>3.761143</v>
      </c>
      <c r="Q475" s="0" t="s">
        <v>281</v>
      </c>
      <c r="AF475" s="224"/>
    </row>
    <row r="476" customFormat="false" ht="15" hidden="false" customHeight="false" outlineLevel="0" collapsed="false">
      <c r="A476" s="0" t="s">
        <v>602</v>
      </c>
      <c r="B476" s="0" t="s">
        <v>281</v>
      </c>
      <c r="C476" s="0" t="s">
        <v>325</v>
      </c>
      <c r="D476" s="0" t="n">
        <v>20180710</v>
      </c>
      <c r="E476" s="0" t="s">
        <v>629</v>
      </c>
      <c r="F476" s="0" t="n">
        <v>2000</v>
      </c>
      <c r="G476" s="0" t="n">
        <v>95.202</v>
      </c>
      <c r="H476" s="0" t="n">
        <v>3.787078</v>
      </c>
      <c r="J476" s="224" t="n">
        <f aca="false">ROUND(D476/10000,0)</f>
        <v>2018</v>
      </c>
      <c r="K476" s="224" t="n">
        <f aca="false">ROUND((D476-J476*10000)/100,0)</f>
        <v>7</v>
      </c>
      <c r="L476" s="224" t="n">
        <f aca="false">D476-J476*10000-K476*100</f>
        <v>10</v>
      </c>
      <c r="M476" s="325" t="n">
        <f aca="false">DATE(J476,K476,L476)</f>
        <v>43291</v>
      </c>
      <c r="N476" s="222" t="n">
        <f aca="false">M476+E476</f>
        <v>43291.438587963</v>
      </c>
      <c r="O476" s="0" t="n">
        <v>95.202</v>
      </c>
      <c r="P476" s="0" t="n">
        <v>3.787078</v>
      </c>
      <c r="Q476" s="0" t="s">
        <v>281</v>
      </c>
      <c r="AF476" s="224"/>
    </row>
    <row r="477" customFormat="false" ht="15" hidden="false" customHeight="false" outlineLevel="0" collapsed="false">
      <c r="A477" s="0" t="s">
        <v>602</v>
      </c>
      <c r="B477" s="0" t="s">
        <v>281</v>
      </c>
      <c r="C477" s="0" t="s">
        <v>325</v>
      </c>
      <c r="D477" s="0" t="n">
        <v>20180710</v>
      </c>
      <c r="E477" s="0" t="s">
        <v>629</v>
      </c>
      <c r="F477" s="0" t="n">
        <v>2000</v>
      </c>
      <c r="G477" s="0" t="n">
        <v>95.302</v>
      </c>
      <c r="H477" s="0" t="n">
        <v>3.759489</v>
      </c>
      <c r="J477" s="224" t="n">
        <f aca="false">ROUND(D477/10000,0)</f>
        <v>2018</v>
      </c>
      <c r="K477" s="224" t="n">
        <f aca="false">ROUND((D477-J477*10000)/100,0)</f>
        <v>7</v>
      </c>
      <c r="L477" s="224" t="n">
        <f aca="false">D477-J477*10000-K477*100</f>
        <v>10</v>
      </c>
      <c r="M477" s="325" t="n">
        <f aca="false">DATE(J477,K477,L477)</f>
        <v>43291</v>
      </c>
      <c r="N477" s="222" t="n">
        <f aca="false">M477+E477</f>
        <v>43291.438587963</v>
      </c>
      <c r="O477" s="0" t="n">
        <v>95.302</v>
      </c>
      <c r="P477" s="0" t="n">
        <v>3.759489</v>
      </c>
      <c r="Q477" s="0" t="s">
        <v>281</v>
      </c>
      <c r="AF477" s="224"/>
    </row>
    <row r="478" customFormat="false" ht="15" hidden="false" customHeight="false" outlineLevel="0" collapsed="false">
      <c r="A478" s="0" t="s">
        <v>602</v>
      </c>
      <c r="B478" s="0" t="s">
        <v>281</v>
      </c>
      <c r="C478" s="0" t="s">
        <v>325</v>
      </c>
      <c r="D478" s="0" t="n">
        <v>20180710</v>
      </c>
      <c r="E478" s="0" t="s">
        <v>630</v>
      </c>
      <c r="F478" s="0" t="n">
        <v>35000</v>
      </c>
      <c r="G478" s="0" t="n">
        <v>95.16</v>
      </c>
      <c r="H478" s="0" t="n">
        <v>3.798675</v>
      </c>
      <c r="J478" s="224" t="n">
        <f aca="false">ROUND(D478/10000,0)</f>
        <v>2018</v>
      </c>
      <c r="K478" s="224" t="n">
        <f aca="false">ROUND((D478-J478*10000)/100,0)</f>
        <v>7</v>
      </c>
      <c r="L478" s="224" t="n">
        <f aca="false">D478-J478*10000-K478*100</f>
        <v>10</v>
      </c>
      <c r="M478" s="325" t="n">
        <f aca="false">DATE(J478,K478,L478)</f>
        <v>43291</v>
      </c>
      <c r="N478" s="222" t="n">
        <f aca="false">M478+E478</f>
        <v>43291.5067939815</v>
      </c>
      <c r="O478" s="0" t="n">
        <v>95.16</v>
      </c>
      <c r="P478" s="0" t="n">
        <v>3.798675</v>
      </c>
      <c r="Q478" s="0" t="s">
        <v>281</v>
      </c>
      <c r="AF478" s="224"/>
    </row>
    <row r="479" customFormat="false" ht="15" hidden="false" customHeight="false" outlineLevel="0" collapsed="false">
      <c r="A479" s="0" t="s">
        <v>602</v>
      </c>
      <c r="B479" s="0" t="s">
        <v>281</v>
      </c>
      <c r="C479" s="0" t="s">
        <v>325</v>
      </c>
      <c r="D479" s="0" t="n">
        <v>20180710</v>
      </c>
      <c r="E479" s="0" t="s">
        <v>630</v>
      </c>
      <c r="F479" s="0" t="n">
        <v>35000</v>
      </c>
      <c r="G479" s="0" t="n">
        <v>96.16</v>
      </c>
      <c r="H479" s="0" t="n">
        <v>3.524139</v>
      </c>
      <c r="J479" s="224" t="n">
        <f aca="false">ROUND(D479/10000,0)</f>
        <v>2018</v>
      </c>
      <c r="K479" s="224" t="n">
        <f aca="false">ROUND((D479-J479*10000)/100,0)</f>
        <v>7</v>
      </c>
      <c r="L479" s="224" t="n">
        <f aca="false">D479-J479*10000-K479*100</f>
        <v>10</v>
      </c>
      <c r="M479" s="325" t="n">
        <f aca="false">DATE(J479,K479,L479)</f>
        <v>43291</v>
      </c>
      <c r="N479" s="222" t="n">
        <f aca="false">M479+E479</f>
        <v>43291.5067939815</v>
      </c>
      <c r="O479" s="0" t="n">
        <v>96.16</v>
      </c>
      <c r="P479" s="0" t="n">
        <v>3.524139</v>
      </c>
      <c r="Q479" s="0" t="s">
        <v>281</v>
      </c>
      <c r="AF479" s="224"/>
    </row>
    <row r="480" customFormat="false" ht="15" hidden="false" customHeight="false" outlineLevel="0" collapsed="false">
      <c r="A480" s="0" t="s">
        <v>602</v>
      </c>
      <c r="B480" s="0" t="s">
        <v>281</v>
      </c>
      <c r="C480" s="0" t="s">
        <v>325</v>
      </c>
      <c r="D480" s="0" t="n">
        <v>20180710</v>
      </c>
      <c r="E480" s="0" t="s">
        <v>630</v>
      </c>
      <c r="F480" s="0" t="n">
        <v>35000</v>
      </c>
      <c r="G480" s="0" t="n">
        <v>95.16</v>
      </c>
      <c r="H480" s="0" t="n">
        <v>3.798675</v>
      </c>
      <c r="J480" s="224" t="n">
        <f aca="false">ROUND(D480/10000,0)</f>
        <v>2018</v>
      </c>
      <c r="K480" s="224" t="n">
        <f aca="false">ROUND((D480-J480*10000)/100,0)</f>
        <v>7</v>
      </c>
      <c r="L480" s="224" t="n">
        <f aca="false">D480-J480*10000-K480*100</f>
        <v>10</v>
      </c>
      <c r="M480" s="325" t="n">
        <f aca="false">DATE(J480,K480,L480)</f>
        <v>43291</v>
      </c>
      <c r="N480" s="222" t="n">
        <f aca="false">M480+E480</f>
        <v>43291.5067939815</v>
      </c>
      <c r="O480" s="0" t="n">
        <v>95.16</v>
      </c>
      <c r="P480" s="0" t="n">
        <v>3.798675</v>
      </c>
      <c r="Q480" s="0" t="s">
        <v>281</v>
      </c>
      <c r="AF480" s="224"/>
    </row>
    <row r="481" customFormat="false" ht="15" hidden="false" customHeight="false" outlineLevel="0" collapsed="false">
      <c r="A481" s="0" t="s">
        <v>602</v>
      </c>
      <c r="B481" s="0" t="s">
        <v>281</v>
      </c>
      <c r="C481" s="0" t="s">
        <v>325</v>
      </c>
      <c r="D481" s="0" t="n">
        <v>20180710</v>
      </c>
      <c r="E481" s="0" t="s">
        <v>631</v>
      </c>
      <c r="F481" s="0" t="n">
        <v>35000</v>
      </c>
      <c r="G481" s="0" t="n">
        <v>96.395</v>
      </c>
      <c r="H481" s="0" t="n">
        <v>3.460103</v>
      </c>
      <c r="J481" s="224" t="n">
        <f aca="false">ROUND(D481/10000,0)</f>
        <v>2018</v>
      </c>
      <c r="K481" s="224" t="n">
        <f aca="false">ROUND((D481-J481*10000)/100,0)</f>
        <v>7</v>
      </c>
      <c r="L481" s="224" t="n">
        <f aca="false">D481-J481*10000-K481*100</f>
        <v>10</v>
      </c>
      <c r="M481" s="325" t="n">
        <f aca="false">DATE(J481,K481,L481)</f>
        <v>43291</v>
      </c>
      <c r="N481" s="222" t="n">
        <f aca="false">M481+E481</f>
        <v>43291.5104282407</v>
      </c>
      <c r="O481" s="0" t="n">
        <v>96.395</v>
      </c>
      <c r="P481" s="0" t="n">
        <v>3.460103</v>
      </c>
      <c r="Q481" s="0" t="s">
        <v>281</v>
      </c>
      <c r="AF481" s="224"/>
    </row>
    <row r="482" customFormat="false" ht="15" hidden="false" customHeight="false" outlineLevel="0" collapsed="false">
      <c r="A482" s="0" t="s">
        <v>602</v>
      </c>
      <c r="B482" s="0" t="s">
        <v>281</v>
      </c>
      <c r="C482" s="0" t="s">
        <v>325</v>
      </c>
      <c r="D482" s="0" t="n">
        <v>20180710</v>
      </c>
      <c r="E482" s="0" t="s">
        <v>631</v>
      </c>
      <c r="F482" s="0" t="n">
        <v>35000</v>
      </c>
      <c r="G482" s="0" t="n">
        <v>95.395</v>
      </c>
      <c r="H482" s="0" t="n">
        <v>3.73386</v>
      </c>
      <c r="J482" s="224" t="n">
        <f aca="false">ROUND(D482/10000,0)</f>
        <v>2018</v>
      </c>
      <c r="K482" s="224" t="n">
        <f aca="false">ROUND((D482-J482*10000)/100,0)</f>
        <v>7</v>
      </c>
      <c r="L482" s="224" t="n">
        <f aca="false">D482-J482*10000-K482*100</f>
        <v>10</v>
      </c>
      <c r="M482" s="325" t="n">
        <f aca="false">DATE(J482,K482,L482)</f>
        <v>43291</v>
      </c>
      <c r="N482" s="222" t="n">
        <f aca="false">M482+E482</f>
        <v>43291.5104282407</v>
      </c>
      <c r="O482" s="0" t="n">
        <v>95.395</v>
      </c>
      <c r="P482" s="0" t="n">
        <v>3.73386</v>
      </c>
      <c r="Q482" s="0" t="s">
        <v>281</v>
      </c>
      <c r="AF482" s="224"/>
    </row>
    <row r="483" customFormat="false" ht="15" hidden="false" customHeight="false" outlineLevel="0" collapsed="false">
      <c r="A483" s="0" t="s">
        <v>602</v>
      </c>
      <c r="B483" s="0" t="s">
        <v>281</v>
      </c>
      <c r="C483" s="0" t="s">
        <v>325</v>
      </c>
      <c r="D483" s="0" t="n">
        <v>20180710</v>
      </c>
      <c r="E483" s="0" t="s">
        <v>631</v>
      </c>
      <c r="F483" s="0" t="n">
        <v>35000</v>
      </c>
      <c r="G483" s="0" t="n">
        <v>95.395</v>
      </c>
      <c r="H483" s="0" t="n">
        <v>3.73386</v>
      </c>
      <c r="J483" s="224" t="n">
        <f aca="false">ROUND(D483/10000,0)</f>
        <v>2018</v>
      </c>
      <c r="K483" s="224" t="n">
        <f aca="false">ROUND((D483-J483*10000)/100,0)</f>
        <v>7</v>
      </c>
      <c r="L483" s="224" t="n">
        <f aca="false">D483-J483*10000-K483*100</f>
        <v>10</v>
      </c>
      <c r="M483" s="325" t="n">
        <f aca="false">DATE(J483,K483,L483)</f>
        <v>43291</v>
      </c>
      <c r="N483" s="222" t="n">
        <f aca="false">M483+E483</f>
        <v>43291.5104282407</v>
      </c>
      <c r="O483" s="0" t="n">
        <v>95.395</v>
      </c>
      <c r="P483" s="0" t="n">
        <v>3.73386</v>
      </c>
      <c r="Q483" s="0" t="s">
        <v>281</v>
      </c>
      <c r="AF483" s="224"/>
    </row>
    <row r="484" customFormat="false" ht="15" hidden="false" customHeight="false" outlineLevel="0" collapsed="false">
      <c r="A484" s="0" t="s">
        <v>602</v>
      </c>
      <c r="B484" s="0" t="s">
        <v>281</v>
      </c>
      <c r="C484" s="0" t="s">
        <v>325</v>
      </c>
      <c r="D484" s="0" t="n">
        <v>20180710</v>
      </c>
      <c r="E484" s="0" t="s">
        <v>632</v>
      </c>
      <c r="F484" s="0" t="n">
        <v>35000</v>
      </c>
      <c r="G484" s="0" t="n">
        <v>95.7519</v>
      </c>
      <c r="H484" s="0" t="n">
        <v>3.635777</v>
      </c>
      <c r="J484" s="224" t="n">
        <f aca="false">ROUND(D484/10000,0)</f>
        <v>2018</v>
      </c>
      <c r="K484" s="224" t="n">
        <f aca="false">ROUND((D484-J484*10000)/100,0)</f>
        <v>7</v>
      </c>
      <c r="L484" s="224" t="n">
        <f aca="false">D484-J484*10000-K484*100</f>
        <v>10</v>
      </c>
      <c r="M484" s="325" t="n">
        <f aca="false">DATE(J484,K484,L484)</f>
        <v>43291</v>
      </c>
      <c r="N484" s="222" t="n">
        <f aca="false">M484+E484</f>
        <v>43291.5115856482</v>
      </c>
      <c r="O484" s="0" t="n">
        <v>95.7519</v>
      </c>
      <c r="P484" s="0" t="n">
        <v>3.635777</v>
      </c>
      <c r="Q484" s="0" t="s">
        <v>281</v>
      </c>
      <c r="AF484" s="224"/>
    </row>
    <row r="485" customFormat="false" ht="15" hidden="false" customHeight="false" outlineLevel="0" collapsed="false">
      <c r="A485" s="0" t="s">
        <v>602</v>
      </c>
      <c r="B485" s="0" t="s">
        <v>281</v>
      </c>
      <c r="C485" s="0" t="s">
        <v>325</v>
      </c>
      <c r="D485" s="0" t="n">
        <v>20180710</v>
      </c>
      <c r="E485" s="0" t="s">
        <v>632</v>
      </c>
      <c r="F485" s="0" t="n">
        <v>35000</v>
      </c>
      <c r="G485" s="0" t="n">
        <v>96.7519</v>
      </c>
      <c r="H485" s="0" t="n">
        <v>3.363193</v>
      </c>
      <c r="J485" s="224" t="n">
        <f aca="false">ROUND(D485/10000,0)</f>
        <v>2018</v>
      </c>
      <c r="K485" s="224" t="n">
        <f aca="false">ROUND((D485-J485*10000)/100,0)</f>
        <v>7</v>
      </c>
      <c r="L485" s="224" t="n">
        <f aca="false">D485-J485*10000-K485*100</f>
        <v>10</v>
      </c>
      <c r="M485" s="325" t="n">
        <f aca="false">DATE(J485,K485,L485)</f>
        <v>43291</v>
      </c>
      <c r="N485" s="222" t="n">
        <f aca="false">M485+E485</f>
        <v>43291.5115856482</v>
      </c>
      <c r="O485" s="0" t="n">
        <v>96.7519</v>
      </c>
      <c r="P485" s="0" t="n">
        <v>3.363193</v>
      </c>
      <c r="Q485" s="0" t="s">
        <v>281</v>
      </c>
      <c r="AF485" s="224"/>
    </row>
    <row r="486" customFormat="false" ht="15" hidden="false" customHeight="false" outlineLevel="0" collapsed="false">
      <c r="A486" s="0" t="s">
        <v>602</v>
      </c>
      <c r="B486" s="0" t="s">
        <v>281</v>
      </c>
      <c r="C486" s="0" t="s">
        <v>325</v>
      </c>
      <c r="D486" s="0" t="n">
        <v>20180710</v>
      </c>
      <c r="E486" s="0" t="s">
        <v>633</v>
      </c>
      <c r="F486" s="0" t="n">
        <v>35000</v>
      </c>
      <c r="G486" s="0" t="n">
        <v>95.6</v>
      </c>
      <c r="H486" s="0" t="n">
        <v>3.67747</v>
      </c>
      <c r="J486" s="224" t="n">
        <f aca="false">ROUND(D486/10000,0)</f>
        <v>2018</v>
      </c>
      <c r="K486" s="224" t="n">
        <f aca="false">ROUND((D486-J486*10000)/100,0)</f>
        <v>7</v>
      </c>
      <c r="L486" s="224" t="n">
        <f aca="false">D486-J486*10000-K486*100</f>
        <v>10</v>
      </c>
      <c r="M486" s="325" t="n">
        <f aca="false">DATE(J486,K486,L486)</f>
        <v>43291</v>
      </c>
      <c r="N486" s="222" t="n">
        <f aca="false">M486+E486</f>
        <v>43291.5162731482</v>
      </c>
      <c r="O486" s="0" t="n">
        <v>95.6</v>
      </c>
      <c r="P486" s="0" t="n">
        <v>3.67747</v>
      </c>
      <c r="Q486" s="0" t="s">
        <v>281</v>
      </c>
      <c r="AF486" s="224"/>
    </row>
    <row r="487" customFormat="false" ht="15" hidden="false" customHeight="false" outlineLevel="0" collapsed="false">
      <c r="A487" s="0" t="s">
        <v>602</v>
      </c>
      <c r="B487" s="0" t="s">
        <v>281</v>
      </c>
      <c r="C487" s="0" t="s">
        <v>325</v>
      </c>
      <c r="D487" s="0" t="n">
        <v>20180710</v>
      </c>
      <c r="E487" s="0" t="s">
        <v>633</v>
      </c>
      <c r="F487" s="0" t="n">
        <v>35000</v>
      </c>
      <c r="G487" s="0" t="n">
        <v>96.6</v>
      </c>
      <c r="H487" s="0" t="n">
        <v>3.404388</v>
      </c>
      <c r="J487" s="224" t="n">
        <f aca="false">ROUND(D487/10000,0)</f>
        <v>2018</v>
      </c>
      <c r="K487" s="224" t="n">
        <f aca="false">ROUND((D487-J487*10000)/100,0)</f>
        <v>7</v>
      </c>
      <c r="L487" s="224" t="n">
        <f aca="false">D487-J487*10000-K487*100</f>
        <v>10</v>
      </c>
      <c r="M487" s="325" t="n">
        <f aca="false">DATE(J487,K487,L487)</f>
        <v>43291</v>
      </c>
      <c r="N487" s="222" t="n">
        <f aca="false">M487+E487</f>
        <v>43291.5162731482</v>
      </c>
      <c r="O487" s="0" t="n">
        <v>96.6</v>
      </c>
      <c r="P487" s="0" t="n">
        <v>3.404388</v>
      </c>
      <c r="Q487" s="0" t="s">
        <v>281</v>
      </c>
      <c r="AF487" s="224"/>
    </row>
    <row r="488" customFormat="false" ht="15" hidden="false" customHeight="false" outlineLevel="0" collapsed="false">
      <c r="A488" s="0" t="s">
        <v>602</v>
      </c>
      <c r="B488" s="0" t="s">
        <v>281</v>
      </c>
      <c r="C488" s="0" t="s">
        <v>325</v>
      </c>
      <c r="D488" s="0" t="n">
        <v>20180710</v>
      </c>
      <c r="E488" s="0" t="s">
        <v>633</v>
      </c>
      <c r="F488" s="0" t="n">
        <v>35000</v>
      </c>
      <c r="G488" s="0" t="n">
        <v>95.6</v>
      </c>
      <c r="H488" s="0" t="n">
        <v>3.67747</v>
      </c>
      <c r="J488" s="224" t="n">
        <f aca="false">ROUND(D488/10000,0)</f>
        <v>2018</v>
      </c>
      <c r="K488" s="224" t="n">
        <f aca="false">ROUND((D488-J488*10000)/100,0)</f>
        <v>7</v>
      </c>
      <c r="L488" s="224" t="n">
        <f aca="false">D488-J488*10000-K488*100</f>
        <v>10</v>
      </c>
      <c r="M488" s="325" t="n">
        <f aca="false">DATE(J488,K488,L488)</f>
        <v>43291</v>
      </c>
      <c r="N488" s="222" t="n">
        <f aca="false">M488+E488</f>
        <v>43291.5162731482</v>
      </c>
      <c r="O488" s="0" t="n">
        <v>95.6</v>
      </c>
      <c r="P488" s="0" t="n">
        <v>3.67747</v>
      </c>
      <c r="Q488" s="0" t="s">
        <v>281</v>
      </c>
      <c r="AF488" s="224"/>
    </row>
    <row r="489" customFormat="false" ht="15" hidden="false" customHeight="false" outlineLevel="0" collapsed="false">
      <c r="A489" s="0" t="s">
        <v>602</v>
      </c>
      <c r="B489" s="0" t="s">
        <v>281</v>
      </c>
      <c r="C489" s="0" t="s">
        <v>325</v>
      </c>
      <c r="D489" s="0" t="n">
        <v>20180710</v>
      </c>
      <c r="E489" s="0" t="s">
        <v>633</v>
      </c>
      <c r="F489" s="0" t="n">
        <v>35000</v>
      </c>
      <c r="G489" s="0" t="n">
        <v>95.6</v>
      </c>
      <c r="H489" s="0" t="n">
        <v>3.67747</v>
      </c>
      <c r="J489" s="224" t="n">
        <f aca="false">ROUND(D489/10000,0)</f>
        <v>2018</v>
      </c>
      <c r="K489" s="224" t="n">
        <f aca="false">ROUND((D489-J489*10000)/100,0)</f>
        <v>7</v>
      </c>
      <c r="L489" s="224" t="n">
        <f aca="false">D489-J489*10000-K489*100</f>
        <v>10</v>
      </c>
      <c r="M489" s="325" t="n">
        <f aca="false">DATE(J489,K489,L489)</f>
        <v>43291</v>
      </c>
      <c r="N489" s="222" t="n">
        <f aca="false">M489+E489</f>
        <v>43291.5162731482</v>
      </c>
      <c r="O489" s="0" t="n">
        <v>95.6</v>
      </c>
      <c r="P489" s="0" t="n">
        <v>3.67747</v>
      </c>
      <c r="Q489" s="0" t="s">
        <v>281</v>
      </c>
      <c r="AF489" s="224"/>
    </row>
    <row r="490" customFormat="false" ht="15" hidden="false" customHeight="false" outlineLevel="0" collapsed="false">
      <c r="A490" s="0" t="s">
        <v>602</v>
      </c>
      <c r="B490" s="0" t="s">
        <v>281</v>
      </c>
      <c r="C490" s="0" t="s">
        <v>325</v>
      </c>
      <c r="D490" s="0" t="n">
        <v>20180710</v>
      </c>
      <c r="E490" s="0" t="s">
        <v>634</v>
      </c>
      <c r="F490" s="0" t="n">
        <v>35000</v>
      </c>
      <c r="G490" s="0" t="n">
        <v>96.6</v>
      </c>
      <c r="H490" s="0" t="n">
        <v>3.404388</v>
      </c>
      <c r="J490" s="224" t="n">
        <f aca="false">ROUND(D490/10000,0)</f>
        <v>2018</v>
      </c>
      <c r="K490" s="224" t="n">
        <f aca="false">ROUND((D490-J490*10000)/100,0)</f>
        <v>7</v>
      </c>
      <c r="L490" s="224" t="n">
        <f aca="false">D490-J490*10000-K490*100</f>
        <v>10</v>
      </c>
      <c r="M490" s="325" t="n">
        <f aca="false">DATE(J490,K490,L490)</f>
        <v>43291</v>
      </c>
      <c r="N490" s="222" t="n">
        <f aca="false">M490+E490</f>
        <v>43291.5162847222</v>
      </c>
      <c r="O490" s="0" t="n">
        <v>96.6</v>
      </c>
      <c r="P490" s="0" t="n">
        <v>3.404388</v>
      </c>
      <c r="Q490" s="0" t="s">
        <v>281</v>
      </c>
      <c r="AF490" s="224"/>
    </row>
    <row r="491" customFormat="false" ht="15" hidden="false" customHeight="false" outlineLevel="0" collapsed="false">
      <c r="A491" s="0" t="s">
        <v>602</v>
      </c>
      <c r="B491" s="0" t="s">
        <v>281</v>
      </c>
      <c r="C491" s="0" t="s">
        <v>325</v>
      </c>
      <c r="D491" s="0" t="n">
        <v>20180710</v>
      </c>
      <c r="E491" s="0" t="s">
        <v>634</v>
      </c>
      <c r="F491" s="0" t="n">
        <v>35000</v>
      </c>
      <c r="G491" s="0" t="n">
        <v>95.6</v>
      </c>
      <c r="H491" s="0" t="n">
        <v>3.67747</v>
      </c>
      <c r="J491" s="224" t="n">
        <f aca="false">ROUND(D491/10000,0)</f>
        <v>2018</v>
      </c>
      <c r="K491" s="224" t="n">
        <f aca="false">ROUND((D491-J491*10000)/100,0)</f>
        <v>7</v>
      </c>
      <c r="L491" s="224" t="n">
        <f aca="false">D491-J491*10000-K491*100</f>
        <v>10</v>
      </c>
      <c r="M491" s="325" t="n">
        <f aca="false">DATE(J491,K491,L491)</f>
        <v>43291</v>
      </c>
      <c r="N491" s="222" t="n">
        <f aca="false">M491+E491</f>
        <v>43291.5162847222</v>
      </c>
      <c r="O491" s="0" t="n">
        <v>95.6</v>
      </c>
      <c r="P491" s="0" t="n">
        <v>3.67747</v>
      </c>
      <c r="Q491" s="0" t="s">
        <v>281</v>
      </c>
      <c r="AF491" s="224"/>
    </row>
    <row r="492" customFormat="false" ht="15" hidden="false" customHeight="false" outlineLevel="0" collapsed="false">
      <c r="A492" s="0" t="s">
        <v>602</v>
      </c>
      <c r="B492" s="0" t="s">
        <v>281</v>
      </c>
      <c r="C492" s="0" t="s">
        <v>325</v>
      </c>
      <c r="D492" s="0" t="n">
        <v>20180711</v>
      </c>
      <c r="E492" s="0" t="s">
        <v>635</v>
      </c>
      <c r="F492" s="0" t="n">
        <v>20000</v>
      </c>
      <c r="G492" s="0" t="n">
        <v>96.254</v>
      </c>
      <c r="H492" s="0" t="n">
        <v>3.499168</v>
      </c>
      <c r="J492" s="224" t="n">
        <f aca="false">ROUND(D492/10000,0)</f>
        <v>2018</v>
      </c>
      <c r="K492" s="224" t="n">
        <f aca="false">ROUND((D492-J492*10000)/100,0)</f>
        <v>7</v>
      </c>
      <c r="L492" s="224" t="n">
        <f aca="false">D492-J492*10000-K492*100</f>
        <v>11</v>
      </c>
      <c r="M492" s="325" t="n">
        <f aca="false">DATE(J492,K492,L492)</f>
        <v>43292</v>
      </c>
      <c r="N492" s="222" t="n">
        <f aca="false">M492+E492</f>
        <v>43292.5285300926</v>
      </c>
      <c r="O492" s="0" t="n">
        <v>96.254</v>
      </c>
      <c r="P492" s="0" t="n">
        <v>3.499168</v>
      </c>
      <c r="Q492" s="0" t="s">
        <v>281</v>
      </c>
      <c r="AF492" s="224"/>
    </row>
    <row r="493" customFormat="false" ht="15" hidden="false" customHeight="false" outlineLevel="0" collapsed="false">
      <c r="A493" s="0" t="s">
        <v>602</v>
      </c>
      <c r="B493" s="0" t="s">
        <v>281</v>
      </c>
      <c r="C493" s="0" t="s">
        <v>325</v>
      </c>
      <c r="D493" s="0" t="n">
        <v>20180711</v>
      </c>
      <c r="E493" s="0" t="s">
        <v>635</v>
      </c>
      <c r="F493" s="0" t="n">
        <v>20000</v>
      </c>
      <c r="G493" s="0" t="n">
        <v>95.254</v>
      </c>
      <c r="H493" s="0" t="n">
        <v>3.773572</v>
      </c>
      <c r="J493" s="224" t="n">
        <f aca="false">ROUND(D493/10000,0)</f>
        <v>2018</v>
      </c>
      <c r="K493" s="224" t="n">
        <f aca="false">ROUND((D493-J493*10000)/100,0)</f>
        <v>7</v>
      </c>
      <c r="L493" s="224" t="n">
        <f aca="false">D493-J493*10000-K493*100</f>
        <v>11</v>
      </c>
      <c r="M493" s="325" t="n">
        <f aca="false">DATE(J493,K493,L493)</f>
        <v>43292</v>
      </c>
      <c r="N493" s="222" t="n">
        <f aca="false">M493+E493</f>
        <v>43292.5285300926</v>
      </c>
      <c r="O493" s="0" t="n">
        <v>95.254</v>
      </c>
      <c r="P493" s="0" t="n">
        <v>3.773572</v>
      </c>
      <c r="Q493" s="0" t="s">
        <v>281</v>
      </c>
      <c r="AF493" s="224"/>
    </row>
    <row r="494" customFormat="false" ht="15" hidden="false" customHeight="false" outlineLevel="0" collapsed="false">
      <c r="A494" s="0" t="s">
        <v>602</v>
      </c>
      <c r="B494" s="0" t="s">
        <v>281</v>
      </c>
      <c r="C494" s="0" t="s">
        <v>325</v>
      </c>
      <c r="D494" s="0" t="n">
        <v>20180711</v>
      </c>
      <c r="E494" s="0" t="s">
        <v>636</v>
      </c>
      <c r="F494" s="0" t="n">
        <v>200000</v>
      </c>
      <c r="G494" s="0" t="n">
        <v>94.97</v>
      </c>
      <c r="H494" s="0" t="n">
        <v>3.852111</v>
      </c>
      <c r="J494" s="224" t="n">
        <f aca="false">ROUND(D494/10000,0)</f>
        <v>2018</v>
      </c>
      <c r="K494" s="224" t="n">
        <f aca="false">ROUND((D494-J494*10000)/100,0)</f>
        <v>7</v>
      </c>
      <c r="L494" s="224" t="n">
        <f aca="false">D494-J494*10000-K494*100</f>
        <v>11</v>
      </c>
      <c r="M494" s="325" t="n">
        <f aca="false">DATE(J494,K494,L494)</f>
        <v>43292</v>
      </c>
      <c r="N494" s="222" t="n">
        <f aca="false">M494+E494</f>
        <v>43292.5945023148</v>
      </c>
      <c r="O494" s="0" t="n">
        <v>94.97</v>
      </c>
      <c r="P494" s="0" t="n">
        <v>3.852111</v>
      </c>
      <c r="Q494" s="0" t="s">
        <v>281</v>
      </c>
      <c r="AF494" s="224"/>
    </row>
    <row r="495" customFormat="false" ht="15" hidden="false" customHeight="false" outlineLevel="0" collapsed="false">
      <c r="A495" s="0" t="s">
        <v>602</v>
      </c>
      <c r="B495" s="0" t="s">
        <v>281</v>
      </c>
      <c r="C495" s="0" t="s">
        <v>325</v>
      </c>
      <c r="D495" s="0" t="n">
        <v>20180711</v>
      </c>
      <c r="E495" s="0" t="s">
        <v>637</v>
      </c>
      <c r="F495" s="0" t="n">
        <v>25000</v>
      </c>
      <c r="G495" s="0" t="n">
        <v>95.297</v>
      </c>
      <c r="H495" s="0" t="n">
        <v>3.761704</v>
      </c>
      <c r="J495" s="224" t="n">
        <f aca="false">ROUND(D495/10000,0)</f>
        <v>2018</v>
      </c>
      <c r="K495" s="224" t="n">
        <f aca="false">ROUND((D495-J495*10000)/100,0)</f>
        <v>7</v>
      </c>
      <c r="L495" s="224" t="n">
        <f aca="false">D495-J495*10000-K495*100</f>
        <v>11</v>
      </c>
      <c r="M495" s="325" t="n">
        <f aca="false">DATE(J495,K495,L495)</f>
        <v>43292</v>
      </c>
      <c r="N495" s="222" t="n">
        <f aca="false">M495+E495</f>
        <v>43292.6214583333</v>
      </c>
      <c r="O495" s="0" t="n">
        <v>95.297</v>
      </c>
      <c r="P495" s="0" t="n">
        <v>3.761704</v>
      </c>
      <c r="Q495" s="0" t="s">
        <v>281</v>
      </c>
      <c r="AF495" s="224"/>
    </row>
    <row r="496" customFormat="false" ht="15" hidden="false" customHeight="false" outlineLevel="0" collapsed="false">
      <c r="A496" s="0" t="s">
        <v>602</v>
      </c>
      <c r="B496" s="0" t="s">
        <v>281</v>
      </c>
      <c r="C496" s="0" t="s">
        <v>325</v>
      </c>
      <c r="D496" s="0" t="n">
        <v>20180711</v>
      </c>
      <c r="E496" s="0" t="s">
        <v>637</v>
      </c>
      <c r="F496" s="0" t="n">
        <v>25000</v>
      </c>
      <c r="G496" s="0" t="n">
        <v>95.297</v>
      </c>
      <c r="H496" s="0" t="n">
        <v>3.761704</v>
      </c>
      <c r="J496" s="224" t="n">
        <f aca="false">ROUND(D496/10000,0)</f>
        <v>2018</v>
      </c>
      <c r="K496" s="224" t="n">
        <f aca="false">ROUND((D496-J496*10000)/100,0)</f>
        <v>7</v>
      </c>
      <c r="L496" s="224" t="n">
        <f aca="false">D496-J496*10000-K496*100</f>
        <v>11</v>
      </c>
      <c r="M496" s="325" t="n">
        <f aca="false">DATE(J496,K496,L496)</f>
        <v>43292</v>
      </c>
      <c r="N496" s="222" t="n">
        <f aca="false">M496+E496</f>
        <v>43292.6214583333</v>
      </c>
      <c r="O496" s="0" t="n">
        <v>95.297</v>
      </c>
      <c r="P496" s="0" t="n">
        <v>3.761704</v>
      </c>
      <c r="Q496" s="0" t="s">
        <v>281</v>
      </c>
      <c r="AF496" s="224"/>
    </row>
    <row r="497" customFormat="false" ht="15" hidden="false" customHeight="false" outlineLevel="0" collapsed="false">
      <c r="A497" s="0" t="s">
        <v>602</v>
      </c>
      <c r="B497" s="0" t="s">
        <v>281</v>
      </c>
      <c r="C497" s="0" t="s">
        <v>325</v>
      </c>
      <c r="D497" s="0" t="n">
        <v>20180711</v>
      </c>
      <c r="E497" s="0" t="s">
        <v>637</v>
      </c>
      <c r="F497" s="0" t="n">
        <v>25000</v>
      </c>
      <c r="G497" s="0" t="n">
        <v>95.297</v>
      </c>
      <c r="H497" s="0" t="n">
        <v>3.761704</v>
      </c>
      <c r="J497" s="224" t="n">
        <f aca="false">ROUND(D497/10000,0)</f>
        <v>2018</v>
      </c>
      <c r="K497" s="224" t="n">
        <f aca="false">ROUND((D497-J497*10000)/100,0)</f>
        <v>7</v>
      </c>
      <c r="L497" s="224" t="n">
        <f aca="false">D497-J497*10000-K497*100</f>
        <v>11</v>
      </c>
      <c r="M497" s="325" t="n">
        <f aca="false">DATE(J497,K497,L497)</f>
        <v>43292</v>
      </c>
      <c r="N497" s="222" t="n">
        <f aca="false">M497+E497</f>
        <v>43292.6214583333</v>
      </c>
      <c r="O497" s="0" t="n">
        <v>95.297</v>
      </c>
      <c r="P497" s="0" t="n">
        <v>3.761704</v>
      </c>
      <c r="Q497" s="0" t="s">
        <v>281</v>
      </c>
      <c r="AF497" s="224"/>
    </row>
    <row r="498" customFormat="false" ht="15" hidden="false" customHeight="false" outlineLevel="0" collapsed="false">
      <c r="A498" s="0" t="s">
        <v>602</v>
      </c>
      <c r="B498" s="0" t="s">
        <v>281</v>
      </c>
      <c r="C498" s="0" t="s">
        <v>325</v>
      </c>
      <c r="D498" s="0" t="n">
        <v>20180711</v>
      </c>
      <c r="E498" s="0" t="s">
        <v>638</v>
      </c>
      <c r="F498" s="0" t="n">
        <v>125000</v>
      </c>
      <c r="G498" s="0" t="n">
        <v>95.297</v>
      </c>
      <c r="H498" s="0" t="n">
        <v>3.761704</v>
      </c>
      <c r="J498" s="224" t="n">
        <f aca="false">ROUND(D498/10000,0)</f>
        <v>2018</v>
      </c>
      <c r="K498" s="224" t="n">
        <f aca="false">ROUND((D498-J498*10000)/100,0)</f>
        <v>7</v>
      </c>
      <c r="L498" s="224" t="n">
        <f aca="false">D498-J498*10000-K498*100</f>
        <v>11</v>
      </c>
      <c r="M498" s="325" t="n">
        <f aca="false">DATE(J498,K498,L498)</f>
        <v>43292</v>
      </c>
      <c r="N498" s="222" t="n">
        <f aca="false">M498+E498</f>
        <v>43292.6886342593</v>
      </c>
      <c r="O498" s="0" t="n">
        <v>95.297</v>
      </c>
      <c r="P498" s="0" t="n">
        <v>3.761704</v>
      </c>
      <c r="Q498" s="0" t="s">
        <v>281</v>
      </c>
      <c r="AF498" s="224"/>
    </row>
    <row r="499" customFormat="false" ht="15" hidden="false" customHeight="false" outlineLevel="0" collapsed="false">
      <c r="A499" s="0" t="s">
        <v>602</v>
      </c>
      <c r="B499" s="0" t="s">
        <v>281</v>
      </c>
      <c r="C499" s="0" t="s">
        <v>325</v>
      </c>
      <c r="D499" s="0" t="n">
        <v>20180711</v>
      </c>
      <c r="E499" s="0" t="s">
        <v>639</v>
      </c>
      <c r="F499" s="0" t="n">
        <v>125000</v>
      </c>
      <c r="G499" s="0" t="n">
        <v>95.297</v>
      </c>
      <c r="H499" s="0" t="n">
        <v>3.761704</v>
      </c>
      <c r="J499" s="224" t="n">
        <f aca="false">ROUND(D499/10000,0)</f>
        <v>2018</v>
      </c>
      <c r="K499" s="224" t="n">
        <f aca="false">ROUND((D499-J499*10000)/100,0)</f>
        <v>7</v>
      </c>
      <c r="L499" s="224" t="n">
        <f aca="false">D499-J499*10000-K499*100</f>
        <v>11</v>
      </c>
      <c r="M499" s="325" t="n">
        <f aca="false">DATE(J499,K499,L499)</f>
        <v>43292</v>
      </c>
      <c r="N499" s="222" t="n">
        <f aca="false">M499+E499</f>
        <v>43292.6887731481</v>
      </c>
      <c r="O499" s="0" t="n">
        <v>95.297</v>
      </c>
      <c r="P499" s="0" t="n">
        <v>3.761704</v>
      </c>
      <c r="Q499" s="0" t="s">
        <v>281</v>
      </c>
      <c r="AF499" s="224"/>
    </row>
    <row r="500" customFormat="false" ht="15" hidden="false" customHeight="false" outlineLevel="0" collapsed="false">
      <c r="A500" s="0" t="s">
        <v>602</v>
      </c>
      <c r="B500" s="0" t="s">
        <v>281</v>
      </c>
      <c r="C500" s="0" t="s">
        <v>325</v>
      </c>
      <c r="D500" s="0" t="n">
        <v>20180712</v>
      </c>
      <c r="E500" s="0" t="s">
        <v>640</v>
      </c>
      <c r="F500" s="0" t="n">
        <v>25000</v>
      </c>
      <c r="G500" s="0" t="n">
        <v>94.353</v>
      </c>
      <c r="H500" s="0" t="n">
        <v>4.02672</v>
      </c>
      <c r="J500" s="224" t="n">
        <f aca="false">ROUND(D500/10000,0)</f>
        <v>2018</v>
      </c>
      <c r="K500" s="224" t="n">
        <f aca="false">ROUND((D500-J500*10000)/100,0)</f>
        <v>7</v>
      </c>
      <c r="L500" s="224" t="n">
        <f aca="false">D500-J500*10000-K500*100</f>
        <v>12</v>
      </c>
      <c r="M500" s="325" t="n">
        <f aca="false">DATE(J500,K500,L500)</f>
        <v>43293</v>
      </c>
      <c r="N500" s="222" t="n">
        <f aca="false">M500+E500</f>
        <v>43293.4402662037</v>
      </c>
      <c r="O500" s="0" t="n">
        <v>94.353</v>
      </c>
      <c r="P500" s="0" t="n">
        <v>4.02672</v>
      </c>
      <c r="Q500" s="0" t="s">
        <v>281</v>
      </c>
      <c r="AF500" s="224"/>
    </row>
    <row r="501" customFormat="false" ht="15" hidden="false" customHeight="false" outlineLevel="0" collapsed="false">
      <c r="A501" s="0" t="s">
        <v>602</v>
      </c>
      <c r="B501" s="0" t="s">
        <v>281</v>
      </c>
      <c r="C501" s="0" t="s">
        <v>325</v>
      </c>
      <c r="D501" s="0" t="n">
        <v>20180712</v>
      </c>
      <c r="E501" s="0" t="s">
        <v>640</v>
      </c>
      <c r="F501" s="0" t="n">
        <v>25000</v>
      </c>
      <c r="G501" s="0" t="n">
        <v>94.827</v>
      </c>
      <c r="H501" s="0" t="n">
        <v>3.894538</v>
      </c>
      <c r="J501" s="224" t="n">
        <f aca="false">ROUND(D501/10000,0)</f>
        <v>2018</v>
      </c>
      <c r="K501" s="224" t="n">
        <f aca="false">ROUND((D501-J501*10000)/100,0)</f>
        <v>7</v>
      </c>
      <c r="L501" s="224" t="n">
        <f aca="false">D501-J501*10000-K501*100</f>
        <v>12</v>
      </c>
      <c r="M501" s="325" t="n">
        <f aca="false">DATE(J501,K501,L501)</f>
        <v>43293</v>
      </c>
      <c r="N501" s="222" t="n">
        <f aca="false">M501+E501</f>
        <v>43293.4402662037</v>
      </c>
      <c r="O501" s="0" t="n">
        <v>94.827</v>
      </c>
      <c r="P501" s="0" t="n">
        <v>3.894538</v>
      </c>
      <c r="Q501" s="0" t="s">
        <v>281</v>
      </c>
      <c r="AF501" s="224"/>
    </row>
    <row r="502" customFormat="false" ht="15" hidden="false" customHeight="false" outlineLevel="0" collapsed="false">
      <c r="A502" s="0" t="s">
        <v>602</v>
      </c>
      <c r="B502" s="0" t="s">
        <v>281</v>
      </c>
      <c r="C502" s="0" t="s">
        <v>325</v>
      </c>
      <c r="D502" s="0" t="n">
        <v>20180712</v>
      </c>
      <c r="E502" s="0" t="s">
        <v>641</v>
      </c>
      <c r="F502" s="0" t="n">
        <v>55000</v>
      </c>
      <c r="G502" s="0" t="n">
        <v>95.157</v>
      </c>
      <c r="H502" s="0" t="n">
        <v>3.802963</v>
      </c>
      <c r="J502" s="224" t="n">
        <f aca="false">ROUND(D502/10000,0)</f>
        <v>2018</v>
      </c>
      <c r="K502" s="224" t="n">
        <f aca="false">ROUND((D502-J502*10000)/100,0)</f>
        <v>7</v>
      </c>
      <c r="L502" s="224" t="n">
        <f aca="false">D502-J502*10000-K502*100</f>
        <v>12</v>
      </c>
      <c r="M502" s="325" t="n">
        <f aca="false">DATE(J502,K502,L502)</f>
        <v>43293</v>
      </c>
      <c r="N502" s="222" t="n">
        <f aca="false">M502+E502</f>
        <v>43293.4753472222</v>
      </c>
      <c r="O502" s="0" t="n">
        <v>95.157</v>
      </c>
      <c r="P502" s="0" t="n">
        <v>3.802963</v>
      </c>
      <c r="Q502" s="0" t="s">
        <v>281</v>
      </c>
      <c r="AF502" s="224"/>
    </row>
    <row r="503" customFormat="false" ht="15" hidden="false" customHeight="false" outlineLevel="0" collapsed="false">
      <c r="A503" s="0" t="s">
        <v>602</v>
      </c>
      <c r="B503" s="0" t="s">
        <v>281</v>
      </c>
      <c r="C503" s="0" t="s">
        <v>325</v>
      </c>
      <c r="D503" s="0" t="n">
        <v>20180712</v>
      </c>
      <c r="E503" s="0" t="s">
        <v>641</v>
      </c>
      <c r="F503" s="0" t="n">
        <v>55000</v>
      </c>
      <c r="G503" s="0" t="n">
        <v>95.121</v>
      </c>
      <c r="H503" s="0" t="n">
        <v>3.812935</v>
      </c>
      <c r="J503" s="224" t="n">
        <f aca="false">ROUND(D503/10000,0)</f>
        <v>2018</v>
      </c>
      <c r="K503" s="224" t="n">
        <f aca="false">ROUND((D503-J503*10000)/100,0)</f>
        <v>7</v>
      </c>
      <c r="L503" s="224" t="n">
        <f aca="false">D503-J503*10000-K503*100</f>
        <v>12</v>
      </c>
      <c r="M503" s="325" t="n">
        <f aca="false">DATE(J503,K503,L503)</f>
        <v>43293</v>
      </c>
      <c r="N503" s="222" t="n">
        <f aca="false">M503+E503</f>
        <v>43293.4753472222</v>
      </c>
      <c r="O503" s="0" t="n">
        <v>95.121</v>
      </c>
      <c r="P503" s="0" t="n">
        <v>3.812935</v>
      </c>
      <c r="Q503" s="0" t="s">
        <v>281</v>
      </c>
      <c r="AF503" s="224"/>
    </row>
    <row r="504" customFormat="false" ht="15" hidden="false" customHeight="false" outlineLevel="0" collapsed="false">
      <c r="A504" s="0" t="s">
        <v>602</v>
      </c>
      <c r="B504" s="0" t="s">
        <v>281</v>
      </c>
      <c r="C504" s="0" t="s">
        <v>325</v>
      </c>
      <c r="D504" s="0" t="n">
        <v>20180712</v>
      </c>
      <c r="E504" s="0" t="s">
        <v>642</v>
      </c>
      <c r="F504" s="0" t="n">
        <v>25000</v>
      </c>
      <c r="G504" s="0" t="n">
        <v>95.11</v>
      </c>
      <c r="H504" s="0" t="n">
        <v>3.815983</v>
      </c>
      <c r="J504" s="224" t="n">
        <f aca="false">ROUND(D504/10000,0)</f>
        <v>2018</v>
      </c>
      <c r="K504" s="224" t="n">
        <f aca="false">ROUND((D504-J504*10000)/100,0)</f>
        <v>7</v>
      </c>
      <c r="L504" s="224" t="n">
        <f aca="false">D504-J504*10000-K504*100</f>
        <v>12</v>
      </c>
      <c r="M504" s="325" t="n">
        <f aca="false">DATE(J504,K504,L504)</f>
        <v>43293</v>
      </c>
      <c r="N504" s="222" t="n">
        <f aca="false">M504+E504</f>
        <v>43293.4930555556</v>
      </c>
      <c r="O504" s="0" t="n">
        <v>95.11</v>
      </c>
      <c r="P504" s="0" t="n">
        <v>3.815983</v>
      </c>
      <c r="Q504" s="0" t="s">
        <v>281</v>
      </c>
      <c r="AF504" s="224"/>
    </row>
    <row r="505" customFormat="false" ht="15" hidden="false" customHeight="false" outlineLevel="0" collapsed="false">
      <c r="A505" s="0" t="s">
        <v>602</v>
      </c>
      <c r="B505" s="0" t="s">
        <v>281</v>
      </c>
      <c r="C505" s="0" t="s">
        <v>325</v>
      </c>
      <c r="D505" s="0" t="n">
        <v>20180712</v>
      </c>
      <c r="E505" s="0" t="s">
        <v>643</v>
      </c>
      <c r="F505" s="0" t="n">
        <v>25000</v>
      </c>
      <c r="G505" s="0" t="n">
        <v>95.11</v>
      </c>
      <c r="H505" s="0" t="n">
        <v>3.815983</v>
      </c>
      <c r="J505" s="224" t="n">
        <f aca="false">ROUND(D505/10000,0)</f>
        <v>2018</v>
      </c>
      <c r="K505" s="224" t="n">
        <f aca="false">ROUND((D505-J505*10000)/100,0)</f>
        <v>7</v>
      </c>
      <c r="L505" s="224" t="n">
        <f aca="false">D505-J505*10000-K505*100</f>
        <v>12</v>
      </c>
      <c r="M505" s="325" t="n">
        <f aca="false">DATE(J505,K505,L505)</f>
        <v>43293</v>
      </c>
      <c r="N505" s="222" t="n">
        <f aca="false">M505+E505</f>
        <v>43293.4933564815</v>
      </c>
      <c r="O505" s="0" t="n">
        <v>95.11</v>
      </c>
      <c r="P505" s="0" t="n">
        <v>3.815983</v>
      </c>
      <c r="Q505" s="0" t="s">
        <v>281</v>
      </c>
      <c r="AF505" s="224"/>
    </row>
    <row r="506" customFormat="false" ht="15" hidden="false" customHeight="false" outlineLevel="0" collapsed="false">
      <c r="A506" s="0" t="s">
        <v>602</v>
      </c>
      <c r="B506" s="0" t="s">
        <v>281</v>
      </c>
      <c r="C506" s="0" t="s">
        <v>325</v>
      </c>
      <c r="D506" s="0" t="n">
        <v>20180712</v>
      </c>
      <c r="E506" s="0" t="s">
        <v>644</v>
      </c>
      <c r="F506" s="0" t="n">
        <v>12000</v>
      </c>
      <c r="G506" s="0" t="n">
        <v>95.46</v>
      </c>
      <c r="H506" s="0" t="n">
        <v>3.719204</v>
      </c>
      <c r="J506" s="224" t="n">
        <f aca="false">ROUND(D506/10000,0)</f>
        <v>2018</v>
      </c>
      <c r="K506" s="224" t="n">
        <f aca="false">ROUND((D506-J506*10000)/100,0)</f>
        <v>7</v>
      </c>
      <c r="L506" s="224" t="n">
        <f aca="false">D506-J506*10000-K506*100</f>
        <v>12</v>
      </c>
      <c r="M506" s="325" t="n">
        <f aca="false">DATE(J506,K506,L506)</f>
        <v>43293</v>
      </c>
      <c r="N506" s="222" t="n">
        <f aca="false">M506+E506</f>
        <v>43293.5184490741</v>
      </c>
      <c r="O506" s="0" t="n">
        <v>95.46</v>
      </c>
      <c r="P506" s="0" t="n">
        <v>3.719204</v>
      </c>
      <c r="Q506" s="0" t="s">
        <v>281</v>
      </c>
      <c r="AF506" s="224"/>
    </row>
    <row r="507" customFormat="false" ht="15" hidden="false" customHeight="false" outlineLevel="0" collapsed="false">
      <c r="A507" s="0" t="s">
        <v>602</v>
      </c>
      <c r="B507" s="0" t="s">
        <v>281</v>
      </c>
      <c r="C507" s="0" t="s">
        <v>325</v>
      </c>
      <c r="D507" s="0" t="n">
        <v>20180712</v>
      </c>
      <c r="E507" s="0" t="s">
        <v>644</v>
      </c>
      <c r="F507" s="0" t="n">
        <v>12000</v>
      </c>
      <c r="G507" s="0" t="n">
        <v>96.545</v>
      </c>
      <c r="H507" s="0" t="n">
        <v>3.421778</v>
      </c>
      <c r="J507" s="224" t="n">
        <f aca="false">ROUND(D507/10000,0)</f>
        <v>2018</v>
      </c>
      <c r="K507" s="224" t="n">
        <f aca="false">ROUND((D507-J507*10000)/100,0)</f>
        <v>7</v>
      </c>
      <c r="L507" s="224" t="n">
        <f aca="false">D507-J507*10000-K507*100</f>
        <v>12</v>
      </c>
      <c r="M507" s="325" t="n">
        <f aca="false">DATE(J507,K507,L507)</f>
        <v>43293</v>
      </c>
      <c r="N507" s="222" t="n">
        <f aca="false">M507+E507</f>
        <v>43293.5184490741</v>
      </c>
      <c r="O507" s="0" t="n">
        <v>96.545</v>
      </c>
      <c r="P507" s="0" t="n">
        <v>3.421778</v>
      </c>
      <c r="Q507" s="0" t="s">
        <v>281</v>
      </c>
      <c r="AF507" s="224"/>
    </row>
    <row r="508" customFormat="false" ht="15" hidden="false" customHeight="false" outlineLevel="0" collapsed="false">
      <c r="A508" s="0" t="s">
        <v>602</v>
      </c>
      <c r="B508" s="0" t="s">
        <v>281</v>
      </c>
      <c r="C508" s="0" t="s">
        <v>325</v>
      </c>
      <c r="D508" s="0" t="n">
        <v>20180712</v>
      </c>
      <c r="E508" s="0" t="s">
        <v>645</v>
      </c>
      <c r="F508" s="0" t="n">
        <v>12000</v>
      </c>
      <c r="G508" s="0" t="n">
        <v>95.46</v>
      </c>
      <c r="H508" s="0" t="n">
        <v>3.719204</v>
      </c>
      <c r="J508" s="224" t="n">
        <f aca="false">ROUND(D508/10000,0)</f>
        <v>2018</v>
      </c>
      <c r="K508" s="224" t="n">
        <f aca="false">ROUND((D508-J508*10000)/100,0)</f>
        <v>7</v>
      </c>
      <c r="L508" s="224" t="n">
        <f aca="false">D508-J508*10000-K508*100</f>
        <v>12</v>
      </c>
      <c r="M508" s="325" t="n">
        <f aca="false">DATE(J508,K508,L508)</f>
        <v>43293</v>
      </c>
      <c r="N508" s="222" t="n">
        <f aca="false">M508+E508</f>
        <v>43293.5188310185</v>
      </c>
      <c r="O508" s="0" t="n">
        <v>95.46</v>
      </c>
      <c r="P508" s="0" t="n">
        <v>3.719204</v>
      </c>
      <c r="Q508" s="0" t="s">
        <v>281</v>
      </c>
      <c r="AF508" s="224"/>
    </row>
    <row r="509" customFormat="false" ht="15" hidden="false" customHeight="false" outlineLevel="0" collapsed="false">
      <c r="A509" s="0" t="s">
        <v>602</v>
      </c>
      <c r="B509" s="0" t="s">
        <v>281</v>
      </c>
      <c r="C509" s="0" t="s">
        <v>325</v>
      </c>
      <c r="D509" s="0" t="n">
        <v>20180712</v>
      </c>
      <c r="E509" s="0" t="s">
        <v>646</v>
      </c>
      <c r="F509" s="0" t="n">
        <v>25000</v>
      </c>
      <c r="G509" s="0" t="n">
        <v>95.46</v>
      </c>
      <c r="H509" s="0" t="n">
        <v>3.719204</v>
      </c>
      <c r="J509" s="224" t="n">
        <f aca="false">ROUND(D509/10000,0)</f>
        <v>2018</v>
      </c>
      <c r="K509" s="224" t="n">
        <f aca="false">ROUND((D509-J509*10000)/100,0)</f>
        <v>7</v>
      </c>
      <c r="L509" s="224" t="n">
        <f aca="false">D509-J509*10000-K509*100</f>
        <v>12</v>
      </c>
      <c r="M509" s="325" t="n">
        <f aca="false">DATE(J509,K509,L509)</f>
        <v>43293</v>
      </c>
      <c r="N509" s="222" t="n">
        <f aca="false">M509+E509</f>
        <v>43293.5195138889</v>
      </c>
      <c r="O509" s="0" t="n">
        <v>95.46</v>
      </c>
      <c r="P509" s="0" t="n">
        <v>3.719204</v>
      </c>
      <c r="Q509" s="0" t="s">
        <v>281</v>
      </c>
      <c r="AF509" s="224"/>
    </row>
    <row r="510" customFormat="false" ht="15" hidden="false" customHeight="false" outlineLevel="0" collapsed="false">
      <c r="A510" s="0" t="s">
        <v>602</v>
      </c>
      <c r="B510" s="0" t="s">
        <v>281</v>
      </c>
      <c r="C510" s="0" t="s">
        <v>325</v>
      </c>
      <c r="D510" s="0" t="n">
        <v>20180712</v>
      </c>
      <c r="E510" s="0" t="s">
        <v>646</v>
      </c>
      <c r="F510" s="0" t="n">
        <v>25000</v>
      </c>
      <c r="G510" s="0" t="n">
        <v>96.545</v>
      </c>
      <c r="H510" s="0" t="n">
        <v>3.421778</v>
      </c>
      <c r="J510" s="224" t="n">
        <f aca="false">ROUND(D510/10000,0)</f>
        <v>2018</v>
      </c>
      <c r="K510" s="224" t="n">
        <f aca="false">ROUND((D510-J510*10000)/100,0)</f>
        <v>7</v>
      </c>
      <c r="L510" s="224" t="n">
        <f aca="false">D510-J510*10000-K510*100</f>
        <v>12</v>
      </c>
      <c r="M510" s="325" t="n">
        <f aca="false">DATE(J510,K510,L510)</f>
        <v>43293</v>
      </c>
      <c r="N510" s="222" t="n">
        <f aca="false">M510+E510</f>
        <v>43293.5195138889</v>
      </c>
      <c r="O510" s="0" t="n">
        <v>96.545</v>
      </c>
      <c r="P510" s="0" t="n">
        <v>3.421778</v>
      </c>
      <c r="Q510" s="0" t="s">
        <v>281</v>
      </c>
      <c r="AF510" s="224"/>
    </row>
    <row r="511" customFormat="false" ht="15" hidden="false" customHeight="false" outlineLevel="0" collapsed="false">
      <c r="A511" s="0" t="s">
        <v>602</v>
      </c>
      <c r="B511" s="0" t="s">
        <v>281</v>
      </c>
      <c r="C511" s="0" t="s">
        <v>325</v>
      </c>
      <c r="D511" s="0" t="n">
        <v>20180712</v>
      </c>
      <c r="E511" s="0" t="s">
        <v>647</v>
      </c>
      <c r="F511" s="0" t="n">
        <v>15000</v>
      </c>
      <c r="G511" s="0" t="n">
        <v>95.461</v>
      </c>
      <c r="H511" s="0" t="n">
        <v>3.718928</v>
      </c>
      <c r="J511" s="224" t="n">
        <f aca="false">ROUND(D511/10000,0)</f>
        <v>2018</v>
      </c>
      <c r="K511" s="224" t="n">
        <f aca="false">ROUND((D511-J511*10000)/100,0)</f>
        <v>7</v>
      </c>
      <c r="L511" s="224" t="n">
        <f aca="false">D511-J511*10000-K511*100</f>
        <v>12</v>
      </c>
      <c r="M511" s="325" t="n">
        <f aca="false">DATE(J511,K511,L511)</f>
        <v>43293</v>
      </c>
      <c r="N511" s="222" t="n">
        <f aca="false">M511+E511</f>
        <v>43293.5197106482</v>
      </c>
      <c r="O511" s="0" t="n">
        <v>95.461</v>
      </c>
      <c r="P511" s="0" t="n">
        <v>3.718928</v>
      </c>
      <c r="Q511" s="0" t="s">
        <v>281</v>
      </c>
      <c r="AF511" s="224"/>
    </row>
    <row r="512" customFormat="false" ht="15" hidden="false" customHeight="false" outlineLevel="0" collapsed="false">
      <c r="A512" s="0" t="s">
        <v>602</v>
      </c>
      <c r="B512" s="0" t="s">
        <v>281</v>
      </c>
      <c r="C512" s="0" t="s">
        <v>325</v>
      </c>
      <c r="D512" s="0" t="n">
        <v>20180712</v>
      </c>
      <c r="E512" s="0" t="s">
        <v>647</v>
      </c>
      <c r="F512" s="0" t="n">
        <v>15000</v>
      </c>
      <c r="G512" s="0" t="n">
        <v>96.545</v>
      </c>
      <c r="H512" s="0" t="n">
        <v>3.421778</v>
      </c>
      <c r="J512" s="224" t="n">
        <f aca="false">ROUND(D512/10000,0)</f>
        <v>2018</v>
      </c>
      <c r="K512" s="224" t="n">
        <f aca="false">ROUND((D512-J512*10000)/100,0)</f>
        <v>7</v>
      </c>
      <c r="L512" s="224" t="n">
        <f aca="false">D512-J512*10000-K512*100</f>
        <v>12</v>
      </c>
      <c r="M512" s="325" t="n">
        <f aca="false">DATE(J512,K512,L512)</f>
        <v>43293</v>
      </c>
      <c r="N512" s="222" t="n">
        <f aca="false">M512+E512</f>
        <v>43293.5197106482</v>
      </c>
      <c r="O512" s="0" t="n">
        <v>96.545</v>
      </c>
      <c r="P512" s="0" t="n">
        <v>3.421778</v>
      </c>
      <c r="Q512" s="0" t="s">
        <v>281</v>
      </c>
      <c r="AF512" s="224"/>
    </row>
    <row r="513" customFormat="false" ht="15" hidden="false" customHeight="false" outlineLevel="0" collapsed="false">
      <c r="A513" s="0" t="s">
        <v>602</v>
      </c>
      <c r="B513" s="0" t="s">
        <v>281</v>
      </c>
      <c r="C513" s="0" t="s">
        <v>325</v>
      </c>
      <c r="D513" s="0" t="n">
        <v>20180712</v>
      </c>
      <c r="E513" s="0" t="s">
        <v>648</v>
      </c>
      <c r="F513" s="0" t="n">
        <v>25000</v>
      </c>
      <c r="G513" s="0" t="n">
        <v>95.46</v>
      </c>
      <c r="H513" s="0" t="n">
        <v>3.719204</v>
      </c>
      <c r="J513" s="224" t="n">
        <f aca="false">ROUND(D513/10000,0)</f>
        <v>2018</v>
      </c>
      <c r="K513" s="224" t="n">
        <f aca="false">ROUND((D513-J513*10000)/100,0)</f>
        <v>7</v>
      </c>
      <c r="L513" s="224" t="n">
        <f aca="false">D513-J513*10000-K513*100</f>
        <v>12</v>
      </c>
      <c r="M513" s="325" t="n">
        <f aca="false">DATE(J513,K513,L513)</f>
        <v>43293</v>
      </c>
      <c r="N513" s="222" t="n">
        <f aca="false">M513+E513</f>
        <v>43293.5197337963</v>
      </c>
      <c r="O513" s="0" t="n">
        <v>95.46</v>
      </c>
      <c r="P513" s="0" t="n">
        <v>3.719204</v>
      </c>
      <c r="Q513" s="0" t="s">
        <v>281</v>
      </c>
      <c r="AF513" s="224"/>
    </row>
    <row r="514" customFormat="false" ht="15" hidden="false" customHeight="false" outlineLevel="0" collapsed="false">
      <c r="A514" s="0" t="s">
        <v>602</v>
      </c>
      <c r="B514" s="0" t="s">
        <v>281</v>
      </c>
      <c r="C514" s="0" t="s">
        <v>325</v>
      </c>
      <c r="D514" s="0" t="n">
        <v>20180712</v>
      </c>
      <c r="E514" s="0" t="s">
        <v>649</v>
      </c>
      <c r="F514" s="0" t="n">
        <v>10000</v>
      </c>
      <c r="G514" s="0" t="n">
        <v>95.461</v>
      </c>
      <c r="H514" s="0" t="n">
        <v>3.718928</v>
      </c>
      <c r="J514" s="224" t="n">
        <f aca="false">ROUND(D514/10000,0)</f>
        <v>2018</v>
      </c>
      <c r="K514" s="224" t="n">
        <f aca="false">ROUND((D514-J514*10000)/100,0)</f>
        <v>7</v>
      </c>
      <c r="L514" s="224" t="n">
        <f aca="false">D514-J514*10000-K514*100</f>
        <v>12</v>
      </c>
      <c r="M514" s="325" t="n">
        <f aca="false">DATE(J514,K514,L514)</f>
        <v>43293</v>
      </c>
      <c r="N514" s="222" t="n">
        <f aca="false">M514+E514</f>
        <v>43293.5198611111</v>
      </c>
      <c r="O514" s="0" t="n">
        <v>95.461</v>
      </c>
      <c r="P514" s="0" t="n">
        <v>3.718928</v>
      </c>
      <c r="Q514" s="0" t="s">
        <v>281</v>
      </c>
      <c r="AF514" s="224"/>
    </row>
    <row r="515" customFormat="false" ht="15" hidden="false" customHeight="false" outlineLevel="0" collapsed="false">
      <c r="A515" s="0" t="s">
        <v>602</v>
      </c>
      <c r="B515" s="0" t="s">
        <v>281</v>
      </c>
      <c r="C515" s="0" t="s">
        <v>325</v>
      </c>
      <c r="D515" s="0" t="n">
        <v>20180712</v>
      </c>
      <c r="E515" s="0" t="s">
        <v>649</v>
      </c>
      <c r="F515" s="0" t="n">
        <v>10000</v>
      </c>
      <c r="G515" s="0" t="n">
        <v>96.545</v>
      </c>
      <c r="H515" s="0" t="n">
        <v>3.421778</v>
      </c>
      <c r="J515" s="224" t="n">
        <f aca="false">ROUND(D515/10000,0)</f>
        <v>2018</v>
      </c>
      <c r="K515" s="224" t="n">
        <f aca="false">ROUND((D515-J515*10000)/100,0)</f>
        <v>7</v>
      </c>
      <c r="L515" s="224" t="n">
        <f aca="false">D515-J515*10000-K515*100</f>
        <v>12</v>
      </c>
      <c r="M515" s="325" t="n">
        <f aca="false">DATE(J515,K515,L515)</f>
        <v>43293</v>
      </c>
      <c r="N515" s="222" t="n">
        <f aca="false">M515+E515</f>
        <v>43293.5198611111</v>
      </c>
      <c r="O515" s="0" t="n">
        <v>96.545</v>
      </c>
      <c r="P515" s="0" t="n">
        <v>3.421778</v>
      </c>
      <c r="Q515" s="0" t="s">
        <v>281</v>
      </c>
      <c r="AF515" s="224"/>
    </row>
    <row r="516" customFormat="false" ht="15" hidden="false" customHeight="false" outlineLevel="0" collapsed="false">
      <c r="A516" s="0" t="s">
        <v>602</v>
      </c>
      <c r="B516" s="0" t="s">
        <v>281</v>
      </c>
      <c r="C516" s="0" t="s">
        <v>325</v>
      </c>
      <c r="D516" s="0" t="n">
        <v>20180712</v>
      </c>
      <c r="E516" s="0" t="s">
        <v>650</v>
      </c>
      <c r="F516" s="0" t="n">
        <v>15000</v>
      </c>
      <c r="G516" s="0" t="n">
        <v>95.461</v>
      </c>
      <c r="H516" s="0" t="n">
        <v>3.718928</v>
      </c>
      <c r="J516" s="224" t="n">
        <f aca="false">ROUND(D516/10000,0)</f>
        <v>2018</v>
      </c>
      <c r="K516" s="224" t="n">
        <f aca="false">ROUND((D516-J516*10000)/100,0)</f>
        <v>7</v>
      </c>
      <c r="L516" s="224" t="n">
        <f aca="false">D516-J516*10000-K516*100</f>
        <v>12</v>
      </c>
      <c r="M516" s="325" t="n">
        <f aca="false">DATE(J516,K516,L516)</f>
        <v>43293</v>
      </c>
      <c r="N516" s="222" t="n">
        <f aca="false">M516+E516</f>
        <v>43293.5199421296</v>
      </c>
      <c r="O516" s="0" t="n">
        <v>95.461</v>
      </c>
      <c r="P516" s="0" t="n">
        <v>3.718928</v>
      </c>
      <c r="Q516" s="0" t="s">
        <v>281</v>
      </c>
      <c r="AF516" s="224"/>
    </row>
    <row r="517" customFormat="false" ht="15" hidden="false" customHeight="false" outlineLevel="0" collapsed="false">
      <c r="A517" s="0" t="s">
        <v>602</v>
      </c>
      <c r="B517" s="0" t="s">
        <v>281</v>
      </c>
      <c r="C517" s="0" t="s">
        <v>325</v>
      </c>
      <c r="D517" s="0" t="n">
        <v>20180712</v>
      </c>
      <c r="E517" s="0" t="s">
        <v>651</v>
      </c>
      <c r="F517" s="0" t="n">
        <v>10000</v>
      </c>
      <c r="G517" s="0" t="n">
        <v>95.461</v>
      </c>
      <c r="H517" s="0" t="n">
        <v>3.718928</v>
      </c>
      <c r="J517" s="224" t="n">
        <f aca="false">ROUND(D517/10000,0)</f>
        <v>2018</v>
      </c>
      <c r="K517" s="224" t="n">
        <f aca="false">ROUND((D517-J517*10000)/100,0)</f>
        <v>7</v>
      </c>
      <c r="L517" s="224" t="n">
        <f aca="false">D517-J517*10000-K517*100</f>
        <v>12</v>
      </c>
      <c r="M517" s="325" t="n">
        <f aca="false">DATE(J517,K517,L517)</f>
        <v>43293</v>
      </c>
      <c r="N517" s="222" t="n">
        <f aca="false">M517+E517</f>
        <v>43293.5199537037</v>
      </c>
      <c r="O517" s="0" t="n">
        <v>95.461</v>
      </c>
      <c r="P517" s="0" t="n">
        <v>3.718928</v>
      </c>
      <c r="Q517" s="0" t="s">
        <v>281</v>
      </c>
      <c r="AF517" s="224"/>
    </row>
    <row r="518" customFormat="false" ht="15" hidden="false" customHeight="false" outlineLevel="0" collapsed="false">
      <c r="A518" s="0" t="s">
        <v>602</v>
      </c>
      <c r="B518" s="0" t="s">
        <v>281</v>
      </c>
      <c r="C518" s="0" t="s">
        <v>325</v>
      </c>
      <c r="D518" s="0" t="n">
        <v>20180712</v>
      </c>
      <c r="E518" s="0" t="s">
        <v>652</v>
      </c>
      <c r="F518" s="0" t="s">
        <v>575</v>
      </c>
      <c r="G518" s="0" t="n">
        <v>94.771</v>
      </c>
      <c r="H518" s="0" t="n">
        <v>3.910114</v>
      </c>
      <c r="J518" s="224" t="n">
        <f aca="false">ROUND(D518/10000,0)</f>
        <v>2018</v>
      </c>
      <c r="K518" s="224" t="n">
        <f aca="false">ROUND((D518-J518*10000)/100,0)</f>
        <v>7</v>
      </c>
      <c r="L518" s="224" t="n">
        <f aca="false">D518-J518*10000-K518*100</f>
        <v>12</v>
      </c>
      <c r="M518" s="325" t="n">
        <f aca="false">DATE(J518,K518,L518)</f>
        <v>43293</v>
      </c>
      <c r="N518" s="222" t="n">
        <f aca="false">M518+E518</f>
        <v>43293.5756712963</v>
      </c>
      <c r="O518" s="0" t="n">
        <v>94.771</v>
      </c>
      <c r="P518" s="0" t="n">
        <v>3.910114</v>
      </c>
      <c r="Q518" s="0" t="s">
        <v>281</v>
      </c>
      <c r="AF518" s="224"/>
    </row>
    <row r="519" customFormat="false" ht="15" hidden="false" customHeight="false" outlineLevel="0" collapsed="false">
      <c r="A519" s="0" t="s">
        <v>602</v>
      </c>
      <c r="B519" s="0" t="s">
        <v>281</v>
      </c>
      <c r="C519" s="0" t="s">
        <v>325</v>
      </c>
      <c r="D519" s="0" t="n">
        <v>20180712</v>
      </c>
      <c r="E519" s="0" t="s">
        <v>652</v>
      </c>
      <c r="F519" s="0" t="s">
        <v>575</v>
      </c>
      <c r="G519" s="0" t="n">
        <v>94.797</v>
      </c>
      <c r="H519" s="0" t="n">
        <v>3.902881</v>
      </c>
      <c r="J519" s="224" t="n">
        <f aca="false">ROUND(D519/10000,0)</f>
        <v>2018</v>
      </c>
      <c r="K519" s="224" t="n">
        <f aca="false">ROUND((D519-J519*10000)/100,0)</f>
        <v>7</v>
      </c>
      <c r="L519" s="224" t="n">
        <f aca="false">D519-J519*10000-K519*100</f>
        <v>12</v>
      </c>
      <c r="M519" s="325" t="n">
        <f aca="false">DATE(J519,K519,L519)</f>
        <v>43293</v>
      </c>
      <c r="N519" s="222" t="n">
        <f aca="false">M519+E519</f>
        <v>43293.5756712963</v>
      </c>
      <c r="O519" s="0" t="n">
        <v>94.797</v>
      </c>
      <c r="P519" s="0" t="n">
        <v>3.902881</v>
      </c>
      <c r="Q519" s="0" t="s">
        <v>281</v>
      </c>
      <c r="AF519" s="224"/>
    </row>
    <row r="520" customFormat="false" ht="15" hidden="false" customHeight="false" outlineLevel="0" collapsed="false">
      <c r="A520" s="0" t="s">
        <v>602</v>
      </c>
      <c r="B520" s="0" t="s">
        <v>281</v>
      </c>
      <c r="C520" s="0" t="s">
        <v>325</v>
      </c>
      <c r="D520" s="0" t="n">
        <v>20180712</v>
      </c>
      <c r="E520" s="0" t="s">
        <v>653</v>
      </c>
      <c r="F520" s="0" t="n">
        <v>10000</v>
      </c>
      <c r="G520" s="0" t="n">
        <v>95.671</v>
      </c>
      <c r="H520" s="0" t="n">
        <v>3.661058</v>
      </c>
      <c r="J520" s="224" t="n">
        <f aca="false">ROUND(D520/10000,0)</f>
        <v>2018</v>
      </c>
      <c r="K520" s="224" t="n">
        <f aca="false">ROUND((D520-J520*10000)/100,0)</f>
        <v>7</v>
      </c>
      <c r="L520" s="224" t="n">
        <f aca="false">D520-J520*10000-K520*100</f>
        <v>12</v>
      </c>
      <c r="M520" s="325" t="n">
        <f aca="false">DATE(J520,K520,L520)</f>
        <v>43293</v>
      </c>
      <c r="N520" s="222" t="n">
        <f aca="false">M520+E520</f>
        <v>43293.5760185185</v>
      </c>
      <c r="O520" s="0" t="n">
        <v>95.671</v>
      </c>
      <c r="P520" s="0" t="n">
        <v>3.661058</v>
      </c>
      <c r="Q520" s="0" t="s">
        <v>281</v>
      </c>
      <c r="AF520" s="224"/>
    </row>
    <row r="521" customFormat="false" ht="15" hidden="false" customHeight="false" outlineLevel="0" collapsed="false">
      <c r="A521" s="0" t="s">
        <v>602</v>
      </c>
      <c r="B521" s="0" t="s">
        <v>281</v>
      </c>
      <c r="C521" s="0" t="s">
        <v>325</v>
      </c>
      <c r="D521" s="0" t="n">
        <v>20180712</v>
      </c>
      <c r="E521" s="0" t="s">
        <v>653</v>
      </c>
      <c r="F521" s="0" t="n">
        <v>10000</v>
      </c>
      <c r="G521" s="0" t="n">
        <v>96.921</v>
      </c>
      <c r="H521" s="0" t="n">
        <v>3.319609</v>
      </c>
      <c r="J521" s="224" t="n">
        <f aca="false">ROUND(D521/10000,0)</f>
        <v>2018</v>
      </c>
      <c r="K521" s="224" t="n">
        <f aca="false">ROUND((D521-J521*10000)/100,0)</f>
        <v>7</v>
      </c>
      <c r="L521" s="224" t="n">
        <f aca="false">D521-J521*10000-K521*100</f>
        <v>12</v>
      </c>
      <c r="M521" s="325" t="n">
        <f aca="false">DATE(J521,K521,L521)</f>
        <v>43293</v>
      </c>
      <c r="N521" s="222" t="n">
        <f aca="false">M521+E521</f>
        <v>43293.5760185185</v>
      </c>
      <c r="O521" s="0" t="n">
        <v>96.921</v>
      </c>
      <c r="P521" s="0" t="n">
        <v>3.319609</v>
      </c>
      <c r="Q521" s="0" t="s">
        <v>281</v>
      </c>
      <c r="AF521" s="224"/>
    </row>
    <row r="522" customFormat="false" ht="15" hidden="false" customHeight="false" outlineLevel="0" collapsed="false">
      <c r="A522" s="0" t="s">
        <v>602</v>
      </c>
      <c r="B522" s="0" t="s">
        <v>281</v>
      </c>
      <c r="C522" s="0" t="s">
        <v>325</v>
      </c>
      <c r="D522" s="0" t="n">
        <v>20180712</v>
      </c>
      <c r="E522" s="0" t="s">
        <v>653</v>
      </c>
      <c r="F522" s="0" t="n">
        <v>10000</v>
      </c>
      <c r="G522" s="0" t="n">
        <v>95.671</v>
      </c>
      <c r="H522" s="0" t="n">
        <v>3.661058</v>
      </c>
      <c r="J522" s="224" t="n">
        <f aca="false">ROUND(D522/10000,0)</f>
        <v>2018</v>
      </c>
      <c r="K522" s="224" t="n">
        <f aca="false">ROUND((D522-J522*10000)/100,0)</f>
        <v>7</v>
      </c>
      <c r="L522" s="224" t="n">
        <f aca="false">D522-J522*10000-K522*100</f>
        <v>12</v>
      </c>
      <c r="M522" s="325" t="n">
        <f aca="false">DATE(J522,K522,L522)</f>
        <v>43293</v>
      </c>
      <c r="N522" s="222" t="n">
        <f aca="false">M522+E522</f>
        <v>43293.5760185185</v>
      </c>
      <c r="O522" s="0" t="n">
        <v>95.671</v>
      </c>
      <c r="P522" s="0" t="n">
        <v>3.661058</v>
      </c>
      <c r="Q522" s="0" t="s">
        <v>281</v>
      </c>
      <c r="AF522" s="224"/>
    </row>
    <row r="523" customFormat="false" ht="15" hidden="false" customHeight="false" outlineLevel="0" collapsed="false">
      <c r="A523" s="0" t="s">
        <v>602</v>
      </c>
      <c r="B523" s="0" t="s">
        <v>281</v>
      </c>
      <c r="C523" s="0" t="s">
        <v>325</v>
      </c>
      <c r="D523" s="0" t="n">
        <v>20180712</v>
      </c>
      <c r="E523" s="0" t="s">
        <v>654</v>
      </c>
      <c r="F523" s="0" t="n">
        <v>100000</v>
      </c>
      <c r="G523" s="0" t="n">
        <v>95.16</v>
      </c>
      <c r="H523" s="0" t="n">
        <v>3.802132</v>
      </c>
      <c r="J523" s="224" t="n">
        <f aca="false">ROUND(D523/10000,0)</f>
        <v>2018</v>
      </c>
      <c r="K523" s="224" t="n">
        <f aca="false">ROUND((D523-J523*10000)/100,0)</f>
        <v>7</v>
      </c>
      <c r="L523" s="224" t="n">
        <f aca="false">D523-J523*10000-K523*100</f>
        <v>12</v>
      </c>
      <c r="M523" s="325" t="n">
        <f aca="false">DATE(J523,K523,L523)</f>
        <v>43293</v>
      </c>
      <c r="N523" s="222" t="n">
        <f aca="false">M523+E523</f>
        <v>43293.6259375</v>
      </c>
      <c r="O523" s="0" t="n">
        <v>95.16</v>
      </c>
      <c r="P523" s="0" t="n">
        <v>3.802132</v>
      </c>
      <c r="Q523" s="0" t="s">
        <v>281</v>
      </c>
      <c r="AF523" s="224"/>
    </row>
    <row r="524" customFormat="false" ht="15" hidden="false" customHeight="false" outlineLevel="0" collapsed="false">
      <c r="A524" s="0" t="s">
        <v>602</v>
      </c>
      <c r="B524" s="0" t="s">
        <v>281</v>
      </c>
      <c r="C524" s="0" t="s">
        <v>325</v>
      </c>
      <c r="D524" s="0" t="n">
        <v>20180713</v>
      </c>
      <c r="E524" s="0" t="s">
        <v>655</v>
      </c>
      <c r="F524" s="0" t="n">
        <v>5000</v>
      </c>
      <c r="G524" s="0" t="n">
        <v>94.828</v>
      </c>
      <c r="H524" s="0" t="n">
        <v>3.895188</v>
      </c>
      <c r="J524" s="224" t="n">
        <f aca="false">ROUND(D524/10000,0)</f>
        <v>2018</v>
      </c>
      <c r="K524" s="224" t="n">
        <f aca="false">ROUND((D524-J524*10000)/100,0)</f>
        <v>7</v>
      </c>
      <c r="L524" s="224" t="n">
        <f aca="false">D524-J524*10000-K524*100</f>
        <v>13</v>
      </c>
      <c r="M524" s="325" t="n">
        <f aca="false">DATE(J524,K524,L524)</f>
        <v>43294</v>
      </c>
      <c r="N524" s="222" t="n">
        <f aca="false">M524+E524</f>
        <v>43294.3368287037</v>
      </c>
      <c r="O524" s="0" t="n">
        <v>94.828</v>
      </c>
      <c r="P524" s="0" t="n">
        <v>3.895188</v>
      </c>
      <c r="Q524" s="0" t="s">
        <v>281</v>
      </c>
      <c r="AF524" s="224"/>
    </row>
    <row r="525" customFormat="false" ht="15" hidden="false" customHeight="false" outlineLevel="0" collapsed="false">
      <c r="A525" s="0" t="s">
        <v>602</v>
      </c>
      <c r="B525" s="0" t="s">
        <v>281</v>
      </c>
      <c r="C525" s="0" t="s">
        <v>325</v>
      </c>
      <c r="D525" s="0" t="n">
        <v>20180713</v>
      </c>
      <c r="E525" s="0" t="s">
        <v>656</v>
      </c>
      <c r="F525" s="0" t="n">
        <v>5000</v>
      </c>
      <c r="G525" s="0" t="n">
        <v>94.828</v>
      </c>
      <c r="H525" s="0" t="n">
        <v>3.895188</v>
      </c>
      <c r="J525" s="224" t="n">
        <f aca="false">ROUND(D525/10000,0)</f>
        <v>2018</v>
      </c>
      <c r="K525" s="224" t="n">
        <f aca="false">ROUND((D525-J525*10000)/100,0)</f>
        <v>7</v>
      </c>
      <c r="L525" s="224" t="n">
        <f aca="false">D525-J525*10000-K525*100</f>
        <v>13</v>
      </c>
      <c r="M525" s="325" t="n">
        <f aca="false">DATE(J525,K525,L525)</f>
        <v>43294</v>
      </c>
      <c r="N525" s="222" t="n">
        <f aca="false">M525+E525</f>
        <v>43294.3369907407</v>
      </c>
      <c r="O525" s="0" t="n">
        <v>94.828</v>
      </c>
      <c r="P525" s="0" t="n">
        <v>3.895188</v>
      </c>
      <c r="Q525" s="0" t="s">
        <v>281</v>
      </c>
      <c r="AF525" s="224"/>
    </row>
    <row r="526" customFormat="false" ht="15" hidden="false" customHeight="false" outlineLevel="0" collapsed="false">
      <c r="A526" s="0" t="s">
        <v>602</v>
      </c>
      <c r="B526" s="0" t="s">
        <v>281</v>
      </c>
      <c r="C526" s="0" t="s">
        <v>325</v>
      </c>
      <c r="D526" s="0" t="n">
        <v>20180713</v>
      </c>
      <c r="E526" s="0" t="s">
        <v>657</v>
      </c>
      <c r="F526" s="0" t="n">
        <v>5000</v>
      </c>
      <c r="G526" s="0" t="n">
        <v>94.355</v>
      </c>
      <c r="H526" s="0" t="n">
        <v>4.027177</v>
      </c>
      <c r="J526" s="224" t="n">
        <f aca="false">ROUND(D526/10000,0)</f>
        <v>2018</v>
      </c>
      <c r="K526" s="224" t="n">
        <f aca="false">ROUND((D526-J526*10000)/100,0)</f>
        <v>7</v>
      </c>
      <c r="L526" s="224" t="n">
        <f aca="false">D526-J526*10000-K526*100</f>
        <v>13</v>
      </c>
      <c r="M526" s="325" t="n">
        <f aca="false">DATE(J526,K526,L526)</f>
        <v>43294</v>
      </c>
      <c r="N526" s="222" t="n">
        <f aca="false">M526+E526</f>
        <v>43294.3370023148</v>
      </c>
      <c r="O526" s="0" t="n">
        <v>94.355</v>
      </c>
      <c r="P526" s="0" t="n">
        <v>4.027177</v>
      </c>
      <c r="Q526" s="0" t="s">
        <v>281</v>
      </c>
      <c r="AF526" s="224"/>
    </row>
    <row r="527" customFormat="false" ht="15" hidden="false" customHeight="false" outlineLevel="0" collapsed="false">
      <c r="A527" s="0" t="s">
        <v>602</v>
      </c>
      <c r="B527" s="0" t="s">
        <v>281</v>
      </c>
      <c r="C527" s="0" t="s">
        <v>325</v>
      </c>
      <c r="D527" s="0" t="n">
        <v>20180713</v>
      </c>
      <c r="E527" s="0" t="s">
        <v>657</v>
      </c>
      <c r="F527" s="0" t="n">
        <v>5000</v>
      </c>
      <c r="G527" s="0" t="n">
        <v>94.828</v>
      </c>
      <c r="H527" s="0" t="n">
        <v>3.895188</v>
      </c>
      <c r="J527" s="224" t="n">
        <f aca="false">ROUND(D527/10000,0)</f>
        <v>2018</v>
      </c>
      <c r="K527" s="224" t="n">
        <f aca="false">ROUND((D527-J527*10000)/100,0)</f>
        <v>7</v>
      </c>
      <c r="L527" s="224" t="n">
        <f aca="false">D527-J527*10000-K527*100</f>
        <v>13</v>
      </c>
      <c r="M527" s="325" t="n">
        <f aca="false">DATE(J527,K527,L527)</f>
        <v>43294</v>
      </c>
      <c r="N527" s="222" t="n">
        <f aca="false">M527+E527</f>
        <v>43294.3370023148</v>
      </c>
      <c r="O527" s="0" t="n">
        <v>94.828</v>
      </c>
      <c r="P527" s="0" t="n">
        <v>3.895188</v>
      </c>
      <c r="Q527" s="0" t="s">
        <v>281</v>
      </c>
      <c r="AF527" s="224"/>
    </row>
    <row r="528" customFormat="false" ht="15" hidden="false" customHeight="false" outlineLevel="0" collapsed="false">
      <c r="A528" s="0" t="s">
        <v>602</v>
      </c>
      <c r="B528" s="0" t="s">
        <v>281</v>
      </c>
      <c r="C528" s="0" t="s">
        <v>325</v>
      </c>
      <c r="D528" s="0" t="n">
        <v>20180713</v>
      </c>
      <c r="E528" s="0" t="s">
        <v>658</v>
      </c>
      <c r="F528" s="0" t="n">
        <v>10000</v>
      </c>
      <c r="G528" s="0" t="n">
        <v>94.989</v>
      </c>
      <c r="H528" s="0" t="n">
        <v>3.850436</v>
      </c>
      <c r="J528" s="224" t="n">
        <f aca="false">ROUND(D528/10000,0)</f>
        <v>2018</v>
      </c>
      <c r="K528" s="224" t="n">
        <f aca="false">ROUND((D528-J528*10000)/100,0)</f>
        <v>7</v>
      </c>
      <c r="L528" s="224" t="n">
        <f aca="false">D528-J528*10000-K528*100</f>
        <v>13</v>
      </c>
      <c r="M528" s="325" t="n">
        <f aca="false">DATE(J528,K528,L528)</f>
        <v>43294</v>
      </c>
      <c r="N528" s="222" t="n">
        <f aca="false">M528+E528</f>
        <v>43294.5173726852</v>
      </c>
      <c r="O528" s="0" t="n">
        <v>94.989</v>
      </c>
      <c r="P528" s="0" t="n">
        <v>3.850436</v>
      </c>
      <c r="Q528" s="0" t="s">
        <v>281</v>
      </c>
      <c r="AF528" s="224"/>
    </row>
    <row r="529" customFormat="false" ht="15" hidden="false" customHeight="false" outlineLevel="0" collapsed="false">
      <c r="A529" s="0" t="s">
        <v>602</v>
      </c>
      <c r="B529" s="0" t="s">
        <v>281</v>
      </c>
      <c r="C529" s="0" t="s">
        <v>325</v>
      </c>
      <c r="D529" s="0" t="n">
        <v>20180713</v>
      </c>
      <c r="E529" s="0" t="s">
        <v>659</v>
      </c>
      <c r="F529" s="0" t="n">
        <v>50000</v>
      </c>
      <c r="G529" s="0" t="n">
        <v>95.285</v>
      </c>
      <c r="H529" s="0" t="n">
        <v>3.768387</v>
      </c>
      <c r="J529" s="224" t="n">
        <f aca="false">ROUND(D529/10000,0)</f>
        <v>2018</v>
      </c>
      <c r="K529" s="224" t="n">
        <f aca="false">ROUND((D529-J529*10000)/100,0)</f>
        <v>7</v>
      </c>
      <c r="L529" s="224" t="n">
        <f aca="false">D529-J529*10000-K529*100</f>
        <v>13</v>
      </c>
      <c r="M529" s="325" t="n">
        <f aca="false">DATE(J529,K529,L529)</f>
        <v>43294</v>
      </c>
      <c r="N529" s="222" t="n">
        <f aca="false">M529+E529</f>
        <v>43294.5484490741</v>
      </c>
      <c r="O529" s="0" t="n">
        <v>95.285</v>
      </c>
      <c r="P529" s="0" t="n">
        <v>3.768387</v>
      </c>
      <c r="Q529" s="0" t="s">
        <v>281</v>
      </c>
      <c r="AF529" s="224"/>
    </row>
    <row r="530" customFormat="false" ht="15" hidden="false" customHeight="false" outlineLevel="0" collapsed="false">
      <c r="A530" s="0" t="s">
        <v>602</v>
      </c>
      <c r="B530" s="0" t="s">
        <v>281</v>
      </c>
      <c r="C530" s="0" t="s">
        <v>325</v>
      </c>
      <c r="D530" s="0" t="n">
        <v>20180713</v>
      </c>
      <c r="E530" s="0" t="s">
        <v>660</v>
      </c>
      <c r="F530" s="0" t="n">
        <v>50000</v>
      </c>
      <c r="G530" s="0" t="n">
        <v>95.285</v>
      </c>
      <c r="H530" s="0" t="n">
        <v>3.768387</v>
      </c>
      <c r="J530" s="224" t="n">
        <f aca="false">ROUND(D530/10000,0)</f>
        <v>2018</v>
      </c>
      <c r="K530" s="224" t="n">
        <f aca="false">ROUND((D530-J530*10000)/100,0)</f>
        <v>7</v>
      </c>
      <c r="L530" s="224" t="n">
        <f aca="false">D530-J530*10000-K530*100</f>
        <v>13</v>
      </c>
      <c r="M530" s="325" t="n">
        <f aca="false">DATE(J530,K530,L530)</f>
        <v>43294</v>
      </c>
      <c r="N530" s="222" t="n">
        <f aca="false">M530+E530</f>
        <v>43294.5484606482</v>
      </c>
      <c r="O530" s="0" t="n">
        <v>95.285</v>
      </c>
      <c r="P530" s="0" t="n">
        <v>3.768387</v>
      </c>
      <c r="Q530" s="0" t="s">
        <v>281</v>
      </c>
      <c r="AF530" s="224"/>
    </row>
    <row r="531" customFormat="false" ht="15" hidden="false" customHeight="false" outlineLevel="0" collapsed="false">
      <c r="A531" s="0" t="s">
        <v>602</v>
      </c>
      <c r="B531" s="0" t="s">
        <v>281</v>
      </c>
      <c r="C531" s="0" t="s">
        <v>325</v>
      </c>
      <c r="D531" s="0" t="n">
        <v>20180713</v>
      </c>
      <c r="E531" s="0" t="s">
        <v>661</v>
      </c>
      <c r="F531" s="0" t="n">
        <v>25000</v>
      </c>
      <c r="G531" s="0" t="n">
        <v>95.102</v>
      </c>
      <c r="H531" s="0" t="n">
        <v>3.819078</v>
      </c>
      <c r="J531" s="224" t="n">
        <f aca="false">ROUND(D531/10000,0)</f>
        <v>2018</v>
      </c>
      <c r="K531" s="224" t="n">
        <f aca="false">ROUND((D531-J531*10000)/100,0)</f>
        <v>7</v>
      </c>
      <c r="L531" s="224" t="n">
        <f aca="false">D531-J531*10000-K531*100</f>
        <v>13</v>
      </c>
      <c r="M531" s="325" t="n">
        <f aca="false">DATE(J531,K531,L531)</f>
        <v>43294</v>
      </c>
      <c r="N531" s="222" t="n">
        <f aca="false">M531+E531</f>
        <v>43294.6240856481</v>
      </c>
      <c r="O531" s="0" t="n">
        <v>95.102</v>
      </c>
      <c r="P531" s="0" t="n">
        <v>3.819078</v>
      </c>
      <c r="Q531" s="0" t="s">
        <v>281</v>
      </c>
      <c r="AF531" s="224"/>
    </row>
    <row r="532" customFormat="false" ht="15" hidden="false" customHeight="false" outlineLevel="0" collapsed="false">
      <c r="A532" s="0" t="s">
        <v>602</v>
      </c>
      <c r="B532" s="0" t="s">
        <v>281</v>
      </c>
      <c r="C532" s="0" t="s">
        <v>325</v>
      </c>
      <c r="D532" s="0" t="n">
        <v>20180713</v>
      </c>
      <c r="E532" s="0" t="s">
        <v>661</v>
      </c>
      <c r="F532" s="0" t="n">
        <v>25000</v>
      </c>
      <c r="G532" s="0" t="n">
        <v>95.102</v>
      </c>
      <c r="H532" s="0" t="n">
        <v>3.819078</v>
      </c>
      <c r="J532" s="224" t="n">
        <f aca="false">ROUND(D532/10000,0)</f>
        <v>2018</v>
      </c>
      <c r="K532" s="224" t="n">
        <f aca="false">ROUND((D532-J532*10000)/100,0)</f>
        <v>7</v>
      </c>
      <c r="L532" s="224" t="n">
        <f aca="false">D532-J532*10000-K532*100</f>
        <v>13</v>
      </c>
      <c r="M532" s="325" t="n">
        <f aca="false">DATE(J532,K532,L532)</f>
        <v>43294</v>
      </c>
      <c r="N532" s="222" t="n">
        <f aca="false">M532+E532</f>
        <v>43294.6240856481</v>
      </c>
      <c r="O532" s="0" t="n">
        <v>95.102</v>
      </c>
      <c r="P532" s="0" t="n">
        <v>3.819078</v>
      </c>
      <c r="Q532" s="0" t="s">
        <v>281</v>
      </c>
      <c r="AF532" s="224"/>
    </row>
    <row r="533" customFormat="false" ht="15" hidden="false" customHeight="false" outlineLevel="0" collapsed="false">
      <c r="A533" s="0" t="s">
        <v>602</v>
      </c>
      <c r="B533" s="0" t="s">
        <v>281</v>
      </c>
      <c r="C533" s="0" t="s">
        <v>325</v>
      </c>
      <c r="D533" s="0" t="n">
        <v>20180713</v>
      </c>
      <c r="E533" s="0" t="s">
        <v>662</v>
      </c>
      <c r="F533" s="0" t="n">
        <v>5000</v>
      </c>
      <c r="G533" s="0" t="n">
        <v>95.436</v>
      </c>
      <c r="H533" s="0" t="n">
        <v>3.726644</v>
      </c>
      <c r="J533" s="224" t="n">
        <f aca="false">ROUND(D533/10000,0)</f>
        <v>2018</v>
      </c>
      <c r="K533" s="224" t="n">
        <f aca="false">ROUND((D533-J533*10000)/100,0)</f>
        <v>7</v>
      </c>
      <c r="L533" s="224" t="n">
        <f aca="false">D533-J533*10000-K533*100</f>
        <v>13</v>
      </c>
      <c r="M533" s="325" t="n">
        <f aca="false">DATE(J533,K533,L533)</f>
        <v>43294</v>
      </c>
      <c r="N533" s="222" t="n">
        <f aca="false">M533+E533</f>
        <v>43294.625775463</v>
      </c>
      <c r="O533" s="0" t="n">
        <v>95.436</v>
      </c>
      <c r="P533" s="0" t="n">
        <v>3.726644</v>
      </c>
      <c r="Q533" s="0" t="s">
        <v>281</v>
      </c>
      <c r="AF533" s="224"/>
    </row>
    <row r="534" customFormat="false" ht="15" hidden="false" customHeight="false" outlineLevel="0" collapsed="false">
      <c r="A534" s="0" t="s">
        <v>602</v>
      </c>
      <c r="B534" s="0" t="s">
        <v>281</v>
      </c>
      <c r="C534" s="0" t="s">
        <v>325</v>
      </c>
      <c r="D534" s="0" t="n">
        <v>20180713</v>
      </c>
      <c r="E534" s="0" t="s">
        <v>662</v>
      </c>
      <c r="F534" s="0" t="n">
        <v>30000</v>
      </c>
      <c r="G534" s="0" t="n">
        <v>95.55</v>
      </c>
      <c r="H534" s="0" t="n">
        <v>3.695181</v>
      </c>
      <c r="J534" s="224" t="n">
        <f aca="false">ROUND(D534/10000,0)</f>
        <v>2018</v>
      </c>
      <c r="K534" s="224" t="n">
        <f aca="false">ROUND((D534-J534*10000)/100,0)</f>
        <v>7</v>
      </c>
      <c r="L534" s="224" t="n">
        <f aca="false">D534-J534*10000-K534*100</f>
        <v>13</v>
      </c>
      <c r="M534" s="325" t="n">
        <f aca="false">DATE(J534,K534,L534)</f>
        <v>43294</v>
      </c>
      <c r="N534" s="222" t="n">
        <f aca="false">M534+E534</f>
        <v>43294.625775463</v>
      </c>
      <c r="O534" s="0" t="n">
        <v>95.55</v>
      </c>
      <c r="P534" s="0" t="n">
        <v>3.695181</v>
      </c>
      <c r="Q534" s="0" t="s">
        <v>281</v>
      </c>
      <c r="AF534" s="224"/>
    </row>
    <row r="535" customFormat="false" ht="15" hidden="false" customHeight="false" outlineLevel="0" collapsed="false">
      <c r="A535" s="0" t="s">
        <v>602</v>
      </c>
      <c r="B535" s="0" t="s">
        <v>281</v>
      </c>
      <c r="C535" s="0" t="s">
        <v>325</v>
      </c>
      <c r="D535" s="0" t="n">
        <v>20180713</v>
      </c>
      <c r="E535" s="0" t="s">
        <v>662</v>
      </c>
      <c r="F535" s="0" t="n">
        <v>35000</v>
      </c>
      <c r="G535" s="0" t="n">
        <v>95.533</v>
      </c>
      <c r="H535" s="0" t="n">
        <v>3.69987</v>
      </c>
      <c r="J535" s="224" t="n">
        <f aca="false">ROUND(D535/10000,0)</f>
        <v>2018</v>
      </c>
      <c r="K535" s="224" t="n">
        <f aca="false">ROUND((D535-J535*10000)/100,0)</f>
        <v>7</v>
      </c>
      <c r="L535" s="224" t="n">
        <f aca="false">D535-J535*10000-K535*100</f>
        <v>13</v>
      </c>
      <c r="M535" s="325" t="n">
        <f aca="false">DATE(J535,K535,L535)</f>
        <v>43294</v>
      </c>
      <c r="N535" s="222" t="n">
        <f aca="false">M535+E535</f>
        <v>43294.625775463</v>
      </c>
      <c r="O535" s="0" t="n">
        <v>95.533</v>
      </c>
      <c r="P535" s="0" t="n">
        <v>3.69987</v>
      </c>
      <c r="Q535" s="0" t="s">
        <v>281</v>
      </c>
      <c r="AF535" s="224"/>
    </row>
    <row r="536" customFormat="false" ht="15" hidden="false" customHeight="false" outlineLevel="0" collapsed="false">
      <c r="A536" s="0" t="s">
        <v>602</v>
      </c>
      <c r="B536" s="0" t="s">
        <v>281</v>
      </c>
      <c r="C536" s="0" t="s">
        <v>325</v>
      </c>
      <c r="D536" s="0" t="n">
        <v>20180713</v>
      </c>
      <c r="E536" s="0" t="s">
        <v>663</v>
      </c>
      <c r="F536" s="0" t="n">
        <v>35000</v>
      </c>
      <c r="G536" s="0" t="n">
        <v>96.521</v>
      </c>
      <c r="H536" s="0" t="n">
        <v>3.428936</v>
      </c>
      <c r="J536" s="224" t="n">
        <f aca="false">ROUND(D536/10000,0)</f>
        <v>2018</v>
      </c>
      <c r="K536" s="224" t="n">
        <f aca="false">ROUND((D536-J536*10000)/100,0)</f>
        <v>7</v>
      </c>
      <c r="L536" s="224" t="n">
        <f aca="false">D536-J536*10000-K536*100</f>
        <v>13</v>
      </c>
      <c r="M536" s="325" t="n">
        <f aca="false">DATE(J536,K536,L536)</f>
        <v>43294</v>
      </c>
      <c r="N536" s="222" t="n">
        <f aca="false">M536+E536</f>
        <v>43294.6271180556</v>
      </c>
      <c r="O536" s="0" t="n">
        <v>96.521</v>
      </c>
      <c r="P536" s="0" t="n">
        <v>3.428936</v>
      </c>
      <c r="Q536" s="0" t="s">
        <v>281</v>
      </c>
      <c r="AF536" s="224"/>
    </row>
    <row r="537" customFormat="false" ht="15" hidden="false" customHeight="false" outlineLevel="0" collapsed="false">
      <c r="A537" s="0" t="s">
        <v>602</v>
      </c>
      <c r="B537" s="0" t="s">
        <v>281</v>
      </c>
      <c r="C537" s="0" t="s">
        <v>325</v>
      </c>
      <c r="D537" s="0" t="n">
        <v>20180713</v>
      </c>
      <c r="E537" s="0" t="s">
        <v>663</v>
      </c>
      <c r="F537" s="0" t="n">
        <v>35000</v>
      </c>
      <c r="G537" s="0" t="n">
        <v>95.7472</v>
      </c>
      <c r="H537" s="0" t="n">
        <v>3.640856</v>
      </c>
      <c r="J537" s="224" t="n">
        <f aca="false">ROUND(D537/10000,0)</f>
        <v>2018</v>
      </c>
      <c r="K537" s="224" t="n">
        <f aca="false">ROUND((D537-J537*10000)/100,0)</f>
        <v>7</v>
      </c>
      <c r="L537" s="224" t="n">
        <f aca="false">D537-J537*10000-K537*100</f>
        <v>13</v>
      </c>
      <c r="M537" s="325" t="n">
        <f aca="false">DATE(J537,K537,L537)</f>
        <v>43294</v>
      </c>
      <c r="N537" s="222" t="n">
        <f aca="false">M537+E537</f>
        <v>43294.6271180556</v>
      </c>
      <c r="O537" s="0" t="n">
        <v>95.7472</v>
      </c>
      <c r="P537" s="0" t="n">
        <v>3.640856</v>
      </c>
      <c r="Q537" s="0" t="s">
        <v>281</v>
      </c>
      <c r="AF537" s="224"/>
    </row>
    <row r="538" customFormat="false" ht="15" hidden="false" customHeight="false" outlineLevel="0" collapsed="false">
      <c r="A538" s="0" t="s">
        <v>602</v>
      </c>
      <c r="B538" s="0" t="s">
        <v>281</v>
      </c>
      <c r="C538" s="0" t="s">
        <v>325</v>
      </c>
      <c r="D538" s="0" t="n">
        <v>20180716</v>
      </c>
      <c r="E538" s="0" t="s">
        <v>664</v>
      </c>
      <c r="F538" s="0" t="n">
        <v>25000</v>
      </c>
      <c r="G538" s="0" t="n">
        <v>95.235</v>
      </c>
      <c r="H538" s="0" t="n">
        <v>3.783081</v>
      </c>
      <c r="J538" s="224" t="n">
        <f aca="false">ROUND(D538/10000,0)</f>
        <v>2018</v>
      </c>
      <c r="K538" s="224" t="n">
        <f aca="false">ROUND((D538-J538*10000)/100,0)</f>
        <v>7</v>
      </c>
      <c r="L538" s="224" t="n">
        <f aca="false">D538-J538*10000-K538*100</f>
        <v>16</v>
      </c>
      <c r="M538" s="325" t="n">
        <f aca="false">DATE(J538,K538,L538)</f>
        <v>43297</v>
      </c>
      <c r="N538" s="222" t="n">
        <f aca="false">M538+E538</f>
        <v>43297.4180208333</v>
      </c>
      <c r="O538" s="0" t="n">
        <v>95.235</v>
      </c>
      <c r="P538" s="0" t="n">
        <v>3.783081</v>
      </c>
      <c r="Q538" s="0" t="s">
        <v>281</v>
      </c>
      <c r="AF538" s="224"/>
    </row>
    <row r="539" customFormat="false" ht="15" hidden="false" customHeight="false" outlineLevel="0" collapsed="false">
      <c r="A539" s="0" t="s">
        <v>602</v>
      </c>
      <c r="B539" s="0" t="s">
        <v>281</v>
      </c>
      <c r="C539" s="0" t="s">
        <v>325</v>
      </c>
      <c r="D539" s="0" t="n">
        <v>20180716</v>
      </c>
      <c r="E539" s="0" t="s">
        <v>664</v>
      </c>
      <c r="F539" s="0" t="n">
        <v>25000</v>
      </c>
      <c r="G539" s="0" t="n">
        <v>95.135</v>
      </c>
      <c r="H539" s="0" t="n">
        <v>3.810803</v>
      </c>
      <c r="J539" s="224" t="n">
        <f aca="false">ROUND(D539/10000,0)</f>
        <v>2018</v>
      </c>
      <c r="K539" s="224" t="n">
        <f aca="false">ROUND((D539-J539*10000)/100,0)</f>
        <v>7</v>
      </c>
      <c r="L539" s="224" t="n">
        <f aca="false">D539-J539*10000-K539*100</f>
        <v>16</v>
      </c>
      <c r="M539" s="325" t="n">
        <f aca="false">DATE(J539,K539,L539)</f>
        <v>43297</v>
      </c>
      <c r="N539" s="222" t="n">
        <f aca="false">M539+E539</f>
        <v>43297.4180208333</v>
      </c>
      <c r="O539" s="0" t="n">
        <v>95.135</v>
      </c>
      <c r="P539" s="0" t="n">
        <v>3.810803</v>
      </c>
      <c r="Q539" s="0" t="s">
        <v>281</v>
      </c>
      <c r="AF539" s="224"/>
    </row>
    <row r="540" customFormat="false" ht="15" hidden="false" customHeight="false" outlineLevel="0" collapsed="false">
      <c r="A540" s="0" t="s">
        <v>602</v>
      </c>
      <c r="B540" s="0" t="s">
        <v>281</v>
      </c>
      <c r="C540" s="0" t="s">
        <v>325</v>
      </c>
      <c r="D540" s="0" t="n">
        <v>20180716</v>
      </c>
      <c r="E540" s="0" t="s">
        <v>665</v>
      </c>
      <c r="F540" s="0" t="n">
        <v>25000</v>
      </c>
      <c r="G540" s="0" t="n">
        <v>94.897</v>
      </c>
      <c r="H540" s="0" t="n">
        <v>3.876915</v>
      </c>
      <c r="J540" s="224" t="n">
        <f aca="false">ROUND(D540/10000,0)</f>
        <v>2018</v>
      </c>
      <c r="K540" s="224" t="n">
        <f aca="false">ROUND((D540-J540*10000)/100,0)</f>
        <v>7</v>
      </c>
      <c r="L540" s="224" t="n">
        <f aca="false">D540-J540*10000-K540*100</f>
        <v>16</v>
      </c>
      <c r="M540" s="325" t="n">
        <f aca="false">DATE(J540,K540,L540)</f>
        <v>43297</v>
      </c>
      <c r="N540" s="222" t="n">
        <f aca="false">M540+E540</f>
        <v>43297.5058449074</v>
      </c>
      <c r="O540" s="0" t="n">
        <v>94.897</v>
      </c>
      <c r="P540" s="0" t="n">
        <v>3.876915</v>
      </c>
      <c r="Q540" s="0" t="s">
        <v>281</v>
      </c>
      <c r="AF540" s="224"/>
    </row>
    <row r="541" customFormat="false" ht="15" hidden="false" customHeight="false" outlineLevel="0" collapsed="false">
      <c r="A541" s="0" t="s">
        <v>602</v>
      </c>
      <c r="B541" s="0" t="s">
        <v>281</v>
      </c>
      <c r="C541" s="0" t="s">
        <v>325</v>
      </c>
      <c r="D541" s="0" t="n">
        <v>20180716</v>
      </c>
      <c r="E541" s="0" t="s">
        <v>666</v>
      </c>
      <c r="F541" s="0" t="n">
        <v>40000</v>
      </c>
      <c r="G541" s="0" t="n">
        <v>95.171</v>
      </c>
      <c r="H541" s="0" t="n">
        <v>3.800819</v>
      </c>
      <c r="J541" s="224" t="n">
        <f aca="false">ROUND(D541/10000,0)</f>
        <v>2018</v>
      </c>
      <c r="K541" s="224" t="n">
        <f aca="false">ROUND((D541-J541*10000)/100,0)</f>
        <v>7</v>
      </c>
      <c r="L541" s="224" t="n">
        <f aca="false">D541-J541*10000-K541*100</f>
        <v>16</v>
      </c>
      <c r="M541" s="325" t="n">
        <f aca="false">DATE(J541,K541,L541)</f>
        <v>43297</v>
      </c>
      <c r="N541" s="222" t="n">
        <f aca="false">M541+E541</f>
        <v>43297.5896296296</v>
      </c>
      <c r="O541" s="0" t="n">
        <v>95.171</v>
      </c>
      <c r="P541" s="0" t="n">
        <v>3.800819</v>
      </c>
      <c r="Q541" s="0" t="s">
        <v>281</v>
      </c>
      <c r="AF541" s="224"/>
    </row>
    <row r="542" customFormat="false" ht="15" hidden="false" customHeight="false" outlineLevel="0" collapsed="false">
      <c r="A542" s="0" t="s">
        <v>602</v>
      </c>
      <c r="B542" s="0" t="s">
        <v>281</v>
      </c>
      <c r="C542" s="0" t="s">
        <v>325</v>
      </c>
      <c r="D542" s="0" t="n">
        <v>20180716</v>
      </c>
      <c r="E542" s="0" t="s">
        <v>666</v>
      </c>
      <c r="F542" s="0" t="n">
        <v>40000</v>
      </c>
      <c r="G542" s="0" t="n">
        <v>95.271</v>
      </c>
      <c r="H542" s="0" t="n">
        <v>3.77311</v>
      </c>
      <c r="J542" s="224" t="n">
        <f aca="false">ROUND(D542/10000,0)</f>
        <v>2018</v>
      </c>
      <c r="K542" s="224" t="n">
        <f aca="false">ROUND((D542-J542*10000)/100,0)</f>
        <v>7</v>
      </c>
      <c r="L542" s="224" t="n">
        <f aca="false">D542-J542*10000-K542*100</f>
        <v>16</v>
      </c>
      <c r="M542" s="325" t="n">
        <f aca="false">DATE(J542,K542,L542)</f>
        <v>43297</v>
      </c>
      <c r="N542" s="222" t="n">
        <f aca="false">M542+E542</f>
        <v>43297.5896296296</v>
      </c>
      <c r="O542" s="0" t="n">
        <v>95.271</v>
      </c>
      <c r="P542" s="0" t="n">
        <v>3.77311</v>
      </c>
      <c r="Q542" s="0" t="s">
        <v>281</v>
      </c>
      <c r="AF542" s="224"/>
    </row>
    <row r="543" customFormat="false" ht="15" hidden="false" customHeight="false" outlineLevel="0" collapsed="false">
      <c r="A543" s="0" t="s">
        <v>602</v>
      </c>
      <c r="B543" s="0" t="s">
        <v>281</v>
      </c>
      <c r="C543" s="0" t="s">
        <v>325</v>
      </c>
      <c r="D543" s="0" t="n">
        <v>20180716</v>
      </c>
      <c r="E543" s="0" t="s">
        <v>666</v>
      </c>
      <c r="F543" s="0" t="n">
        <v>40000</v>
      </c>
      <c r="G543" s="0" t="n">
        <v>95.171</v>
      </c>
      <c r="H543" s="0" t="n">
        <v>3.800819</v>
      </c>
      <c r="J543" s="224" t="n">
        <f aca="false">ROUND(D543/10000,0)</f>
        <v>2018</v>
      </c>
      <c r="K543" s="224" t="n">
        <f aca="false">ROUND((D543-J543*10000)/100,0)</f>
        <v>7</v>
      </c>
      <c r="L543" s="224" t="n">
        <f aca="false">D543-J543*10000-K543*100</f>
        <v>16</v>
      </c>
      <c r="M543" s="325" t="n">
        <f aca="false">DATE(J543,K543,L543)</f>
        <v>43297</v>
      </c>
      <c r="N543" s="222" t="n">
        <f aca="false">M543+E543</f>
        <v>43297.5896296296</v>
      </c>
      <c r="O543" s="0" t="n">
        <v>95.171</v>
      </c>
      <c r="P543" s="0" t="n">
        <v>3.800819</v>
      </c>
      <c r="Q543" s="0" t="s">
        <v>281</v>
      </c>
      <c r="AF543" s="224"/>
    </row>
    <row r="544" customFormat="false" ht="15" hidden="false" customHeight="false" outlineLevel="0" collapsed="false">
      <c r="A544" s="0" t="s">
        <v>602</v>
      </c>
      <c r="B544" s="0" t="s">
        <v>281</v>
      </c>
      <c r="C544" s="0" t="s">
        <v>325</v>
      </c>
      <c r="D544" s="0" t="n">
        <v>20180717</v>
      </c>
      <c r="E544" s="0" t="s">
        <v>667</v>
      </c>
      <c r="F544" s="0" t="n">
        <v>25000</v>
      </c>
      <c r="G544" s="0" t="n">
        <v>96.088</v>
      </c>
      <c r="H544" s="0" t="n">
        <v>3.54868</v>
      </c>
      <c r="J544" s="224" t="n">
        <f aca="false">ROUND(D544/10000,0)</f>
        <v>2018</v>
      </c>
      <c r="K544" s="224" t="n">
        <f aca="false">ROUND((D544-J544*10000)/100,0)</f>
        <v>7</v>
      </c>
      <c r="L544" s="224" t="n">
        <f aca="false">D544-J544*10000-K544*100</f>
        <v>17</v>
      </c>
      <c r="M544" s="325" t="n">
        <f aca="false">DATE(J544,K544,L544)</f>
        <v>43298</v>
      </c>
      <c r="N544" s="222" t="n">
        <f aca="false">M544+E544</f>
        <v>43298.4411458333</v>
      </c>
      <c r="O544" s="0" t="n">
        <v>96.088</v>
      </c>
      <c r="P544" s="0" t="n">
        <v>3.54868</v>
      </c>
      <c r="Q544" s="0" t="s">
        <v>281</v>
      </c>
      <c r="AF544" s="224"/>
    </row>
    <row r="545" customFormat="false" ht="15" hidden="false" customHeight="false" outlineLevel="0" collapsed="false">
      <c r="A545" s="0" t="s">
        <v>602</v>
      </c>
      <c r="B545" s="0" t="s">
        <v>281</v>
      </c>
      <c r="C545" s="0" t="s">
        <v>325</v>
      </c>
      <c r="D545" s="0" t="n">
        <v>20180717</v>
      </c>
      <c r="E545" s="0" t="s">
        <v>668</v>
      </c>
      <c r="F545" s="0" t="n">
        <v>4000</v>
      </c>
      <c r="G545" s="0" t="n">
        <v>94.677</v>
      </c>
      <c r="H545" s="0" t="n">
        <v>3.939159</v>
      </c>
      <c r="J545" s="224" t="n">
        <f aca="false">ROUND(D545/10000,0)</f>
        <v>2018</v>
      </c>
      <c r="K545" s="224" t="n">
        <f aca="false">ROUND((D545-J545*10000)/100,0)</f>
        <v>7</v>
      </c>
      <c r="L545" s="224" t="n">
        <f aca="false">D545-J545*10000-K545*100</f>
        <v>17</v>
      </c>
      <c r="M545" s="325" t="n">
        <f aca="false">DATE(J545,K545,L545)</f>
        <v>43298</v>
      </c>
      <c r="N545" s="222" t="n">
        <f aca="false">M545+E545</f>
        <v>43298.548912037</v>
      </c>
      <c r="O545" s="0" t="n">
        <v>94.677</v>
      </c>
      <c r="P545" s="0" t="n">
        <v>3.939159</v>
      </c>
      <c r="Q545" s="0" t="s">
        <v>281</v>
      </c>
      <c r="AF545" s="224"/>
    </row>
    <row r="546" customFormat="false" ht="15" hidden="false" customHeight="false" outlineLevel="0" collapsed="false">
      <c r="A546" s="0" t="s">
        <v>602</v>
      </c>
      <c r="B546" s="0" t="s">
        <v>281</v>
      </c>
      <c r="C546" s="0" t="s">
        <v>325</v>
      </c>
      <c r="D546" s="0" t="n">
        <v>20180717</v>
      </c>
      <c r="E546" s="0" t="s">
        <v>668</v>
      </c>
      <c r="F546" s="0" t="n">
        <v>4000</v>
      </c>
      <c r="G546" s="0" t="n">
        <v>94.44</v>
      </c>
      <c r="H546" s="0" t="n">
        <v>4.005406</v>
      </c>
      <c r="J546" s="224" t="n">
        <f aca="false">ROUND(D546/10000,0)</f>
        <v>2018</v>
      </c>
      <c r="K546" s="224" t="n">
        <f aca="false">ROUND((D546-J546*10000)/100,0)</f>
        <v>7</v>
      </c>
      <c r="L546" s="224" t="n">
        <f aca="false">D546-J546*10000-K546*100</f>
        <v>17</v>
      </c>
      <c r="M546" s="325" t="n">
        <f aca="false">DATE(J546,K546,L546)</f>
        <v>43298</v>
      </c>
      <c r="N546" s="222" t="n">
        <f aca="false">M546+E546</f>
        <v>43298.548912037</v>
      </c>
      <c r="O546" s="0" t="n">
        <v>94.44</v>
      </c>
      <c r="P546" s="0" t="n">
        <v>4.005406</v>
      </c>
      <c r="Q546" s="0" t="s">
        <v>281</v>
      </c>
      <c r="AF546" s="224"/>
    </row>
    <row r="547" customFormat="false" ht="15" hidden="false" customHeight="false" outlineLevel="0" collapsed="false">
      <c r="A547" s="0" t="s">
        <v>602</v>
      </c>
      <c r="B547" s="0" t="s">
        <v>281</v>
      </c>
      <c r="C547" s="0" t="s">
        <v>325</v>
      </c>
      <c r="D547" s="0" t="n">
        <v>20180717</v>
      </c>
      <c r="E547" s="0" t="s">
        <v>668</v>
      </c>
      <c r="F547" s="0" t="n">
        <v>4000</v>
      </c>
      <c r="G547" s="0" t="n">
        <v>94.677</v>
      </c>
      <c r="H547" s="0" t="n">
        <v>3.939159</v>
      </c>
      <c r="J547" s="224" t="n">
        <f aca="false">ROUND(D547/10000,0)</f>
        <v>2018</v>
      </c>
      <c r="K547" s="224" t="n">
        <f aca="false">ROUND((D547-J547*10000)/100,0)</f>
        <v>7</v>
      </c>
      <c r="L547" s="224" t="n">
        <f aca="false">D547-J547*10000-K547*100</f>
        <v>17</v>
      </c>
      <c r="M547" s="325" t="n">
        <f aca="false">DATE(J547,K547,L547)</f>
        <v>43298</v>
      </c>
      <c r="N547" s="222" t="n">
        <f aca="false">M547+E547</f>
        <v>43298.548912037</v>
      </c>
      <c r="O547" s="0" t="n">
        <v>94.677</v>
      </c>
      <c r="P547" s="0" t="n">
        <v>3.939159</v>
      </c>
      <c r="Q547" s="0" t="s">
        <v>281</v>
      </c>
      <c r="AF547" s="224"/>
    </row>
    <row r="548" customFormat="false" ht="15" hidden="false" customHeight="false" outlineLevel="0" collapsed="false">
      <c r="A548" s="0" t="s">
        <v>602</v>
      </c>
      <c r="B548" s="0" t="s">
        <v>281</v>
      </c>
      <c r="C548" s="0" t="s">
        <v>325</v>
      </c>
      <c r="D548" s="0" t="n">
        <v>20180717</v>
      </c>
      <c r="E548" s="0" t="s">
        <v>669</v>
      </c>
      <c r="F548" s="0" t="n">
        <v>55000</v>
      </c>
      <c r="G548" s="0" t="n">
        <v>95.131</v>
      </c>
      <c r="H548" s="0" t="n">
        <v>3.812788</v>
      </c>
      <c r="J548" s="224" t="n">
        <f aca="false">ROUND(D548/10000,0)</f>
        <v>2018</v>
      </c>
      <c r="K548" s="224" t="n">
        <f aca="false">ROUND((D548-J548*10000)/100,0)</f>
        <v>7</v>
      </c>
      <c r="L548" s="224" t="n">
        <f aca="false">D548-J548*10000-K548*100</f>
        <v>17</v>
      </c>
      <c r="M548" s="325" t="n">
        <f aca="false">DATE(J548,K548,L548)</f>
        <v>43298</v>
      </c>
      <c r="N548" s="222" t="n">
        <f aca="false">M548+E548</f>
        <v>43298.5830902778</v>
      </c>
      <c r="O548" s="0" t="n">
        <v>95.131</v>
      </c>
      <c r="P548" s="0" t="n">
        <v>3.812788</v>
      </c>
      <c r="Q548" s="0" t="s">
        <v>281</v>
      </c>
      <c r="AF548" s="224"/>
    </row>
    <row r="549" customFormat="false" ht="15" hidden="false" customHeight="false" outlineLevel="0" collapsed="false">
      <c r="A549" s="0" t="s">
        <v>602</v>
      </c>
      <c r="B549" s="0" t="s">
        <v>281</v>
      </c>
      <c r="C549" s="0" t="s">
        <v>325</v>
      </c>
      <c r="D549" s="0" t="n">
        <v>20180717</v>
      </c>
      <c r="E549" s="0" t="s">
        <v>669</v>
      </c>
      <c r="F549" s="0" t="n">
        <v>55000</v>
      </c>
      <c r="G549" s="0" t="n">
        <v>95.131</v>
      </c>
      <c r="H549" s="0" t="n">
        <v>3.812788</v>
      </c>
      <c r="J549" s="224" t="n">
        <f aca="false">ROUND(D549/10000,0)</f>
        <v>2018</v>
      </c>
      <c r="K549" s="224" t="n">
        <f aca="false">ROUND((D549-J549*10000)/100,0)</f>
        <v>7</v>
      </c>
      <c r="L549" s="224" t="n">
        <f aca="false">D549-J549*10000-K549*100</f>
        <v>17</v>
      </c>
      <c r="M549" s="325" t="n">
        <f aca="false">DATE(J549,K549,L549)</f>
        <v>43298</v>
      </c>
      <c r="N549" s="222" t="n">
        <f aca="false">M549+E549</f>
        <v>43298.5830902778</v>
      </c>
      <c r="O549" s="0" t="n">
        <v>95.131</v>
      </c>
      <c r="P549" s="0" t="n">
        <v>3.812788</v>
      </c>
      <c r="Q549" s="0" t="s">
        <v>281</v>
      </c>
      <c r="AF549" s="224"/>
    </row>
    <row r="550" customFormat="false" ht="15" hidden="false" customHeight="false" outlineLevel="0" collapsed="false">
      <c r="A550" s="0" t="s">
        <v>602</v>
      </c>
      <c r="B550" s="0" t="s">
        <v>281</v>
      </c>
      <c r="C550" s="0" t="s">
        <v>325</v>
      </c>
      <c r="D550" s="0" t="n">
        <v>20180717</v>
      </c>
      <c r="E550" s="0" t="s">
        <v>669</v>
      </c>
      <c r="F550" s="0" t="n">
        <v>55000</v>
      </c>
      <c r="G550" s="0" t="n">
        <v>95.131</v>
      </c>
      <c r="H550" s="0" t="n">
        <v>3.812788</v>
      </c>
      <c r="J550" s="224" t="n">
        <f aca="false">ROUND(D550/10000,0)</f>
        <v>2018</v>
      </c>
      <c r="K550" s="224" t="n">
        <f aca="false">ROUND((D550-J550*10000)/100,0)</f>
        <v>7</v>
      </c>
      <c r="L550" s="224" t="n">
        <f aca="false">D550-J550*10000-K550*100</f>
        <v>17</v>
      </c>
      <c r="M550" s="325" t="n">
        <f aca="false">DATE(J550,K550,L550)</f>
        <v>43298</v>
      </c>
      <c r="N550" s="222" t="n">
        <f aca="false">M550+E550</f>
        <v>43298.5830902778</v>
      </c>
      <c r="O550" s="0" t="n">
        <v>95.131</v>
      </c>
      <c r="P550" s="0" t="n">
        <v>3.812788</v>
      </c>
      <c r="Q550" s="0" t="s">
        <v>281</v>
      </c>
      <c r="AF550" s="224"/>
    </row>
    <row r="551" customFormat="false" ht="15" hidden="false" customHeight="false" outlineLevel="0" collapsed="false">
      <c r="A551" s="0" t="s">
        <v>602</v>
      </c>
      <c r="B551" s="0" t="s">
        <v>281</v>
      </c>
      <c r="C551" s="0" t="s">
        <v>325</v>
      </c>
      <c r="D551" s="0" t="n">
        <v>20180717</v>
      </c>
      <c r="E551" s="0" t="s">
        <v>669</v>
      </c>
      <c r="F551" s="0" t="n">
        <v>55000</v>
      </c>
      <c r="G551" s="0" t="n">
        <v>95.131</v>
      </c>
      <c r="H551" s="0" t="n">
        <v>3.812788</v>
      </c>
      <c r="J551" s="224" t="n">
        <f aca="false">ROUND(D551/10000,0)</f>
        <v>2018</v>
      </c>
      <c r="K551" s="224" t="n">
        <f aca="false">ROUND((D551-J551*10000)/100,0)</f>
        <v>7</v>
      </c>
      <c r="L551" s="224" t="n">
        <f aca="false">D551-J551*10000-K551*100</f>
        <v>17</v>
      </c>
      <c r="M551" s="325" t="n">
        <f aca="false">DATE(J551,K551,L551)</f>
        <v>43298</v>
      </c>
      <c r="N551" s="222" t="n">
        <f aca="false">M551+E551</f>
        <v>43298.5830902778</v>
      </c>
      <c r="O551" s="0" t="n">
        <v>95.131</v>
      </c>
      <c r="P551" s="0" t="n">
        <v>3.812788</v>
      </c>
      <c r="Q551" s="0" t="s">
        <v>281</v>
      </c>
      <c r="AF551" s="224"/>
    </row>
    <row r="552" customFormat="false" ht="15" hidden="false" customHeight="false" outlineLevel="0" collapsed="false">
      <c r="A552" s="0" t="s">
        <v>602</v>
      </c>
      <c r="B552" s="0" t="s">
        <v>281</v>
      </c>
      <c r="C552" s="0" t="s">
        <v>325</v>
      </c>
      <c r="D552" s="0" t="n">
        <v>20180718</v>
      </c>
      <c r="E552" s="0" t="s">
        <v>670</v>
      </c>
      <c r="F552" s="0" t="n">
        <v>55000</v>
      </c>
      <c r="G552" s="0" t="n">
        <v>94.9</v>
      </c>
      <c r="H552" s="0" t="n">
        <v>3.877919</v>
      </c>
      <c r="J552" s="224" t="n">
        <f aca="false">ROUND(D552/10000,0)</f>
        <v>2018</v>
      </c>
      <c r="K552" s="224" t="n">
        <f aca="false">ROUND((D552-J552*10000)/100,0)</f>
        <v>7</v>
      </c>
      <c r="L552" s="224" t="n">
        <f aca="false">D552-J552*10000-K552*100</f>
        <v>18</v>
      </c>
      <c r="M552" s="325" t="n">
        <f aca="false">DATE(J552,K552,L552)</f>
        <v>43299</v>
      </c>
      <c r="N552" s="222" t="n">
        <f aca="false">M552+E552</f>
        <v>43299.4569560185</v>
      </c>
      <c r="O552" s="0" t="n">
        <v>94.9</v>
      </c>
      <c r="P552" s="0" t="n">
        <v>3.877919</v>
      </c>
      <c r="Q552" s="0" t="s">
        <v>281</v>
      </c>
      <c r="AF552" s="224"/>
    </row>
    <row r="553" customFormat="false" ht="15" hidden="false" customHeight="false" outlineLevel="0" collapsed="false">
      <c r="A553" s="0" t="s">
        <v>602</v>
      </c>
      <c r="B553" s="0" t="s">
        <v>281</v>
      </c>
      <c r="C553" s="0" t="s">
        <v>325</v>
      </c>
      <c r="D553" s="0" t="n">
        <v>20180718</v>
      </c>
      <c r="E553" s="0" t="s">
        <v>671</v>
      </c>
      <c r="F553" s="0" t="n">
        <v>55000</v>
      </c>
      <c r="G553" s="0" t="n">
        <v>94.9</v>
      </c>
      <c r="H553" s="0" t="n">
        <v>3.877919</v>
      </c>
      <c r="J553" s="224" t="n">
        <f aca="false">ROUND(D553/10000,0)</f>
        <v>2018</v>
      </c>
      <c r="K553" s="224" t="n">
        <f aca="false">ROUND((D553-J553*10000)/100,0)</f>
        <v>7</v>
      </c>
      <c r="L553" s="224" t="n">
        <f aca="false">D553-J553*10000-K553*100</f>
        <v>18</v>
      </c>
      <c r="M553" s="325" t="n">
        <f aca="false">DATE(J553,K553,L553)</f>
        <v>43299</v>
      </c>
      <c r="N553" s="222" t="n">
        <f aca="false">M553+E553</f>
        <v>43299.4571875</v>
      </c>
      <c r="O553" s="0" t="n">
        <v>94.9</v>
      </c>
      <c r="P553" s="0" t="n">
        <v>3.877919</v>
      </c>
      <c r="Q553" s="0" t="s">
        <v>281</v>
      </c>
      <c r="AF553" s="224"/>
    </row>
    <row r="554" customFormat="false" ht="15" hidden="false" customHeight="false" outlineLevel="0" collapsed="false">
      <c r="A554" s="0" t="s">
        <v>602</v>
      </c>
      <c r="B554" s="0" t="s">
        <v>281</v>
      </c>
      <c r="C554" s="0" t="s">
        <v>325</v>
      </c>
      <c r="D554" s="0" t="n">
        <v>20180718</v>
      </c>
      <c r="E554" s="0" t="s">
        <v>672</v>
      </c>
      <c r="F554" s="0" t="n">
        <v>25000</v>
      </c>
      <c r="G554" s="0" t="n">
        <v>95.202</v>
      </c>
      <c r="H554" s="0" t="n">
        <v>3.793952</v>
      </c>
      <c r="J554" s="224" t="n">
        <f aca="false">ROUND(D554/10000,0)</f>
        <v>2018</v>
      </c>
      <c r="K554" s="224" t="n">
        <f aca="false">ROUND((D554-J554*10000)/100,0)</f>
        <v>7</v>
      </c>
      <c r="L554" s="224" t="n">
        <f aca="false">D554-J554*10000-K554*100</f>
        <v>18</v>
      </c>
      <c r="M554" s="325" t="n">
        <f aca="false">DATE(J554,K554,L554)</f>
        <v>43299</v>
      </c>
      <c r="N554" s="222" t="n">
        <f aca="false">M554+E554</f>
        <v>43299.4589814815</v>
      </c>
      <c r="O554" s="0" t="n">
        <v>95.202</v>
      </c>
      <c r="P554" s="0" t="n">
        <v>3.793952</v>
      </c>
      <c r="Q554" s="0" t="s">
        <v>281</v>
      </c>
      <c r="AF554" s="224"/>
    </row>
    <row r="555" customFormat="false" ht="15" hidden="false" customHeight="false" outlineLevel="0" collapsed="false">
      <c r="A555" s="0" t="s">
        <v>602</v>
      </c>
      <c r="B555" s="0" t="s">
        <v>281</v>
      </c>
      <c r="C555" s="0" t="s">
        <v>325</v>
      </c>
      <c r="D555" s="0" t="n">
        <v>20180718</v>
      </c>
      <c r="E555" s="0" t="s">
        <v>672</v>
      </c>
      <c r="F555" s="0" t="n">
        <v>25000</v>
      </c>
      <c r="G555" s="0" t="n">
        <v>95.102</v>
      </c>
      <c r="H555" s="0" t="n">
        <v>3.821722</v>
      </c>
      <c r="J555" s="224" t="n">
        <f aca="false">ROUND(D555/10000,0)</f>
        <v>2018</v>
      </c>
      <c r="K555" s="224" t="n">
        <f aca="false">ROUND((D555-J555*10000)/100,0)</f>
        <v>7</v>
      </c>
      <c r="L555" s="224" t="n">
        <f aca="false">D555-J555*10000-K555*100</f>
        <v>18</v>
      </c>
      <c r="M555" s="325" t="n">
        <f aca="false">DATE(J555,K555,L555)</f>
        <v>43299</v>
      </c>
      <c r="N555" s="222" t="n">
        <f aca="false">M555+E555</f>
        <v>43299.4589814815</v>
      </c>
      <c r="O555" s="0" t="n">
        <v>95.102</v>
      </c>
      <c r="P555" s="0" t="n">
        <v>3.821722</v>
      </c>
      <c r="Q555" s="0" t="s">
        <v>281</v>
      </c>
      <c r="AF555" s="224"/>
    </row>
    <row r="556" customFormat="false" ht="15" hidden="false" customHeight="false" outlineLevel="0" collapsed="false">
      <c r="A556" s="0" t="s">
        <v>602</v>
      </c>
      <c r="B556" s="0" t="s">
        <v>281</v>
      </c>
      <c r="C556" s="0" t="s">
        <v>325</v>
      </c>
      <c r="D556" s="0" t="n">
        <v>20180718</v>
      </c>
      <c r="E556" s="0" t="s">
        <v>673</v>
      </c>
      <c r="F556" s="0" t="n">
        <v>25000</v>
      </c>
      <c r="G556" s="0" t="n">
        <v>94.918</v>
      </c>
      <c r="H556" s="0" t="n">
        <v>3.872906</v>
      </c>
      <c r="J556" s="224" t="n">
        <f aca="false">ROUND(D556/10000,0)</f>
        <v>2018</v>
      </c>
      <c r="K556" s="224" t="n">
        <f aca="false">ROUND((D556-J556*10000)/100,0)</f>
        <v>7</v>
      </c>
      <c r="L556" s="224" t="n">
        <f aca="false">D556-J556*10000-K556*100</f>
        <v>18</v>
      </c>
      <c r="M556" s="325" t="n">
        <f aca="false">DATE(J556,K556,L556)</f>
        <v>43299</v>
      </c>
      <c r="N556" s="222" t="n">
        <f aca="false">M556+E556</f>
        <v>43299.4975578704</v>
      </c>
      <c r="O556" s="0" t="n">
        <v>94.918</v>
      </c>
      <c r="P556" s="0" t="n">
        <v>3.872906</v>
      </c>
      <c r="Q556" s="0" t="s">
        <v>281</v>
      </c>
      <c r="AF556" s="224"/>
    </row>
    <row r="557" customFormat="false" ht="15" hidden="false" customHeight="false" outlineLevel="0" collapsed="false">
      <c r="A557" s="0" t="s">
        <v>602</v>
      </c>
      <c r="B557" s="0" t="s">
        <v>281</v>
      </c>
      <c r="C557" s="0" t="s">
        <v>325</v>
      </c>
      <c r="D557" s="0" t="n">
        <v>20180718</v>
      </c>
      <c r="E557" s="0" t="s">
        <v>674</v>
      </c>
      <c r="F557" s="0" t="n">
        <v>25000</v>
      </c>
      <c r="G557" s="0" t="n">
        <v>94.918</v>
      </c>
      <c r="H557" s="0" t="n">
        <v>3.872906</v>
      </c>
      <c r="J557" s="224" t="n">
        <f aca="false">ROUND(D557/10000,0)</f>
        <v>2018</v>
      </c>
      <c r="K557" s="224" t="n">
        <f aca="false">ROUND((D557-J557*10000)/100,0)</f>
        <v>7</v>
      </c>
      <c r="L557" s="224" t="n">
        <f aca="false">D557-J557*10000-K557*100</f>
        <v>18</v>
      </c>
      <c r="M557" s="325" t="n">
        <f aca="false">DATE(J557,K557,L557)</f>
        <v>43299</v>
      </c>
      <c r="N557" s="222" t="n">
        <f aca="false">M557+E557</f>
        <v>43299.4977199074</v>
      </c>
      <c r="O557" s="0" t="n">
        <v>94.918</v>
      </c>
      <c r="P557" s="0" t="n">
        <v>3.872906</v>
      </c>
      <c r="Q557" s="0" t="s">
        <v>281</v>
      </c>
      <c r="AF557" s="224"/>
    </row>
    <row r="558" customFormat="false" ht="15" hidden="false" customHeight="false" outlineLevel="0" collapsed="false">
      <c r="A558" s="0" t="s">
        <v>602</v>
      </c>
      <c r="B558" s="0" t="s">
        <v>281</v>
      </c>
      <c r="C558" s="0" t="s">
        <v>325</v>
      </c>
      <c r="D558" s="0" t="n">
        <v>20180718</v>
      </c>
      <c r="E558" s="0" t="s">
        <v>675</v>
      </c>
      <c r="F558" s="0" t="n">
        <v>37000</v>
      </c>
      <c r="G558" s="0" t="n">
        <v>94.326</v>
      </c>
      <c r="H558" s="0" t="n">
        <v>4.038367</v>
      </c>
      <c r="J558" s="224" t="n">
        <f aca="false">ROUND(D558/10000,0)</f>
        <v>2018</v>
      </c>
      <c r="K558" s="224" t="n">
        <f aca="false">ROUND((D558-J558*10000)/100,0)</f>
        <v>7</v>
      </c>
      <c r="L558" s="224" t="n">
        <f aca="false">D558-J558*10000-K558*100</f>
        <v>18</v>
      </c>
      <c r="M558" s="325" t="n">
        <f aca="false">DATE(J558,K558,L558)</f>
        <v>43299</v>
      </c>
      <c r="N558" s="222" t="n">
        <f aca="false">M558+E558</f>
        <v>43299.5558217593</v>
      </c>
      <c r="O558" s="0" t="n">
        <v>94.326</v>
      </c>
      <c r="P558" s="0" t="n">
        <v>4.038367</v>
      </c>
      <c r="Q558" s="0" t="s">
        <v>281</v>
      </c>
      <c r="AF558" s="224"/>
    </row>
    <row r="559" customFormat="false" ht="15" hidden="false" customHeight="false" outlineLevel="0" collapsed="false">
      <c r="A559" s="0" t="s">
        <v>602</v>
      </c>
      <c r="B559" s="0" t="s">
        <v>281</v>
      </c>
      <c r="C559" s="0" t="s">
        <v>325</v>
      </c>
      <c r="D559" s="0" t="n">
        <v>20180718</v>
      </c>
      <c r="E559" s="0" t="s">
        <v>676</v>
      </c>
      <c r="F559" s="0" t="n">
        <v>100000</v>
      </c>
      <c r="G559" s="0" t="n">
        <v>94.792</v>
      </c>
      <c r="H559" s="0" t="n">
        <v>3.908022</v>
      </c>
      <c r="J559" s="224" t="n">
        <f aca="false">ROUND(D559/10000,0)</f>
        <v>2018</v>
      </c>
      <c r="K559" s="224" t="n">
        <f aca="false">ROUND((D559-J559*10000)/100,0)</f>
        <v>7</v>
      </c>
      <c r="L559" s="224" t="n">
        <f aca="false">D559-J559*10000-K559*100</f>
        <v>18</v>
      </c>
      <c r="M559" s="325" t="n">
        <f aca="false">DATE(J559,K559,L559)</f>
        <v>43299</v>
      </c>
      <c r="N559" s="222" t="n">
        <f aca="false">M559+E559</f>
        <v>43299.5736226852</v>
      </c>
      <c r="O559" s="0" t="n">
        <v>94.792</v>
      </c>
      <c r="P559" s="0" t="n">
        <v>3.908022</v>
      </c>
      <c r="Q559" s="0" t="s">
        <v>281</v>
      </c>
      <c r="AF559" s="224"/>
    </row>
    <row r="560" customFormat="false" ht="15" hidden="false" customHeight="false" outlineLevel="0" collapsed="false">
      <c r="A560" s="0" t="s">
        <v>602</v>
      </c>
      <c r="B560" s="0" t="s">
        <v>281</v>
      </c>
      <c r="C560" s="0" t="s">
        <v>325</v>
      </c>
      <c r="D560" s="0" t="n">
        <v>20180718</v>
      </c>
      <c r="E560" s="0" t="s">
        <v>677</v>
      </c>
      <c r="F560" s="0" t="n">
        <v>27000</v>
      </c>
      <c r="G560" s="0" t="n">
        <v>95</v>
      </c>
      <c r="H560" s="0" t="n">
        <v>3.850081</v>
      </c>
      <c r="J560" s="224" t="n">
        <f aca="false">ROUND(D560/10000,0)</f>
        <v>2018</v>
      </c>
      <c r="K560" s="224" t="n">
        <f aca="false">ROUND((D560-J560*10000)/100,0)</f>
        <v>7</v>
      </c>
      <c r="L560" s="224" t="n">
        <f aca="false">D560-J560*10000-K560*100</f>
        <v>18</v>
      </c>
      <c r="M560" s="325" t="n">
        <f aca="false">DATE(J560,K560,L560)</f>
        <v>43299</v>
      </c>
      <c r="N560" s="222" t="n">
        <f aca="false">M560+E560</f>
        <v>43299.5993865741</v>
      </c>
      <c r="O560" s="0" t="n">
        <v>95</v>
      </c>
      <c r="P560" s="0" t="n">
        <v>3.850081</v>
      </c>
      <c r="Q560" s="0" t="s">
        <v>281</v>
      </c>
      <c r="AF560" s="224"/>
    </row>
    <row r="561" customFormat="false" ht="15" hidden="false" customHeight="false" outlineLevel="0" collapsed="false">
      <c r="A561" s="0" t="s">
        <v>602</v>
      </c>
      <c r="B561" s="0" t="s">
        <v>281</v>
      </c>
      <c r="C561" s="0" t="s">
        <v>325</v>
      </c>
      <c r="D561" s="0" t="n">
        <v>20180718</v>
      </c>
      <c r="E561" s="0" t="s">
        <v>678</v>
      </c>
      <c r="F561" s="0" t="n">
        <v>27000</v>
      </c>
      <c r="G561" s="0" t="n">
        <v>95.074</v>
      </c>
      <c r="H561" s="0" t="n">
        <v>3.829503</v>
      </c>
      <c r="J561" s="224" t="n">
        <f aca="false">ROUND(D561/10000,0)</f>
        <v>2018</v>
      </c>
      <c r="K561" s="224" t="n">
        <f aca="false">ROUND((D561-J561*10000)/100,0)</f>
        <v>7</v>
      </c>
      <c r="L561" s="224" t="n">
        <f aca="false">D561-J561*10000-K561*100</f>
        <v>18</v>
      </c>
      <c r="M561" s="325" t="n">
        <f aca="false">DATE(J561,K561,L561)</f>
        <v>43299</v>
      </c>
      <c r="N561" s="222" t="n">
        <f aca="false">M561+E561</f>
        <v>43299.5994328704</v>
      </c>
      <c r="O561" s="0" t="n">
        <v>95.074</v>
      </c>
      <c r="P561" s="0" t="n">
        <v>3.829503</v>
      </c>
      <c r="Q561" s="0" t="s">
        <v>281</v>
      </c>
      <c r="AF561" s="224"/>
    </row>
    <row r="562" customFormat="false" ht="15" hidden="false" customHeight="false" outlineLevel="0" collapsed="false">
      <c r="A562" s="0" t="s">
        <v>602</v>
      </c>
      <c r="B562" s="0" t="s">
        <v>281</v>
      </c>
      <c r="C562" s="0" t="s">
        <v>325</v>
      </c>
      <c r="D562" s="0" t="n">
        <v>20180718</v>
      </c>
      <c r="E562" s="0" t="s">
        <v>679</v>
      </c>
      <c r="F562" s="0" t="n">
        <v>5000</v>
      </c>
      <c r="G562" s="0" t="n">
        <v>94.77</v>
      </c>
      <c r="H562" s="0" t="n">
        <v>3.914159</v>
      </c>
      <c r="J562" s="224" t="n">
        <f aca="false">ROUND(D562/10000,0)</f>
        <v>2018</v>
      </c>
      <c r="K562" s="224" t="n">
        <f aca="false">ROUND((D562-J562*10000)/100,0)</f>
        <v>7</v>
      </c>
      <c r="L562" s="224" t="n">
        <f aca="false">D562-J562*10000-K562*100</f>
        <v>18</v>
      </c>
      <c r="M562" s="325" t="n">
        <f aca="false">DATE(J562,K562,L562)</f>
        <v>43299</v>
      </c>
      <c r="N562" s="222" t="n">
        <f aca="false">M562+E562</f>
        <v>43299.6227777778</v>
      </c>
      <c r="O562" s="0" t="n">
        <v>94.77</v>
      </c>
      <c r="P562" s="0" t="n">
        <v>3.914159</v>
      </c>
      <c r="Q562" s="0" t="s">
        <v>281</v>
      </c>
      <c r="AF562" s="224"/>
    </row>
    <row r="563" customFormat="false" ht="15" hidden="false" customHeight="false" outlineLevel="0" collapsed="false">
      <c r="A563" s="0" t="s">
        <v>602</v>
      </c>
      <c r="B563" s="0" t="s">
        <v>281</v>
      </c>
      <c r="C563" s="0" t="s">
        <v>325</v>
      </c>
      <c r="D563" s="0" t="n">
        <v>20180718</v>
      </c>
      <c r="E563" s="0" t="s">
        <v>679</v>
      </c>
      <c r="F563" s="0" t="n">
        <v>5000</v>
      </c>
      <c r="G563" s="0" t="n">
        <v>94.77</v>
      </c>
      <c r="H563" s="0" t="n">
        <v>3.914159</v>
      </c>
      <c r="J563" s="224" t="n">
        <f aca="false">ROUND(D563/10000,0)</f>
        <v>2018</v>
      </c>
      <c r="K563" s="224" t="n">
        <f aca="false">ROUND((D563-J563*10000)/100,0)</f>
        <v>7</v>
      </c>
      <c r="L563" s="224" t="n">
        <f aca="false">D563-J563*10000-K563*100</f>
        <v>18</v>
      </c>
      <c r="M563" s="325" t="n">
        <f aca="false">DATE(J563,K563,L563)</f>
        <v>43299</v>
      </c>
      <c r="N563" s="222" t="n">
        <f aca="false">M563+E563</f>
        <v>43299.6227777778</v>
      </c>
      <c r="O563" s="0" t="n">
        <v>94.77</v>
      </c>
      <c r="P563" s="0" t="n">
        <v>3.914159</v>
      </c>
      <c r="Q563" s="0" t="s">
        <v>281</v>
      </c>
      <c r="AF563" s="224"/>
    </row>
    <row r="564" customFormat="false" ht="15" hidden="false" customHeight="false" outlineLevel="0" collapsed="false">
      <c r="A564" s="0" t="s">
        <v>602</v>
      </c>
      <c r="B564" s="0" t="s">
        <v>281</v>
      </c>
      <c r="C564" s="0" t="s">
        <v>325</v>
      </c>
      <c r="D564" s="0" t="n">
        <v>20180718</v>
      </c>
      <c r="E564" s="0" t="s">
        <v>680</v>
      </c>
      <c r="F564" s="0" t="n">
        <v>10000</v>
      </c>
      <c r="G564" s="0" t="n">
        <v>95.105</v>
      </c>
      <c r="H564" s="0" t="n">
        <v>3.820888</v>
      </c>
      <c r="J564" s="224" t="n">
        <f aca="false">ROUND(D564/10000,0)</f>
        <v>2018</v>
      </c>
      <c r="K564" s="224" t="n">
        <f aca="false">ROUND((D564-J564*10000)/100,0)</f>
        <v>7</v>
      </c>
      <c r="L564" s="224" t="n">
        <f aca="false">D564-J564*10000-K564*100</f>
        <v>18</v>
      </c>
      <c r="M564" s="325" t="n">
        <f aca="false">DATE(J564,K564,L564)</f>
        <v>43299</v>
      </c>
      <c r="N564" s="222" t="n">
        <f aca="false">M564+E564</f>
        <v>43299.6600578704</v>
      </c>
      <c r="O564" s="0" t="n">
        <v>95.105</v>
      </c>
      <c r="P564" s="0" t="n">
        <v>3.820888</v>
      </c>
      <c r="Q564" s="0" t="s">
        <v>281</v>
      </c>
      <c r="AF564" s="224"/>
    </row>
    <row r="565" customFormat="false" ht="15" hidden="false" customHeight="false" outlineLevel="0" collapsed="false">
      <c r="A565" s="0" t="s">
        <v>602</v>
      </c>
      <c r="B565" s="0" t="s">
        <v>281</v>
      </c>
      <c r="C565" s="0" t="s">
        <v>325</v>
      </c>
      <c r="D565" s="0" t="n">
        <v>20180718</v>
      </c>
      <c r="E565" s="0" t="s">
        <v>681</v>
      </c>
      <c r="F565" s="0" t="n">
        <v>10000</v>
      </c>
      <c r="G565" s="0" t="n">
        <v>95.105</v>
      </c>
      <c r="H565" s="0" t="n">
        <v>3.820888</v>
      </c>
      <c r="J565" s="224" t="n">
        <f aca="false">ROUND(D565/10000,0)</f>
        <v>2018</v>
      </c>
      <c r="K565" s="224" t="n">
        <f aca="false">ROUND((D565-J565*10000)/100,0)</f>
        <v>7</v>
      </c>
      <c r="L565" s="224" t="n">
        <f aca="false">D565-J565*10000-K565*100</f>
        <v>18</v>
      </c>
      <c r="M565" s="325" t="n">
        <f aca="false">DATE(J565,K565,L565)</f>
        <v>43299</v>
      </c>
      <c r="N565" s="222" t="n">
        <f aca="false">M565+E565</f>
        <v>43299.6600694444</v>
      </c>
      <c r="O565" s="0" t="n">
        <v>95.105</v>
      </c>
      <c r="P565" s="0" t="n">
        <v>3.820888</v>
      </c>
      <c r="Q565" s="0" t="s">
        <v>281</v>
      </c>
      <c r="AF565" s="224"/>
    </row>
    <row r="566" customFormat="false" ht="15" hidden="false" customHeight="false" outlineLevel="0" collapsed="false">
      <c r="A566" s="0" t="s">
        <v>602</v>
      </c>
      <c r="B566" s="0" t="s">
        <v>281</v>
      </c>
      <c r="C566" s="0" t="s">
        <v>325</v>
      </c>
      <c r="D566" s="0" t="n">
        <v>20180719</v>
      </c>
      <c r="E566" s="0" t="s">
        <v>682</v>
      </c>
      <c r="F566" s="0" t="n">
        <v>10000</v>
      </c>
      <c r="G566" s="0" t="n">
        <v>94.734</v>
      </c>
      <c r="H566" s="0" t="n">
        <v>3.927065</v>
      </c>
      <c r="J566" s="224" t="n">
        <f aca="false">ROUND(D566/10000,0)</f>
        <v>2018</v>
      </c>
      <c r="K566" s="224" t="n">
        <f aca="false">ROUND((D566-J566*10000)/100,0)</f>
        <v>7</v>
      </c>
      <c r="L566" s="224" t="n">
        <f aca="false">D566-J566*10000-K566*100</f>
        <v>19</v>
      </c>
      <c r="M566" s="325" t="n">
        <f aca="false">DATE(J566,K566,L566)</f>
        <v>43300</v>
      </c>
      <c r="N566" s="222" t="n">
        <f aca="false">M566+E566</f>
        <v>43300.4848148148</v>
      </c>
      <c r="O566" s="0" t="n">
        <v>94.734</v>
      </c>
      <c r="P566" s="0" t="n">
        <v>3.927065</v>
      </c>
      <c r="Q566" s="0" t="s">
        <v>281</v>
      </c>
      <c r="AF566" s="224"/>
    </row>
    <row r="567" customFormat="false" ht="15" hidden="false" customHeight="false" outlineLevel="0" collapsed="false">
      <c r="A567" s="0" t="s">
        <v>602</v>
      </c>
      <c r="B567" s="0" t="s">
        <v>281</v>
      </c>
      <c r="C567" s="0" t="s">
        <v>325</v>
      </c>
      <c r="D567" s="0" t="n">
        <v>20180719</v>
      </c>
      <c r="E567" s="0" t="s">
        <v>682</v>
      </c>
      <c r="F567" s="0" t="n">
        <v>10000</v>
      </c>
      <c r="G567" s="0" t="n">
        <v>94.834</v>
      </c>
      <c r="H567" s="0" t="n">
        <v>3.899115</v>
      </c>
      <c r="J567" s="224" t="n">
        <f aca="false">ROUND(D567/10000,0)</f>
        <v>2018</v>
      </c>
      <c r="K567" s="224" t="n">
        <f aca="false">ROUND((D567-J567*10000)/100,0)</f>
        <v>7</v>
      </c>
      <c r="L567" s="224" t="n">
        <f aca="false">D567-J567*10000-K567*100</f>
        <v>19</v>
      </c>
      <c r="M567" s="325" t="n">
        <f aca="false">DATE(J567,K567,L567)</f>
        <v>43300</v>
      </c>
      <c r="N567" s="222" t="n">
        <f aca="false">M567+E567</f>
        <v>43300.4848148148</v>
      </c>
      <c r="O567" s="0" t="n">
        <v>94.834</v>
      </c>
      <c r="P567" s="0" t="n">
        <v>3.899115</v>
      </c>
      <c r="Q567" s="0" t="s">
        <v>281</v>
      </c>
      <c r="AF567" s="224"/>
    </row>
    <row r="568" customFormat="false" ht="15" hidden="false" customHeight="false" outlineLevel="0" collapsed="false">
      <c r="A568" s="0" t="s">
        <v>602</v>
      </c>
      <c r="B568" s="0" t="s">
        <v>281</v>
      </c>
      <c r="C568" s="0" t="s">
        <v>325</v>
      </c>
      <c r="D568" s="0" t="n">
        <v>20180719</v>
      </c>
      <c r="E568" s="0" t="s">
        <v>682</v>
      </c>
      <c r="F568" s="0" t="n">
        <v>10000</v>
      </c>
      <c r="G568" s="0" t="n">
        <v>94.734</v>
      </c>
      <c r="H568" s="0" t="n">
        <v>3.927065</v>
      </c>
      <c r="J568" s="224" t="n">
        <f aca="false">ROUND(D568/10000,0)</f>
        <v>2018</v>
      </c>
      <c r="K568" s="224" t="n">
        <f aca="false">ROUND((D568-J568*10000)/100,0)</f>
        <v>7</v>
      </c>
      <c r="L568" s="224" t="n">
        <f aca="false">D568-J568*10000-K568*100</f>
        <v>19</v>
      </c>
      <c r="M568" s="325" t="n">
        <f aca="false">DATE(J568,K568,L568)</f>
        <v>43300</v>
      </c>
      <c r="N568" s="222" t="n">
        <f aca="false">M568+E568</f>
        <v>43300.4848148148</v>
      </c>
      <c r="O568" s="0" t="n">
        <v>94.734</v>
      </c>
      <c r="P568" s="0" t="n">
        <v>3.927065</v>
      </c>
      <c r="Q568" s="0" t="s">
        <v>281</v>
      </c>
      <c r="AF568" s="224"/>
    </row>
    <row r="569" customFormat="false" ht="15" hidden="false" customHeight="false" outlineLevel="0" collapsed="false">
      <c r="A569" s="0" t="s">
        <v>602</v>
      </c>
      <c r="B569" s="0" t="s">
        <v>281</v>
      </c>
      <c r="C569" s="0" t="s">
        <v>325</v>
      </c>
      <c r="D569" s="0" t="n">
        <v>20180719</v>
      </c>
      <c r="E569" s="0" t="s">
        <v>683</v>
      </c>
      <c r="F569" s="0" t="n">
        <v>25000</v>
      </c>
      <c r="G569" s="0" t="n">
        <v>96.096</v>
      </c>
      <c r="H569" s="0" t="n">
        <v>3.549295</v>
      </c>
      <c r="J569" s="224" t="n">
        <f aca="false">ROUND(D569/10000,0)</f>
        <v>2018</v>
      </c>
      <c r="K569" s="224" t="n">
        <f aca="false">ROUND((D569-J569*10000)/100,0)</f>
        <v>7</v>
      </c>
      <c r="L569" s="224" t="n">
        <f aca="false">D569-J569*10000-K569*100</f>
        <v>19</v>
      </c>
      <c r="M569" s="325" t="n">
        <f aca="false">DATE(J569,K569,L569)</f>
        <v>43300</v>
      </c>
      <c r="N569" s="222" t="n">
        <f aca="false">M569+E569</f>
        <v>43300.5282986111</v>
      </c>
      <c r="O569" s="0" t="n">
        <v>96.096</v>
      </c>
      <c r="P569" s="0" t="n">
        <v>3.549295</v>
      </c>
      <c r="Q569" s="0" t="s">
        <v>281</v>
      </c>
      <c r="AF569" s="224"/>
    </row>
    <row r="570" customFormat="false" ht="15" hidden="false" customHeight="false" outlineLevel="0" collapsed="false">
      <c r="A570" s="0" t="s">
        <v>602</v>
      </c>
      <c r="B570" s="0" t="s">
        <v>281</v>
      </c>
      <c r="C570" s="0" t="s">
        <v>325</v>
      </c>
      <c r="D570" s="0" t="n">
        <v>20180719</v>
      </c>
      <c r="E570" s="0" t="s">
        <v>684</v>
      </c>
      <c r="F570" s="0" t="n">
        <v>5000</v>
      </c>
      <c r="G570" s="0" t="n">
        <v>95.597</v>
      </c>
      <c r="H570" s="0" t="n">
        <v>3.686976</v>
      </c>
      <c r="J570" s="224" t="n">
        <f aca="false">ROUND(D570/10000,0)</f>
        <v>2018</v>
      </c>
      <c r="K570" s="224" t="n">
        <f aca="false">ROUND((D570-J570*10000)/100,0)</f>
        <v>7</v>
      </c>
      <c r="L570" s="224" t="n">
        <f aca="false">D570-J570*10000-K570*100</f>
        <v>19</v>
      </c>
      <c r="M570" s="325" t="n">
        <f aca="false">DATE(J570,K570,L570)</f>
        <v>43300</v>
      </c>
      <c r="N570" s="222" t="n">
        <f aca="false">M570+E570</f>
        <v>43300.5314930556</v>
      </c>
      <c r="O570" s="0" t="n">
        <v>95.597</v>
      </c>
      <c r="P570" s="0" t="n">
        <v>3.686976</v>
      </c>
      <c r="Q570" s="0" t="s">
        <v>281</v>
      </c>
      <c r="AF570" s="224"/>
    </row>
    <row r="571" customFormat="false" ht="15" hidden="false" customHeight="false" outlineLevel="0" collapsed="false">
      <c r="A571" s="0" t="s">
        <v>602</v>
      </c>
      <c r="B571" s="0" t="s">
        <v>281</v>
      </c>
      <c r="C571" s="0" t="s">
        <v>325</v>
      </c>
      <c r="D571" s="0" t="n">
        <v>20180719</v>
      </c>
      <c r="E571" s="0" t="s">
        <v>684</v>
      </c>
      <c r="F571" s="0" t="n">
        <v>10000</v>
      </c>
      <c r="G571" s="0" t="n">
        <v>95.597</v>
      </c>
      <c r="H571" s="0" t="n">
        <v>3.686976</v>
      </c>
      <c r="J571" s="224" t="n">
        <f aca="false">ROUND(D571/10000,0)</f>
        <v>2018</v>
      </c>
      <c r="K571" s="224" t="n">
        <f aca="false">ROUND((D571-J571*10000)/100,0)</f>
        <v>7</v>
      </c>
      <c r="L571" s="224" t="n">
        <f aca="false">D571-J571*10000-K571*100</f>
        <v>19</v>
      </c>
      <c r="M571" s="325" t="n">
        <f aca="false">DATE(J571,K571,L571)</f>
        <v>43300</v>
      </c>
      <c r="N571" s="222" t="n">
        <f aca="false">M571+E571</f>
        <v>43300.5314930556</v>
      </c>
      <c r="O571" s="0" t="n">
        <v>95.597</v>
      </c>
      <c r="P571" s="0" t="n">
        <v>3.686976</v>
      </c>
      <c r="Q571" s="0" t="s">
        <v>281</v>
      </c>
      <c r="AF571" s="224"/>
    </row>
    <row r="572" customFormat="false" ht="15" hidden="false" customHeight="false" outlineLevel="0" collapsed="false">
      <c r="A572" s="0" t="s">
        <v>602</v>
      </c>
      <c r="B572" s="0" t="s">
        <v>281</v>
      </c>
      <c r="C572" s="0" t="s">
        <v>325</v>
      </c>
      <c r="D572" s="0" t="n">
        <v>20180719</v>
      </c>
      <c r="E572" s="0" t="s">
        <v>684</v>
      </c>
      <c r="F572" s="0" t="n">
        <v>15000</v>
      </c>
      <c r="G572" s="0" t="n">
        <v>95.222</v>
      </c>
      <c r="H572" s="0" t="n">
        <v>3.790993</v>
      </c>
      <c r="J572" s="224" t="n">
        <f aca="false">ROUND(D572/10000,0)</f>
        <v>2018</v>
      </c>
      <c r="K572" s="224" t="n">
        <f aca="false">ROUND((D572-J572*10000)/100,0)</f>
        <v>7</v>
      </c>
      <c r="L572" s="224" t="n">
        <f aca="false">D572-J572*10000-K572*100</f>
        <v>19</v>
      </c>
      <c r="M572" s="325" t="n">
        <f aca="false">DATE(J572,K572,L572)</f>
        <v>43300</v>
      </c>
      <c r="N572" s="222" t="n">
        <f aca="false">M572+E572</f>
        <v>43300.5314930556</v>
      </c>
      <c r="O572" s="0" t="n">
        <v>95.222</v>
      </c>
      <c r="P572" s="0" t="n">
        <v>3.790993</v>
      </c>
      <c r="Q572" s="0" t="s">
        <v>281</v>
      </c>
      <c r="AF572" s="224"/>
    </row>
    <row r="573" customFormat="false" ht="15" hidden="false" customHeight="false" outlineLevel="0" collapsed="false">
      <c r="A573" s="0" t="s">
        <v>602</v>
      </c>
      <c r="B573" s="0" t="s">
        <v>281</v>
      </c>
      <c r="C573" s="0" t="s">
        <v>325</v>
      </c>
      <c r="D573" s="0" t="n">
        <v>20180720</v>
      </c>
      <c r="E573" s="0" t="s">
        <v>685</v>
      </c>
      <c r="F573" s="0" t="n">
        <v>10000</v>
      </c>
      <c r="G573" s="0" t="n">
        <v>95.632</v>
      </c>
      <c r="H573" s="0" t="n">
        <v>3.678083</v>
      </c>
      <c r="J573" s="224" t="n">
        <f aca="false">ROUND(D573/10000,0)</f>
        <v>2018</v>
      </c>
      <c r="K573" s="224" t="n">
        <f aca="false">ROUND((D573-J573*10000)/100,0)</f>
        <v>7</v>
      </c>
      <c r="L573" s="224" t="n">
        <f aca="false">D573-J573*10000-K573*100</f>
        <v>20</v>
      </c>
      <c r="M573" s="325" t="n">
        <f aca="false">DATE(J573,K573,L573)</f>
        <v>43301</v>
      </c>
      <c r="N573" s="222" t="n">
        <f aca="false">M573+E573</f>
        <v>43301.4069907407</v>
      </c>
      <c r="O573" s="0" t="n">
        <v>95.632</v>
      </c>
      <c r="P573" s="0" t="n">
        <v>3.678083</v>
      </c>
      <c r="Q573" s="0" t="s">
        <v>281</v>
      </c>
      <c r="AF573" s="224"/>
    </row>
    <row r="574" customFormat="false" ht="15" hidden="false" customHeight="false" outlineLevel="0" collapsed="false">
      <c r="A574" s="0" t="s">
        <v>602</v>
      </c>
      <c r="B574" s="0" t="s">
        <v>281</v>
      </c>
      <c r="C574" s="0" t="s">
        <v>325</v>
      </c>
      <c r="D574" s="0" t="n">
        <v>20180720</v>
      </c>
      <c r="E574" s="0" t="s">
        <v>685</v>
      </c>
      <c r="F574" s="0" t="n">
        <v>10000</v>
      </c>
      <c r="G574" s="0" t="n">
        <v>95.156</v>
      </c>
      <c r="H574" s="0" t="n">
        <v>3.810227</v>
      </c>
      <c r="J574" s="224" t="n">
        <f aca="false">ROUND(D574/10000,0)</f>
        <v>2018</v>
      </c>
      <c r="K574" s="224" t="n">
        <f aca="false">ROUND((D574-J574*10000)/100,0)</f>
        <v>7</v>
      </c>
      <c r="L574" s="224" t="n">
        <f aca="false">D574-J574*10000-K574*100</f>
        <v>20</v>
      </c>
      <c r="M574" s="325" t="n">
        <f aca="false">DATE(J574,K574,L574)</f>
        <v>43301</v>
      </c>
      <c r="N574" s="222" t="n">
        <f aca="false">M574+E574</f>
        <v>43301.4069907407</v>
      </c>
      <c r="O574" s="0" t="n">
        <v>95.156</v>
      </c>
      <c r="P574" s="0" t="n">
        <v>3.810227</v>
      </c>
      <c r="Q574" s="0" t="s">
        <v>281</v>
      </c>
      <c r="AF574" s="224"/>
    </row>
    <row r="575" customFormat="false" ht="15" hidden="false" customHeight="false" outlineLevel="0" collapsed="false">
      <c r="A575" s="0" t="s">
        <v>602</v>
      </c>
      <c r="B575" s="0" t="s">
        <v>281</v>
      </c>
      <c r="C575" s="0" t="s">
        <v>325</v>
      </c>
      <c r="D575" s="0" t="n">
        <v>20180720</v>
      </c>
      <c r="E575" s="0" t="s">
        <v>686</v>
      </c>
      <c r="F575" s="0" t="n">
        <v>25000</v>
      </c>
      <c r="G575" s="0" t="n">
        <v>95.129</v>
      </c>
      <c r="H575" s="0" t="n">
        <v>3.817745</v>
      </c>
      <c r="J575" s="224" t="n">
        <f aca="false">ROUND(D575/10000,0)</f>
        <v>2018</v>
      </c>
      <c r="K575" s="224" t="n">
        <f aca="false">ROUND((D575-J575*10000)/100,0)</f>
        <v>7</v>
      </c>
      <c r="L575" s="224" t="n">
        <f aca="false">D575-J575*10000-K575*100</f>
        <v>20</v>
      </c>
      <c r="M575" s="325" t="n">
        <f aca="false">DATE(J575,K575,L575)</f>
        <v>43301</v>
      </c>
      <c r="N575" s="222" t="n">
        <f aca="false">M575+E575</f>
        <v>43301.4503935185</v>
      </c>
      <c r="O575" s="0" t="n">
        <v>95.129</v>
      </c>
      <c r="P575" s="0" t="n">
        <v>3.817745</v>
      </c>
      <c r="Q575" s="0" t="s">
        <v>281</v>
      </c>
      <c r="AF575" s="224"/>
    </row>
    <row r="576" customFormat="false" ht="15" hidden="false" customHeight="false" outlineLevel="0" collapsed="false">
      <c r="A576" s="0" t="s">
        <v>602</v>
      </c>
      <c r="B576" s="0" t="s">
        <v>281</v>
      </c>
      <c r="C576" s="0" t="s">
        <v>325</v>
      </c>
      <c r="D576" s="0" t="n">
        <v>20180720</v>
      </c>
      <c r="E576" s="0" t="s">
        <v>686</v>
      </c>
      <c r="F576" s="0" t="n">
        <v>25000</v>
      </c>
      <c r="G576" s="0" t="n">
        <v>95.129</v>
      </c>
      <c r="H576" s="0" t="n">
        <v>3.817745</v>
      </c>
      <c r="J576" s="224" t="n">
        <f aca="false">ROUND(D576/10000,0)</f>
        <v>2018</v>
      </c>
      <c r="K576" s="224" t="n">
        <f aca="false">ROUND((D576-J576*10000)/100,0)</f>
        <v>7</v>
      </c>
      <c r="L576" s="224" t="n">
        <f aca="false">D576-J576*10000-K576*100</f>
        <v>20</v>
      </c>
      <c r="M576" s="325" t="n">
        <f aca="false">DATE(J576,K576,L576)</f>
        <v>43301</v>
      </c>
      <c r="N576" s="222" t="n">
        <f aca="false">M576+E576</f>
        <v>43301.4503935185</v>
      </c>
      <c r="O576" s="0" t="n">
        <v>95.129</v>
      </c>
      <c r="P576" s="0" t="n">
        <v>3.817745</v>
      </c>
      <c r="Q576" s="0" t="s">
        <v>281</v>
      </c>
      <c r="AF576" s="224"/>
    </row>
    <row r="577" customFormat="false" ht="15" hidden="false" customHeight="false" outlineLevel="0" collapsed="false">
      <c r="A577" s="0" t="s">
        <v>602</v>
      </c>
      <c r="B577" s="0" t="s">
        <v>281</v>
      </c>
      <c r="C577" s="0" t="s">
        <v>325</v>
      </c>
      <c r="D577" s="0" t="n">
        <v>20180720</v>
      </c>
      <c r="E577" s="0" t="s">
        <v>687</v>
      </c>
      <c r="F577" s="0" t="n">
        <v>2000</v>
      </c>
      <c r="G577" s="0" t="n">
        <v>95.1043</v>
      </c>
      <c r="H577" s="0" t="n">
        <v>3.824626</v>
      </c>
      <c r="J577" s="224" t="n">
        <f aca="false">ROUND(D577/10000,0)</f>
        <v>2018</v>
      </c>
      <c r="K577" s="224" t="n">
        <f aca="false">ROUND((D577-J577*10000)/100,0)</f>
        <v>7</v>
      </c>
      <c r="L577" s="224" t="n">
        <f aca="false">D577-J577*10000-K577*100</f>
        <v>20</v>
      </c>
      <c r="M577" s="325" t="n">
        <f aca="false">DATE(J577,K577,L577)</f>
        <v>43301</v>
      </c>
      <c r="N577" s="222" t="n">
        <f aca="false">M577+E577</f>
        <v>43301.4819328704</v>
      </c>
      <c r="O577" s="0" t="n">
        <v>95.1043</v>
      </c>
      <c r="P577" s="0" t="n">
        <v>3.824626</v>
      </c>
      <c r="Q577" s="0" t="s">
        <v>281</v>
      </c>
      <c r="AF577" s="224"/>
    </row>
    <row r="578" customFormat="false" ht="15" hidden="false" customHeight="false" outlineLevel="0" collapsed="false">
      <c r="A578" s="0" t="s">
        <v>602</v>
      </c>
      <c r="B578" s="0" t="s">
        <v>281</v>
      </c>
      <c r="C578" s="0" t="s">
        <v>325</v>
      </c>
      <c r="D578" s="0" t="n">
        <v>20180720</v>
      </c>
      <c r="E578" s="0" t="s">
        <v>688</v>
      </c>
      <c r="F578" s="0" t="n">
        <v>1000000</v>
      </c>
      <c r="G578" s="0" t="n">
        <v>95.056</v>
      </c>
      <c r="H578" s="0" t="n">
        <v>3.838086</v>
      </c>
      <c r="J578" s="224" t="n">
        <f aca="false">ROUND(D578/10000,0)</f>
        <v>2018</v>
      </c>
      <c r="K578" s="224" t="n">
        <f aca="false">ROUND((D578-J578*10000)/100,0)</f>
        <v>7</v>
      </c>
      <c r="L578" s="224" t="n">
        <f aca="false">D578-J578*10000-K578*100</f>
        <v>20</v>
      </c>
      <c r="M578" s="325" t="n">
        <f aca="false">DATE(J578,K578,L578)</f>
        <v>43301</v>
      </c>
      <c r="N578" s="222" t="n">
        <f aca="false">M578+E578</f>
        <v>43301.494837963</v>
      </c>
      <c r="O578" s="0" t="n">
        <v>95.056</v>
      </c>
      <c r="P578" s="0" t="n">
        <v>3.838086</v>
      </c>
      <c r="Q578" s="0" t="s">
        <v>281</v>
      </c>
      <c r="AF578" s="224"/>
    </row>
    <row r="579" customFormat="false" ht="15" hidden="false" customHeight="false" outlineLevel="0" collapsed="false">
      <c r="A579" s="0" t="s">
        <v>602</v>
      </c>
      <c r="B579" s="0" t="s">
        <v>281</v>
      </c>
      <c r="C579" s="0" t="s">
        <v>325</v>
      </c>
      <c r="D579" s="0" t="n">
        <v>20180720</v>
      </c>
      <c r="E579" s="0" t="s">
        <v>689</v>
      </c>
      <c r="F579" s="0" t="n">
        <v>1000000</v>
      </c>
      <c r="G579" s="0" t="n">
        <v>96.176</v>
      </c>
      <c r="H579" s="0" t="n">
        <v>3.52799</v>
      </c>
      <c r="J579" s="224" t="n">
        <f aca="false">ROUND(D579/10000,0)</f>
        <v>2018</v>
      </c>
      <c r="K579" s="224" t="n">
        <f aca="false">ROUND((D579-J579*10000)/100,0)</f>
        <v>7</v>
      </c>
      <c r="L579" s="224" t="n">
        <f aca="false">D579-J579*10000-K579*100</f>
        <v>20</v>
      </c>
      <c r="M579" s="325" t="n">
        <f aca="false">DATE(J579,K579,L579)</f>
        <v>43301</v>
      </c>
      <c r="N579" s="222" t="n">
        <f aca="false">M579+E579</f>
        <v>43301.4965277778</v>
      </c>
      <c r="O579" s="0" t="n">
        <v>96.176</v>
      </c>
      <c r="P579" s="0" t="n">
        <v>3.52799</v>
      </c>
      <c r="Q579" s="0" t="s">
        <v>281</v>
      </c>
      <c r="AF579" s="224"/>
    </row>
    <row r="580" customFormat="false" ht="15" hidden="false" customHeight="false" outlineLevel="0" collapsed="false">
      <c r="A580" s="0" t="s">
        <v>602</v>
      </c>
      <c r="B580" s="0" t="s">
        <v>281</v>
      </c>
      <c r="C580" s="0" t="s">
        <v>325</v>
      </c>
      <c r="D580" s="0" t="n">
        <v>20180723</v>
      </c>
      <c r="E580" s="0" t="s">
        <v>690</v>
      </c>
      <c r="F580" s="0" t="n">
        <v>30000</v>
      </c>
      <c r="G580" s="0" t="n">
        <v>95.049</v>
      </c>
      <c r="H580" s="0" t="n">
        <v>3.840937</v>
      </c>
      <c r="J580" s="224" t="n">
        <f aca="false">ROUND(D580/10000,0)</f>
        <v>2018</v>
      </c>
      <c r="K580" s="224" t="n">
        <f aca="false">ROUND((D580-J580*10000)/100,0)</f>
        <v>7</v>
      </c>
      <c r="L580" s="224" t="n">
        <f aca="false">D580-J580*10000-K580*100</f>
        <v>23</v>
      </c>
      <c r="M580" s="325" t="n">
        <f aca="false">DATE(J580,K580,L580)</f>
        <v>43304</v>
      </c>
      <c r="N580" s="222" t="n">
        <f aca="false">M580+E580</f>
        <v>43304.5082986111</v>
      </c>
      <c r="O580" s="0" t="n">
        <v>95.049</v>
      </c>
      <c r="P580" s="0" t="n">
        <v>3.840937</v>
      </c>
      <c r="Q580" s="0" t="s">
        <v>281</v>
      </c>
      <c r="AF580" s="224"/>
    </row>
    <row r="581" customFormat="false" ht="15" hidden="false" customHeight="false" outlineLevel="0" collapsed="false">
      <c r="A581" s="0" t="s">
        <v>602</v>
      </c>
      <c r="B581" s="0" t="s">
        <v>281</v>
      </c>
      <c r="C581" s="0" t="s">
        <v>325</v>
      </c>
      <c r="D581" s="0" t="n">
        <v>20180723</v>
      </c>
      <c r="E581" s="0" t="s">
        <v>691</v>
      </c>
      <c r="F581" s="0" t="n">
        <v>30000</v>
      </c>
      <c r="G581" s="0" t="n">
        <v>95.049</v>
      </c>
      <c r="H581" s="0" t="n">
        <v>3.840937</v>
      </c>
      <c r="J581" s="224" t="n">
        <f aca="false">ROUND(D581/10000,0)</f>
        <v>2018</v>
      </c>
      <c r="K581" s="224" t="n">
        <f aca="false">ROUND((D581-J581*10000)/100,0)</f>
        <v>7</v>
      </c>
      <c r="L581" s="224" t="n">
        <f aca="false">D581-J581*10000-K581*100</f>
        <v>23</v>
      </c>
      <c r="M581" s="325" t="n">
        <f aca="false">DATE(J581,K581,L581)</f>
        <v>43304</v>
      </c>
      <c r="N581" s="222" t="n">
        <f aca="false">M581+E581</f>
        <v>43304.5083333333</v>
      </c>
      <c r="O581" s="0" t="n">
        <v>95.049</v>
      </c>
      <c r="P581" s="0" t="n">
        <v>3.840937</v>
      </c>
      <c r="Q581" s="0" t="s">
        <v>281</v>
      </c>
      <c r="AF581" s="224"/>
    </row>
    <row r="582" customFormat="false" ht="15" hidden="false" customHeight="false" outlineLevel="0" collapsed="false">
      <c r="A582" s="0" t="s">
        <v>602</v>
      </c>
      <c r="B582" s="0" t="s">
        <v>281</v>
      </c>
      <c r="C582" s="0" t="s">
        <v>325</v>
      </c>
      <c r="D582" s="0" t="n">
        <v>20180723</v>
      </c>
      <c r="E582" s="0" t="s">
        <v>692</v>
      </c>
      <c r="F582" s="0" t="n">
        <v>40000</v>
      </c>
      <c r="G582" s="0" t="n">
        <v>96.065</v>
      </c>
      <c r="H582" s="0" t="n">
        <v>3.559248</v>
      </c>
      <c r="J582" s="224" t="n">
        <f aca="false">ROUND(D582/10000,0)</f>
        <v>2018</v>
      </c>
      <c r="K582" s="224" t="n">
        <f aca="false">ROUND((D582-J582*10000)/100,0)</f>
        <v>7</v>
      </c>
      <c r="L582" s="224" t="n">
        <f aca="false">D582-J582*10000-K582*100</f>
        <v>23</v>
      </c>
      <c r="M582" s="325" t="n">
        <f aca="false">DATE(J582,K582,L582)</f>
        <v>43304</v>
      </c>
      <c r="N582" s="222" t="n">
        <f aca="false">M582+E582</f>
        <v>43304.5169212963</v>
      </c>
      <c r="O582" s="0" t="n">
        <v>96.065</v>
      </c>
      <c r="P582" s="0" t="n">
        <v>3.559248</v>
      </c>
      <c r="Q582" s="0" t="s">
        <v>281</v>
      </c>
      <c r="AF582" s="224"/>
    </row>
    <row r="583" customFormat="false" ht="15" hidden="false" customHeight="false" outlineLevel="0" collapsed="false">
      <c r="A583" s="0" t="s">
        <v>602</v>
      </c>
      <c r="B583" s="0" t="s">
        <v>281</v>
      </c>
      <c r="C583" s="0" t="s">
        <v>325</v>
      </c>
      <c r="D583" s="0" t="n">
        <v>20180723</v>
      </c>
      <c r="E583" s="0" t="s">
        <v>693</v>
      </c>
      <c r="F583" s="0" t="n">
        <v>50000</v>
      </c>
      <c r="G583" s="0" t="n">
        <v>94.863</v>
      </c>
      <c r="H583" s="0" t="n">
        <v>3.892883</v>
      </c>
      <c r="J583" s="224" t="n">
        <f aca="false">ROUND(D583/10000,0)</f>
        <v>2018</v>
      </c>
      <c r="K583" s="224" t="n">
        <f aca="false">ROUND((D583-J583*10000)/100,0)</f>
        <v>7</v>
      </c>
      <c r="L583" s="224" t="n">
        <f aca="false">D583-J583*10000-K583*100</f>
        <v>23</v>
      </c>
      <c r="M583" s="325" t="n">
        <f aca="false">DATE(J583,K583,L583)</f>
        <v>43304</v>
      </c>
      <c r="N583" s="222" t="n">
        <f aca="false">M583+E583</f>
        <v>43304.5782638889</v>
      </c>
      <c r="O583" s="0" t="n">
        <v>94.863</v>
      </c>
      <c r="P583" s="0" t="n">
        <v>3.892883</v>
      </c>
      <c r="Q583" s="0" t="s">
        <v>281</v>
      </c>
      <c r="AF583" s="224"/>
    </row>
    <row r="584" customFormat="false" ht="15" hidden="false" customHeight="false" outlineLevel="0" collapsed="false">
      <c r="A584" s="0" t="s">
        <v>602</v>
      </c>
      <c r="B584" s="0" t="s">
        <v>281</v>
      </c>
      <c r="C584" s="0" t="s">
        <v>325</v>
      </c>
      <c r="D584" s="0" t="n">
        <v>20180723</v>
      </c>
      <c r="E584" s="0" t="s">
        <v>693</v>
      </c>
      <c r="F584" s="0" t="n">
        <v>50000</v>
      </c>
      <c r="G584" s="0" t="n">
        <v>94.863</v>
      </c>
      <c r="H584" s="0" t="n">
        <v>3.892883</v>
      </c>
      <c r="J584" s="224" t="n">
        <f aca="false">ROUND(D584/10000,0)</f>
        <v>2018</v>
      </c>
      <c r="K584" s="224" t="n">
        <f aca="false">ROUND((D584-J584*10000)/100,0)</f>
        <v>7</v>
      </c>
      <c r="L584" s="224" t="n">
        <f aca="false">D584-J584*10000-K584*100</f>
        <v>23</v>
      </c>
      <c r="M584" s="325" t="n">
        <f aca="false">DATE(J584,K584,L584)</f>
        <v>43304</v>
      </c>
      <c r="N584" s="222" t="n">
        <f aca="false">M584+E584</f>
        <v>43304.5782638889</v>
      </c>
      <c r="O584" s="0" t="n">
        <v>94.863</v>
      </c>
      <c r="P584" s="0" t="n">
        <v>3.892883</v>
      </c>
      <c r="Q584" s="0" t="s">
        <v>281</v>
      </c>
      <c r="AF584" s="224"/>
    </row>
    <row r="585" customFormat="false" ht="15" hidden="false" customHeight="false" outlineLevel="0" collapsed="false">
      <c r="A585" s="0" t="s">
        <v>602</v>
      </c>
      <c r="B585" s="0" t="s">
        <v>281</v>
      </c>
      <c r="C585" s="0" t="s">
        <v>325</v>
      </c>
      <c r="D585" s="0" t="n">
        <v>20180723</v>
      </c>
      <c r="E585" s="0" t="s">
        <v>694</v>
      </c>
      <c r="F585" s="0" t="n">
        <v>40000</v>
      </c>
      <c r="G585" s="0" t="n">
        <v>95.09</v>
      </c>
      <c r="H585" s="0" t="n">
        <v>3.829502</v>
      </c>
      <c r="J585" s="224" t="n">
        <f aca="false">ROUND(D585/10000,0)</f>
        <v>2018</v>
      </c>
      <c r="K585" s="224" t="n">
        <f aca="false">ROUND((D585-J585*10000)/100,0)</f>
        <v>7</v>
      </c>
      <c r="L585" s="224" t="n">
        <f aca="false">D585-J585*10000-K585*100</f>
        <v>23</v>
      </c>
      <c r="M585" s="325" t="n">
        <f aca="false">DATE(J585,K585,L585)</f>
        <v>43304</v>
      </c>
      <c r="N585" s="222" t="n">
        <f aca="false">M585+E585</f>
        <v>43304.595474537</v>
      </c>
      <c r="O585" s="0" t="n">
        <v>95.09</v>
      </c>
      <c r="P585" s="0" t="n">
        <v>3.829502</v>
      </c>
      <c r="Q585" s="0" t="s">
        <v>281</v>
      </c>
      <c r="AF585" s="224"/>
    </row>
    <row r="586" customFormat="false" ht="15" hidden="false" customHeight="false" outlineLevel="0" collapsed="false">
      <c r="A586" s="0" t="s">
        <v>602</v>
      </c>
      <c r="B586" s="0" t="s">
        <v>281</v>
      </c>
      <c r="C586" s="0" t="s">
        <v>325</v>
      </c>
      <c r="D586" s="0" t="n">
        <v>20180723</v>
      </c>
      <c r="E586" s="0" t="s">
        <v>694</v>
      </c>
      <c r="F586" s="0" t="n">
        <v>40000</v>
      </c>
      <c r="G586" s="0" t="n">
        <v>95.09</v>
      </c>
      <c r="H586" s="0" t="n">
        <v>3.829502</v>
      </c>
      <c r="J586" s="224" t="n">
        <f aca="false">ROUND(D586/10000,0)</f>
        <v>2018</v>
      </c>
      <c r="K586" s="224" t="n">
        <f aca="false">ROUND((D586-J586*10000)/100,0)</f>
        <v>7</v>
      </c>
      <c r="L586" s="224" t="n">
        <f aca="false">D586-J586*10000-K586*100</f>
        <v>23</v>
      </c>
      <c r="M586" s="325" t="n">
        <f aca="false">DATE(J586,K586,L586)</f>
        <v>43304</v>
      </c>
      <c r="N586" s="222" t="n">
        <f aca="false">M586+E586</f>
        <v>43304.595474537</v>
      </c>
      <c r="O586" s="0" t="n">
        <v>95.09</v>
      </c>
      <c r="P586" s="0" t="n">
        <v>3.829502</v>
      </c>
      <c r="Q586" s="0" t="s">
        <v>281</v>
      </c>
      <c r="AF586" s="224"/>
    </row>
    <row r="587" customFormat="false" ht="15" hidden="false" customHeight="false" outlineLevel="0" collapsed="false">
      <c r="A587" s="0" t="s">
        <v>602</v>
      </c>
      <c r="B587" s="0" t="s">
        <v>281</v>
      </c>
      <c r="C587" s="0" t="s">
        <v>325</v>
      </c>
      <c r="D587" s="0" t="n">
        <v>20180723</v>
      </c>
      <c r="E587" s="0" t="s">
        <v>694</v>
      </c>
      <c r="F587" s="0" t="n">
        <v>40000</v>
      </c>
      <c r="G587" s="0" t="n">
        <v>95.59</v>
      </c>
      <c r="H587" s="0" t="n">
        <v>3.690511</v>
      </c>
      <c r="J587" s="224" t="n">
        <f aca="false">ROUND(D587/10000,0)</f>
        <v>2018</v>
      </c>
      <c r="K587" s="224" t="n">
        <f aca="false">ROUND((D587-J587*10000)/100,0)</f>
        <v>7</v>
      </c>
      <c r="L587" s="224" t="n">
        <f aca="false">D587-J587*10000-K587*100</f>
        <v>23</v>
      </c>
      <c r="M587" s="325" t="n">
        <f aca="false">DATE(J587,K587,L587)</f>
        <v>43304</v>
      </c>
      <c r="N587" s="222" t="n">
        <f aca="false">M587+E587</f>
        <v>43304.595474537</v>
      </c>
      <c r="O587" s="0" t="n">
        <v>95.59</v>
      </c>
      <c r="P587" s="0" t="n">
        <v>3.690511</v>
      </c>
      <c r="Q587" s="0" t="s">
        <v>281</v>
      </c>
      <c r="AF587" s="224"/>
    </row>
    <row r="588" customFormat="false" ht="15" hidden="false" customHeight="false" outlineLevel="0" collapsed="false">
      <c r="A588" s="0" t="s">
        <v>602</v>
      </c>
      <c r="B588" s="0" t="s">
        <v>281</v>
      </c>
      <c r="C588" s="0" t="s">
        <v>325</v>
      </c>
      <c r="D588" s="0" t="n">
        <v>20180724</v>
      </c>
      <c r="E588" s="0" t="s">
        <v>695</v>
      </c>
      <c r="F588" s="0" t="n">
        <v>659000</v>
      </c>
      <c r="G588" s="0" t="n">
        <v>94.887</v>
      </c>
      <c r="H588" s="0" t="n">
        <v>3.887105</v>
      </c>
      <c r="J588" s="224" t="n">
        <f aca="false">ROUND(D588/10000,0)</f>
        <v>2018</v>
      </c>
      <c r="K588" s="224" t="n">
        <f aca="false">ROUND((D588-J588*10000)/100,0)</f>
        <v>7</v>
      </c>
      <c r="L588" s="224" t="n">
        <f aca="false">D588-J588*10000-K588*100</f>
        <v>24</v>
      </c>
      <c r="M588" s="325" t="n">
        <f aca="false">DATE(J588,K588,L588)</f>
        <v>43305</v>
      </c>
      <c r="N588" s="222" t="n">
        <f aca="false">M588+E588</f>
        <v>43305.4155208333</v>
      </c>
      <c r="O588" s="0" t="n">
        <v>94.887</v>
      </c>
      <c r="P588" s="0" t="n">
        <v>3.887105</v>
      </c>
      <c r="Q588" s="0" t="s">
        <v>281</v>
      </c>
      <c r="AF588" s="224"/>
    </row>
    <row r="589" customFormat="false" ht="15" hidden="false" customHeight="false" outlineLevel="0" collapsed="false">
      <c r="A589" s="0" t="s">
        <v>602</v>
      </c>
      <c r="B589" s="0" t="s">
        <v>281</v>
      </c>
      <c r="C589" s="0" t="s">
        <v>325</v>
      </c>
      <c r="D589" s="0" t="n">
        <v>20180724</v>
      </c>
      <c r="E589" s="0" t="s">
        <v>696</v>
      </c>
      <c r="F589" s="0" t="n">
        <v>659000</v>
      </c>
      <c r="G589" s="0" t="n">
        <v>94.855</v>
      </c>
      <c r="H589" s="0" t="n">
        <v>3.896057</v>
      </c>
      <c r="J589" s="224" t="n">
        <f aca="false">ROUND(D589/10000,0)</f>
        <v>2018</v>
      </c>
      <c r="K589" s="224" t="n">
        <f aca="false">ROUND((D589-J589*10000)/100,0)</f>
        <v>7</v>
      </c>
      <c r="L589" s="224" t="n">
        <f aca="false">D589-J589*10000-K589*100</f>
        <v>24</v>
      </c>
      <c r="M589" s="325" t="n">
        <f aca="false">DATE(J589,K589,L589)</f>
        <v>43305</v>
      </c>
      <c r="N589" s="222" t="n">
        <f aca="false">M589+E589</f>
        <v>43305.4164236111</v>
      </c>
      <c r="O589" s="0" t="n">
        <v>94.855</v>
      </c>
      <c r="P589" s="0" t="n">
        <v>3.896057</v>
      </c>
      <c r="Q589" s="0" t="s">
        <v>281</v>
      </c>
      <c r="AF589" s="224"/>
    </row>
    <row r="590" customFormat="false" ht="15" hidden="false" customHeight="false" outlineLevel="0" collapsed="false">
      <c r="A590" s="0" t="s">
        <v>602</v>
      </c>
      <c r="B590" s="0" t="s">
        <v>281</v>
      </c>
      <c r="C590" s="0" t="s">
        <v>325</v>
      </c>
      <c r="D590" s="0" t="n">
        <v>20180724</v>
      </c>
      <c r="E590" s="0" t="s">
        <v>697</v>
      </c>
      <c r="F590" s="0" t="n">
        <v>50000</v>
      </c>
      <c r="G590" s="0" t="n">
        <v>95.08</v>
      </c>
      <c r="H590" s="0" t="n">
        <v>3.833186</v>
      </c>
      <c r="J590" s="224" t="n">
        <f aca="false">ROUND(D590/10000,0)</f>
        <v>2018</v>
      </c>
      <c r="K590" s="224" t="n">
        <f aca="false">ROUND((D590-J590*10000)/100,0)</f>
        <v>7</v>
      </c>
      <c r="L590" s="224" t="n">
        <f aca="false">D590-J590*10000-K590*100</f>
        <v>24</v>
      </c>
      <c r="M590" s="325" t="n">
        <f aca="false">DATE(J590,K590,L590)</f>
        <v>43305</v>
      </c>
      <c r="N590" s="222" t="n">
        <f aca="false">M590+E590</f>
        <v>43305.422037037</v>
      </c>
      <c r="O590" s="0" t="n">
        <v>95.08</v>
      </c>
      <c r="P590" s="0" t="n">
        <v>3.833186</v>
      </c>
      <c r="Q590" s="0" t="s">
        <v>281</v>
      </c>
      <c r="AF590" s="224"/>
    </row>
    <row r="591" customFormat="false" ht="15" hidden="false" customHeight="false" outlineLevel="0" collapsed="false">
      <c r="A591" s="0" t="s">
        <v>602</v>
      </c>
      <c r="B591" s="0" t="s">
        <v>281</v>
      </c>
      <c r="C591" s="0" t="s">
        <v>325</v>
      </c>
      <c r="D591" s="0" t="n">
        <v>20180724</v>
      </c>
      <c r="E591" s="0" t="s">
        <v>697</v>
      </c>
      <c r="F591" s="0" t="n">
        <v>50000</v>
      </c>
      <c r="G591" s="0" t="n">
        <v>95.18</v>
      </c>
      <c r="H591" s="0" t="n">
        <v>3.805298</v>
      </c>
      <c r="J591" s="224" t="n">
        <f aca="false">ROUND(D591/10000,0)</f>
        <v>2018</v>
      </c>
      <c r="K591" s="224" t="n">
        <f aca="false">ROUND((D591-J591*10000)/100,0)</f>
        <v>7</v>
      </c>
      <c r="L591" s="224" t="n">
        <f aca="false">D591-J591*10000-K591*100</f>
        <v>24</v>
      </c>
      <c r="M591" s="325" t="n">
        <f aca="false">DATE(J591,K591,L591)</f>
        <v>43305</v>
      </c>
      <c r="N591" s="222" t="n">
        <f aca="false">M591+E591</f>
        <v>43305.422037037</v>
      </c>
      <c r="O591" s="0" t="n">
        <v>95.18</v>
      </c>
      <c r="P591" s="0" t="n">
        <v>3.805298</v>
      </c>
      <c r="Q591" s="0" t="s">
        <v>281</v>
      </c>
      <c r="AF591" s="224"/>
    </row>
    <row r="592" customFormat="false" ht="15" hidden="false" customHeight="false" outlineLevel="0" collapsed="false">
      <c r="A592" s="0" t="s">
        <v>602</v>
      </c>
      <c r="B592" s="0" t="s">
        <v>281</v>
      </c>
      <c r="C592" s="0" t="s">
        <v>325</v>
      </c>
      <c r="D592" s="0" t="n">
        <v>20180724</v>
      </c>
      <c r="E592" s="0" t="s">
        <v>697</v>
      </c>
      <c r="F592" s="0" t="n">
        <v>50000</v>
      </c>
      <c r="G592" s="0" t="n">
        <v>95.18</v>
      </c>
      <c r="H592" s="0" t="n">
        <v>3.805298</v>
      </c>
      <c r="J592" s="224" t="n">
        <f aca="false">ROUND(D592/10000,0)</f>
        <v>2018</v>
      </c>
      <c r="K592" s="224" t="n">
        <f aca="false">ROUND((D592-J592*10000)/100,0)</f>
        <v>7</v>
      </c>
      <c r="L592" s="224" t="n">
        <f aca="false">D592-J592*10000-K592*100</f>
        <v>24</v>
      </c>
      <c r="M592" s="325" t="n">
        <f aca="false">DATE(J592,K592,L592)</f>
        <v>43305</v>
      </c>
      <c r="N592" s="222" t="n">
        <f aca="false">M592+E592</f>
        <v>43305.422037037</v>
      </c>
      <c r="O592" s="0" t="n">
        <v>95.18</v>
      </c>
      <c r="P592" s="0" t="n">
        <v>3.805298</v>
      </c>
      <c r="Q592" s="0" t="s">
        <v>281</v>
      </c>
      <c r="AF592" s="224"/>
    </row>
    <row r="593" customFormat="false" ht="15" hidden="false" customHeight="false" outlineLevel="0" collapsed="false">
      <c r="A593" s="0" t="s">
        <v>602</v>
      </c>
      <c r="B593" s="0" t="s">
        <v>281</v>
      </c>
      <c r="C593" s="0" t="s">
        <v>325</v>
      </c>
      <c r="D593" s="0" t="n">
        <v>20180724</v>
      </c>
      <c r="E593" s="0" t="s">
        <v>698</v>
      </c>
      <c r="F593" s="0" t="n">
        <v>200000</v>
      </c>
      <c r="G593" s="0" t="n">
        <v>94.895</v>
      </c>
      <c r="H593" s="0" t="n">
        <v>3.884867</v>
      </c>
      <c r="J593" s="224" t="n">
        <f aca="false">ROUND(D593/10000,0)</f>
        <v>2018</v>
      </c>
      <c r="K593" s="224" t="n">
        <f aca="false">ROUND((D593-J593*10000)/100,0)</f>
        <v>7</v>
      </c>
      <c r="L593" s="224" t="n">
        <f aca="false">D593-J593*10000-K593*100</f>
        <v>24</v>
      </c>
      <c r="M593" s="325" t="n">
        <f aca="false">DATE(J593,K593,L593)</f>
        <v>43305</v>
      </c>
      <c r="N593" s="222" t="n">
        <f aca="false">M593+E593</f>
        <v>43305.6339351852</v>
      </c>
      <c r="O593" s="0" t="n">
        <v>94.895</v>
      </c>
      <c r="P593" s="0" t="n">
        <v>3.884867</v>
      </c>
      <c r="Q593" s="0" t="s">
        <v>281</v>
      </c>
      <c r="AF593" s="224"/>
    </row>
    <row r="594" customFormat="false" ht="15" hidden="false" customHeight="false" outlineLevel="0" collapsed="false">
      <c r="A594" s="0" t="s">
        <v>602</v>
      </c>
      <c r="B594" s="0" t="s">
        <v>281</v>
      </c>
      <c r="C594" s="0" t="s">
        <v>325</v>
      </c>
      <c r="D594" s="0" t="n">
        <v>20180725</v>
      </c>
      <c r="E594" s="0" t="s">
        <v>699</v>
      </c>
      <c r="F594" s="0" t="n">
        <v>2075000</v>
      </c>
      <c r="G594" s="0" t="n">
        <v>94.895</v>
      </c>
      <c r="H594" s="0" t="n">
        <v>3.885799</v>
      </c>
      <c r="J594" s="224" t="n">
        <f aca="false">ROUND(D594/10000,0)</f>
        <v>2018</v>
      </c>
      <c r="K594" s="224" t="n">
        <f aca="false">ROUND((D594-J594*10000)/100,0)</f>
        <v>7</v>
      </c>
      <c r="L594" s="224" t="n">
        <f aca="false">D594-J594*10000-K594*100</f>
        <v>25</v>
      </c>
      <c r="M594" s="325" t="n">
        <f aca="false">DATE(J594,K594,L594)</f>
        <v>43306</v>
      </c>
      <c r="N594" s="222" t="n">
        <f aca="false">M594+E594</f>
        <v>43306.3720833333</v>
      </c>
      <c r="O594" s="0" t="n">
        <v>94.895</v>
      </c>
      <c r="P594" s="0" t="n">
        <v>3.885799</v>
      </c>
      <c r="Q594" s="0" t="s">
        <v>281</v>
      </c>
      <c r="AF594" s="224"/>
    </row>
    <row r="595" customFormat="false" ht="15" hidden="false" customHeight="false" outlineLevel="0" collapsed="false">
      <c r="A595" s="0" t="s">
        <v>602</v>
      </c>
      <c r="B595" s="0" t="s">
        <v>281</v>
      </c>
      <c r="C595" s="0" t="s">
        <v>325</v>
      </c>
      <c r="D595" s="0" t="n">
        <v>20180725</v>
      </c>
      <c r="E595" s="0" t="s">
        <v>700</v>
      </c>
      <c r="F595" s="0" t="n">
        <v>2310000</v>
      </c>
      <c r="G595" s="0" t="n">
        <v>94.901</v>
      </c>
      <c r="H595" s="0" t="n">
        <v>3.88412</v>
      </c>
      <c r="J595" s="224" t="n">
        <f aca="false">ROUND(D595/10000,0)</f>
        <v>2018</v>
      </c>
      <c r="K595" s="224" t="n">
        <f aca="false">ROUND((D595-J595*10000)/100,0)</f>
        <v>7</v>
      </c>
      <c r="L595" s="224" t="n">
        <f aca="false">D595-J595*10000-K595*100</f>
        <v>25</v>
      </c>
      <c r="M595" s="325" t="n">
        <f aca="false">DATE(J595,K595,L595)</f>
        <v>43306</v>
      </c>
      <c r="N595" s="222" t="n">
        <f aca="false">M595+E595</f>
        <v>43306.3901967593</v>
      </c>
      <c r="O595" s="0" t="n">
        <v>94.901</v>
      </c>
      <c r="P595" s="0" t="n">
        <v>3.88412</v>
      </c>
      <c r="Q595" s="0" t="s">
        <v>281</v>
      </c>
      <c r="AF595" s="224"/>
    </row>
    <row r="596" customFormat="false" ht="15" hidden="false" customHeight="false" outlineLevel="0" collapsed="false">
      <c r="A596" s="0" t="s">
        <v>602</v>
      </c>
      <c r="B596" s="0" t="s">
        <v>281</v>
      </c>
      <c r="C596" s="0" t="s">
        <v>325</v>
      </c>
      <c r="D596" s="0" t="n">
        <v>20180725</v>
      </c>
      <c r="E596" s="0" t="s">
        <v>701</v>
      </c>
      <c r="F596" s="0" t="n">
        <v>10000</v>
      </c>
      <c r="G596" s="0" t="n">
        <v>95.195</v>
      </c>
      <c r="H596" s="0" t="n">
        <v>3.801993</v>
      </c>
      <c r="J596" s="224" t="n">
        <f aca="false">ROUND(D596/10000,0)</f>
        <v>2018</v>
      </c>
      <c r="K596" s="224" t="n">
        <f aca="false">ROUND((D596-J596*10000)/100,0)</f>
        <v>7</v>
      </c>
      <c r="L596" s="224" t="n">
        <f aca="false">D596-J596*10000-K596*100</f>
        <v>25</v>
      </c>
      <c r="M596" s="325" t="n">
        <f aca="false">DATE(J596,K596,L596)</f>
        <v>43306</v>
      </c>
      <c r="N596" s="222" t="n">
        <f aca="false">M596+E596</f>
        <v>43306.4397916667</v>
      </c>
      <c r="O596" s="0" t="n">
        <v>95.195</v>
      </c>
      <c r="P596" s="0" t="n">
        <v>3.801993</v>
      </c>
      <c r="Q596" s="0" t="s">
        <v>281</v>
      </c>
      <c r="AF596" s="224"/>
    </row>
    <row r="597" customFormat="false" ht="15" hidden="false" customHeight="false" outlineLevel="0" collapsed="false">
      <c r="A597" s="0" t="s">
        <v>602</v>
      </c>
      <c r="B597" s="0" t="s">
        <v>281</v>
      </c>
      <c r="C597" s="0" t="s">
        <v>325</v>
      </c>
      <c r="D597" s="0" t="n">
        <v>20180725</v>
      </c>
      <c r="E597" s="0" t="s">
        <v>701</v>
      </c>
      <c r="F597" s="0" t="n">
        <v>10000</v>
      </c>
      <c r="G597" s="0" t="n">
        <v>95.195</v>
      </c>
      <c r="H597" s="0" t="n">
        <v>3.801993</v>
      </c>
      <c r="J597" s="224" t="n">
        <f aca="false">ROUND(D597/10000,0)</f>
        <v>2018</v>
      </c>
      <c r="K597" s="224" t="n">
        <f aca="false">ROUND((D597-J597*10000)/100,0)</f>
        <v>7</v>
      </c>
      <c r="L597" s="224" t="n">
        <f aca="false">D597-J597*10000-K597*100</f>
        <v>25</v>
      </c>
      <c r="M597" s="325" t="n">
        <f aca="false">DATE(J597,K597,L597)</f>
        <v>43306</v>
      </c>
      <c r="N597" s="222" t="n">
        <f aca="false">M597+E597</f>
        <v>43306.4397916667</v>
      </c>
      <c r="O597" s="0" t="n">
        <v>95.195</v>
      </c>
      <c r="P597" s="0" t="n">
        <v>3.801993</v>
      </c>
      <c r="Q597" s="0" t="s">
        <v>281</v>
      </c>
      <c r="AF597" s="224"/>
    </row>
    <row r="598" customFormat="false" ht="15" hidden="false" customHeight="false" outlineLevel="0" collapsed="false">
      <c r="A598" s="0" t="s">
        <v>602</v>
      </c>
      <c r="B598" s="0" t="s">
        <v>281</v>
      </c>
      <c r="C598" s="0" t="s">
        <v>325</v>
      </c>
      <c r="D598" s="0" t="n">
        <v>20180725</v>
      </c>
      <c r="E598" s="0" t="s">
        <v>702</v>
      </c>
      <c r="F598" s="0" t="n">
        <v>46000</v>
      </c>
      <c r="G598" s="0" t="n">
        <v>94.88</v>
      </c>
      <c r="H598" s="0" t="n">
        <v>3.889997</v>
      </c>
      <c r="J598" s="224" t="n">
        <f aca="false">ROUND(D598/10000,0)</f>
        <v>2018</v>
      </c>
      <c r="K598" s="224" t="n">
        <f aca="false">ROUND((D598-J598*10000)/100,0)</f>
        <v>7</v>
      </c>
      <c r="L598" s="224" t="n">
        <f aca="false">D598-J598*10000-K598*100</f>
        <v>25</v>
      </c>
      <c r="M598" s="325" t="n">
        <f aca="false">DATE(J598,K598,L598)</f>
        <v>43306</v>
      </c>
      <c r="N598" s="222" t="n">
        <f aca="false">M598+E598</f>
        <v>43306.4415972222</v>
      </c>
      <c r="O598" s="0" t="n">
        <v>94.88</v>
      </c>
      <c r="P598" s="0" t="n">
        <v>3.889997</v>
      </c>
      <c r="Q598" s="0" t="s">
        <v>281</v>
      </c>
      <c r="AF598" s="224"/>
    </row>
    <row r="599" customFormat="false" ht="15" hidden="false" customHeight="false" outlineLevel="0" collapsed="false">
      <c r="A599" s="0" t="s">
        <v>602</v>
      </c>
      <c r="B599" s="0" t="s">
        <v>281</v>
      </c>
      <c r="C599" s="0" t="s">
        <v>325</v>
      </c>
      <c r="D599" s="0" t="n">
        <v>20180725</v>
      </c>
      <c r="E599" s="0" t="s">
        <v>703</v>
      </c>
      <c r="F599" s="0" t="n">
        <v>45000</v>
      </c>
      <c r="G599" s="0" t="n">
        <v>96.06</v>
      </c>
      <c r="H599" s="0" t="n">
        <v>3.562056</v>
      </c>
      <c r="J599" s="224" t="n">
        <f aca="false">ROUND(D599/10000,0)</f>
        <v>2018</v>
      </c>
      <c r="K599" s="224" t="n">
        <f aca="false">ROUND((D599-J599*10000)/100,0)</f>
        <v>7</v>
      </c>
      <c r="L599" s="224" t="n">
        <f aca="false">D599-J599*10000-K599*100</f>
        <v>25</v>
      </c>
      <c r="M599" s="325" t="n">
        <f aca="false">DATE(J599,K599,L599)</f>
        <v>43306</v>
      </c>
      <c r="N599" s="222" t="n">
        <f aca="false">M599+E599</f>
        <v>43306.473125</v>
      </c>
      <c r="O599" s="0" t="n">
        <v>96.06</v>
      </c>
      <c r="P599" s="0" t="n">
        <v>3.562056</v>
      </c>
      <c r="Q599" s="0" t="s">
        <v>281</v>
      </c>
      <c r="AF599" s="224"/>
    </row>
    <row r="600" customFormat="false" ht="15" hidden="false" customHeight="false" outlineLevel="0" collapsed="false">
      <c r="A600" s="0" t="s">
        <v>602</v>
      </c>
      <c r="B600" s="0" t="s">
        <v>281</v>
      </c>
      <c r="C600" s="0" t="s">
        <v>325</v>
      </c>
      <c r="D600" s="0" t="n">
        <v>20180725</v>
      </c>
      <c r="E600" s="0" t="s">
        <v>703</v>
      </c>
      <c r="F600" s="0" t="n">
        <v>45000</v>
      </c>
      <c r="G600" s="0" t="n">
        <v>94.991</v>
      </c>
      <c r="H600" s="0" t="n">
        <v>3.858948</v>
      </c>
      <c r="J600" s="224" t="n">
        <f aca="false">ROUND(D600/10000,0)</f>
        <v>2018</v>
      </c>
      <c r="K600" s="224" t="n">
        <f aca="false">ROUND((D600-J600*10000)/100,0)</f>
        <v>7</v>
      </c>
      <c r="L600" s="224" t="n">
        <f aca="false">D600-J600*10000-K600*100</f>
        <v>25</v>
      </c>
      <c r="M600" s="325" t="n">
        <f aca="false">DATE(J600,K600,L600)</f>
        <v>43306</v>
      </c>
      <c r="N600" s="222" t="n">
        <f aca="false">M600+E600</f>
        <v>43306.473125</v>
      </c>
      <c r="O600" s="0" t="n">
        <v>94.991</v>
      </c>
      <c r="P600" s="0" t="n">
        <v>3.858948</v>
      </c>
      <c r="Q600" s="0" t="s">
        <v>281</v>
      </c>
      <c r="AF600" s="224"/>
    </row>
    <row r="601" customFormat="false" ht="15" hidden="false" customHeight="false" outlineLevel="0" collapsed="false">
      <c r="A601" s="0" t="s">
        <v>602</v>
      </c>
      <c r="B601" s="0" t="s">
        <v>281</v>
      </c>
      <c r="C601" s="0" t="s">
        <v>325</v>
      </c>
      <c r="D601" s="0" t="n">
        <v>20180725</v>
      </c>
      <c r="E601" s="0" t="s">
        <v>704</v>
      </c>
      <c r="F601" s="0" t="n">
        <v>12000</v>
      </c>
      <c r="G601" s="0" t="n">
        <v>95.24</v>
      </c>
      <c r="H601" s="0" t="n">
        <v>3.789449</v>
      </c>
      <c r="J601" s="224" t="n">
        <f aca="false">ROUND(D601/10000,0)</f>
        <v>2018</v>
      </c>
      <c r="K601" s="224" t="n">
        <f aca="false">ROUND((D601-J601*10000)/100,0)</f>
        <v>7</v>
      </c>
      <c r="L601" s="224" t="n">
        <f aca="false">D601-J601*10000-K601*100</f>
        <v>25</v>
      </c>
      <c r="M601" s="325" t="n">
        <f aca="false">DATE(J601,K601,L601)</f>
        <v>43306</v>
      </c>
      <c r="N601" s="222" t="n">
        <f aca="false">M601+E601</f>
        <v>43306.4759953704</v>
      </c>
      <c r="O601" s="0" t="n">
        <v>95.24</v>
      </c>
      <c r="P601" s="0" t="n">
        <v>3.789449</v>
      </c>
      <c r="Q601" s="0" t="s">
        <v>281</v>
      </c>
      <c r="AF601" s="224"/>
    </row>
    <row r="602" customFormat="false" ht="15" hidden="false" customHeight="false" outlineLevel="0" collapsed="false">
      <c r="A602" s="0" t="s">
        <v>602</v>
      </c>
      <c r="B602" s="0" t="s">
        <v>281</v>
      </c>
      <c r="C602" s="0" t="s">
        <v>325</v>
      </c>
      <c r="D602" s="0" t="n">
        <v>20180725</v>
      </c>
      <c r="E602" s="0" t="s">
        <v>705</v>
      </c>
      <c r="F602" s="0" t="n">
        <v>12000</v>
      </c>
      <c r="G602" s="0" t="n">
        <v>95.74</v>
      </c>
      <c r="H602" s="0" t="n">
        <v>3.650526</v>
      </c>
      <c r="J602" s="224" t="n">
        <f aca="false">ROUND(D602/10000,0)</f>
        <v>2018</v>
      </c>
      <c r="K602" s="224" t="n">
        <f aca="false">ROUND((D602-J602*10000)/100,0)</f>
        <v>7</v>
      </c>
      <c r="L602" s="224" t="n">
        <f aca="false">D602-J602*10000-K602*100</f>
        <v>25</v>
      </c>
      <c r="M602" s="325" t="n">
        <f aca="false">DATE(J602,K602,L602)</f>
        <v>43306</v>
      </c>
      <c r="N602" s="222" t="n">
        <f aca="false">M602+E602</f>
        <v>43306.4761342593</v>
      </c>
      <c r="O602" s="0" t="n">
        <v>95.74</v>
      </c>
      <c r="P602" s="0" t="n">
        <v>3.650526</v>
      </c>
      <c r="Q602" s="0" t="s">
        <v>281</v>
      </c>
      <c r="AF602" s="224"/>
    </row>
    <row r="603" customFormat="false" ht="15" hidden="false" customHeight="false" outlineLevel="0" collapsed="false">
      <c r="A603" s="0" t="s">
        <v>602</v>
      </c>
      <c r="B603" s="0" t="s">
        <v>281</v>
      </c>
      <c r="C603" s="0" t="s">
        <v>325</v>
      </c>
      <c r="D603" s="0" t="n">
        <v>20180725</v>
      </c>
      <c r="E603" s="0" t="s">
        <v>705</v>
      </c>
      <c r="F603" s="0" t="n">
        <v>12000</v>
      </c>
      <c r="G603" s="0" t="n">
        <v>95.24</v>
      </c>
      <c r="H603" s="0" t="n">
        <v>3.789449</v>
      </c>
      <c r="J603" s="224" t="n">
        <f aca="false">ROUND(D603/10000,0)</f>
        <v>2018</v>
      </c>
      <c r="K603" s="224" t="n">
        <f aca="false">ROUND((D603-J603*10000)/100,0)</f>
        <v>7</v>
      </c>
      <c r="L603" s="224" t="n">
        <f aca="false">D603-J603*10000-K603*100</f>
        <v>25</v>
      </c>
      <c r="M603" s="325" t="n">
        <f aca="false">DATE(J603,K603,L603)</f>
        <v>43306</v>
      </c>
      <c r="N603" s="222" t="n">
        <f aca="false">M603+E603</f>
        <v>43306.4761342593</v>
      </c>
      <c r="O603" s="0" t="n">
        <v>95.24</v>
      </c>
      <c r="P603" s="0" t="n">
        <v>3.789449</v>
      </c>
      <c r="Q603" s="0" t="s">
        <v>281</v>
      </c>
      <c r="AF603" s="224"/>
    </row>
    <row r="604" customFormat="false" ht="15" hidden="false" customHeight="false" outlineLevel="0" collapsed="false">
      <c r="A604" s="0" t="s">
        <v>602</v>
      </c>
      <c r="B604" s="0" t="s">
        <v>281</v>
      </c>
      <c r="C604" s="0" t="s">
        <v>325</v>
      </c>
      <c r="D604" s="0" t="n">
        <v>20180725</v>
      </c>
      <c r="E604" s="0" t="s">
        <v>705</v>
      </c>
      <c r="F604" s="0" t="n">
        <v>12000</v>
      </c>
      <c r="G604" s="0" t="n">
        <v>95.24</v>
      </c>
      <c r="H604" s="0" t="n">
        <v>3.789449</v>
      </c>
      <c r="J604" s="224" t="n">
        <f aca="false">ROUND(D604/10000,0)</f>
        <v>2018</v>
      </c>
      <c r="K604" s="224" t="n">
        <f aca="false">ROUND((D604-J604*10000)/100,0)</f>
        <v>7</v>
      </c>
      <c r="L604" s="224" t="n">
        <f aca="false">D604-J604*10000-K604*100</f>
        <v>25</v>
      </c>
      <c r="M604" s="325" t="n">
        <f aca="false">DATE(J604,K604,L604)</f>
        <v>43306</v>
      </c>
      <c r="N604" s="222" t="n">
        <f aca="false">M604+E604</f>
        <v>43306.4761342593</v>
      </c>
      <c r="O604" s="0" t="n">
        <v>95.24</v>
      </c>
      <c r="P604" s="0" t="n">
        <v>3.789449</v>
      </c>
      <c r="Q604" s="0" t="s">
        <v>281</v>
      </c>
      <c r="AF604" s="224"/>
    </row>
    <row r="605" customFormat="false" ht="15" hidden="false" customHeight="false" outlineLevel="0" collapsed="false">
      <c r="A605" s="0" t="s">
        <v>602</v>
      </c>
      <c r="B605" s="0" t="s">
        <v>281</v>
      </c>
      <c r="C605" s="0" t="s">
        <v>325</v>
      </c>
      <c r="D605" s="0" t="n">
        <v>20180725</v>
      </c>
      <c r="E605" s="0" t="s">
        <v>706</v>
      </c>
      <c r="F605" s="0" t="n">
        <v>5000</v>
      </c>
      <c r="G605" s="0" t="n">
        <v>95.15</v>
      </c>
      <c r="H605" s="0" t="n">
        <v>3.814544</v>
      </c>
      <c r="J605" s="224" t="n">
        <f aca="false">ROUND(D605/10000,0)</f>
        <v>2018</v>
      </c>
      <c r="K605" s="224" t="n">
        <f aca="false">ROUND((D605-J605*10000)/100,0)</f>
        <v>7</v>
      </c>
      <c r="L605" s="224" t="n">
        <f aca="false">D605-J605*10000-K605*100</f>
        <v>25</v>
      </c>
      <c r="M605" s="325" t="n">
        <f aca="false">DATE(J605,K605,L605)</f>
        <v>43306</v>
      </c>
      <c r="N605" s="222" t="n">
        <f aca="false">M605+E605</f>
        <v>43306.4790740741</v>
      </c>
      <c r="O605" s="0" t="n">
        <v>95.15</v>
      </c>
      <c r="P605" s="0" t="n">
        <v>3.814544</v>
      </c>
      <c r="Q605" s="0" t="s">
        <v>281</v>
      </c>
      <c r="AF605" s="224"/>
    </row>
    <row r="606" customFormat="false" ht="15" hidden="false" customHeight="false" outlineLevel="0" collapsed="false">
      <c r="A606" s="0" t="s">
        <v>602</v>
      </c>
      <c r="B606" s="0" t="s">
        <v>281</v>
      </c>
      <c r="C606" s="0" t="s">
        <v>325</v>
      </c>
      <c r="D606" s="0" t="n">
        <v>20180725</v>
      </c>
      <c r="E606" s="0" t="s">
        <v>706</v>
      </c>
      <c r="F606" s="0" t="n">
        <v>5000</v>
      </c>
      <c r="G606" s="0" t="n">
        <v>95.15</v>
      </c>
      <c r="H606" s="0" t="n">
        <v>3.814544</v>
      </c>
      <c r="J606" s="224" t="n">
        <f aca="false">ROUND(D606/10000,0)</f>
        <v>2018</v>
      </c>
      <c r="K606" s="224" t="n">
        <f aca="false">ROUND((D606-J606*10000)/100,0)</f>
        <v>7</v>
      </c>
      <c r="L606" s="224" t="n">
        <f aca="false">D606-J606*10000-K606*100</f>
        <v>25</v>
      </c>
      <c r="M606" s="325" t="n">
        <f aca="false">DATE(J606,K606,L606)</f>
        <v>43306</v>
      </c>
      <c r="N606" s="222" t="n">
        <f aca="false">M606+E606</f>
        <v>43306.4790740741</v>
      </c>
      <c r="O606" s="0" t="n">
        <v>95.15</v>
      </c>
      <c r="P606" s="0" t="n">
        <v>3.814544</v>
      </c>
      <c r="Q606" s="0" t="s">
        <v>281</v>
      </c>
      <c r="AF606" s="224"/>
    </row>
    <row r="607" customFormat="false" ht="15" hidden="false" customHeight="false" outlineLevel="0" collapsed="false">
      <c r="A607" s="0" t="s">
        <v>602</v>
      </c>
      <c r="B607" s="0" t="s">
        <v>281</v>
      </c>
      <c r="C607" s="0" t="s">
        <v>325</v>
      </c>
      <c r="D607" s="0" t="n">
        <v>20180725</v>
      </c>
      <c r="E607" s="0" t="s">
        <v>706</v>
      </c>
      <c r="F607" s="0" t="n">
        <v>5000</v>
      </c>
      <c r="G607" s="0" t="n">
        <v>95.15</v>
      </c>
      <c r="H607" s="0" t="n">
        <v>3.814544</v>
      </c>
      <c r="J607" s="224" t="n">
        <f aca="false">ROUND(D607/10000,0)</f>
        <v>2018</v>
      </c>
      <c r="K607" s="224" t="n">
        <f aca="false">ROUND((D607-J607*10000)/100,0)</f>
        <v>7</v>
      </c>
      <c r="L607" s="224" t="n">
        <f aca="false">D607-J607*10000-K607*100</f>
        <v>25</v>
      </c>
      <c r="M607" s="325" t="n">
        <f aca="false">DATE(J607,K607,L607)</f>
        <v>43306</v>
      </c>
      <c r="N607" s="222" t="n">
        <f aca="false">M607+E607</f>
        <v>43306.4790740741</v>
      </c>
      <c r="O607" s="0" t="n">
        <v>95.15</v>
      </c>
      <c r="P607" s="0" t="n">
        <v>3.814544</v>
      </c>
      <c r="Q607" s="0" t="s">
        <v>281</v>
      </c>
      <c r="AF607" s="224"/>
    </row>
    <row r="608" customFormat="false" ht="15" hidden="false" customHeight="false" outlineLevel="0" collapsed="false">
      <c r="A608" s="0" t="s">
        <v>602</v>
      </c>
      <c r="B608" s="0" t="s">
        <v>281</v>
      </c>
      <c r="C608" s="0" t="s">
        <v>325</v>
      </c>
      <c r="D608" s="0" t="n">
        <v>20180725</v>
      </c>
      <c r="E608" s="0" t="s">
        <v>707</v>
      </c>
      <c r="F608" s="0" t="n">
        <v>5000</v>
      </c>
      <c r="G608" s="0" t="n">
        <v>95.15</v>
      </c>
      <c r="H608" s="0" t="n">
        <v>3.814544</v>
      </c>
      <c r="J608" s="224" t="n">
        <f aca="false">ROUND(D608/10000,0)</f>
        <v>2018</v>
      </c>
      <c r="K608" s="224" t="n">
        <f aca="false">ROUND((D608-J608*10000)/100,0)</f>
        <v>7</v>
      </c>
      <c r="L608" s="224" t="n">
        <f aca="false">D608-J608*10000-K608*100</f>
        <v>25</v>
      </c>
      <c r="M608" s="325" t="n">
        <f aca="false">DATE(J608,K608,L608)</f>
        <v>43306</v>
      </c>
      <c r="N608" s="222" t="n">
        <f aca="false">M608+E608</f>
        <v>43306.4792361111</v>
      </c>
      <c r="O608" s="0" t="n">
        <v>95.15</v>
      </c>
      <c r="P608" s="0" t="n">
        <v>3.814544</v>
      </c>
      <c r="Q608" s="0" t="s">
        <v>281</v>
      </c>
      <c r="AF608" s="224"/>
    </row>
    <row r="609" customFormat="false" ht="15" hidden="false" customHeight="false" outlineLevel="0" collapsed="false">
      <c r="A609" s="0" t="s">
        <v>602</v>
      </c>
      <c r="B609" s="0" t="s">
        <v>281</v>
      </c>
      <c r="C609" s="0" t="s">
        <v>325</v>
      </c>
      <c r="D609" s="0" t="n">
        <v>20180726</v>
      </c>
      <c r="E609" s="0" t="s">
        <v>708</v>
      </c>
      <c r="F609" s="0" t="n">
        <v>20000</v>
      </c>
      <c r="G609" s="0" t="n">
        <v>95.146</v>
      </c>
      <c r="H609" s="0" t="n">
        <v>3.818323</v>
      </c>
      <c r="J609" s="224" t="n">
        <f aca="false">ROUND(D609/10000,0)</f>
        <v>2018</v>
      </c>
      <c r="K609" s="224" t="n">
        <f aca="false">ROUND((D609-J609*10000)/100,0)</f>
        <v>7</v>
      </c>
      <c r="L609" s="224" t="n">
        <f aca="false">D609-J609*10000-K609*100</f>
        <v>26</v>
      </c>
      <c r="M609" s="325" t="n">
        <f aca="false">DATE(J609,K609,L609)</f>
        <v>43307</v>
      </c>
      <c r="N609" s="222" t="n">
        <f aca="false">M609+E609</f>
        <v>43307.4136574074</v>
      </c>
      <c r="O609" s="0" t="n">
        <v>95.146</v>
      </c>
      <c r="P609" s="0" t="n">
        <v>3.818323</v>
      </c>
      <c r="Q609" s="0" t="s">
        <v>281</v>
      </c>
      <c r="AF609" s="224"/>
    </row>
    <row r="610" customFormat="false" ht="15" hidden="false" customHeight="false" outlineLevel="0" collapsed="false">
      <c r="A610" s="0" t="s">
        <v>602</v>
      </c>
      <c r="B610" s="0" t="s">
        <v>281</v>
      </c>
      <c r="C610" s="0" t="s">
        <v>325</v>
      </c>
      <c r="D610" s="0" t="n">
        <v>20180726</v>
      </c>
      <c r="E610" s="0" t="s">
        <v>708</v>
      </c>
      <c r="F610" s="0" t="n">
        <v>20000</v>
      </c>
      <c r="G610" s="0" t="n">
        <v>95.196</v>
      </c>
      <c r="H610" s="0" t="n">
        <v>3.804349</v>
      </c>
      <c r="J610" s="224" t="n">
        <f aca="false">ROUND(D610/10000,0)</f>
        <v>2018</v>
      </c>
      <c r="K610" s="224" t="n">
        <f aca="false">ROUND((D610-J610*10000)/100,0)</f>
        <v>7</v>
      </c>
      <c r="L610" s="224" t="n">
        <f aca="false">D610-J610*10000-K610*100</f>
        <v>26</v>
      </c>
      <c r="M610" s="325" t="n">
        <f aca="false">DATE(J610,K610,L610)</f>
        <v>43307</v>
      </c>
      <c r="N610" s="222" t="n">
        <f aca="false">M610+E610</f>
        <v>43307.4136574074</v>
      </c>
      <c r="O610" s="0" t="n">
        <v>95.196</v>
      </c>
      <c r="P610" s="0" t="n">
        <v>3.804349</v>
      </c>
      <c r="Q610" s="0" t="s">
        <v>281</v>
      </c>
      <c r="AF610" s="224"/>
    </row>
    <row r="611" customFormat="false" ht="15" hidden="false" customHeight="false" outlineLevel="0" collapsed="false">
      <c r="A611" s="0" t="s">
        <v>602</v>
      </c>
      <c r="B611" s="0" t="s">
        <v>281</v>
      </c>
      <c r="C611" s="0" t="s">
        <v>325</v>
      </c>
      <c r="D611" s="0" t="n">
        <v>20180726</v>
      </c>
      <c r="E611" s="0" t="s">
        <v>708</v>
      </c>
      <c r="F611" s="0" t="n">
        <v>20000</v>
      </c>
      <c r="G611" s="0" t="n">
        <v>95.639</v>
      </c>
      <c r="H611" s="0" t="n">
        <v>3.680908</v>
      </c>
      <c r="J611" s="224" t="n">
        <f aca="false">ROUND(D611/10000,0)</f>
        <v>2018</v>
      </c>
      <c r="K611" s="224" t="n">
        <f aca="false">ROUND((D611-J611*10000)/100,0)</f>
        <v>7</v>
      </c>
      <c r="L611" s="224" t="n">
        <f aca="false">D611-J611*10000-K611*100</f>
        <v>26</v>
      </c>
      <c r="M611" s="325" t="n">
        <f aca="false">DATE(J611,K611,L611)</f>
        <v>43307</v>
      </c>
      <c r="N611" s="222" t="n">
        <f aca="false">M611+E611</f>
        <v>43307.4136574074</v>
      </c>
      <c r="O611" s="0" t="n">
        <v>95.639</v>
      </c>
      <c r="P611" s="0" t="n">
        <v>3.680908</v>
      </c>
      <c r="Q611" s="0" t="s">
        <v>281</v>
      </c>
      <c r="AF611" s="224"/>
    </row>
    <row r="612" customFormat="false" ht="15" hidden="false" customHeight="false" outlineLevel="0" collapsed="false">
      <c r="A612" s="0" t="s">
        <v>602</v>
      </c>
      <c r="B612" s="0" t="s">
        <v>281</v>
      </c>
      <c r="C612" s="0" t="s">
        <v>325</v>
      </c>
      <c r="D612" s="0" t="n">
        <v>20180726</v>
      </c>
      <c r="E612" s="0" t="s">
        <v>709</v>
      </c>
      <c r="F612" s="0" t="n">
        <v>30000</v>
      </c>
      <c r="G612" s="0" t="n">
        <v>95.179</v>
      </c>
      <c r="H612" s="0" t="n">
        <v>3.809099</v>
      </c>
      <c r="J612" s="224" t="n">
        <f aca="false">ROUND(D612/10000,0)</f>
        <v>2018</v>
      </c>
      <c r="K612" s="224" t="n">
        <f aca="false">ROUND((D612-J612*10000)/100,0)</f>
        <v>7</v>
      </c>
      <c r="L612" s="224" t="n">
        <f aca="false">D612-J612*10000-K612*100</f>
        <v>26</v>
      </c>
      <c r="M612" s="325" t="n">
        <f aca="false">DATE(J612,K612,L612)</f>
        <v>43307</v>
      </c>
      <c r="N612" s="222" t="n">
        <f aca="false">M612+E612</f>
        <v>43307.4537847222</v>
      </c>
      <c r="O612" s="0" t="n">
        <v>95.179</v>
      </c>
      <c r="P612" s="0" t="n">
        <v>3.809099</v>
      </c>
      <c r="Q612" s="0" t="s">
        <v>281</v>
      </c>
      <c r="AF612" s="224"/>
    </row>
    <row r="613" customFormat="false" ht="15" hidden="false" customHeight="false" outlineLevel="0" collapsed="false">
      <c r="A613" s="0" t="s">
        <v>602</v>
      </c>
      <c r="B613" s="0" t="s">
        <v>281</v>
      </c>
      <c r="C613" s="0" t="s">
        <v>325</v>
      </c>
      <c r="D613" s="0" t="n">
        <v>20180726</v>
      </c>
      <c r="E613" s="0" t="s">
        <v>709</v>
      </c>
      <c r="F613" s="0" t="n">
        <v>30000</v>
      </c>
      <c r="G613" s="0" t="n">
        <v>95.079</v>
      </c>
      <c r="H613" s="0" t="n">
        <v>3.837061</v>
      </c>
      <c r="J613" s="224" t="n">
        <f aca="false">ROUND(D613/10000,0)</f>
        <v>2018</v>
      </c>
      <c r="K613" s="224" t="n">
        <f aca="false">ROUND((D613-J613*10000)/100,0)</f>
        <v>7</v>
      </c>
      <c r="L613" s="224" t="n">
        <f aca="false">D613-J613*10000-K613*100</f>
        <v>26</v>
      </c>
      <c r="M613" s="325" t="n">
        <f aca="false">DATE(J613,K613,L613)</f>
        <v>43307</v>
      </c>
      <c r="N613" s="222" t="n">
        <f aca="false">M613+E613</f>
        <v>43307.4537847222</v>
      </c>
      <c r="O613" s="0" t="n">
        <v>95.079</v>
      </c>
      <c r="P613" s="0" t="n">
        <v>3.837061</v>
      </c>
      <c r="Q613" s="0" t="s">
        <v>281</v>
      </c>
      <c r="AF613" s="224"/>
    </row>
    <row r="614" customFormat="false" ht="15" hidden="false" customHeight="false" outlineLevel="0" collapsed="false">
      <c r="A614" s="0" t="s">
        <v>602</v>
      </c>
      <c r="B614" s="0" t="s">
        <v>281</v>
      </c>
      <c r="C614" s="0" t="s">
        <v>325</v>
      </c>
      <c r="D614" s="0" t="n">
        <v>20180726</v>
      </c>
      <c r="E614" s="0" t="s">
        <v>709</v>
      </c>
      <c r="F614" s="0" t="n">
        <v>30000</v>
      </c>
      <c r="G614" s="0" t="n">
        <v>95.179</v>
      </c>
      <c r="H614" s="0" t="n">
        <v>3.809099</v>
      </c>
      <c r="J614" s="224" t="n">
        <f aca="false">ROUND(D614/10000,0)</f>
        <v>2018</v>
      </c>
      <c r="K614" s="224" t="n">
        <f aca="false">ROUND((D614-J614*10000)/100,0)</f>
        <v>7</v>
      </c>
      <c r="L614" s="224" t="n">
        <f aca="false">D614-J614*10000-K614*100</f>
        <v>26</v>
      </c>
      <c r="M614" s="325" t="n">
        <f aca="false">DATE(J614,K614,L614)</f>
        <v>43307</v>
      </c>
      <c r="N614" s="222" t="n">
        <f aca="false">M614+E614</f>
        <v>43307.4537847222</v>
      </c>
      <c r="O614" s="0" t="n">
        <v>95.179</v>
      </c>
      <c r="P614" s="0" t="n">
        <v>3.809099</v>
      </c>
      <c r="Q614" s="0" t="s">
        <v>281</v>
      </c>
      <c r="AF614" s="224"/>
    </row>
    <row r="615" customFormat="false" ht="15" hidden="false" customHeight="false" outlineLevel="0" collapsed="false">
      <c r="A615" s="0" t="s">
        <v>602</v>
      </c>
      <c r="B615" s="0" t="s">
        <v>281</v>
      </c>
      <c r="C615" s="0" t="s">
        <v>325</v>
      </c>
      <c r="D615" s="0" t="n">
        <v>20180726</v>
      </c>
      <c r="E615" s="0" t="s">
        <v>710</v>
      </c>
      <c r="F615" s="0" t="n">
        <v>5000</v>
      </c>
      <c r="G615" s="0" t="n">
        <v>95.24</v>
      </c>
      <c r="H615" s="0" t="n">
        <v>3.792058</v>
      </c>
      <c r="J615" s="224" t="n">
        <f aca="false">ROUND(D615/10000,0)</f>
        <v>2018</v>
      </c>
      <c r="K615" s="224" t="n">
        <f aca="false">ROUND((D615-J615*10000)/100,0)</f>
        <v>7</v>
      </c>
      <c r="L615" s="224" t="n">
        <f aca="false">D615-J615*10000-K615*100</f>
        <v>26</v>
      </c>
      <c r="M615" s="325" t="n">
        <f aca="false">DATE(J615,K615,L615)</f>
        <v>43307</v>
      </c>
      <c r="N615" s="222" t="n">
        <f aca="false">M615+E615</f>
        <v>43307.4703240741</v>
      </c>
      <c r="O615" s="0" t="n">
        <v>95.24</v>
      </c>
      <c r="P615" s="0" t="n">
        <v>3.792058</v>
      </c>
      <c r="Q615" s="0" t="s">
        <v>281</v>
      </c>
      <c r="AF615" s="224"/>
    </row>
    <row r="616" customFormat="false" ht="15" hidden="false" customHeight="false" outlineLevel="0" collapsed="false">
      <c r="A616" s="0" t="s">
        <v>602</v>
      </c>
      <c r="B616" s="0" t="s">
        <v>281</v>
      </c>
      <c r="C616" s="0" t="s">
        <v>325</v>
      </c>
      <c r="D616" s="0" t="n">
        <v>20180726</v>
      </c>
      <c r="E616" s="0" t="s">
        <v>710</v>
      </c>
      <c r="F616" s="0" t="n">
        <v>5000</v>
      </c>
      <c r="G616" s="0" t="n">
        <v>95.24</v>
      </c>
      <c r="H616" s="0" t="n">
        <v>3.792058</v>
      </c>
      <c r="J616" s="224" t="n">
        <f aca="false">ROUND(D616/10000,0)</f>
        <v>2018</v>
      </c>
      <c r="K616" s="224" t="n">
        <f aca="false">ROUND((D616-J616*10000)/100,0)</f>
        <v>7</v>
      </c>
      <c r="L616" s="224" t="n">
        <f aca="false">D616-J616*10000-K616*100</f>
        <v>26</v>
      </c>
      <c r="M616" s="325" t="n">
        <f aca="false">DATE(J616,K616,L616)</f>
        <v>43307</v>
      </c>
      <c r="N616" s="222" t="n">
        <f aca="false">M616+E616</f>
        <v>43307.4703240741</v>
      </c>
      <c r="O616" s="0" t="n">
        <v>95.24</v>
      </c>
      <c r="P616" s="0" t="n">
        <v>3.792058</v>
      </c>
      <c r="Q616" s="0" t="s">
        <v>281</v>
      </c>
      <c r="AF616" s="224"/>
    </row>
    <row r="617" customFormat="false" ht="15" hidden="false" customHeight="false" outlineLevel="0" collapsed="false">
      <c r="A617" s="0" t="s">
        <v>602</v>
      </c>
      <c r="B617" s="0" t="s">
        <v>281</v>
      </c>
      <c r="C617" s="0" t="s">
        <v>325</v>
      </c>
      <c r="D617" s="0" t="n">
        <v>20180726</v>
      </c>
      <c r="E617" s="0" t="s">
        <v>711</v>
      </c>
      <c r="F617" s="0" t="n">
        <v>5000000</v>
      </c>
      <c r="G617" s="0" t="n">
        <v>94.925</v>
      </c>
      <c r="H617" s="0" t="n">
        <v>3.88019</v>
      </c>
      <c r="J617" s="224" t="n">
        <f aca="false">ROUND(D617/10000,0)</f>
        <v>2018</v>
      </c>
      <c r="K617" s="224" t="n">
        <f aca="false">ROUND((D617-J617*10000)/100,0)</f>
        <v>7</v>
      </c>
      <c r="L617" s="224" t="n">
        <f aca="false">D617-J617*10000-K617*100</f>
        <v>26</v>
      </c>
      <c r="M617" s="325" t="n">
        <f aca="false">DATE(J617,K617,L617)</f>
        <v>43307</v>
      </c>
      <c r="N617" s="222" t="n">
        <f aca="false">M617+E617</f>
        <v>43307.4782175926</v>
      </c>
      <c r="O617" s="0" t="n">
        <v>94.925</v>
      </c>
      <c r="P617" s="0" t="n">
        <v>3.88019</v>
      </c>
      <c r="Q617" s="0" t="s">
        <v>281</v>
      </c>
      <c r="AF617" s="224"/>
    </row>
    <row r="618" customFormat="false" ht="15" hidden="false" customHeight="false" outlineLevel="0" collapsed="false">
      <c r="A618" s="0" t="s">
        <v>602</v>
      </c>
      <c r="B618" s="0" t="s">
        <v>281</v>
      </c>
      <c r="C618" s="0" t="s">
        <v>325</v>
      </c>
      <c r="D618" s="0" t="n">
        <v>20180726</v>
      </c>
      <c r="E618" s="0" t="s">
        <v>711</v>
      </c>
      <c r="F618" s="0" t="n">
        <v>5000000</v>
      </c>
      <c r="G618" s="0" t="n">
        <v>94.88</v>
      </c>
      <c r="H618" s="0" t="n">
        <v>3.892808</v>
      </c>
      <c r="J618" s="224" t="n">
        <f aca="false">ROUND(D618/10000,0)</f>
        <v>2018</v>
      </c>
      <c r="K618" s="224" t="n">
        <f aca="false">ROUND((D618-J618*10000)/100,0)</f>
        <v>7</v>
      </c>
      <c r="L618" s="224" t="n">
        <f aca="false">D618-J618*10000-K618*100</f>
        <v>26</v>
      </c>
      <c r="M618" s="325" t="n">
        <f aca="false">DATE(J618,K618,L618)</f>
        <v>43307</v>
      </c>
      <c r="N618" s="222" t="n">
        <f aca="false">M618+E618</f>
        <v>43307.4782175926</v>
      </c>
      <c r="O618" s="0" t="n">
        <v>94.88</v>
      </c>
      <c r="P618" s="0" t="n">
        <v>3.892808</v>
      </c>
      <c r="Q618" s="0" t="s">
        <v>281</v>
      </c>
      <c r="AF618" s="224"/>
    </row>
    <row r="619" customFormat="false" ht="15" hidden="false" customHeight="false" outlineLevel="0" collapsed="false">
      <c r="A619" s="0" t="s">
        <v>602</v>
      </c>
      <c r="B619" s="0" t="s">
        <v>281</v>
      </c>
      <c r="C619" s="0" t="s">
        <v>325</v>
      </c>
      <c r="D619" s="0" t="n">
        <v>20180726</v>
      </c>
      <c r="E619" s="0" t="s">
        <v>712</v>
      </c>
      <c r="F619" s="0" t="n">
        <v>5000000</v>
      </c>
      <c r="G619" s="0" t="n">
        <v>95.018</v>
      </c>
      <c r="H619" s="0" t="n">
        <v>3.854135</v>
      </c>
      <c r="J619" s="224" t="n">
        <f aca="false">ROUND(D619/10000,0)</f>
        <v>2018</v>
      </c>
      <c r="K619" s="224" t="n">
        <f aca="false">ROUND((D619-J619*10000)/100,0)</f>
        <v>7</v>
      </c>
      <c r="L619" s="224" t="n">
        <f aca="false">D619-J619*10000-K619*100</f>
        <v>26</v>
      </c>
      <c r="M619" s="325" t="n">
        <f aca="false">DATE(J619,K619,L619)</f>
        <v>43307</v>
      </c>
      <c r="N619" s="222" t="n">
        <f aca="false">M619+E619</f>
        <v>43307.5152662037</v>
      </c>
      <c r="O619" s="0" t="n">
        <v>95.018</v>
      </c>
      <c r="P619" s="0" t="n">
        <v>3.854135</v>
      </c>
      <c r="Q619" s="0" t="s">
        <v>281</v>
      </c>
      <c r="AF619" s="224"/>
    </row>
    <row r="620" customFormat="false" ht="15" hidden="false" customHeight="false" outlineLevel="0" collapsed="false">
      <c r="A620" s="0" t="s">
        <v>602</v>
      </c>
      <c r="B620" s="0" t="s">
        <v>281</v>
      </c>
      <c r="C620" s="0" t="s">
        <v>325</v>
      </c>
      <c r="D620" s="0" t="n">
        <v>20180726</v>
      </c>
      <c r="E620" s="0" t="s">
        <v>713</v>
      </c>
      <c r="F620" s="0" t="n">
        <v>10000</v>
      </c>
      <c r="G620" s="0" t="n">
        <v>95.24</v>
      </c>
      <c r="H620" s="0" t="n">
        <v>3.792058</v>
      </c>
      <c r="J620" s="224" t="n">
        <f aca="false">ROUND(D620/10000,0)</f>
        <v>2018</v>
      </c>
      <c r="K620" s="224" t="n">
        <f aca="false">ROUND((D620-J620*10000)/100,0)</f>
        <v>7</v>
      </c>
      <c r="L620" s="224" t="n">
        <f aca="false">D620-J620*10000-K620*100</f>
        <v>26</v>
      </c>
      <c r="M620" s="325" t="n">
        <f aca="false">DATE(J620,K620,L620)</f>
        <v>43307</v>
      </c>
      <c r="N620" s="222" t="n">
        <f aca="false">M620+E620</f>
        <v>43307.6829050926</v>
      </c>
      <c r="O620" s="0" t="n">
        <v>95.24</v>
      </c>
      <c r="P620" s="0" t="n">
        <v>3.792058</v>
      </c>
      <c r="Q620" s="0" t="s">
        <v>281</v>
      </c>
      <c r="AF620" s="224"/>
    </row>
    <row r="621" customFormat="false" ht="15" hidden="false" customHeight="false" outlineLevel="0" collapsed="false">
      <c r="A621" s="0" t="s">
        <v>602</v>
      </c>
      <c r="B621" s="0" t="s">
        <v>281</v>
      </c>
      <c r="C621" s="0" t="s">
        <v>325</v>
      </c>
      <c r="D621" s="0" t="n">
        <v>20180726</v>
      </c>
      <c r="E621" s="0" t="s">
        <v>713</v>
      </c>
      <c r="F621" s="0" t="n">
        <v>10000</v>
      </c>
      <c r="G621" s="0" t="n">
        <v>95.24</v>
      </c>
      <c r="H621" s="0" t="n">
        <v>3.792058</v>
      </c>
      <c r="J621" s="224" t="n">
        <f aca="false">ROUND(D621/10000,0)</f>
        <v>2018</v>
      </c>
      <c r="K621" s="224" t="n">
        <f aca="false">ROUND((D621-J621*10000)/100,0)</f>
        <v>7</v>
      </c>
      <c r="L621" s="224" t="n">
        <f aca="false">D621-J621*10000-K621*100</f>
        <v>26</v>
      </c>
      <c r="M621" s="325" t="n">
        <f aca="false">DATE(J621,K621,L621)</f>
        <v>43307</v>
      </c>
      <c r="N621" s="222" t="n">
        <f aca="false">M621+E621</f>
        <v>43307.6829050926</v>
      </c>
      <c r="O621" s="0" t="n">
        <v>95.24</v>
      </c>
      <c r="P621" s="0" t="n">
        <v>3.792058</v>
      </c>
      <c r="Q621" s="0" t="s">
        <v>281</v>
      </c>
      <c r="AF621" s="224"/>
    </row>
    <row r="622" customFormat="false" ht="15" hidden="false" customHeight="false" outlineLevel="0" collapsed="false">
      <c r="A622" s="0" t="s">
        <v>602</v>
      </c>
      <c r="B622" s="0" t="s">
        <v>281</v>
      </c>
      <c r="C622" s="0" t="s">
        <v>325</v>
      </c>
      <c r="D622" s="0" t="n">
        <v>20180727</v>
      </c>
      <c r="E622" s="0" t="s">
        <v>714</v>
      </c>
      <c r="F622" s="0" t="n">
        <v>143000</v>
      </c>
      <c r="G622" s="0" t="n">
        <v>95.24</v>
      </c>
      <c r="H622" s="0" t="n">
        <v>3.792931</v>
      </c>
      <c r="J622" s="224" t="n">
        <f aca="false">ROUND(D622/10000,0)</f>
        <v>2018</v>
      </c>
      <c r="K622" s="224" t="n">
        <f aca="false">ROUND((D622-J622*10000)/100,0)</f>
        <v>7</v>
      </c>
      <c r="L622" s="224" t="n">
        <f aca="false">D622-J622*10000-K622*100</f>
        <v>27</v>
      </c>
      <c r="M622" s="325" t="n">
        <f aca="false">DATE(J622,K622,L622)</f>
        <v>43308</v>
      </c>
      <c r="N622" s="222" t="n">
        <f aca="false">M622+E622</f>
        <v>43308.3710069444</v>
      </c>
      <c r="O622" s="0" t="n">
        <v>95.24</v>
      </c>
      <c r="P622" s="0" t="n">
        <v>3.792931</v>
      </c>
      <c r="Q622" s="0" t="s">
        <v>281</v>
      </c>
      <c r="AF622" s="224"/>
    </row>
    <row r="623" customFormat="false" ht="15" hidden="false" customHeight="false" outlineLevel="0" collapsed="false">
      <c r="A623" s="0" t="s">
        <v>602</v>
      </c>
      <c r="B623" s="0" t="s">
        <v>281</v>
      </c>
      <c r="C623" s="0" t="s">
        <v>325</v>
      </c>
      <c r="D623" s="0" t="n">
        <v>20180727</v>
      </c>
      <c r="E623" s="0" t="s">
        <v>714</v>
      </c>
      <c r="F623" s="0" t="n">
        <v>143000</v>
      </c>
      <c r="G623" s="0" t="n">
        <v>95.24</v>
      </c>
      <c r="H623" s="0" t="n">
        <v>3.792931</v>
      </c>
      <c r="J623" s="224" t="n">
        <f aca="false">ROUND(D623/10000,0)</f>
        <v>2018</v>
      </c>
      <c r="K623" s="224" t="n">
        <f aca="false">ROUND((D623-J623*10000)/100,0)</f>
        <v>7</v>
      </c>
      <c r="L623" s="224" t="n">
        <f aca="false">D623-J623*10000-K623*100</f>
        <v>27</v>
      </c>
      <c r="M623" s="325" t="n">
        <f aca="false">DATE(J623,K623,L623)</f>
        <v>43308</v>
      </c>
      <c r="N623" s="222" t="n">
        <f aca="false">M623+E623</f>
        <v>43308.3710069444</v>
      </c>
      <c r="O623" s="0" t="n">
        <v>95.24</v>
      </c>
      <c r="P623" s="0" t="n">
        <v>3.792931</v>
      </c>
      <c r="Q623" s="0" t="s">
        <v>281</v>
      </c>
      <c r="AF623" s="224"/>
    </row>
    <row r="624" customFormat="false" ht="15" hidden="false" customHeight="false" outlineLevel="0" collapsed="false">
      <c r="A624" s="0" t="s">
        <v>602</v>
      </c>
      <c r="B624" s="0" t="s">
        <v>281</v>
      </c>
      <c r="C624" s="0" t="s">
        <v>325</v>
      </c>
      <c r="D624" s="0" t="n">
        <v>20180727</v>
      </c>
      <c r="E624" s="0" t="s">
        <v>715</v>
      </c>
      <c r="F624" s="0" t="n">
        <v>45000</v>
      </c>
      <c r="G624" s="0" t="n">
        <v>94.833529</v>
      </c>
      <c r="H624" s="0" t="n">
        <v>3.906795</v>
      </c>
      <c r="J624" s="224" t="n">
        <f aca="false">ROUND(D624/10000,0)</f>
        <v>2018</v>
      </c>
      <c r="K624" s="224" t="n">
        <f aca="false">ROUND((D624-J624*10000)/100,0)</f>
        <v>7</v>
      </c>
      <c r="L624" s="224" t="n">
        <f aca="false">D624-J624*10000-K624*100</f>
        <v>27</v>
      </c>
      <c r="M624" s="325" t="n">
        <f aca="false">DATE(J624,K624,L624)</f>
        <v>43308</v>
      </c>
      <c r="N624" s="222" t="n">
        <f aca="false">M624+E624</f>
        <v>43308.4612731482</v>
      </c>
      <c r="O624" s="0" t="n">
        <v>94.833529</v>
      </c>
      <c r="P624" s="0" t="n">
        <v>3.906795</v>
      </c>
      <c r="Q624" s="0" t="s">
        <v>281</v>
      </c>
      <c r="AF624" s="224"/>
    </row>
    <row r="625" customFormat="false" ht="15" hidden="false" customHeight="false" outlineLevel="0" collapsed="false">
      <c r="A625" s="0" t="s">
        <v>602</v>
      </c>
      <c r="B625" s="0" t="s">
        <v>281</v>
      </c>
      <c r="C625" s="0" t="s">
        <v>325</v>
      </c>
      <c r="D625" s="0" t="n">
        <v>20180727</v>
      </c>
      <c r="E625" s="0" t="s">
        <v>715</v>
      </c>
      <c r="F625" s="0" t="n">
        <v>45000</v>
      </c>
      <c r="G625" s="0" t="n">
        <v>94.833529</v>
      </c>
      <c r="H625" s="0" t="n">
        <v>3.906795</v>
      </c>
      <c r="J625" s="224" t="n">
        <f aca="false">ROUND(D625/10000,0)</f>
        <v>2018</v>
      </c>
      <c r="K625" s="224" t="n">
        <f aca="false">ROUND((D625-J625*10000)/100,0)</f>
        <v>7</v>
      </c>
      <c r="L625" s="224" t="n">
        <f aca="false">D625-J625*10000-K625*100</f>
        <v>27</v>
      </c>
      <c r="M625" s="325" t="n">
        <f aca="false">DATE(J625,K625,L625)</f>
        <v>43308</v>
      </c>
      <c r="N625" s="222" t="n">
        <f aca="false">M625+E625</f>
        <v>43308.4612731482</v>
      </c>
      <c r="O625" s="0" t="n">
        <v>94.833529</v>
      </c>
      <c r="P625" s="0" t="n">
        <v>3.906795</v>
      </c>
      <c r="Q625" s="0" t="s">
        <v>281</v>
      </c>
      <c r="AF625" s="224"/>
    </row>
    <row r="626" customFormat="false" ht="15" hidden="false" customHeight="false" outlineLevel="0" collapsed="false">
      <c r="A626" s="0" t="s">
        <v>602</v>
      </c>
      <c r="B626" s="0" t="s">
        <v>281</v>
      </c>
      <c r="C626" s="0" t="s">
        <v>325</v>
      </c>
      <c r="D626" s="0" t="n">
        <v>20180727</v>
      </c>
      <c r="E626" s="0" t="s">
        <v>716</v>
      </c>
      <c r="F626" s="0" t="n">
        <v>25000</v>
      </c>
      <c r="G626" s="0" t="n">
        <v>95.208</v>
      </c>
      <c r="H626" s="0" t="n">
        <v>3.801875</v>
      </c>
      <c r="J626" s="224" t="n">
        <f aca="false">ROUND(D626/10000,0)</f>
        <v>2018</v>
      </c>
      <c r="K626" s="224" t="n">
        <f aca="false">ROUND((D626-J626*10000)/100,0)</f>
        <v>7</v>
      </c>
      <c r="L626" s="224" t="n">
        <f aca="false">D626-J626*10000-K626*100</f>
        <v>27</v>
      </c>
      <c r="M626" s="325" t="n">
        <f aca="false">DATE(J626,K626,L626)</f>
        <v>43308</v>
      </c>
      <c r="N626" s="222" t="n">
        <f aca="false">M626+E626</f>
        <v>43308.4844097222</v>
      </c>
      <c r="O626" s="0" t="n">
        <v>95.208</v>
      </c>
      <c r="P626" s="0" t="n">
        <v>3.801875</v>
      </c>
      <c r="Q626" s="0" t="s">
        <v>281</v>
      </c>
      <c r="AF626" s="224"/>
    </row>
    <row r="627" customFormat="false" ht="15" hidden="false" customHeight="false" outlineLevel="0" collapsed="false">
      <c r="A627" s="0" t="s">
        <v>602</v>
      </c>
      <c r="B627" s="0" t="s">
        <v>281</v>
      </c>
      <c r="C627" s="0" t="s">
        <v>325</v>
      </c>
      <c r="D627" s="0" t="n">
        <v>20180727</v>
      </c>
      <c r="E627" s="0" t="s">
        <v>716</v>
      </c>
      <c r="F627" s="0" t="n">
        <v>25000</v>
      </c>
      <c r="G627" s="0" t="n">
        <v>95.208</v>
      </c>
      <c r="H627" s="0" t="n">
        <v>3.801875</v>
      </c>
      <c r="J627" s="224" t="n">
        <f aca="false">ROUND(D627/10000,0)</f>
        <v>2018</v>
      </c>
      <c r="K627" s="224" t="n">
        <f aca="false">ROUND((D627-J627*10000)/100,0)</f>
        <v>7</v>
      </c>
      <c r="L627" s="224" t="n">
        <f aca="false">D627-J627*10000-K627*100</f>
        <v>27</v>
      </c>
      <c r="M627" s="325" t="n">
        <f aca="false">DATE(J627,K627,L627)</f>
        <v>43308</v>
      </c>
      <c r="N627" s="222" t="n">
        <f aca="false">M627+E627</f>
        <v>43308.4844097222</v>
      </c>
      <c r="O627" s="0" t="n">
        <v>95.208</v>
      </c>
      <c r="P627" s="0" t="n">
        <v>3.801875</v>
      </c>
      <c r="Q627" s="0" t="s">
        <v>281</v>
      </c>
      <c r="AF627" s="224"/>
    </row>
    <row r="628" customFormat="false" ht="15" hidden="false" customHeight="false" outlineLevel="0" collapsed="false">
      <c r="A628" s="0" t="s">
        <v>602</v>
      </c>
      <c r="B628" s="0" t="s">
        <v>281</v>
      </c>
      <c r="C628" s="0" t="s">
        <v>325</v>
      </c>
      <c r="D628" s="0" t="n">
        <v>20180727</v>
      </c>
      <c r="E628" s="0" t="s">
        <v>717</v>
      </c>
      <c r="F628" s="0" t="n">
        <v>10000</v>
      </c>
      <c r="G628" s="0" t="n">
        <v>95.226</v>
      </c>
      <c r="H628" s="0" t="n">
        <v>3.796843</v>
      </c>
      <c r="J628" s="224" t="n">
        <f aca="false">ROUND(D628/10000,0)</f>
        <v>2018</v>
      </c>
      <c r="K628" s="224" t="n">
        <f aca="false">ROUND((D628-J628*10000)/100,0)</f>
        <v>7</v>
      </c>
      <c r="L628" s="224" t="n">
        <f aca="false">D628-J628*10000-K628*100</f>
        <v>27</v>
      </c>
      <c r="M628" s="325" t="n">
        <f aca="false">DATE(J628,K628,L628)</f>
        <v>43308</v>
      </c>
      <c r="N628" s="222" t="n">
        <f aca="false">M628+E628</f>
        <v>43308.5031597222</v>
      </c>
      <c r="O628" s="0" t="n">
        <v>95.226</v>
      </c>
      <c r="P628" s="0" t="n">
        <v>3.796843</v>
      </c>
      <c r="Q628" s="0" t="s">
        <v>281</v>
      </c>
      <c r="AF628" s="224"/>
    </row>
    <row r="629" customFormat="false" ht="15" hidden="false" customHeight="false" outlineLevel="0" collapsed="false">
      <c r="A629" s="0" t="s">
        <v>602</v>
      </c>
      <c r="B629" s="0" t="s">
        <v>281</v>
      </c>
      <c r="C629" s="0" t="s">
        <v>325</v>
      </c>
      <c r="D629" s="0" t="n">
        <v>20180727</v>
      </c>
      <c r="E629" s="0" t="s">
        <v>717</v>
      </c>
      <c r="F629" s="0" t="n">
        <v>10000</v>
      </c>
      <c r="G629" s="0" t="n">
        <v>95.226</v>
      </c>
      <c r="H629" s="0" t="n">
        <v>3.796843</v>
      </c>
      <c r="J629" s="224" t="n">
        <f aca="false">ROUND(D629/10000,0)</f>
        <v>2018</v>
      </c>
      <c r="K629" s="224" t="n">
        <f aca="false">ROUND((D629-J629*10000)/100,0)</f>
        <v>7</v>
      </c>
      <c r="L629" s="224" t="n">
        <f aca="false">D629-J629*10000-K629*100</f>
        <v>27</v>
      </c>
      <c r="M629" s="325" t="n">
        <f aca="false">DATE(J629,K629,L629)</f>
        <v>43308</v>
      </c>
      <c r="N629" s="222" t="n">
        <f aca="false">M629+E629</f>
        <v>43308.5031597222</v>
      </c>
      <c r="O629" s="0" t="n">
        <v>95.226</v>
      </c>
      <c r="P629" s="0" t="n">
        <v>3.796843</v>
      </c>
      <c r="Q629" s="0" t="s">
        <v>281</v>
      </c>
      <c r="AF629" s="224"/>
    </row>
    <row r="630" customFormat="false" ht="15" hidden="false" customHeight="false" outlineLevel="0" collapsed="false">
      <c r="A630" s="0" t="s">
        <v>602</v>
      </c>
      <c r="B630" s="0" t="s">
        <v>281</v>
      </c>
      <c r="C630" s="0" t="s">
        <v>325</v>
      </c>
      <c r="D630" s="0" t="n">
        <v>20180727</v>
      </c>
      <c r="E630" s="0" t="s">
        <v>718</v>
      </c>
      <c r="F630" s="0" t="n">
        <v>10000</v>
      </c>
      <c r="G630" s="0" t="n">
        <v>95.233</v>
      </c>
      <c r="H630" s="0" t="n">
        <v>3.794887</v>
      </c>
      <c r="J630" s="224" t="n">
        <f aca="false">ROUND(D630/10000,0)</f>
        <v>2018</v>
      </c>
      <c r="K630" s="224" t="n">
        <f aca="false">ROUND((D630-J630*10000)/100,0)</f>
        <v>7</v>
      </c>
      <c r="L630" s="224" t="n">
        <f aca="false">D630-J630*10000-K630*100</f>
        <v>27</v>
      </c>
      <c r="M630" s="325" t="n">
        <f aca="false">DATE(J630,K630,L630)</f>
        <v>43308</v>
      </c>
      <c r="N630" s="222" t="n">
        <f aca="false">M630+E630</f>
        <v>43308.527349537</v>
      </c>
      <c r="O630" s="0" t="n">
        <v>95.233</v>
      </c>
      <c r="P630" s="0" t="n">
        <v>3.794887</v>
      </c>
      <c r="Q630" s="0" t="s">
        <v>281</v>
      </c>
      <c r="AF630" s="224"/>
    </row>
    <row r="631" customFormat="false" ht="15" hidden="false" customHeight="false" outlineLevel="0" collapsed="false">
      <c r="A631" s="0" t="s">
        <v>602</v>
      </c>
      <c r="B631" s="0" t="s">
        <v>281</v>
      </c>
      <c r="C631" s="0" t="s">
        <v>325</v>
      </c>
      <c r="D631" s="0" t="n">
        <v>20180727</v>
      </c>
      <c r="E631" s="0" t="s">
        <v>718</v>
      </c>
      <c r="F631" s="0" t="n">
        <v>10000</v>
      </c>
      <c r="G631" s="0" t="n">
        <v>95.233</v>
      </c>
      <c r="H631" s="0" t="n">
        <v>3.794887</v>
      </c>
      <c r="J631" s="224" t="n">
        <f aca="false">ROUND(D631/10000,0)</f>
        <v>2018</v>
      </c>
      <c r="K631" s="224" t="n">
        <f aca="false">ROUND((D631-J631*10000)/100,0)</f>
        <v>7</v>
      </c>
      <c r="L631" s="224" t="n">
        <f aca="false">D631-J631*10000-K631*100</f>
        <v>27</v>
      </c>
      <c r="M631" s="325" t="n">
        <f aca="false">DATE(J631,K631,L631)</f>
        <v>43308</v>
      </c>
      <c r="N631" s="222" t="n">
        <f aca="false">M631+E631</f>
        <v>43308.527349537</v>
      </c>
      <c r="O631" s="0" t="n">
        <v>95.233</v>
      </c>
      <c r="P631" s="0" t="n">
        <v>3.794887</v>
      </c>
      <c r="Q631" s="0" t="s">
        <v>281</v>
      </c>
      <c r="AF631" s="224"/>
    </row>
    <row r="632" customFormat="false" ht="15" hidden="false" customHeight="false" outlineLevel="0" collapsed="false">
      <c r="A632" s="0" t="s">
        <v>602</v>
      </c>
      <c r="B632" s="0" t="s">
        <v>281</v>
      </c>
      <c r="C632" s="0" t="s">
        <v>325</v>
      </c>
      <c r="D632" s="0" t="n">
        <v>20180730</v>
      </c>
      <c r="E632" s="0" t="s">
        <v>719</v>
      </c>
      <c r="F632" s="0" t="n">
        <v>15000</v>
      </c>
      <c r="G632" s="0" t="n">
        <v>94.8</v>
      </c>
      <c r="H632" s="0" t="n">
        <v>3.916212</v>
      </c>
      <c r="J632" s="224" t="n">
        <f aca="false">ROUND(D632/10000,0)</f>
        <v>2018</v>
      </c>
      <c r="K632" s="224" t="n">
        <f aca="false">ROUND((D632-J632*10000)/100,0)</f>
        <v>7</v>
      </c>
      <c r="L632" s="224" t="n">
        <f aca="false">D632-J632*10000-K632*100</f>
        <v>30</v>
      </c>
      <c r="M632" s="325" t="n">
        <f aca="false">DATE(J632,K632,L632)</f>
        <v>43311</v>
      </c>
      <c r="N632" s="222" t="n">
        <f aca="false">M632+E632</f>
        <v>43311.4127199074</v>
      </c>
      <c r="O632" s="0" t="n">
        <v>94.8</v>
      </c>
      <c r="P632" s="0" t="n">
        <v>3.916212</v>
      </c>
      <c r="Q632" s="0" t="s">
        <v>281</v>
      </c>
      <c r="AF632" s="224"/>
    </row>
    <row r="633" customFormat="false" ht="15" hidden="false" customHeight="false" outlineLevel="0" collapsed="false">
      <c r="A633" s="0" t="s">
        <v>602</v>
      </c>
      <c r="B633" s="0" t="s">
        <v>281</v>
      </c>
      <c r="C633" s="0" t="s">
        <v>325</v>
      </c>
      <c r="D633" s="0" t="n">
        <v>20180730</v>
      </c>
      <c r="E633" s="0" t="s">
        <v>720</v>
      </c>
      <c r="F633" s="0" t="n">
        <v>30000</v>
      </c>
      <c r="G633" s="0" t="n">
        <v>95.496</v>
      </c>
      <c r="H633" s="0" t="n">
        <v>3.721507</v>
      </c>
      <c r="J633" s="224" t="n">
        <f aca="false">ROUND(D633/10000,0)</f>
        <v>2018</v>
      </c>
      <c r="K633" s="224" t="n">
        <f aca="false">ROUND((D633-J633*10000)/100,0)</f>
        <v>7</v>
      </c>
      <c r="L633" s="224" t="n">
        <f aca="false">D633-J633*10000-K633*100</f>
        <v>30</v>
      </c>
      <c r="M633" s="325" t="n">
        <f aca="false">DATE(J633,K633,L633)</f>
        <v>43311</v>
      </c>
      <c r="N633" s="222" t="n">
        <f aca="false">M633+E633</f>
        <v>43311.459224537</v>
      </c>
      <c r="O633" s="0" t="n">
        <v>95.496</v>
      </c>
      <c r="P633" s="0" t="n">
        <v>3.721507</v>
      </c>
      <c r="Q633" s="0" t="s">
        <v>281</v>
      </c>
      <c r="AF633" s="224"/>
    </row>
    <row r="634" customFormat="false" ht="15" hidden="false" customHeight="false" outlineLevel="0" collapsed="false">
      <c r="A634" s="0" t="s">
        <v>602</v>
      </c>
      <c r="B634" s="0" t="s">
        <v>281</v>
      </c>
      <c r="C634" s="0" t="s">
        <v>325</v>
      </c>
      <c r="D634" s="0" t="n">
        <v>20180730</v>
      </c>
      <c r="E634" s="0" t="s">
        <v>720</v>
      </c>
      <c r="F634" s="0" t="n">
        <v>30000</v>
      </c>
      <c r="G634" s="0" t="n">
        <v>95.496</v>
      </c>
      <c r="H634" s="0" t="n">
        <v>3.721507</v>
      </c>
      <c r="J634" s="224" t="n">
        <f aca="false">ROUND(D634/10000,0)</f>
        <v>2018</v>
      </c>
      <c r="K634" s="224" t="n">
        <f aca="false">ROUND((D634-J634*10000)/100,0)</f>
        <v>7</v>
      </c>
      <c r="L634" s="224" t="n">
        <f aca="false">D634-J634*10000-K634*100</f>
        <v>30</v>
      </c>
      <c r="M634" s="325" t="n">
        <f aca="false">DATE(J634,K634,L634)</f>
        <v>43311</v>
      </c>
      <c r="N634" s="222" t="n">
        <f aca="false">M634+E634</f>
        <v>43311.459224537</v>
      </c>
      <c r="O634" s="0" t="n">
        <v>95.496</v>
      </c>
      <c r="P634" s="0" t="n">
        <v>3.721507</v>
      </c>
      <c r="Q634" s="0" t="s">
        <v>281</v>
      </c>
      <c r="AF634" s="224"/>
    </row>
    <row r="635" customFormat="false" ht="15" hidden="false" customHeight="false" outlineLevel="0" collapsed="false">
      <c r="A635" s="0" t="s">
        <v>602</v>
      </c>
      <c r="B635" s="0" t="s">
        <v>281</v>
      </c>
      <c r="C635" s="0" t="s">
        <v>325</v>
      </c>
      <c r="D635" s="0" t="n">
        <v>20180730</v>
      </c>
      <c r="E635" s="0" t="s">
        <v>721</v>
      </c>
      <c r="F635" s="0" t="n">
        <v>21000</v>
      </c>
      <c r="G635" s="0" t="n">
        <v>95.182</v>
      </c>
      <c r="H635" s="0" t="n">
        <v>3.809144</v>
      </c>
      <c r="J635" s="224" t="n">
        <f aca="false">ROUND(D635/10000,0)</f>
        <v>2018</v>
      </c>
      <c r="K635" s="224" t="n">
        <f aca="false">ROUND((D635-J635*10000)/100,0)</f>
        <v>7</v>
      </c>
      <c r="L635" s="224" t="n">
        <f aca="false">D635-J635*10000-K635*100</f>
        <v>30</v>
      </c>
      <c r="M635" s="325" t="n">
        <f aca="false">DATE(J635,K635,L635)</f>
        <v>43311</v>
      </c>
      <c r="N635" s="222" t="n">
        <f aca="false">M635+E635</f>
        <v>43311.4815277778</v>
      </c>
      <c r="O635" s="0" t="n">
        <v>95.182</v>
      </c>
      <c r="P635" s="0" t="n">
        <v>3.809144</v>
      </c>
      <c r="Q635" s="0" t="s">
        <v>281</v>
      </c>
      <c r="AF635" s="224"/>
    </row>
    <row r="636" customFormat="false" ht="15" hidden="false" customHeight="false" outlineLevel="0" collapsed="false">
      <c r="A636" s="0" t="s">
        <v>602</v>
      </c>
      <c r="B636" s="0" t="s">
        <v>281</v>
      </c>
      <c r="C636" s="0" t="s">
        <v>325</v>
      </c>
      <c r="D636" s="0" t="n">
        <v>20180730</v>
      </c>
      <c r="E636" s="0" t="s">
        <v>721</v>
      </c>
      <c r="F636" s="0" t="n">
        <v>21000</v>
      </c>
      <c r="G636" s="0" t="n">
        <v>95.182</v>
      </c>
      <c r="H636" s="0" t="n">
        <v>3.809144</v>
      </c>
      <c r="J636" s="224" t="n">
        <f aca="false">ROUND(D636/10000,0)</f>
        <v>2018</v>
      </c>
      <c r="K636" s="224" t="n">
        <f aca="false">ROUND((D636-J636*10000)/100,0)</f>
        <v>7</v>
      </c>
      <c r="L636" s="224" t="n">
        <f aca="false">D636-J636*10000-K636*100</f>
        <v>30</v>
      </c>
      <c r="M636" s="325" t="n">
        <f aca="false">DATE(J636,K636,L636)</f>
        <v>43311</v>
      </c>
      <c r="N636" s="222" t="n">
        <f aca="false">M636+E636</f>
        <v>43311.4815277778</v>
      </c>
      <c r="O636" s="0" t="n">
        <v>95.182</v>
      </c>
      <c r="P636" s="0" t="n">
        <v>3.809144</v>
      </c>
      <c r="Q636" s="0" t="s">
        <v>281</v>
      </c>
      <c r="AF636" s="224"/>
    </row>
    <row r="637" customFormat="false" ht="15" hidden="false" customHeight="false" outlineLevel="0" collapsed="false">
      <c r="A637" s="0" t="s">
        <v>602</v>
      </c>
      <c r="B637" s="0" t="s">
        <v>281</v>
      </c>
      <c r="C637" s="0" t="s">
        <v>325</v>
      </c>
      <c r="D637" s="0" t="n">
        <v>20180730</v>
      </c>
      <c r="E637" s="0" t="s">
        <v>721</v>
      </c>
      <c r="F637" s="0" t="n">
        <v>21000</v>
      </c>
      <c r="G637" s="0" t="n">
        <v>95.182</v>
      </c>
      <c r="H637" s="0" t="n">
        <v>3.809144</v>
      </c>
      <c r="J637" s="224" t="n">
        <f aca="false">ROUND(D637/10000,0)</f>
        <v>2018</v>
      </c>
      <c r="K637" s="224" t="n">
        <f aca="false">ROUND((D637-J637*10000)/100,0)</f>
        <v>7</v>
      </c>
      <c r="L637" s="224" t="n">
        <f aca="false">D637-J637*10000-K637*100</f>
        <v>30</v>
      </c>
      <c r="M637" s="325" t="n">
        <f aca="false">DATE(J637,K637,L637)</f>
        <v>43311</v>
      </c>
      <c r="N637" s="222" t="n">
        <f aca="false">M637+E637</f>
        <v>43311.4815277778</v>
      </c>
      <c r="O637" s="0" t="n">
        <v>95.182</v>
      </c>
      <c r="P637" s="0" t="n">
        <v>3.809144</v>
      </c>
      <c r="Q637" s="0" t="s">
        <v>281</v>
      </c>
      <c r="AF637" s="224"/>
    </row>
    <row r="638" customFormat="false" ht="15" hidden="false" customHeight="false" outlineLevel="0" collapsed="false">
      <c r="A638" s="0" t="s">
        <v>602</v>
      </c>
      <c r="B638" s="0" t="s">
        <v>281</v>
      </c>
      <c r="C638" s="0" t="s">
        <v>325</v>
      </c>
      <c r="D638" s="0" t="n">
        <v>20180730</v>
      </c>
      <c r="E638" s="0" t="s">
        <v>722</v>
      </c>
      <c r="F638" s="0" t="n">
        <v>21000</v>
      </c>
      <c r="G638" s="0" t="n">
        <v>95.195</v>
      </c>
      <c r="H638" s="0" t="n">
        <v>3.805509</v>
      </c>
      <c r="J638" s="224" t="n">
        <f aca="false">ROUND(D638/10000,0)</f>
        <v>2018</v>
      </c>
      <c r="K638" s="224" t="n">
        <f aca="false">ROUND((D638-J638*10000)/100,0)</f>
        <v>7</v>
      </c>
      <c r="L638" s="224" t="n">
        <f aca="false">D638-J638*10000-K638*100</f>
        <v>30</v>
      </c>
      <c r="M638" s="325" t="n">
        <f aca="false">DATE(J638,K638,L638)</f>
        <v>43311</v>
      </c>
      <c r="N638" s="222" t="n">
        <f aca="false">M638+E638</f>
        <v>43311.4815393519</v>
      </c>
      <c r="O638" s="0" t="n">
        <v>95.195</v>
      </c>
      <c r="P638" s="0" t="n">
        <v>3.805509</v>
      </c>
      <c r="Q638" s="0" t="s">
        <v>281</v>
      </c>
      <c r="AF638" s="224"/>
    </row>
    <row r="639" customFormat="false" ht="15" hidden="false" customHeight="false" outlineLevel="0" collapsed="false">
      <c r="A639" s="0" t="s">
        <v>602</v>
      </c>
      <c r="B639" s="0" t="s">
        <v>281</v>
      </c>
      <c r="C639" s="0" t="s">
        <v>325</v>
      </c>
      <c r="D639" s="0" t="n">
        <v>20180730</v>
      </c>
      <c r="E639" s="0" t="s">
        <v>723</v>
      </c>
      <c r="F639" s="0" t="n">
        <v>20000</v>
      </c>
      <c r="G639" s="0" t="n">
        <v>95.007</v>
      </c>
      <c r="H639" s="0" t="n">
        <v>3.858132</v>
      </c>
      <c r="J639" s="224" t="n">
        <f aca="false">ROUND(D639/10000,0)</f>
        <v>2018</v>
      </c>
      <c r="K639" s="224" t="n">
        <f aca="false">ROUND((D639-J639*10000)/100,0)</f>
        <v>7</v>
      </c>
      <c r="L639" s="224" t="n">
        <f aca="false">D639-J639*10000-K639*100</f>
        <v>30</v>
      </c>
      <c r="M639" s="325" t="n">
        <f aca="false">DATE(J639,K639,L639)</f>
        <v>43311</v>
      </c>
      <c r="N639" s="222" t="n">
        <f aca="false">M639+E639</f>
        <v>43311.5183217593</v>
      </c>
      <c r="O639" s="0" t="n">
        <v>95.007</v>
      </c>
      <c r="P639" s="0" t="n">
        <v>3.858132</v>
      </c>
      <c r="Q639" s="0" t="s">
        <v>281</v>
      </c>
      <c r="AF639" s="224"/>
    </row>
    <row r="640" customFormat="false" ht="15" hidden="false" customHeight="false" outlineLevel="0" collapsed="false">
      <c r="A640" s="0" t="s">
        <v>602</v>
      </c>
      <c r="B640" s="0" t="s">
        <v>281</v>
      </c>
      <c r="C640" s="0" t="s">
        <v>325</v>
      </c>
      <c r="D640" s="0" t="n">
        <v>20180730</v>
      </c>
      <c r="E640" s="0" t="s">
        <v>724</v>
      </c>
      <c r="F640" s="0" t="n">
        <v>2000</v>
      </c>
      <c r="G640" s="0" t="n">
        <v>95.313</v>
      </c>
      <c r="H640" s="0" t="n">
        <v>3.772541</v>
      </c>
      <c r="J640" s="224" t="n">
        <f aca="false">ROUND(D640/10000,0)</f>
        <v>2018</v>
      </c>
      <c r="K640" s="224" t="n">
        <f aca="false">ROUND((D640-J640*10000)/100,0)</f>
        <v>7</v>
      </c>
      <c r="L640" s="224" t="n">
        <f aca="false">D640-J640*10000-K640*100</f>
        <v>30</v>
      </c>
      <c r="M640" s="325" t="n">
        <f aca="false">DATE(J640,K640,L640)</f>
        <v>43311</v>
      </c>
      <c r="N640" s="222" t="n">
        <f aca="false">M640+E640</f>
        <v>43311.5216087963</v>
      </c>
      <c r="O640" s="0" t="n">
        <v>95.313</v>
      </c>
      <c r="P640" s="0" t="n">
        <v>3.772541</v>
      </c>
      <c r="Q640" s="0" t="s">
        <v>281</v>
      </c>
      <c r="AF640" s="224"/>
    </row>
    <row r="641" customFormat="false" ht="15" hidden="false" customHeight="false" outlineLevel="0" collapsed="false">
      <c r="A641" s="0" t="s">
        <v>602</v>
      </c>
      <c r="B641" s="0" t="s">
        <v>281</v>
      </c>
      <c r="C641" s="0" t="s">
        <v>325</v>
      </c>
      <c r="D641" s="0" t="n">
        <v>20180730</v>
      </c>
      <c r="E641" s="0" t="s">
        <v>724</v>
      </c>
      <c r="F641" s="0" t="n">
        <v>2000</v>
      </c>
      <c r="G641" s="0" t="n">
        <v>95.113</v>
      </c>
      <c r="H641" s="0" t="n">
        <v>3.828447</v>
      </c>
      <c r="J641" s="224" t="n">
        <f aca="false">ROUND(D641/10000,0)</f>
        <v>2018</v>
      </c>
      <c r="K641" s="224" t="n">
        <f aca="false">ROUND((D641-J641*10000)/100,0)</f>
        <v>7</v>
      </c>
      <c r="L641" s="224" t="n">
        <f aca="false">D641-J641*10000-K641*100</f>
        <v>30</v>
      </c>
      <c r="M641" s="325" t="n">
        <f aca="false">DATE(J641,K641,L641)</f>
        <v>43311</v>
      </c>
      <c r="N641" s="222" t="n">
        <f aca="false">M641+E641</f>
        <v>43311.5216087963</v>
      </c>
      <c r="O641" s="0" t="n">
        <v>95.113</v>
      </c>
      <c r="P641" s="0" t="n">
        <v>3.828447</v>
      </c>
      <c r="Q641" s="0" t="s">
        <v>281</v>
      </c>
      <c r="AF641" s="224"/>
    </row>
    <row r="642" customFormat="false" ht="15" hidden="false" customHeight="false" outlineLevel="0" collapsed="false">
      <c r="A642" s="0" t="s">
        <v>602</v>
      </c>
      <c r="B642" s="0" t="s">
        <v>281</v>
      </c>
      <c r="C642" s="0" t="s">
        <v>325</v>
      </c>
      <c r="D642" s="0" t="n">
        <v>20180730</v>
      </c>
      <c r="E642" s="0" t="s">
        <v>725</v>
      </c>
      <c r="F642" s="0" t="n">
        <v>10000</v>
      </c>
      <c r="G642" s="0" t="n">
        <v>94.879</v>
      </c>
      <c r="H642" s="0" t="n">
        <v>3.894029</v>
      </c>
      <c r="J642" s="224" t="n">
        <f aca="false">ROUND(D642/10000,0)</f>
        <v>2018</v>
      </c>
      <c r="K642" s="224" t="n">
        <f aca="false">ROUND((D642-J642*10000)/100,0)</f>
        <v>7</v>
      </c>
      <c r="L642" s="224" t="n">
        <f aca="false">D642-J642*10000-K642*100</f>
        <v>30</v>
      </c>
      <c r="M642" s="325" t="n">
        <f aca="false">DATE(J642,K642,L642)</f>
        <v>43311</v>
      </c>
      <c r="N642" s="222" t="n">
        <f aca="false">M642+E642</f>
        <v>43311.6035763889</v>
      </c>
      <c r="O642" s="0" t="n">
        <v>94.879</v>
      </c>
      <c r="P642" s="0" t="n">
        <v>3.894029</v>
      </c>
      <c r="Q642" s="0" t="s">
        <v>281</v>
      </c>
      <c r="AF642" s="224"/>
    </row>
    <row r="643" customFormat="false" ht="15" hidden="false" customHeight="false" outlineLevel="0" collapsed="false">
      <c r="A643" s="0" t="s">
        <v>602</v>
      </c>
      <c r="B643" s="0" t="s">
        <v>281</v>
      </c>
      <c r="C643" s="0" t="s">
        <v>325</v>
      </c>
      <c r="D643" s="0" t="n">
        <v>20180730</v>
      </c>
      <c r="E643" s="0" t="s">
        <v>725</v>
      </c>
      <c r="F643" s="0" t="n">
        <v>10000</v>
      </c>
      <c r="G643" s="0" t="n">
        <v>94.879</v>
      </c>
      <c r="H643" s="0" t="n">
        <v>3.894029</v>
      </c>
      <c r="J643" s="224" t="n">
        <f aca="false">ROUND(D643/10000,0)</f>
        <v>2018</v>
      </c>
      <c r="K643" s="224" t="n">
        <f aca="false">ROUND((D643-J643*10000)/100,0)</f>
        <v>7</v>
      </c>
      <c r="L643" s="224" t="n">
        <f aca="false">D643-J643*10000-K643*100</f>
        <v>30</v>
      </c>
      <c r="M643" s="325" t="n">
        <f aca="false">DATE(J643,K643,L643)</f>
        <v>43311</v>
      </c>
      <c r="N643" s="222" t="n">
        <f aca="false">M643+E643</f>
        <v>43311.6035763889</v>
      </c>
      <c r="O643" s="0" t="n">
        <v>94.879</v>
      </c>
      <c r="P643" s="0" t="n">
        <v>3.894029</v>
      </c>
      <c r="Q643" s="0" t="s">
        <v>281</v>
      </c>
      <c r="AF643" s="224"/>
    </row>
    <row r="644" customFormat="false" ht="15" hidden="false" customHeight="false" outlineLevel="0" collapsed="false">
      <c r="A644" s="0" t="s">
        <v>602</v>
      </c>
      <c r="B644" s="0" t="s">
        <v>281</v>
      </c>
      <c r="C644" s="0" t="s">
        <v>325</v>
      </c>
      <c r="D644" s="0" t="n">
        <v>20180730</v>
      </c>
      <c r="E644" s="0" t="s">
        <v>726</v>
      </c>
      <c r="F644" s="0" t="n">
        <v>2000</v>
      </c>
      <c r="G644" s="0" t="n">
        <v>95.107</v>
      </c>
      <c r="H644" s="0" t="n">
        <v>3.830126</v>
      </c>
      <c r="J644" s="224" t="n">
        <f aca="false">ROUND(D644/10000,0)</f>
        <v>2018</v>
      </c>
      <c r="K644" s="224" t="n">
        <f aca="false">ROUND((D644-J644*10000)/100,0)</f>
        <v>7</v>
      </c>
      <c r="L644" s="224" t="n">
        <f aca="false">D644-J644*10000-K644*100</f>
        <v>30</v>
      </c>
      <c r="M644" s="325" t="n">
        <f aca="false">DATE(J644,K644,L644)</f>
        <v>43311</v>
      </c>
      <c r="N644" s="222" t="n">
        <f aca="false">M644+E644</f>
        <v>43311.6047916667</v>
      </c>
      <c r="O644" s="0" t="n">
        <v>95.107</v>
      </c>
      <c r="P644" s="0" t="n">
        <v>3.830126</v>
      </c>
      <c r="Q644" s="0" t="s">
        <v>281</v>
      </c>
      <c r="AF644" s="224"/>
    </row>
    <row r="645" customFormat="false" ht="15" hidden="false" customHeight="false" outlineLevel="0" collapsed="false">
      <c r="A645" s="0" t="s">
        <v>602</v>
      </c>
      <c r="B645" s="0" t="s">
        <v>281</v>
      </c>
      <c r="C645" s="0" t="s">
        <v>325</v>
      </c>
      <c r="D645" s="0" t="n">
        <v>20180730</v>
      </c>
      <c r="E645" s="0" t="s">
        <v>726</v>
      </c>
      <c r="F645" s="0" t="n">
        <v>2000</v>
      </c>
      <c r="G645" s="0" t="n">
        <v>95.107</v>
      </c>
      <c r="H645" s="0" t="n">
        <v>3.830126</v>
      </c>
      <c r="J645" s="224" t="n">
        <f aca="false">ROUND(D645/10000,0)</f>
        <v>2018</v>
      </c>
      <c r="K645" s="224" t="n">
        <f aca="false">ROUND((D645-J645*10000)/100,0)</f>
        <v>7</v>
      </c>
      <c r="L645" s="224" t="n">
        <f aca="false">D645-J645*10000-K645*100</f>
        <v>30</v>
      </c>
      <c r="M645" s="325" t="n">
        <f aca="false">DATE(J645,K645,L645)</f>
        <v>43311</v>
      </c>
      <c r="N645" s="222" t="n">
        <f aca="false">M645+E645</f>
        <v>43311.6047916667</v>
      </c>
      <c r="O645" s="0" t="n">
        <v>95.107</v>
      </c>
      <c r="P645" s="0" t="n">
        <v>3.830126</v>
      </c>
      <c r="Q645" s="0" t="s">
        <v>281</v>
      </c>
      <c r="AF645" s="224"/>
    </row>
    <row r="646" customFormat="false" ht="15" hidden="false" customHeight="false" outlineLevel="0" collapsed="false">
      <c r="A646" s="0" t="s">
        <v>602</v>
      </c>
      <c r="B646" s="0" t="s">
        <v>281</v>
      </c>
      <c r="C646" s="0" t="s">
        <v>325</v>
      </c>
      <c r="D646" s="0" t="n">
        <v>20180730</v>
      </c>
      <c r="E646" s="0" t="s">
        <v>727</v>
      </c>
      <c r="F646" s="0" t="n">
        <v>20000</v>
      </c>
      <c r="G646" s="0" t="n">
        <v>94.815</v>
      </c>
      <c r="H646" s="0" t="n">
        <v>3.911999</v>
      </c>
      <c r="J646" s="224" t="n">
        <f aca="false">ROUND(D646/10000,0)</f>
        <v>2018</v>
      </c>
      <c r="K646" s="224" t="n">
        <f aca="false">ROUND((D646-J646*10000)/100,0)</f>
        <v>7</v>
      </c>
      <c r="L646" s="224" t="n">
        <f aca="false">D646-J646*10000-K646*100</f>
        <v>30</v>
      </c>
      <c r="M646" s="325" t="n">
        <f aca="false">DATE(J646,K646,L646)</f>
        <v>43311</v>
      </c>
      <c r="N646" s="222" t="n">
        <f aca="false">M646+E646</f>
        <v>43311.6058680556</v>
      </c>
      <c r="O646" s="0" t="n">
        <v>94.815</v>
      </c>
      <c r="P646" s="0" t="n">
        <v>3.911999</v>
      </c>
      <c r="Q646" s="0" t="s">
        <v>281</v>
      </c>
      <c r="AF646" s="224"/>
    </row>
    <row r="647" customFormat="false" ht="15" hidden="false" customHeight="false" outlineLevel="0" collapsed="false">
      <c r="A647" s="0" t="s">
        <v>602</v>
      </c>
      <c r="B647" s="0" t="s">
        <v>281</v>
      </c>
      <c r="C647" s="0" t="s">
        <v>325</v>
      </c>
      <c r="D647" s="0" t="n">
        <v>20180730</v>
      </c>
      <c r="E647" s="0" t="s">
        <v>727</v>
      </c>
      <c r="F647" s="0" t="n">
        <v>20000</v>
      </c>
      <c r="G647" s="0" t="n">
        <v>94.915</v>
      </c>
      <c r="H647" s="0" t="n">
        <v>3.883927</v>
      </c>
      <c r="J647" s="224" t="n">
        <f aca="false">ROUND(D647/10000,0)</f>
        <v>2018</v>
      </c>
      <c r="K647" s="224" t="n">
        <f aca="false">ROUND((D647-J647*10000)/100,0)</f>
        <v>7</v>
      </c>
      <c r="L647" s="224" t="n">
        <f aca="false">D647-J647*10000-K647*100</f>
        <v>30</v>
      </c>
      <c r="M647" s="325" t="n">
        <f aca="false">DATE(J647,K647,L647)</f>
        <v>43311</v>
      </c>
      <c r="N647" s="222" t="n">
        <f aca="false">M647+E647</f>
        <v>43311.6058680556</v>
      </c>
      <c r="O647" s="0" t="n">
        <v>94.915</v>
      </c>
      <c r="P647" s="0" t="n">
        <v>3.883927</v>
      </c>
      <c r="Q647" s="0" t="s">
        <v>281</v>
      </c>
      <c r="AF647" s="224"/>
    </row>
    <row r="648" customFormat="false" ht="15" hidden="false" customHeight="false" outlineLevel="0" collapsed="false">
      <c r="A648" s="0" t="s">
        <v>602</v>
      </c>
      <c r="B648" s="0" t="s">
        <v>281</v>
      </c>
      <c r="C648" s="0" t="s">
        <v>325</v>
      </c>
      <c r="D648" s="0" t="n">
        <v>20180730</v>
      </c>
      <c r="E648" s="0" t="s">
        <v>728</v>
      </c>
      <c r="F648" s="0" t="n">
        <v>20000</v>
      </c>
      <c r="G648" s="0" t="n">
        <v>94.836</v>
      </c>
      <c r="H648" s="0" t="n">
        <v>3.906101</v>
      </c>
      <c r="J648" s="224" t="n">
        <f aca="false">ROUND(D648/10000,0)</f>
        <v>2018</v>
      </c>
      <c r="K648" s="224" t="n">
        <f aca="false">ROUND((D648-J648*10000)/100,0)</f>
        <v>7</v>
      </c>
      <c r="L648" s="224" t="n">
        <f aca="false">D648-J648*10000-K648*100</f>
        <v>30</v>
      </c>
      <c r="M648" s="325" t="n">
        <f aca="false">DATE(J648,K648,L648)</f>
        <v>43311</v>
      </c>
      <c r="N648" s="222" t="n">
        <f aca="false">M648+E648</f>
        <v>43311.6827777778</v>
      </c>
      <c r="O648" s="0" t="n">
        <v>94.836</v>
      </c>
      <c r="P648" s="0" t="n">
        <v>3.906101</v>
      </c>
      <c r="Q648" s="0" t="s">
        <v>281</v>
      </c>
      <c r="AF648" s="224"/>
    </row>
    <row r="649" customFormat="false" ht="15" hidden="false" customHeight="false" outlineLevel="0" collapsed="false">
      <c r="A649" s="0" t="s">
        <v>602</v>
      </c>
      <c r="B649" s="0" t="s">
        <v>281</v>
      </c>
      <c r="C649" s="0" t="s">
        <v>325</v>
      </c>
      <c r="D649" s="0" t="n">
        <v>20180730</v>
      </c>
      <c r="E649" s="0" t="s">
        <v>729</v>
      </c>
      <c r="F649" s="0" t="n">
        <v>20000</v>
      </c>
      <c r="G649" s="0" t="n">
        <v>94.936</v>
      </c>
      <c r="H649" s="0" t="n">
        <v>3.878036</v>
      </c>
      <c r="J649" s="224" t="n">
        <f aca="false">ROUND(D649/10000,0)</f>
        <v>2018</v>
      </c>
      <c r="K649" s="224" t="n">
        <f aca="false">ROUND((D649-J649*10000)/100,0)</f>
        <v>7</v>
      </c>
      <c r="L649" s="224" t="n">
        <f aca="false">D649-J649*10000-K649*100</f>
        <v>30</v>
      </c>
      <c r="M649" s="325" t="n">
        <f aca="false">DATE(J649,K649,L649)</f>
        <v>43311</v>
      </c>
      <c r="N649" s="222" t="n">
        <f aca="false">M649+E649</f>
        <v>43311.6828125</v>
      </c>
      <c r="O649" s="0" t="n">
        <v>94.936</v>
      </c>
      <c r="P649" s="0" t="n">
        <v>3.878036</v>
      </c>
      <c r="Q649" s="0" t="s">
        <v>281</v>
      </c>
      <c r="AF649" s="224"/>
    </row>
    <row r="650" customFormat="false" ht="15" hidden="false" customHeight="false" outlineLevel="0" collapsed="false">
      <c r="A650" s="0" t="s">
        <v>602</v>
      </c>
      <c r="B650" s="0" t="s">
        <v>281</v>
      </c>
      <c r="C650" s="0" t="s">
        <v>325</v>
      </c>
      <c r="D650" s="0" t="n">
        <v>20180731</v>
      </c>
      <c r="E650" s="0" t="s">
        <v>730</v>
      </c>
      <c r="F650" s="0" t="n">
        <v>50000</v>
      </c>
      <c r="G650" s="0" t="n">
        <v>94.922</v>
      </c>
      <c r="H650" s="0" t="n">
        <v>3.882897</v>
      </c>
      <c r="J650" s="224" t="n">
        <f aca="false">ROUND(D650/10000,0)</f>
        <v>2018</v>
      </c>
      <c r="K650" s="224" t="n">
        <f aca="false">ROUND((D650-J650*10000)/100,0)</f>
        <v>7</v>
      </c>
      <c r="L650" s="224" t="n">
        <f aca="false">D650-J650*10000-K650*100</f>
        <v>31</v>
      </c>
      <c r="M650" s="325" t="n">
        <f aca="false">DATE(J650,K650,L650)</f>
        <v>43312</v>
      </c>
      <c r="N650" s="222" t="n">
        <f aca="false">M650+E650</f>
        <v>43312.424837963</v>
      </c>
      <c r="O650" s="0" t="n">
        <v>94.922</v>
      </c>
      <c r="P650" s="0" t="n">
        <v>3.882897</v>
      </c>
      <c r="Q650" s="0" t="s">
        <v>281</v>
      </c>
      <c r="AF650" s="224"/>
    </row>
    <row r="651" customFormat="false" ht="15" hidden="false" customHeight="false" outlineLevel="0" collapsed="false">
      <c r="A651" s="0" t="s">
        <v>602</v>
      </c>
      <c r="B651" s="0" t="s">
        <v>281</v>
      </c>
      <c r="C651" s="0" t="s">
        <v>325</v>
      </c>
      <c r="D651" s="0" t="n">
        <v>20180731</v>
      </c>
      <c r="E651" s="0" t="s">
        <v>730</v>
      </c>
      <c r="F651" s="0" t="n">
        <v>50000</v>
      </c>
      <c r="G651" s="0" t="n">
        <v>94.954</v>
      </c>
      <c r="H651" s="0" t="n">
        <v>3.873916</v>
      </c>
      <c r="J651" s="224" t="n">
        <f aca="false">ROUND(D651/10000,0)</f>
        <v>2018</v>
      </c>
      <c r="K651" s="224" t="n">
        <f aca="false">ROUND((D651-J651*10000)/100,0)</f>
        <v>7</v>
      </c>
      <c r="L651" s="224" t="n">
        <f aca="false">D651-J651*10000-K651*100</f>
        <v>31</v>
      </c>
      <c r="M651" s="325" t="n">
        <f aca="false">DATE(J651,K651,L651)</f>
        <v>43312</v>
      </c>
      <c r="N651" s="222" t="n">
        <f aca="false">M651+E651</f>
        <v>43312.424837963</v>
      </c>
      <c r="O651" s="0" t="n">
        <v>94.954</v>
      </c>
      <c r="P651" s="0" t="n">
        <v>3.873916</v>
      </c>
      <c r="Q651" s="0" t="s">
        <v>281</v>
      </c>
      <c r="AF651" s="224"/>
    </row>
    <row r="652" customFormat="false" ht="15" hidden="false" customHeight="false" outlineLevel="0" collapsed="false">
      <c r="A652" s="0" t="s">
        <v>602</v>
      </c>
      <c r="B652" s="0" t="s">
        <v>281</v>
      </c>
      <c r="C652" s="0" t="s">
        <v>325</v>
      </c>
      <c r="D652" s="0" t="n">
        <v>20180801</v>
      </c>
      <c r="E652" s="0" t="s">
        <v>731</v>
      </c>
      <c r="F652" s="0" t="n">
        <v>30000</v>
      </c>
      <c r="G652" s="0" t="n">
        <v>94.957</v>
      </c>
      <c r="H652" s="0" t="n">
        <v>3.873966</v>
      </c>
      <c r="J652" s="224" t="n">
        <f aca="false">ROUND(D652/10000,0)</f>
        <v>2018</v>
      </c>
      <c r="K652" s="224" t="n">
        <f aca="false">ROUND((D652-J652*10000)/100,0)</f>
        <v>8</v>
      </c>
      <c r="L652" s="224" t="n">
        <f aca="false">D652-J652*10000-K652*100</f>
        <v>1</v>
      </c>
      <c r="M652" s="325" t="n">
        <f aca="false">DATE(J652,K652,L652)</f>
        <v>43313</v>
      </c>
      <c r="N652" s="222" t="n">
        <f aca="false">M652+E652</f>
        <v>43313.3874884259</v>
      </c>
      <c r="O652" s="0" t="n">
        <v>94.957</v>
      </c>
      <c r="P652" s="0" t="n">
        <v>3.873966</v>
      </c>
      <c r="Q652" s="0" t="s">
        <v>281</v>
      </c>
      <c r="AF652" s="224"/>
    </row>
    <row r="653" customFormat="false" ht="15" hidden="false" customHeight="false" outlineLevel="0" collapsed="false">
      <c r="A653" s="0" t="s">
        <v>602</v>
      </c>
      <c r="B653" s="0" t="s">
        <v>281</v>
      </c>
      <c r="C653" s="0" t="s">
        <v>325</v>
      </c>
      <c r="D653" s="0" t="n">
        <v>20180801</v>
      </c>
      <c r="E653" s="0" t="s">
        <v>732</v>
      </c>
      <c r="F653" s="0" t="n">
        <v>15000</v>
      </c>
      <c r="G653" s="0" t="n">
        <v>94.772</v>
      </c>
      <c r="H653" s="0" t="n">
        <v>3.925967</v>
      </c>
      <c r="J653" s="224" t="n">
        <f aca="false">ROUND(D653/10000,0)</f>
        <v>2018</v>
      </c>
      <c r="K653" s="224" t="n">
        <f aca="false">ROUND((D653-J653*10000)/100,0)</f>
        <v>8</v>
      </c>
      <c r="L653" s="224" t="n">
        <f aca="false">D653-J653*10000-K653*100</f>
        <v>1</v>
      </c>
      <c r="M653" s="325" t="n">
        <f aca="false">DATE(J653,K653,L653)</f>
        <v>43313</v>
      </c>
      <c r="N653" s="222" t="n">
        <f aca="false">M653+E653</f>
        <v>43313.4143634259</v>
      </c>
      <c r="O653" s="0" t="n">
        <v>94.772</v>
      </c>
      <c r="P653" s="0" t="n">
        <v>3.925967</v>
      </c>
      <c r="Q653" s="0" t="s">
        <v>281</v>
      </c>
      <c r="AF653" s="224"/>
    </row>
    <row r="654" customFormat="false" ht="15" hidden="false" customHeight="false" outlineLevel="0" collapsed="false">
      <c r="A654" s="0" t="s">
        <v>602</v>
      </c>
      <c r="B654" s="0" t="s">
        <v>281</v>
      </c>
      <c r="C654" s="0" t="s">
        <v>325</v>
      </c>
      <c r="D654" s="0" t="n">
        <v>20180801</v>
      </c>
      <c r="E654" s="0" t="s">
        <v>733</v>
      </c>
      <c r="F654" s="0" t="n">
        <v>20000</v>
      </c>
      <c r="G654" s="0" t="n">
        <v>94.783</v>
      </c>
      <c r="H654" s="0" t="n">
        <v>3.922872</v>
      </c>
      <c r="J654" s="224" t="n">
        <f aca="false">ROUND(D654/10000,0)</f>
        <v>2018</v>
      </c>
      <c r="K654" s="224" t="n">
        <f aca="false">ROUND((D654-J654*10000)/100,0)</f>
        <v>8</v>
      </c>
      <c r="L654" s="224" t="n">
        <f aca="false">D654-J654*10000-K654*100</f>
        <v>1</v>
      </c>
      <c r="M654" s="325" t="n">
        <f aca="false">DATE(J654,K654,L654)</f>
        <v>43313</v>
      </c>
      <c r="N654" s="222" t="n">
        <f aca="false">M654+E654</f>
        <v>43313.5348842593</v>
      </c>
      <c r="O654" s="0" t="n">
        <v>94.783</v>
      </c>
      <c r="P654" s="0" t="n">
        <v>3.922872</v>
      </c>
      <c r="Q654" s="0" t="s">
        <v>281</v>
      </c>
      <c r="AF654" s="224"/>
    </row>
    <row r="655" customFormat="false" ht="15" hidden="false" customHeight="false" outlineLevel="0" collapsed="false">
      <c r="A655" s="0" t="s">
        <v>602</v>
      </c>
      <c r="B655" s="0" t="s">
        <v>281</v>
      </c>
      <c r="C655" s="0" t="s">
        <v>325</v>
      </c>
      <c r="D655" s="0" t="n">
        <v>20180801</v>
      </c>
      <c r="E655" s="0" t="s">
        <v>733</v>
      </c>
      <c r="F655" s="0" t="n">
        <v>20000</v>
      </c>
      <c r="G655" s="0" t="n">
        <v>94.836</v>
      </c>
      <c r="H655" s="0" t="n">
        <v>3.907964</v>
      </c>
      <c r="J655" s="224" t="n">
        <f aca="false">ROUND(D655/10000,0)</f>
        <v>2018</v>
      </c>
      <c r="K655" s="224" t="n">
        <f aca="false">ROUND((D655-J655*10000)/100,0)</f>
        <v>8</v>
      </c>
      <c r="L655" s="224" t="n">
        <f aca="false">D655-J655*10000-K655*100</f>
        <v>1</v>
      </c>
      <c r="M655" s="325" t="n">
        <f aca="false">DATE(J655,K655,L655)</f>
        <v>43313</v>
      </c>
      <c r="N655" s="222" t="n">
        <f aca="false">M655+E655</f>
        <v>43313.5348842593</v>
      </c>
      <c r="O655" s="0" t="n">
        <v>94.836</v>
      </c>
      <c r="P655" s="0" t="n">
        <v>3.907964</v>
      </c>
      <c r="Q655" s="0" t="s">
        <v>281</v>
      </c>
      <c r="AF655" s="224"/>
    </row>
    <row r="656" customFormat="false" ht="15" hidden="false" customHeight="false" outlineLevel="0" collapsed="false">
      <c r="A656" s="0" t="s">
        <v>602</v>
      </c>
      <c r="B656" s="0" t="s">
        <v>281</v>
      </c>
      <c r="C656" s="0" t="s">
        <v>325</v>
      </c>
      <c r="D656" s="0" t="n">
        <v>20180801</v>
      </c>
      <c r="E656" s="0" t="s">
        <v>734</v>
      </c>
      <c r="F656" s="0" t="n">
        <v>12000</v>
      </c>
      <c r="G656" s="0" t="n">
        <v>96.067</v>
      </c>
      <c r="H656" s="0" t="n">
        <v>3.564402</v>
      </c>
      <c r="J656" s="224" t="n">
        <f aca="false">ROUND(D656/10000,0)</f>
        <v>2018</v>
      </c>
      <c r="K656" s="224" t="n">
        <f aca="false">ROUND((D656-J656*10000)/100,0)</f>
        <v>8</v>
      </c>
      <c r="L656" s="224" t="n">
        <f aca="false">D656-J656*10000-K656*100</f>
        <v>1</v>
      </c>
      <c r="M656" s="325" t="n">
        <f aca="false">DATE(J656,K656,L656)</f>
        <v>43313</v>
      </c>
      <c r="N656" s="222" t="n">
        <f aca="false">M656+E656</f>
        <v>43313.5457638889</v>
      </c>
      <c r="O656" s="0" t="n">
        <v>96.067</v>
      </c>
      <c r="P656" s="0" t="n">
        <v>3.564402</v>
      </c>
      <c r="Q656" s="0" t="s">
        <v>281</v>
      </c>
      <c r="AF656" s="224"/>
    </row>
    <row r="657" customFormat="false" ht="15" hidden="false" customHeight="false" outlineLevel="0" collapsed="false">
      <c r="A657" s="0" t="s">
        <v>602</v>
      </c>
      <c r="B657" s="0" t="s">
        <v>281</v>
      </c>
      <c r="C657" s="0" t="s">
        <v>325</v>
      </c>
      <c r="D657" s="0" t="n">
        <v>20180801</v>
      </c>
      <c r="E657" s="0" t="s">
        <v>734</v>
      </c>
      <c r="F657" s="0" t="n">
        <v>12000</v>
      </c>
      <c r="G657" s="0" t="n">
        <v>95.022</v>
      </c>
      <c r="H657" s="0" t="n">
        <v>3.855723</v>
      </c>
      <c r="J657" s="224" t="n">
        <f aca="false">ROUND(D657/10000,0)</f>
        <v>2018</v>
      </c>
      <c r="K657" s="224" t="n">
        <f aca="false">ROUND((D657-J657*10000)/100,0)</f>
        <v>8</v>
      </c>
      <c r="L657" s="224" t="n">
        <f aca="false">D657-J657*10000-K657*100</f>
        <v>1</v>
      </c>
      <c r="M657" s="325" t="n">
        <f aca="false">DATE(J657,K657,L657)</f>
        <v>43313</v>
      </c>
      <c r="N657" s="222" t="n">
        <f aca="false">M657+E657</f>
        <v>43313.5457638889</v>
      </c>
      <c r="O657" s="0" t="n">
        <v>95.022</v>
      </c>
      <c r="P657" s="0" t="n">
        <v>3.855723</v>
      </c>
      <c r="Q657" s="0" t="s">
        <v>281</v>
      </c>
      <c r="AF657" s="224"/>
    </row>
    <row r="658" customFormat="false" ht="15" hidden="false" customHeight="false" outlineLevel="0" collapsed="false">
      <c r="A658" s="0" t="s">
        <v>602</v>
      </c>
      <c r="B658" s="0" t="s">
        <v>281</v>
      </c>
      <c r="C658" s="0" t="s">
        <v>325</v>
      </c>
      <c r="D658" s="0" t="n">
        <v>20180801</v>
      </c>
      <c r="E658" s="0" t="s">
        <v>735</v>
      </c>
      <c r="F658" s="0" t="n">
        <v>5000</v>
      </c>
      <c r="G658" s="0" t="n">
        <v>95.039</v>
      </c>
      <c r="H658" s="0" t="n">
        <v>3.850954</v>
      </c>
      <c r="J658" s="224" t="n">
        <f aca="false">ROUND(D658/10000,0)</f>
        <v>2018</v>
      </c>
      <c r="K658" s="224" t="n">
        <f aca="false">ROUND((D658-J658*10000)/100,0)</f>
        <v>8</v>
      </c>
      <c r="L658" s="224" t="n">
        <f aca="false">D658-J658*10000-K658*100</f>
        <v>1</v>
      </c>
      <c r="M658" s="325" t="n">
        <f aca="false">DATE(J658,K658,L658)</f>
        <v>43313</v>
      </c>
      <c r="N658" s="222" t="n">
        <f aca="false">M658+E658</f>
        <v>43313.5828703704</v>
      </c>
      <c r="O658" s="0" t="n">
        <v>95.039</v>
      </c>
      <c r="P658" s="0" t="n">
        <v>3.850954</v>
      </c>
      <c r="Q658" s="0" t="s">
        <v>281</v>
      </c>
      <c r="AF658" s="224"/>
    </row>
    <row r="659" customFormat="false" ht="15" hidden="false" customHeight="false" outlineLevel="0" collapsed="false">
      <c r="A659" s="0" t="s">
        <v>602</v>
      </c>
      <c r="B659" s="0" t="s">
        <v>281</v>
      </c>
      <c r="C659" s="0" t="s">
        <v>325</v>
      </c>
      <c r="D659" s="0" t="n">
        <v>20180801</v>
      </c>
      <c r="E659" s="0" t="s">
        <v>735</v>
      </c>
      <c r="F659" s="0" t="n">
        <v>5000</v>
      </c>
      <c r="G659" s="0" t="n">
        <v>95.139</v>
      </c>
      <c r="H659" s="0" t="n">
        <v>3.822922</v>
      </c>
      <c r="J659" s="224" t="n">
        <f aca="false">ROUND(D659/10000,0)</f>
        <v>2018</v>
      </c>
      <c r="K659" s="224" t="n">
        <f aca="false">ROUND((D659-J659*10000)/100,0)</f>
        <v>8</v>
      </c>
      <c r="L659" s="224" t="n">
        <f aca="false">D659-J659*10000-K659*100</f>
        <v>1</v>
      </c>
      <c r="M659" s="325" t="n">
        <f aca="false">DATE(J659,K659,L659)</f>
        <v>43313</v>
      </c>
      <c r="N659" s="222" t="n">
        <f aca="false">M659+E659</f>
        <v>43313.5828703704</v>
      </c>
      <c r="O659" s="0" t="n">
        <v>95.139</v>
      </c>
      <c r="P659" s="0" t="n">
        <v>3.822922</v>
      </c>
      <c r="Q659" s="0" t="s">
        <v>281</v>
      </c>
      <c r="AF659" s="224"/>
    </row>
    <row r="660" customFormat="false" ht="15" hidden="false" customHeight="false" outlineLevel="0" collapsed="false">
      <c r="A660" s="0" t="s">
        <v>602</v>
      </c>
      <c r="B660" s="0" t="s">
        <v>281</v>
      </c>
      <c r="C660" s="0" t="s">
        <v>325</v>
      </c>
      <c r="D660" s="0" t="n">
        <v>20180801</v>
      </c>
      <c r="E660" s="0" t="s">
        <v>735</v>
      </c>
      <c r="F660" s="0" t="n">
        <v>5000</v>
      </c>
      <c r="G660" s="0" t="n">
        <v>95.039</v>
      </c>
      <c r="H660" s="0" t="n">
        <v>3.850954</v>
      </c>
      <c r="J660" s="224" t="n">
        <f aca="false">ROUND(D660/10000,0)</f>
        <v>2018</v>
      </c>
      <c r="K660" s="224" t="n">
        <f aca="false">ROUND((D660-J660*10000)/100,0)</f>
        <v>8</v>
      </c>
      <c r="L660" s="224" t="n">
        <f aca="false">D660-J660*10000-K660*100</f>
        <v>1</v>
      </c>
      <c r="M660" s="325" t="n">
        <f aca="false">DATE(J660,K660,L660)</f>
        <v>43313</v>
      </c>
      <c r="N660" s="222" t="n">
        <f aca="false">M660+E660</f>
        <v>43313.5828703704</v>
      </c>
      <c r="O660" s="0" t="n">
        <v>95.039</v>
      </c>
      <c r="P660" s="0" t="n">
        <v>3.850954</v>
      </c>
      <c r="Q660" s="0" t="s">
        <v>281</v>
      </c>
      <c r="AF660" s="224"/>
    </row>
    <row r="661" customFormat="false" ht="15" hidden="false" customHeight="false" outlineLevel="0" collapsed="false">
      <c r="A661" s="0" t="s">
        <v>602</v>
      </c>
      <c r="B661" s="0" t="s">
        <v>281</v>
      </c>
      <c r="C661" s="0" t="s">
        <v>325</v>
      </c>
      <c r="D661" s="0" t="n">
        <v>20180801</v>
      </c>
      <c r="E661" s="0" t="s">
        <v>736</v>
      </c>
      <c r="F661" s="0" t="n">
        <v>15000</v>
      </c>
      <c r="G661" s="0" t="n">
        <v>95.033</v>
      </c>
      <c r="H661" s="0" t="n">
        <v>3.852637</v>
      </c>
      <c r="J661" s="224" t="n">
        <f aca="false">ROUND(D661/10000,0)</f>
        <v>2018</v>
      </c>
      <c r="K661" s="224" t="n">
        <f aca="false">ROUND((D661-J661*10000)/100,0)</f>
        <v>8</v>
      </c>
      <c r="L661" s="224" t="n">
        <f aca="false">D661-J661*10000-K661*100</f>
        <v>1</v>
      </c>
      <c r="M661" s="325" t="n">
        <f aca="false">DATE(J661,K661,L661)</f>
        <v>43313</v>
      </c>
      <c r="N661" s="222" t="n">
        <f aca="false">M661+E661</f>
        <v>43313.6115277778</v>
      </c>
      <c r="O661" s="0" t="n">
        <v>95.033</v>
      </c>
      <c r="P661" s="0" t="n">
        <v>3.852637</v>
      </c>
      <c r="Q661" s="0" t="s">
        <v>281</v>
      </c>
      <c r="AF661" s="224"/>
    </row>
    <row r="662" customFormat="false" ht="15" hidden="false" customHeight="false" outlineLevel="0" collapsed="false">
      <c r="A662" s="0" t="s">
        <v>602</v>
      </c>
      <c r="B662" s="0" t="s">
        <v>281</v>
      </c>
      <c r="C662" s="0" t="s">
        <v>325</v>
      </c>
      <c r="D662" s="0" t="n">
        <v>20180801</v>
      </c>
      <c r="E662" s="0" t="s">
        <v>736</v>
      </c>
      <c r="F662" s="0" t="n">
        <v>15000</v>
      </c>
      <c r="G662" s="0" t="n">
        <v>95.068</v>
      </c>
      <c r="H662" s="0" t="n">
        <v>3.842821</v>
      </c>
      <c r="J662" s="224" t="n">
        <f aca="false">ROUND(D662/10000,0)</f>
        <v>2018</v>
      </c>
      <c r="K662" s="224" t="n">
        <f aca="false">ROUND((D662-J662*10000)/100,0)</f>
        <v>8</v>
      </c>
      <c r="L662" s="224" t="n">
        <f aca="false">D662-J662*10000-K662*100</f>
        <v>1</v>
      </c>
      <c r="M662" s="325" t="n">
        <f aca="false">DATE(J662,K662,L662)</f>
        <v>43313</v>
      </c>
      <c r="N662" s="222" t="n">
        <f aca="false">M662+E662</f>
        <v>43313.6115277778</v>
      </c>
      <c r="O662" s="0" t="n">
        <v>95.068</v>
      </c>
      <c r="P662" s="0" t="n">
        <v>3.842821</v>
      </c>
      <c r="Q662" s="0" t="s">
        <v>281</v>
      </c>
      <c r="AF662" s="224"/>
    </row>
    <row r="663" customFormat="false" ht="15" hidden="false" customHeight="false" outlineLevel="0" collapsed="false">
      <c r="A663" s="0" t="s">
        <v>602</v>
      </c>
      <c r="B663" s="0" t="s">
        <v>281</v>
      </c>
      <c r="C663" s="0" t="s">
        <v>325</v>
      </c>
      <c r="D663" s="0" t="n">
        <v>20180801</v>
      </c>
      <c r="E663" s="0" t="s">
        <v>736</v>
      </c>
      <c r="F663" s="0" t="n">
        <v>15000</v>
      </c>
      <c r="G663" s="0" t="n">
        <v>95.068</v>
      </c>
      <c r="H663" s="0" t="n">
        <v>3.842821</v>
      </c>
      <c r="J663" s="224" t="n">
        <f aca="false">ROUND(D663/10000,0)</f>
        <v>2018</v>
      </c>
      <c r="K663" s="224" t="n">
        <f aca="false">ROUND((D663-J663*10000)/100,0)</f>
        <v>8</v>
      </c>
      <c r="L663" s="224" t="n">
        <f aca="false">D663-J663*10000-K663*100</f>
        <v>1</v>
      </c>
      <c r="M663" s="325" t="n">
        <f aca="false">DATE(J663,K663,L663)</f>
        <v>43313</v>
      </c>
      <c r="N663" s="222" t="n">
        <f aca="false">M663+E663</f>
        <v>43313.6115277778</v>
      </c>
      <c r="O663" s="0" t="n">
        <v>95.068</v>
      </c>
      <c r="P663" s="0" t="n">
        <v>3.842821</v>
      </c>
      <c r="Q663" s="0" t="s">
        <v>281</v>
      </c>
      <c r="AF663" s="224"/>
    </row>
    <row r="664" customFormat="false" ht="15" hidden="false" customHeight="false" outlineLevel="0" collapsed="false">
      <c r="A664" s="0" t="s">
        <v>602</v>
      </c>
      <c r="B664" s="0" t="s">
        <v>281</v>
      </c>
      <c r="C664" s="0" t="s">
        <v>325</v>
      </c>
      <c r="D664" s="0" t="n">
        <v>20180802</v>
      </c>
      <c r="E664" s="0" t="s">
        <v>737</v>
      </c>
      <c r="F664" s="0" t="n">
        <v>35000</v>
      </c>
      <c r="G664" s="0" t="n">
        <v>94.931</v>
      </c>
      <c r="H664" s="0" t="n">
        <v>3.883964</v>
      </c>
      <c r="J664" s="224" t="n">
        <f aca="false">ROUND(D664/10000,0)</f>
        <v>2018</v>
      </c>
      <c r="K664" s="224" t="n">
        <f aca="false">ROUND((D664-J664*10000)/100,0)</f>
        <v>8</v>
      </c>
      <c r="L664" s="224" t="n">
        <f aca="false">D664-J664*10000-K664*100</f>
        <v>2</v>
      </c>
      <c r="M664" s="325" t="n">
        <f aca="false">DATE(J664,K664,L664)</f>
        <v>43314</v>
      </c>
      <c r="N664" s="222" t="n">
        <f aca="false">M664+E664</f>
        <v>43314.5139583333</v>
      </c>
      <c r="O664" s="0" t="n">
        <v>94.931</v>
      </c>
      <c r="P664" s="0" t="n">
        <v>3.883964</v>
      </c>
      <c r="Q664" s="0" t="s">
        <v>281</v>
      </c>
      <c r="AF664" s="224"/>
    </row>
    <row r="665" customFormat="false" ht="15" hidden="false" customHeight="false" outlineLevel="0" collapsed="false">
      <c r="A665" s="0" t="s">
        <v>602</v>
      </c>
      <c r="B665" s="0" t="s">
        <v>281</v>
      </c>
      <c r="C665" s="0" t="s">
        <v>325</v>
      </c>
      <c r="D665" s="0" t="n">
        <v>20180802</v>
      </c>
      <c r="E665" s="0" t="s">
        <v>738</v>
      </c>
      <c r="F665" s="0" t="n">
        <v>25000</v>
      </c>
      <c r="G665" s="0" t="n">
        <v>95.745</v>
      </c>
      <c r="H665" s="0" t="n">
        <v>3.656022</v>
      </c>
      <c r="J665" s="224" t="n">
        <f aca="false">ROUND(D665/10000,0)</f>
        <v>2018</v>
      </c>
      <c r="K665" s="224" t="n">
        <f aca="false">ROUND((D665-J665*10000)/100,0)</f>
        <v>8</v>
      </c>
      <c r="L665" s="224" t="n">
        <f aca="false">D665-J665*10000-K665*100</f>
        <v>2</v>
      </c>
      <c r="M665" s="325" t="n">
        <f aca="false">DATE(J665,K665,L665)</f>
        <v>43314</v>
      </c>
      <c r="N665" s="222" t="n">
        <f aca="false">M665+E665</f>
        <v>43314.6472685185</v>
      </c>
      <c r="O665" s="0" t="n">
        <v>95.745</v>
      </c>
      <c r="P665" s="0" t="n">
        <v>3.656022</v>
      </c>
      <c r="Q665" s="0" t="s">
        <v>281</v>
      </c>
      <c r="AF665" s="224"/>
    </row>
    <row r="666" customFormat="false" ht="15" hidden="false" customHeight="false" outlineLevel="0" collapsed="false">
      <c r="A666" s="0" t="s">
        <v>602</v>
      </c>
      <c r="B666" s="0" t="s">
        <v>281</v>
      </c>
      <c r="C666" s="0" t="s">
        <v>325</v>
      </c>
      <c r="D666" s="0" t="n">
        <v>20180802</v>
      </c>
      <c r="E666" s="0" t="s">
        <v>738</v>
      </c>
      <c r="F666" s="0" t="n">
        <v>25000</v>
      </c>
      <c r="G666" s="0" t="n">
        <v>95.745</v>
      </c>
      <c r="H666" s="0" t="n">
        <v>3.656022</v>
      </c>
      <c r="J666" s="224" t="n">
        <f aca="false">ROUND(D666/10000,0)</f>
        <v>2018</v>
      </c>
      <c r="K666" s="224" t="n">
        <f aca="false">ROUND((D666-J666*10000)/100,0)</f>
        <v>8</v>
      </c>
      <c r="L666" s="224" t="n">
        <f aca="false">D666-J666*10000-K666*100</f>
        <v>2</v>
      </c>
      <c r="M666" s="325" t="n">
        <f aca="false">DATE(J666,K666,L666)</f>
        <v>43314</v>
      </c>
      <c r="N666" s="222" t="n">
        <f aca="false">M666+E666</f>
        <v>43314.6472685185</v>
      </c>
      <c r="O666" s="0" t="n">
        <v>95.745</v>
      </c>
      <c r="P666" s="0" t="n">
        <v>3.656022</v>
      </c>
      <c r="Q666" s="0" t="s">
        <v>281</v>
      </c>
      <c r="AF666" s="224"/>
    </row>
    <row r="667" customFormat="false" ht="15" hidden="false" customHeight="false" outlineLevel="0" collapsed="false">
      <c r="A667" s="0" t="s">
        <v>602</v>
      </c>
      <c r="B667" s="0" t="s">
        <v>281</v>
      </c>
      <c r="C667" s="0" t="s">
        <v>325</v>
      </c>
      <c r="D667" s="0" t="n">
        <v>20180802</v>
      </c>
      <c r="E667" s="0" t="s">
        <v>739</v>
      </c>
      <c r="F667" s="0" t="n">
        <v>25000</v>
      </c>
      <c r="G667" s="0" t="n">
        <v>95.545</v>
      </c>
      <c r="H667" s="0" t="n">
        <v>3.711818</v>
      </c>
      <c r="J667" s="224" t="n">
        <f aca="false">ROUND(D667/10000,0)</f>
        <v>2018</v>
      </c>
      <c r="K667" s="224" t="n">
        <f aca="false">ROUND((D667-J667*10000)/100,0)</f>
        <v>8</v>
      </c>
      <c r="L667" s="224" t="n">
        <f aca="false">D667-J667*10000-K667*100</f>
        <v>2</v>
      </c>
      <c r="M667" s="325" t="n">
        <f aca="false">DATE(J667,K667,L667)</f>
        <v>43314</v>
      </c>
      <c r="N667" s="222" t="n">
        <f aca="false">M667+E667</f>
        <v>43314.6472800926</v>
      </c>
      <c r="O667" s="0" t="n">
        <v>95.545</v>
      </c>
      <c r="P667" s="0" t="n">
        <v>3.711818</v>
      </c>
      <c r="Q667" s="0" t="s">
        <v>281</v>
      </c>
      <c r="AF667" s="224"/>
    </row>
    <row r="668" customFormat="false" ht="15" hidden="false" customHeight="false" outlineLevel="0" collapsed="false">
      <c r="A668" s="0" t="s">
        <v>602</v>
      </c>
      <c r="B668" s="0" t="s">
        <v>281</v>
      </c>
      <c r="C668" s="0" t="s">
        <v>325</v>
      </c>
      <c r="D668" s="0" t="n">
        <v>20180803</v>
      </c>
      <c r="E668" s="0" t="s">
        <v>740</v>
      </c>
      <c r="F668" s="0" t="n">
        <v>10000</v>
      </c>
      <c r="G668" s="0" t="n">
        <v>95.07</v>
      </c>
      <c r="H668" s="0" t="n">
        <v>3.845756</v>
      </c>
      <c r="J668" s="224" t="n">
        <f aca="false">ROUND(D668/10000,0)</f>
        <v>2018</v>
      </c>
      <c r="K668" s="224" t="n">
        <f aca="false">ROUND((D668-J668*10000)/100,0)</f>
        <v>8</v>
      </c>
      <c r="L668" s="224" t="n">
        <f aca="false">D668-J668*10000-K668*100</f>
        <v>3</v>
      </c>
      <c r="M668" s="325" t="n">
        <f aca="false">DATE(J668,K668,L668)</f>
        <v>43315</v>
      </c>
      <c r="N668" s="222" t="n">
        <f aca="false">M668+E668</f>
        <v>43315.6333796296</v>
      </c>
      <c r="O668" s="0" t="n">
        <v>95.07</v>
      </c>
      <c r="P668" s="0" t="n">
        <v>3.845756</v>
      </c>
      <c r="Q668" s="0" t="s">
        <v>281</v>
      </c>
      <c r="AF668" s="224"/>
    </row>
    <row r="669" customFormat="false" ht="15" hidden="false" customHeight="false" outlineLevel="0" collapsed="false">
      <c r="A669" s="0" t="s">
        <v>602</v>
      </c>
      <c r="B669" s="0" t="s">
        <v>281</v>
      </c>
      <c r="C669" s="0" t="s">
        <v>325</v>
      </c>
      <c r="D669" s="0" t="n">
        <v>20180806</v>
      </c>
      <c r="E669" s="0" t="s">
        <v>741</v>
      </c>
      <c r="F669" s="0" t="n">
        <v>10000</v>
      </c>
      <c r="G669" s="0" t="n">
        <v>95.723</v>
      </c>
      <c r="H669" s="0" t="n">
        <v>3.663664</v>
      </c>
      <c r="J669" s="224" t="n">
        <f aca="false">ROUND(D669/10000,0)</f>
        <v>2018</v>
      </c>
      <c r="K669" s="224" t="n">
        <f aca="false">ROUND((D669-J669*10000)/100,0)</f>
        <v>8</v>
      </c>
      <c r="L669" s="224" t="n">
        <f aca="false">D669-J669*10000-K669*100</f>
        <v>6</v>
      </c>
      <c r="M669" s="325" t="n">
        <f aca="false">DATE(J669,K669,L669)</f>
        <v>43318</v>
      </c>
      <c r="N669" s="222" t="n">
        <f aca="false">M669+E669</f>
        <v>43318.4275694444</v>
      </c>
      <c r="O669" s="0" t="n">
        <v>95.723</v>
      </c>
      <c r="P669" s="0" t="n">
        <v>3.663664</v>
      </c>
      <c r="Q669" s="0" t="s">
        <v>281</v>
      </c>
      <c r="AF669" s="224"/>
    </row>
    <row r="670" customFormat="false" ht="15" hidden="false" customHeight="false" outlineLevel="0" collapsed="false">
      <c r="A670" s="0" t="s">
        <v>602</v>
      </c>
      <c r="B670" s="0" t="s">
        <v>281</v>
      </c>
      <c r="C670" s="0" t="s">
        <v>325</v>
      </c>
      <c r="D670" s="0" t="n">
        <v>20180806</v>
      </c>
      <c r="E670" s="0" t="s">
        <v>741</v>
      </c>
      <c r="F670" s="0" t="n">
        <v>10000</v>
      </c>
      <c r="G670" s="0" t="n">
        <v>96.824</v>
      </c>
      <c r="H670" s="0" t="n">
        <v>3.358418</v>
      </c>
      <c r="J670" s="224" t="n">
        <f aca="false">ROUND(D670/10000,0)</f>
        <v>2018</v>
      </c>
      <c r="K670" s="224" t="n">
        <f aca="false">ROUND((D670-J670*10000)/100,0)</f>
        <v>8</v>
      </c>
      <c r="L670" s="224" t="n">
        <f aca="false">D670-J670*10000-K670*100</f>
        <v>6</v>
      </c>
      <c r="M670" s="325" t="n">
        <f aca="false">DATE(J670,K670,L670)</f>
        <v>43318</v>
      </c>
      <c r="N670" s="222" t="n">
        <f aca="false">M670+E670</f>
        <v>43318.4275694444</v>
      </c>
      <c r="O670" s="0" t="n">
        <v>96.824</v>
      </c>
      <c r="P670" s="0" t="n">
        <v>3.358418</v>
      </c>
      <c r="Q670" s="0" t="s">
        <v>281</v>
      </c>
      <c r="AF670" s="224"/>
    </row>
    <row r="671" customFormat="false" ht="15" hidden="false" customHeight="false" outlineLevel="0" collapsed="false">
      <c r="A671" s="0" t="s">
        <v>602</v>
      </c>
      <c r="B671" s="0" t="s">
        <v>281</v>
      </c>
      <c r="C671" s="0" t="s">
        <v>325</v>
      </c>
      <c r="D671" s="0" t="n">
        <v>20180806</v>
      </c>
      <c r="E671" s="0" t="s">
        <v>742</v>
      </c>
      <c r="F671" s="0" t="n">
        <v>10000</v>
      </c>
      <c r="G671" s="0" t="n">
        <v>95.723</v>
      </c>
      <c r="H671" s="0" t="n">
        <v>3.663664</v>
      </c>
      <c r="J671" s="224" t="n">
        <f aca="false">ROUND(D671/10000,0)</f>
        <v>2018</v>
      </c>
      <c r="K671" s="224" t="n">
        <f aca="false">ROUND((D671-J671*10000)/100,0)</f>
        <v>8</v>
      </c>
      <c r="L671" s="224" t="n">
        <f aca="false">D671-J671*10000-K671*100</f>
        <v>6</v>
      </c>
      <c r="M671" s="325" t="n">
        <f aca="false">DATE(J671,K671,L671)</f>
        <v>43318</v>
      </c>
      <c r="N671" s="222" t="n">
        <f aca="false">M671+E671</f>
        <v>43318.4279513889</v>
      </c>
      <c r="O671" s="0" t="n">
        <v>95.723</v>
      </c>
      <c r="P671" s="0" t="n">
        <v>3.663664</v>
      </c>
      <c r="Q671" s="0" t="s">
        <v>281</v>
      </c>
      <c r="AF671" s="224"/>
    </row>
    <row r="672" customFormat="false" ht="15" hidden="false" customHeight="false" outlineLevel="0" collapsed="false">
      <c r="A672" s="0" t="s">
        <v>602</v>
      </c>
      <c r="B672" s="0" t="s">
        <v>281</v>
      </c>
      <c r="C672" s="0" t="s">
        <v>325</v>
      </c>
      <c r="D672" s="0" t="n">
        <v>20180807</v>
      </c>
      <c r="E672" s="0" t="s">
        <v>743</v>
      </c>
      <c r="F672" s="0" t="n">
        <v>15000</v>
      </c>
      <c r="G672" s="0" t="n">
        <v>95.734</v>
      </c>
      <c r="H672" s="0" t="n">
        <v>3.661351</v>
      </c>
      <c r="J672" s="224" t="n">
        <f aca="false">ROUND(D672/10000,0)</f>
        <v>2018</v>
      </c>
      <c r="K672" s="224" t="n">
        <f aca="false">ROUND((D672-J672*10000)/100,0)</f>
        <v>8</v>
      </c>
      <c r="L672" s="224" t="n">
        <f aca="false">D672-J672*10000-K672*100</f>
        <v>7</v>
      </c>
      <c r="M672" s="325" t="n">
        <f aca="false">DATE(J672,K672,L672)</f>
        <v>43319</v>
      </c>
      <c r="N672" s="222" t="n">
        <f aca="false">M672+E672</f>
        <v>43319.5065509259</v>
      </c>
      <c r="O672" s="0" t="n">
        <v>95.734</v>
      </c>
      <c r="P672" s="0" t="n">
        <v>3.661351</v>
      </c>
      <c r="Q672" s="0" t="s">
        <v>281</v>
      </c>
      <c r="AF672" s="224"/>
    </row>
    <row r="673" customFormat="false" ht="15" hidden="false" customHeight="false" outlineLevel="0" collapsed="false">
      <c r="A673" s="0" t="s">
        <v>602</v>
      </c>
      <c r="B673" s="0" t="s">
        <v>281</v>
      </c>
      <c r="C673" s="0" t="s">
        <v>325</v>
      </c>
      <c r="D673" s="0" t="n">
        <v>20180807</v>
      </c>
      <c r="E673" s="0" t="s">
        <v>744</v>
      </c>
      <c r="F673" s="0" t="n">
        <v>15000</v>
      </c>
      <c r="G673" s="0" t="n">
        <v>95.734</v>
      </c>
      <c r="H673" s="0" t="n">
        <v>3.661351</v>
      </c>
      <c r="J673" s="224" t="n">
        <f aca="false">ROUND(D673/10000,0)</f>
        <v>2018</v>
      </c>
      <c r="K673" s="224" t="n">
        <f aca="false">ROUND((D673-J673*10000)/100,0)</f>
        <v>8</v>
      </c>
      <c r="L673" s="224" t="n">
        <f aca="false">D673-J673*10000-K673*100</f>
        <v>7</v>
      </c>
      <c r="M673" s="325" t="n">
        <f aca="false">DATE(J673,K673,L673)</f>
        <v>43319</v>
      </c>
      <c r="N673" s="222" t="n">
        <f aca="false">M673+E673</f>
        <v>43319.5065625</v>
      </c>
      <c r="O673" s="0" t="n">
        <v>95.734</v>
      </c>
      <c r="P673" s="0" t="n">
        <v>3.661351</v>
      </c>
      <c r="Q673" s="0" t="s">
        <v>281</v>
      </c>
      <c r="AF673" s="224"/>
    </row>
    <row r="674" customFormat="false" ht="15" hidden="false" customHeight="false" outlineLevel="0" collapsed="false">
      <c r="A674" s="0" t="s">
        <v>602</v>
      </c>
      <c r="B674" s="0" t="s">
        <v>281</v>
      </c>
      <c r="C674" s="0" t="s">
        <v>325</v>
      </c>
      <c r="D674" s="0" t="n">
        <v>20180807</v>
      </c>
      <c r="E674" s="0" t="s">
        <v>745</v>
      </c>
      <c r="F674" s="0" t="n">
        <v>10000</v>
      </c>
      <c r="G674" s="0" t="n">
        <v>95.735</v>
      </c>
      <c r="H674" s="0" t="n">
        <v>3.661071</v>
      </c>
      <c r="J674" s="224" t="n">
        <f aca="false">ROUND(D674/10000,0)</f>
        <v>2018</v>
      </c>
      <c r="K674" s="224" t="n">
        <f aca="false">ROUND((D674-J674*10000)/100,0)</f>
        <v>8</v>
      </c>
      <c r="L674" s="224" t="n">
        <f aca="false">D674-J674*10000-K674*100</f>
        <v>7</v>
      </c>
      <c r="M674" s="325" t="n">
        <f aca="false">DATE(J674,K674,L674)</f>
        <v>43319</v>
      </c>
      <c r="N674" s="222" t="n">
        <f aca="false">M674+E674</f>
        <v>43319.6052662037</v>
      </c>
      <c r="O674" s="0" t="n">
        <v>95.735</v>
      </c>
      <c r="P674" s="0" t="n">
        <v>3.661071</v>
      </c>
      <c r="Q674" s="0" t="s">
        <v>281</v>
      </c>
      <c r="AF674" s="224"/>
    </row>
    <row r="675" customFormat="false" ht="15" hidden="false" customHeight="false" outlineLevel="0" collapsed="false">
      <c r="A675" s="0" t="s">
        <v>602</v>
      </c>
      <c r="B675" s="0" t="s">
        <v>281</v>
      </c>
      <c r="C675" s="0" t="s">
        <v>325</v>
      </c>
      <c r="D675" s="0" t="n">
        <v>20180807</v>
      </c>
      <c r="E675" s="0" t="s">
        <v>746</v>
      </c>
      <c r="F675" s="0" t="n">
        <v>10000</v>
      </c>
      <c r="G675" s="0" t="n">
        <v>95.735</v>
      </c>
      <c r="H675" s="0" t="n">
        <v>3.661071</v>
      </c>
      <c r="J675" s="224" t="n">
        <f aca="false">ROUND(D675/10000,0)</f>
        <v>2018</v>
      </c>
      <c r="K675" s="224" t="n">
        <f aca="false">ROUND((D675-J675*10000)/100,0)</f>
        <v>8</v>
      </c>
      <c r="L675" s="224" t="n">
        <f aca="false">D675-J675*10000-K675*100</f>
        <v>7</v>
      </c>
      <c r="M675" s="325" t="n">
        <f aca="false">DATE(J675,K675,L675)</f>
        <v>43319</v>
      </c>
      <c r="N675" s="222" t="n">
        <f aca="false">M675+E675</f>
        <v>43319.6052777778</v>
      </c>
      <c r="O675" s="0" t="n">
        <v>95.735</v>
      </c>
      <c r="P675" s="0" t="n">
        <v>3.661071</v>
      </c>
      <c r="Q675" s="0" t="s">
        <v>281</v>
      </c>
      <c r="AF675" s="224"/>
    </row>
    <row r="676" customFormat="false" ht="15" hidden="false" customHeight="false" outlineLevel="0" collapsed="false">
      <c r="A676" s="0" t="s">
        <v>602</v>
      </c>
      <c r="B676" s="0" t="s">
        <v>281</v>
      </c>
      <c r="C676" s="0" t="s">
        <v>325</v>
      </c>
      <c r="D676" s="0" t="n">
        <v>20180807</v>
      </c>
      <c r="E676" s="0" t="s">
        <v>747</v>
      </c>
      <c r="F676" s="0" t="n">
        <v>10000</v>
      </c>
      <c r="G676" s="0" t="n">
        <v>95.68</v>
      </c>
      <c r="H676" s="0" t="n">
        <v>3.676434</v>
      </c>
      <c r="J676" s="224" t="n">
        <f aca="false">ROUND(D676/10000,0)</f>
        <v>2018</v>
      </c>
      <c r="K676" s="224" t="n">
        <f aca="false">ROUND((D676-J676*10000)/100,0)</f>
        <v>8</v>
      </c>
      <c r="L676" s="224" t="n">
        <f aca="false">D676-J676*10000-K676*100</f>
        <v>7</v>
      </c>
      <c r="M676" s="325" t="n">
        <f aca="false">DATE(J676,K676,L676)</f>
        <v>43319</v>
      </c>
      <c r="N676" s="222" t="n">
        <f aca="false">M676+E676</f>
        <v>43319.6938541667</v>
      </c>
      <c r="O676" s="0" t="n">
        <v>95.68</v>
      </c>
      <c r="P676" s="0" t="n">
        <v>3.676434</v>
      </c>
      <c r="Q676" s="0" t="s">
        <v>281</v>
      </c>
      <c r="AF676" s="224"/>
    </row>
    <row r="677" customFormat="false" ht="15" hidden="false" customHeight="false" outlineLevel="0" collapsed="false">
      <c r="A677" s="0" t="s">
        <v>602</v>
      </c>
      <c r="B677" s="0" t="s">
        <v>281</v>
      </c>
      <c r="C677" s="0" t="s">
        <v>325</v>
      </c>
      <c r="D677" s="0" t="n">
        <v>20180807</v>
      </c>
      <c r="E677" s="0" t="s">
        <v>748</v>
      </c>
      <c r="F677" s="0" t="n">
        <v>10000</v>
      </c>
      <c r="G677" s="0" t="n">
        <v>95.68</v>
      </c>
      <c r="H677" s="0" t="n">
        <v>3.676434</v>
      </c>
      <c r="J677" s="224" t="n">
        <f aca="false">ROUND(D677/10000,0)</f>
        <v>2018</v>
      </c>
      <c r="K677" s="224" t="n">
        <f aca="false">ROUND((D677-J677*10000)/100,0)</f>
        <v>8</v>
      </c>
      <c r="L677" s="224" t="n">
        <f aca="false">D677-J677*10000-K677*100</f>
        <v>7</v>
      </c>
      <c r="M677" s="325" t="n">
        <f aca="false">DATE(J677,K677,L677)</f>
        <v>43319</v>
      </c>
      <c r="N677" s="222" t="n">
        <f aca="false">M677+E677</f>
        <v>43319.6938657407</v>
      </c>
      <c r="O677" s="0" t="n">
        <v>95.68</v>
      </c>
      <c r="P677" s="0" t="n">
        <v>3.676434</v>
      </c>
      <c r="Q677" s="0" t="s">
        <v>281</v>
      </c>
      <c r="AF677" s="224"/>
    </row>
    <row r="678" customFormat="false" ht="15" hidden="false" customHeight="false" outlineLevel="0" collapsed="false">
      <c r="A678" s="0" t="s">
        <v>602</v>
      </c>
      <c r="B678" s="0" t="s">
        <v>281</v>
      </c>
      <c r="C678" s="0" t="s">
        <v>325</v>
      </c>
      <c r="D678" s="0" t="n">
        <v>20180809</v>
      </c>
      <c r="E678" s="0" t="s">
        <v>749</v>
      </c>
      <c r="F678" s="0" t="n">
        <v>325000</v>
      </c>
      <c r="G678" s="0" t="n">
        <v>95.084</v>
      </c>
      <c r="H678" s="0" t="n">
        <v>3.847092</v>
      </c>
      <c r="J678" s="224" t="n">
        <f aca="false">ROUND(D678/10000,0)</f>
        <v>2018</v>
      </c>
      <c r="K678" s="224" t="n">
        <f aca="false">ROUND((D678-J678*10000)/100,0)</f>
        <v>8</v>
      </c>
      <c r="L678" s="224" t="n">
        <f aca="false">D678-J678*10000-K678*100</f>
        <v>9</v>
      </c>
      <c r="M678" s="325" t="n">
        <f aca="false">DATE(J678,K678,L678)</f>
        <v>43321</v>
      </c>
      <c r="N678" s="222" t="n">
        <f aca="false">M678+E678</f>
        <v>43321.4584259259</v>
      </c>
      <c r="O678" s="0" t="n">
        <v>95.084</v>
      </c>
      <c r="P678" s="0" t="n">
        <v>3.847092</v>
      </c>
      <c r="Q678" s="0" t="s">
        <v>281</v>
      </c>
      <c r="AF678" s="224"/>
    </row>
    <row r="679" customFormat="false" ht="15" hidden="false" customHeight="false" outlineLevel="0" collapsed="false">
      <c r="A679" s="0" t="s">
        <v>602</v>
      </c>
      <c r="B679" s="0" t="s">
        <v>281</v>
      </c>
      <c r="C679" s="0" t="s">
        <v>325</v>
      </c>
      <c r="D679" s="0" t="n">
        <v>20180809</v>
      </c>
      <c r="E679" s="0" t="s">
        <v>750</v>
      </c>
      <c r="F679" s="0" t="n">
        <v>15000</v>
      </c>
      <c r="G679" s="0" t="n">
        <v>95.251</v>
      </c>
      <c r="H679" s="0" t="n">
        <v>3.800012</v>
      </c>
      <c r="J679" s="224" t="n">
        <f aca="false">ROUND(D679/10000,0)</f>
        <v>2018</v>
      </c>
      <c r="K679" s="224" t="n">
        <f aca="false">ROUND((D679-J679*10000)/100,0)</f>
        <v>8</v>
      </c>
      <c r="L679" s="224" t="n">
        <f aca="false">D679-J679*10000-K679*100</f>
        <v>9</v>
      </c>
      <c r="M679" s="325" t="n">
        <f aca="false">DATE(J679,K679,L679)</f>
        <v>43321</v>
      </c>
      <c r="N679" s="222" t="n">
        <f aca="false">M679+E679</f>
        <v>43321.5800578704</v>
      </c>
      <c r="O679" s="0" t="n">
        <v>95.251</v>
      </c>
      <c r="P679" s="0" t="n">
        <v>3.800012</v>
      </c>
      <c r="Q679" s="0" t="s">
        <v>281</v>
      </c>
      <c r="AF679" s="224"/>
    </row>
    <row r="680" customFormat="false" ht="15" hidden="false" customHeight="false" outlineLevel="0" collapsed="false">
      <c r="A680" s="0" t="s">
        <v>602</v>
      </c>
      <c r="B680" s="0" t="s">
        <v>281</v>
      </c>
      <c r="C680" s="0" t="s">
        <v>325</v>
      </c>
      <c r="D680" s="0" t="n">
        <v>20180809</v>
      </c>
      <c r="E680" s="0" t="s">
        <v>750</v>
      </c>
      <c r="F680" s="0" t="n">
        <v>15000</v>
      </c>
      <c r="G680" s="0" t="n">
        <v>95.251</v>
      </c>
      <c r="H680" s="0" t="n">
        <v>3.800012</v>
      </c>
      <c r="J680" s="224" t="n">
        <f aca="false">ROUND(D680/10000,0)</f>
        <v>2018</v>
      </c>
      <c r="K680" s="224" t="n">
        <f aca="false">ROUND((D680-J680*10000)/100,0)</f>
        <v>8</v>
      </c>
      <c r="L680" s="224" t="n">
        <f aca="false">D680-J680*10000-K680*100</f>
        <v>9</v>
      </c>
      <c r="M680" s="325" t="n">
        <f aca="false">DATE(J680,K680,L680)</f>
        <v>43321</v>
      </c>
      <c r="N680" s="222" t="n">
        <f aca="false">M680+E680</f>
        <v>43321.5800578704</v>
      </c>
      <c r="O680" s="0" t="n">
        <v>95.251</v>
      </c>
      <c r="P680" s="0" t="n">
        <v>3.800012</v>
      </c>
      <c r="Q680" s="0" t="s">
        <v>281</v>
      </c>
      <c r="AF680" s="224"/>
    </row>
    <row r="681" customFormat="false" ht="15" hidden="false" customHeight="false" outlineLevel="0" collapsed="false">
      <c r="A681" s="0" t="s">
        <v>602</v>
      </c>
      <c r="B681" s="0" t="s">
        <v>281</v>
      </c>
      <c r="C681" s="0" t="s">
        <v>325</v>
      </c>
      <c r="D681" s="0" t="n">
        <v>20180809</v>
      </c>
      <c r="E681" s="0" t="s">
        <v>751</v>
      </c>
      <c r="F681" s="0" t="n">
        <v>15000</v>
      </c>
      <c r="G681" s="0" t="n">
        <v>95.251</v>
      </c>
      <c r="H681" s="0" t="n">
        <v>3.800012</v>
      </c>
      <c r="J681" s="224" t="n">
        <f aca="false">ROUND(D681/10000,0)</f>
        <v>2018</v>
      </c>
      <c r="K681" s="224" t="n">
        <f aca="false">ROUND((D681-J681*10000)/100,0)</f>
        <v>8</v>
      </c>
      <c r="L681" s="224" t="n">
        <f aca="false">D681-J681*10000-K681*100</f>
        <v>9</v>
      </c>
      <c r="M681" s="325" t="n">
        <f aca="false">DATE(J681,K681,L681)</f>
        <v>43321</v>
      </c>
      <c r="N681" s="222" t="n">
        <f aca="false">M681+E681</f>
        <v>43321.5802893518</v>
      </c>
      <c r="O681" s="0" t="n">
        <v>95.251</v>
      </c>
      <c r="P681" s="0" t="n">
        <v>3.800012</v>
      </c>
      <c r="Q681" s="0" t="s">
        <v>281</v>
      </c>
      <c r="AF681" s="224"/>
    </row>
    <row r="682" customFormat="false" ht="15" hidden="false" customHeight="false" outlineLevel="0" collapsed="false">
      <c r="A682" s="0" t="s">
        <v>602</v>
      </c>
      <c r="B682" s="0" t="s">
        <v>281</v>
      </c>
      <c r="C682" s="0" t="s">
        <v>325</v>
      </c>
      <c r="D682" s="0" t="n">
        <v>20180809</v>
      </c>
      <c r="E682" s="0" t="s">
        <v>752</v>
      </c>
      <c r="F682" s="0" t="n">
        <v>100000</v>
      </c>
      <c r="G682" s="0" t="n">
        <v>95.255</v>
      </c>
      <c r="H682" s="0" t="n">
        <v>3.798886</v>
      </c>
      <c r="J682" s="224" t="n">
        <f aca="false">ROUND(D682/10000,0)</f>
        <v>2018</v>
      </c>
      <c r="K682" s="224" t="n">
        <f aca="false">ROUND((D682-J682*10000)/100,0)</f>
        <v>8</v>
      </c>
      <c r="L682" s="224" t="n">
        <f aca="false">D682-J682*10000-K682*100</f>
        <v>9</v>
      </c>
      <c r="M682" s="325" t="n">
        <f aca="false">DATE(J682,K682,L682)</f>
        <v>43321</v>
      </c>
      <c r="N682" s="222" t="n">
        <f aca="false">M682+E682</f>
        <v>43321.6671643519</v>
      </c>
      <c r="O682" s="0" t="n">
        <v>95.255</v>
      </c>
      <c r="P682" s="0" t="n">
        <v>3.798886</v>
      </c>
      <c r="Q682" s="0" t="s">
        <v>281</v>
      </c>
      <c r="AF682" s="224"/>
    </row>
    <row r="683" customFormat="false" ht="15" hidden="false" customHeight="false" outlineLevel="0" collapsed="false">
      <c r="A683" s="0" t="s">
        <v>602</v>
      </c>
      <c r="B683" s="0" t="s">
        <v>281</v>
      </c>
      <c r="C683" s="0" t="s">
        <v>325</v>
      </c>
      <c r="D683" s="0" t="n">
        <v>20180809</v>
      </c>
      <c r="E683" s="0" t="s">
        <v>753</v>
      </c>
      <c r="F683" s="0" t="n">
        <v>100000</v>
      </c>
      <c r="G683" s="0" t="n">
        <v>95.301</v>
      </c>
      <c r="H683" s="0" t="n">
        <v>3.785936</v>
      </c>
      <c r="J683" s="224" t="n">
        <f aca="false">ROUND(D683/10000,0)</f>
        <v>2018</v>
      </c>
      <c r="K683" s="224" t="n">
        <f aca="false">ROUND((D683-J683*10000)/100,0)</f>
        <v>8</v>
      </c>
      <c r="L683" s="224" t="n">
        <f aca="false">D683-J683*10000-K683*100</f>
        <v>9</v>
      </c>
      <c r="M683" s="325" t="n">
        <f aca="false">DATE(J683,K683,L683)</f>
        <v>43321</v>
      </c>
      <c r="N683" s="222" t="n">
        <f aca="false">M683+E683</f>
        <v>43321.6674768519</v>
      </c>
      <c r="O683" s="0" t="n">
        <v>95.301</v>
      </c>
      <c r="P683" s="0" t="n">
        <v>3.785936</v>
      </c>
      <c r="Q683" s="0" t="s">
        <v>281</v>
      </c>
      <c r="AF683" s="224"/>
    </row>
    <row r="684" customFormat="false" ht="15" hidden="false" customHeight="false" outlineLevel="0" collapsed="false">
      <c r="A684" s="0" t="s">
        <v>602</v>
      </c>
      <c r="B684" s="0" t="s">
        <v>281</v>
      </c>
      <c r="C684" s="0" t="s">
        <v>325</v>
      </c>
      <c r="D684" s="0" t="n">
        <v>20180809</v>
      </c>
      <c r="E684" s="0" t="s">
        <v>754</v>
      </c>
      <c r="F684" s="0" t="n">
        <v>35000</v>
      </c>
      <c r="G684" s="0" t="n">
        <v>95.262</v>
      </c>
      <c r="H684" s="0" t="n">
        <v>3.796915</v>
      </c>
      <c r="J684" s="224" t="n">
        <f aca="false">ROUND(D684/10000,0)</f>
        <v>2018</v>
      </c>
      <c r="K684" s="224" t="n">
        <f aca="false">ROUND((D684-J684*10000)/100,0)</f>
        <v>8</v>
      </c>
      <c r="L684" s="224" t="n">
        <f aca="false">D684-J684*10000-K684*100</f>
        <v>9</v>
      </c>
      <c r="M684" s="325" t="n">
        <f aca="false">DATE(J684,K684,L684)</f>
        <v>43321</v>
      </c>
      <c r="N684" s="222" t="n">
        <f aca="false">M684+E684</f>
        <v>43321.6922453704</v>
      </c>
      <c r="O684" s="0" t="n">
        <v>95.262</v>
      </c>
      <c r="P684" s="0" t="n">
        <v>3.796915</v>
      </c>
      <c r="Q684" s="0" t="s">
        <v>281</v>
      </c>
      <c r="AF684" s="224"/>
    </row>
    <row r="685" customFormat="false" ht="15" hidden="false" customHeight="false" outlineLevel="0" collapsed="false">
      <c r="A685" s="0" t="s">
        <v>602</v>
      </c>
      <c r="B685" s="0" t="s">
        <v>281</v>
      </c>
      <c r="C685" s="0" t="s">
        <v>325</v>
      </c>
      <c r="D685" s="0" t="n">
        <v>20180809</v>
      </c>
      <c r="E685" s="0" t="s">
        <v>754</v>
      </c>
      <c r="F685" s="0" t="n">
        <v>35000</v>
      </c>
      <c r="G685" s="0" t="n">
        <v>95.262</v>
      </c>
      <c r="H685" s="0" t="n">
        <v>3.796915</v>
      </c>
      <c r="J685" s="224" t="n">
        <f aca="false">ROUND(D685/10000,0)</f>
        <v>2018</v>
      </c>
      <c r="K685" s="224" t="n">
        <f aca="false">ROUND((D685-J685*10000)/100,0)</f>
        <v>8</v>
      </c>
      <c r="L685" s="224" t="n">
        <f aca="false">D685-J685*10000-K685*100</f>
        <v>9</v>
      </c>
      <c r="M685" s="325" t="n">
        <f aca="false">DATE(J685,K685,L685)</f>
        <v>43321</v>
      </c>
      <c r="N685" s="222" t="n">
        <f aca="false">M685+E685</f>
        <v>43321.6922453704</v>
      </c>
      <c r="O685" s="0" t="n">
        <v>95.262</v>
      </c>
      <c r="P685" s="0" t="n">
        <v>3.796915</v>
      </c>
      <c r="Q685" s="0" t="s">
        <v>281</v>
      </c>
      <c r="AF685" s="224"/>
    </row>
    <row r="686" customFormat="false" ht="15" hidden="false" customHeight="false" outlineLevel="0" collapsed="false">
      <c r="A686" s="0" t="s">
        <v>602</v>
      </c>
      <c r="B686" s="0" t="s">
        <v>281</v>
      </c>
      <c r="C686" s="0" t="s">
        <v>325</v>
      </c>
      <c r="D686" s="0" t="n">
        <v>20180810</v>
      </c>
      <c r="E686" s="0" t="s">
        <v>755</v>
      </c>
      <c r="F686" s="0" t="n">
        <v>5000</v>
      </c>
      <c r="G686" s="0" t="n">
        <v>95.13</v>
      </c>
      <c r="H686" s="0" t="n">
        <v>3.834989</v>
      </c>
      <c r="J686" s="224" t="n">
        <f aca="false">ROUND(D686/10000,0)</f>
        <v>2018</v>
      </c>
      <c r="K686" s="224" t="n">
        <f aca="false">ROUND((D686-J686*10000)/100,0)</f>
        <v>8</v>
      </c>
      <c r="L686" s="224" t="n">
        <f aca="false">D686-J686*10000-K686*100</f>
        <v>10</v>
      </c>
      <c r="M686" s="325" t="n">
        <f aca="false">DATE(J686,K686,L686)</f>
        <v>43322</v>
      </c>
      <c r="N686" s="222" t="n">
        <f aca="false">M686+E686</f>
        <v>43322.3861805556</v>
      </c>
      <c r="O686" s="0" t="n">
        <v>95.13</v>
      </c>
      <c r="P686" s="0" t="n">
        <v>3.834989</v>
      </c>
      <c r="Q686" s="0" t="s">
        <v>281</v>
      </c>
      <c r="AF686" s="224"/>
    </row>
    <row r="687" customFormat="false" ht="15" hidden="false" customHeight="false" outlineLevel="0" collapsed="false">
      <c r="A687" s="0" t="s">
        <v>602</v>
      </c>
      <c r="B687" s="0" t="s">
        <v>281</v>
      </c>
      <c r="C687" s="0" t="s">
        <v>325</v>
      </c>
      <c r="D687" s="0" t="n">
        <v>20180810</v>
      </c>
      <c r="E687" s="0" t="s">
        <v>755</v>
      </c>
      <c r="F687" s="0" t="n">
        <v>5000</v>
      </c>
      <c r="G687" s="0" t="n">
        <v>94.4166</v>
      </c>
      <c r="H687" s="0" t="n">
        <v>4.03721</v>
      </c>
      <c r="J687" s="224" t="n">
        <f aca="false">ROUND(D687/10000,0)</f>
        <v>2018</v>
      </c>
      <c r="K687" s="224" t="n">
        <f aca="false">ROUND((D687-J687*10000)/100,0)</f>
        <v>8</v>
      </c>
      <c r="L687" s="224" t="n">
        <f aca="false">D687-J687*10000-K687*100</f>
        <v>10</v>
      </c>
      <c r="M687" s="325" t="n">
        <f aca="false">DATE(J687,K687,L687)</f>
        <v>43322</v>
      </c>
      <c r="N687" s="222" t="n">
        <f aca="false">M687+E687</f>
        <v>43322.3861805556</v>
      </c>
      <c r="O687" s="0" t="n">
        <v>94.4166</v>
      </c>
      <c r="P687" s="0" t="n">
        <v>4.03721</v>
      </c>
      <c r="Q687" s="0" t="s">
        <v>281</v>
      </c>
      <c r="AF687" s="224"/>
    </row>
    <row r="688" customFormat="false" ht="15" hidden="false" customHeight="false" outlineLevel="0" collapsed="false">
      <c r="A688" s="0" t="s">
        <v>602</v>
      </c>
      <c r="B688" s="0" t="s">
        <v>281</v>
      </c>
      <c r="C688" s="0" t="s">
        <v>325</v>
      </c>
      <c r="D688" s="0" t="n">
        <v>20180810</v>
      </c>
      <c r="E688" s="0" t="s">
        <v>756</v>
      </c>
      <c r="F688" s="0" t="n">
        <v>9000</v>
      </c>
      <c r="G688" s="0" t="n">
        <v>95.328</v>
      </c>
      <c r="H688" s="0" t="n">
        <v>3.779175</v>
      </c>
      <c r="J688" s="224" t="n">
        <f aca="false">ROUND(D688/10000,0)</f>
        <v>2018</v>
      </c>
      <c r="K688" s="224" t="n">
        <f aca="false">ROUND((D688-J688*10000)/100,0)</f>
        <v>8</v>
      </c>
      <c r="L688" s="224" t="n">
        <f aca="false">D688-J688*10000-K688*100</f>
        <v>10</v>
      </c>
      <c r="M688" s="325" t="n">
        <f aca="false">DATE(J688,K688,L688)</f>
        <v>43322</v>
      </c>
      <c r="N688" s="222" t="n">
        <f aca="false">M688+E688</f>
        <v>43322.5247569445</v>
      </c>
      <c r="O688" s="0" t="n">
        <v>95.328</v>
      </c>
      <c r="P688" s="0" t="n">
        <v>3.779175</v>
      </c>
      <c r="Q688" s="0" t="s">
        <v>281</v>
      </c>
      <c r="AF688" s="224"/>
    </row>
    <row r="689" customFormat="false" ht="15" hidden="false" customHeight="false" outlineLevel="0" collapsed="false">
      <c r="A689" s="0" t="s">
        <v>602</v>
      </c>
      <c r="B689" s="0" t="s">
        <v>281</v>
      </c>
      <c r="C689" s="0" t="s">
        <v>325</v>
      </c>
      <c r="D689" s="0" t="n">
        <v>20180810</v>
      </c>
      <c r="E689" s="0" t="s">
        <v>756</v>
      </c>
      <c r="F689" s="0" t="n">
        <v>9000</v>
      </c>
      <c r="G689" s="0" t="n">
        <v>95.428</v>
      </c>
      <c r="H689" s="0" t="n">
        <v>3.751038</v>
      </c>
      <c r="J689" s="224" t="n">
        <f aca="false">ROUND(D689/10000,0)</f>
        <v>2018</v>
      </c>
      <c r="K689" s="224" t="n">
        <f aca="false">ROUND((D689-J689*10000)/100,0)</f>
        <v>8</v>
      </c>
      <c r="L689" s="224" t="n">
        <f aca="false">D689-J689*10000-K689*100</f>
        <v>10</v>
      </c>
      <c r="M689" s="325" t="n">
        <f aca="false">DATE(J689,K689,L689)</f>
        <v>43322</v>
      </c>
      <c r="N689" s="222" t="n">
        <f aca="false">M689+E689</f>
        <v>43322.5247569445</v>
      </c>
      <c r="O689" s="0" t="n">
        <v>95.428</v>
      </c>
      <c r="P689" s="0" t="n">
        <v>3.751038</v>
      </c>
      <c r="Q689" s="0" t="s">
        <v>281</v>
      </c>
      <c r="AF689" s="224"/>
    </row>
    <row r="690" customFormat="false" ht="15" hidden="false" customHeight="false" outlineLevel="0" collapsed="false">
      <c r="A690" s="0" t="s">
        <v>602</v>
      </c>
      <c r="B690" s="0" t="s">
        <v>281</v>
      </c>
      <c r="C690" s="0" t="s">
        <v>325</v>
      </c>
      <c r="D690" s="0" t="n">
        <v>20180810</v>
      </c>
      <c r="E690" s="0" t="s">
        <v>756</v>
      </c>
      <c r="F690" s="0" t="n">
        <v>9000</v>
      </c>
      <c r="G690" s="0" t="n">
        <v>95.328</v>
      </c>
      <c r="H690" s="0" t="n">
        <v>3.779175</v>
      </c>
      <c r="J690" s="224" t="n">
        <f aca="false">ROUND(D690/10000,0)</f>
        <v>2018</v>
      </c>
      <c r="K690" s="224" t="n">
        <f aca="false">ROUND((D690-J690*10000)/100,0)</f>
        <v>8</v>
      </c>
      <c r="L690" s="224" t="n">
        <f aca="false">D690-J690*10000-K690*100</f>
        <v>10</v>
      </c>
      <c r="M690" s="325" t="n">
        <f aca="false">DATE(J690,K690,L690)</f>
        <v>43322</v>
      </c>
      <c r="N690" s="222" t="n">
        <f aca="false">M690+E690</f>
        <v>43322.5247569445</v>
      </c>
      <c r="O690" s="0" t="n">
        <v>95.328</v>
      </c>
      <c r="P690" s="0" t="n">
        <v>3.779175</v>
      </c>
      <c r="Q690" s="0" t="s">
        <v>281</v>
      </c>
      <c r="AF690" s="224"/>
    </row>
    <row r="691" customFormat="false" ht="15" hidden="false" customHeight="false" outlineLevel="0" collapsed="false">
      <c r="A691" s="0" t="s">
        <v>602</v>
      </c>
      <c r="B691" s="0" t="s">
        <v>281</v>
      </c>
      <c r="C691" s="0" t="s">
        <v>325</v>
      </c>
      <c r="D691" s="0" t="n">
        <v>20180810</v>
      </c>
      <c r="E691" s="0" t="s">
        <v>757</v>
      </c>
      <c r="F691" s="0" t="n">
        <v>25000</v>
      </c>
      <c r="G691" s="0" t="n">
        <v>95.636</v>
      </c>
      <c r="H691" s="0" t="n">
        <v>3.692621</v>
      </c>
      <c r="J691" s="224" t="n">
        <f aca="false">ROUND(D691/10000,0)</f>
        <v>2018</v>
      </c>
      <c r="K691" s="224" t="n">
        <f aca="false">ROUND((D691-J691*10000)/100,0)</f>
        <v>8</v>
      </c>
      <c r="L691" s="224" t="n">
        <f aca="false">D691-J691*10000-K691*100</f>
        <v>10</v>
      </c>
      <c r="M691" s="325" t="n">
        <f aca="false">DATE(J691,K691,L691)</f>
        <v>43322</v>
      </c>
      <c r="N691" s="222" t="n">
        <f aca="false">M691+E691</f>
        <v>43322.5692708333</v>
      </c>
      <c r="O691" s="0" t="n">
        <v>95.636</v>
      </c>
      <c r="P691" s="0" t="n">
        <v>3.692621</v>
      </c>
      <c r="Q691" s="0" t="s">
        <v>281</v>
      </c>
      <c r="AF691" s="224"/>
    </row>
    <row r="692" customFormat="false" ht="15" hidden="false" customHeight="false" outlineLevel="0" collapsed="false">
      <c r="A692" s="0" t="s">
        <v>602</v>
      </c>
      <c r="B692" s="0" t="s">
        <v>281</v>
      </c>
      <c r="C692" s="0" t="s">
        <v>325</v>
      </c>
      <c r="D692" s="0" t="n">
        <v>20180810</v>
      </c>
      <c r="E692" s="0" t="s">
        <v>757</v>
      </c>
      <c r="F692" s="0" t="n">
        <v>25000</v>
      </c>
      <c r="G692" s="0" t="n">
        <v>95.636</v>
      </c>
      <c r="H692" s="0" t="n">
        <v>3.692621</v>
      </c>
      <c r="J692" s="224" t="n">
        <f aca="false">ROUND(D692/10000,0)</f>
        <v>2018</v>
      </c>
      <c r="K692" s="224" t="n">
        <f aca="false">ROUND((D692-J692*10000)/100,0)</f>
        <v>8</v>
      </c>
      <c r="L692" s="224" t="n">
        <f aca="false">D692-J692*10000-K692*100</f>
        <v>10</v>
      </c>
      <c r="M692" s="325" t="n">
        <f aca="false">DATE(J692,K692,L692)</f>
        <v>43322</v>
      </c>
      <c r="N692" s="222" t="n">
        <f aca="false">M692+E692</f>
        <v>43322.5692708333</v>
      </c>
      <c r="O692" s="0" t="n">
        <v>95.636</v>
      </c>
      <c r="P692" s="0" t="n">
        <v>3.692621</v>
      </c>
      <c r="Q692" s="0" t="s">
        <v>281</v>
      </c>
      <c r="AF692" s="224"/>
    </row>
    <row r="693" customFormat="false" ht="15" hidden="false" customHeight="false" outlineLevel="0" collapsed="false">
      <c r="A693" s="0" t="s">
        <v>602</v>
      </c>
      <c r="B693" s="0" t="s">
        <v>281</v>
      </c>
      <c r="C693" s="0" t="s">
        <v>325</v>
      </c>
      <c r="D693" s="0" t="n">
        <v>20180810</v>
      </c>
      <c r="E693" s="0" t="s">
        <v>758</v>
      </c>
      <c r="F693" s="0" t="n">
        <v>45000</v>
      </c>
      <c r="G693" s="0" t="n">
        <v>95.869</v>
      </c>
      <c r="H693" s="0" t="n">
        <v>3.627357</v>
      </c>
      <c r="J693" s="224" t="n">
        <f aca="false">ROUND(D693/10000,0)</f>
        <v>2018</v>
      </c>
      <c r="K693" s="224" t="n">
        <f aca="false">ROUND((D693-J693*10000)/100,0)</f>
        <v>8</v>
      </c>
      <c r="L693" s="224" t="n">
        <f aca="false">D693-J693*10000-K693*100</f>
        <v>10</v>
      </c>
      <c r="M693" s="325" t="n">
        <f aca="false">DATE(J693,K693,L693)</f>
        <v>43322</v>
      </c>
      <c r="N693" s="222" t="n">
        <f aca="false">M693+E693</f>
        <v>43322.6316898148</v>
      </c>
      <c r="O693" s="0" t="n">
        <v>95.869</v>
      </c>
      <c r="P693" s="0" t="n">
        <v>3.627357</v>
      </c>
      <c r="Q693" s="0" t="s">
        <v>281</v>
      </c>
      <c r="AF693" s="224"/>
    </row>
    <row r="694" customFormat="false" ht="15" hidden="false" customHeight="false" outlineLevel="0" collapsed="false">
      <c r="A694" s="0" t="s">
        <v>602</v>
      </c>
      <c r="B694" s="0" t="s">
        <v>281</v>
      </c>
      <c r="C694" s="0" t="s">
        <v>325</v>
      </c>
      <c r="D694" s="0" t="n">
        <v>20180810</v>
      </c>
      <c r="E694" s="0" t="s">
        <v>758</v>
      </c>
      <c r="F694" s="0" t="n">
        <v>45000</v>
      </c>
      <c r="G694" s="0" t="n">
        <v>95.869</v>
      </c>
      <c r="H694" s="0" t="n">
        <v>3.627357</v>
      </c>
      <c r="J694" s="224" t="n">
        <f aca="false">ROUND(D694/10000,0)</f>
        <v>2018</v>
      </c>
      <c r="K694" s="224" t="n">
        <f aca="false">ROUND((D694-J694*10000)/100,0)</f>
        <v>8</v>
      </c>
      <c r="L694" s="224" t="n">
        <f aca="false">D694-J694*10000-K694*100</f>
        <v>10</v>
      </c>
      <c r="M694" s="325" t="n">
        <f aca="false">DATE(J694,K694,L694)</f>
        <v>43322</v>
      </c>
      <c r="N694" s="222" t="n">
        <f aca="false">M694+E694</f>
        <v>43322.6316898148</v>
      </c>
      <c r="O694" s="0" t="n">
        <v>95.869</v>
      </c>
      <c r="P694" s="0" t="n">
        <v>3.627357</v>
      </c>
      <c r="Q694" s="0" t="s">
        <v>281</v>
      </c>
      <c r="AF694" s="224"/>
    </row>
    <row r="695" customFormat="false" ht="15" hidden="false" customHeight="false" outlineLevel="0" collapsed="false">
      <c r="A695" s="0" t="s">
        <v>602</v>
      </c>
      <c r="B695" s="0" t="s">
        <v>281</v>
      </c>
      <c r="C695" s="0" t="s">
        <v>325</v>
      </c>
      <c r="D695" s="0" t="n">
        <v>20180813</v>
      </c>
      <c r="E695" s="0" t="s">
        <v>759</v>
      </c>
      <c r="F695" s="0" t="n">
        <v>50000</v>
      </c>
      <c r="G695" s="0" t="n">
        <v>95.161</v>
      </c>
      <c r="H695" s="0" t="n">
        <v>3.827112</v>
      </c>
      <c r="J695" s="224" t="n">
        <f aca="false">ROUND(D695/10000,0)</f>
        <v>2018</v>
      </c>
      <c r="K695" s="224" t="n">
        <f aca="false">ROUND((D695-J695*10000)/100,0)</f>
        <v>8</v>
      </c>
      <c r="L695" s="224" t="n">
        <f aca="false">D695-J695*10000-K695*100</f>
        <v>13</v>
      </c>
      <c r="M695" s="325" t="n">
        <f aca="false">DATE(J695,K695,L695)</f>
        <v>43325</v>
      </c>
      <c r="N695" s="222" t="n">
        <f aca="false">M695+E695</f>
        <v>43325.4553935185</v>
      </c>
      <c r="O695" s="0" t="n">
        <v>95.161</v>
      </c>
      <c r="P695" s="0" t="n">
        <v>3.827112</v>
      </c>
      <c r="Q695" s="0" t="s">
        <v>281</v>
      </c>
      <c r="AF695" s="224"/>
    </row>
    <row r="696" customFormat="false" ht="15" hidden="false" customHeight="false" outlineLevel="0" collapsed="false">
      <c r="A696" s="0" t="s">
        <v>602</v>
      </c>
      <c r="B696" s="0" t="s">
        <v>281</v>
      </c>
      <c r="C696" s="0" t="s">
        <v>325</v>
      </c>
      <c r="D696" s="0" t="n">
        <v>20180813</v>
      </c>
      <c r="E696" s="0" t="s">
        <v>759</v>
      </c>
      <c r="F696" s="0" t="n">
        <v>50000</v>
      </c>
      <c r="G696" s="0" t="n">
        <v>95.161</v>
      </c>
      <c r="H696" s="0" t="n">
        <v>3.827112</v>
      </c>
      <c r="J696" s="224" t="n">
        <f aca="false">ROUND(D696/10000,0)</f>
        <v>2018</v>
      </c>
      <c r="K696" s="224" t="n">
        <f aca="false">ROUND((D696-J696*10000)/100,0)</f>
        <v>8</v>
      </c>
      <c r="L696" s="224" t="n">
        <f aca="false">D696-J696*10000-K696*100</f>
        <v>13</v>
      </c>
      <c r="M696" s="325" t="n">
        <f aca="false">DATE(J696,K696,L696)</f>
        <v>43325</v>
      </c>
      <c r="N696" s="222" t="n">
        <f aca="false">M696+E696</f>
        <v>43325.4553935185</v>
      </c>
      <c r="O696" s="0" t="n">
        <v>95.161</v>
      </c>
      <c r="P696" s="0" t="n">
        <v>3.827112</v>
      </c>
      <c r="Q696" s="0" t="s">
        <v>281</v>
      </c>
      <c r="AF696" s="224"/>
    </row>
    <row r="697" customFormat="false" ht="15" hidden="false" customHeight="false" outlineLevel="0" collapsed="false">
      <c r="A697" s="0" t="s">
        <v>602</v>
      </c>
      <c r="B697" s="0" t="s">
        <v>281</v>
      </c>
      <c r="C697" s="0" t="s">
        <v>325</v>
      </c>
      <c r="D697" s="0" t="n">
        <v>20180813</v>
      </c>
      <c r="E697" s="0" t="s">
        <v>760</v>
      </c>
      <c r="F697" s="0" t="n">
        <v>50000</v>
      </c>
      <c r="G697" s="0" t="n">
        <v>95.161</v>
      </c>
      <c r="H697" s="0" t="n">
        <v>3.827112</v>
      </c>
      <c r="J697" s="224" t="n">
        <f aca="false">ROUND(D697/10000,0)</f>
        <v>2018</v>
      </c>
      <c r="K697" s="224" t="n">
        <f aca="false">ROUND((D697-J697*10000)/100,0)</f>
        <v>8</v>
      </c>
      <c r="L697" s="224" t="n">
        <f aca="false">D697-J697*10000-K697*100</f>
        <v>13</v>
      </c>
      <c r="M697" s="325" t="n">
        <f aca="false">DATE(J697,K697,L697)</f>
        <v>43325</v>
      </c>
      <c r="N697" s="222" t="n">
        <f aca="false">M697+E697</f>
        <v>43325.4554050926</v>
      </c>
      <c r="O697" s="0" t="n">
        <v>95.161</v>
      </c>
      <c r="P697" s="0" t="n">
        <v>3.827112</v>
      </c>
      <c r="Q697" s="0" t="s">
        <v>281</v>
      </c>
      <c r="AF697" s="224"/>
    </row>
    <row r="698" customFormat="false" ht="15" hidden="false" customHeight="false" outlineLevel="0" collapsed="false">
      <c r="A698" s="0" t="s">
        <v>602</v>
      </c>
      <c r="B698" s="0" t="s">
        <v>281</v>
      </c>
      <c r="C698" s="0" t="s">
        <v>325</v>
      </c>
      <c r="D698" s="0" t="n">
        <v>20180813</v>
      </c>
      <c r="E698" s="0" t="s">
        <v>760</v>
      </c>
      <c r="F698" s="0" t="n">
        <v>50000</v>
      </c>
      <c r="G698" s="0" t="n">
        <v>95.161</v>
      </c>
      <c r="H698" s="0" t="n">
        <v>3.827112</v>
      </c>
      <c r="J698" s="224" t="n">
        <f aca="false">ROUND(D698/10000,0)</f>
        <v>2018</v>
      </c>
      <c r="K698" s="224" t="n">
        <f aca="false">ROUND((D698-J698*10000)/100,0)</f>
        <v>8</v>
      </c>
      <c r="L698" s="224" t="n">
        <f aca="false">D698-J698*10000-K698*100</f>
        <v>13</v>
      </c>
      <c r="M698" s="325" t="n">
        <f aca="false">DATE(J698,K698,L698)</f>
        <v>43325</v>
      </c>
      <c r="N698" s="222" t="n">
        <f aca="false">M698+E698</f>
        <v>43325.4554050926</v>
      </c>
      <c r="O698" s="0" t="n">
        <v>95.161</v>
      </c>
      <c r="P698" s="0" t="n">
        <v>3.827112</v>
      </c>
      <c r="Q698" s="0" t="s">
        <v>281</v>
      </c>
      <c r="AF698" s="224"/>
    </row>
    <row r="699" customFormat="false" ht="15" hidden="false" customHeight="false" outlineLevel="0" collapsed="false">
      <c r="A699" s="0" t="s">
        <v>602</v>
      </c>
      <c r="B699" s="0" t="s">
        <v>281</v>
      </c>
      <c r="C699" s="0" t="s">
        <v>325</v>
      </c>
      <c r="D699" s="0" t="n">
        <v>20180813</v>
      </c>
      <c r="E699" s="0" t="s">
        <v>761</v>
      </c>
      <c r="F699" s="0" t="n">
        <v>25000</v>
      </c>
      <c r="G699" s="0" t="n">
        <v>95.434</v>
      </c>
      <c r="H699" s="0" t="n">
        <v>3.75017</v>
      </c>
      <c r="J699" s="224" t="n">
        <f aca="false">ROUND(D699/10000,0)</f>
        <v>2018</v>
      </c>
      <c r="K699" s="224" t="n">
        <f aca="false">ROUND((D699-J699*10000)/100,0)</f>
        <v>8</v>
      </c>
      <c r="L699" s="224" t="n">
        <f aca="false">D699-J699*10000-K699*100</f>
        <v>13</v>
      </c>
      <c r="M699" s="325" t="n">
        <f aca="false">DATE(J699,K699,L699)</f>
        <v>43325</v>
      </c>
      <c r="N699" s="222" t="n">
        <f aca="false">M699+E699</f>
        <v>43325.4671527778</v>
      </c>
      <c r="O699" s="0" t="n">
        <v>95.434</v>
      </c>
      <c r="P699" s="0" t="n">
        <v>3.75017</v>
      </c>
      <c r="Q699" s="0" t="s">
        <v>281</v>
      </c>
      <c r="AF699" s="224"/>
    </row>
    <row r="700" customFormat="false" ht="15" hidden="false" customHeight="false" outlineLevel="0" collapsed="false">
      <c r="A700" s="0" t="s">
        <v>602</v>
      </c>
      <c r="B700" s="0" t="s">
        <v>281</v>
      </c>
      <c r="C700" s="0" t="s">
        <v>325</v>
      </c>
      <c r="D700" s="0" t="n">
        <v>20180813</v>
      </c>
      <c r="E700" s="0" t="s">
        <v>762</v>
      </c>
      <c r="F700" s="0" t="n">
        <v>25000</v>
      </c>
      <c r="G700" s="0" t="n">
        <v>95.434</v>
      </c>
      <c r="H700" s="0" t="n">
        <v>3.75017</v>
      </c>
      <c r="J700" s="224" t="n">
        <f aca="false">ROUND(D700/10000,0)</f>
        <v>2018</v>
      </c>
      <c r="K700" s="224" t="n">
        <f aca="false">ROUND((D700-J700*10000)/100,0)</f>
        <v>8</v>
      </c>
      <c r="L700" s="224" t="n">
        <f aca="false">D700-J700*10000-K700*100</f>
        <v>13</v>
      </c>
      <c r="M700" s="325" t="n">
        <f aca="false">DATE(J700,K700,L700)</f>
        <v>43325</v>
      </c>
      <c r="N700" s="222" t="n">
        <f aca="false">M700+E700</f>
        <v>43325.4671759259</v>
      </c>
      <c r="O700" s="0" t="n">
        <v>95.434</v>
      </c>
      <c r="P700" s="0" t="n">
        <v>3.75017</v>
      </c>
      <c r="Q700" s="0" t="s">
        <v>281</v>
      </c>
      <c r="AF700" s="224"/>
    </row>
    <row r="701" customFormat="false" ht="15" hidden="false" customHeight="false" outlineLevel="0" collapsed="false">
      <c r="A701" s="0" t="s">
        <v>602</v>
      </c>
      <c r="B701" s="0" t="s">
        <v>281</v>
      </c>
      <c r="C701" s="0" t="s">
        <v>325</v>
      </c>
      <c r="D701" s="0" t="n">
        <v>20180813</v>
      </c>
      <c r="E701" s="0" t="s">
        <v>763</v>
      </c>
      <c r="F701" s="0" t="n">
        <v>100000</v>
      </c>
      <c r="G701" s="0" t="n">
        <v>95.525</v>
      </c>
      <c r="H701" s="0" t="n">
        <v>3.724579</v>
      </c>
      <c r="J701" s="224" t="n">
        <f aca="false">ROUND(D701/10000,0)</f>
        <v>2018</v>
      </c>
      <c r="K701" s="224" t="n">
        <f aca="false">ROUND((D701-J701*10000)/100,0)</f>
        <v>8</v>
      </c>
      <c r="L701" s="224" t="n">
        <f aca="false">D701-J701*10000-K701*100</f>
        <v>13</v>
      </c>
      <c r="M701" s="325" t="n">
        <f aca="false">DATE(J701,K701,L701)</f>
        <v>43325</v>
      </c>
      <c r="N701" s="222" t="n">
        <f aca="false">M701+E701</f>
        <v>43325.5578356482</v>
      </c>
      <c r="O701" s="0" t="n">
        <v>95.525</v>
      </c>
      <c r="P701" s="0" t="n">
        <v>3.724579</v>
      </c>
      <c r="Q701" s="0" t="s">
        <v>281</v>
      </c>
      <c r="AF701" s="224"/>
    </row>
    <row r="702" customFormat="false" ht="15" hidden="false" customHeight="false" outlineLevel="0" collapsed="false">
      <c r="A702" s="0" t="s">
        <v>602</v>
      </c>
      <c r="B702" s="0" t="s">
        <v>281</v>
      </c>
      <c r="C702" s="0" t="s">
        <v>325</v>
      </c>
      <c r="D702" s="0" t="n">
        <v>20180813</v>
      </c>
      <c r="E702" s="0" t="s">
        <v>764</v>
      </c>
      <c r="F702" s="0" t="n">
        <v>10000</v>
      </c>
      <c r="G702" s="0" t="n">
        <v>96.556</v>
      </c>
      <c r="H702" s="0" t="n">
        <v>3.436604</v>
      </c>
      <c r="J702" s="224" t="n">
        <f aca="false">ROUND(D702/10000,0)</f>
        <v>2018</v>
      </c>
      <c r="K702" s="224" t="n">
        <f aca="false">ROUND((D702-J702*10000)/100,0)</f>
        <v>8</v>
      </c>
      <c r="L702" s="224" t="n">
        <f aca="false">D702-J702*10000-K702*100</f>
        <v>13</v>
      </c>
      <c r="M702" s="325" t="n">
        <f aca="false">DATE(J702,K702,L702)</f>
        <v>43325</v>
      </c>
      <c r="N702" s="222" t="n">
        <f aca="false">M702+E702</f>
        <v>43325.5584027778</v>
      </c>
      <c r="O702" s="0" t="n">
        <v>96.556</v>
      </c>
      <c r="P702" s="0" t="n">
        <v>3.436604</v>
      </c>
      <c r="Q702" s="0" t="s">
        <v>281</v>
      </c>
      <c r="AF702" s="224"/>
    </row>
    <row r="703" customFormat="false" ht="15" hidden="false" customHeight="false" outlineLevel="0" collapsed="false">
      <c r="A703" s="0" t="s">
        <v>602</v>
      </c>
      <c r="B703" s="0" t="s">
        <v>281</v>
      </c>
      <c r="C703" s="0" t="s">
        <v>325</v>
      </c>
      <c r="D703" s="0" t="n">
        <v>20180813</v>
      </c>
      <c r="E703" s="0" t="s">
        <v>765</v>
      </c>
      <c r="F703" s="0" t="n">
        <v>8000</v>
      </c>
      <c r="G703" s="0" t="n">
        <v>96.556</v>
      </c>
      <c r="H703" s="0" t="n">
        <v>3.436604</v>
      </c>
      <c r="J703" s="224" t="n">
        <f aca="false">ROUND(D703/10000,0)</f>
        <v>2018</v>
      </c>
      <c r="K703" s="224" t="n">
        <f aca="false">ROUND((D703-J703*10000)/100,0)</f>
        <v>8</v>
      </c>
      <c r="L703" s="224" t="n">
        <f aca="false">D703-J703*10000-K703*100</f>
        <v>13</v>
      </c>
      <c r="M703" s="325" t="n">
        <f aca="false">DATE(J703,K703,L703)</f>
        <v>43325</v>
      </c>
      <c r="N703" s="222" t="n">
        <f aca="false">M703+E703</f>
        <v>43325.5609722222</v>
      </c>
      <c r="O703" s="0" t="n">
        <v>96.556</v>
      </c>
      <c r="P703" s="0" t="n">
        <v>3.436604</v>
      </c>
      <c r="Q703" s="0" t="s">
        <v>281</v>
      </c>
      <c r="AF703" s="224"/>
    </row>
    <row r="704" customFormat="false" ht="15" hidden="false" customHeight="false" outlineLevel="0" collapsed="false">
      <c r="A704" s="0" t="s">
        <v>602</v>
      </c>
      <c r="B704" s="0" t="s">
        <v>281</v>
      </c>
      <c r="C704" s="0" t="s">
        <v>325</v>
      </c>
      <c r="D704" s="0" t="n">
        <v>20180813</v>
      </c>
      <c r="E704" s="0" t="s">
        <v>766</v>
      </c>
      <c r="F704" s="0" t="n">
        <v>10000</v>
      </c>
      <c r="G704" s="0" t="n">
        <v>96.556</v>
      </c>
      <c r="H704" s="0" t="n">
        <v>3.436604</v>
      </c>
      <c r="J704" s="224" t="n">
        <f aca="false">ROUND(D704/10000,0)</f>
        <v>2018</v>
      </c>
      <c r="K704" s="224" t="n">
        <f aca="false">ROUND((D704-J704*10000)/100,0)</f>
        <v>8</v>
      </c>
      <c r="L704" s="224" t="n">
        <f aca="false">D704-J704*10000-K704*100</f>
        <v>13</v>
      </c>
      <c r="M704" s="325" t="n">
        <f aca="false">DATE(J704,K704,L704)</f>
        <v>43325</v>
      </c>
      <c r="N704" s="222" t="n">
        <f aca="false">M704+E704</f>
        <v>43325.5625462963</v>
      </c>
      <c r="O704" s="0" t="n">
        <v>96.556</v>
      </c>
      <c r="P704" s="0" t="n">
        <v>3.436604</v>
      </c>
      <c r="Q704" s="0" t="s">
        <v>281</v>
      </c>
      <c r="AF704" s="224"/>
    </row>
    <row r="705" customFormat="false" ht="15" hidden="false" customHeight="false" outlineLevel="0" collapsed="false">
      <c r="A705" s="0" t="s">
        <v>602</v>
      </c>
      <c r="B705" s="0" t="s">
        <v>281</v>
      </c>
      <c r="C705" s="0" t="s">
        <v>325</v>
      </c>
      <c r="D705" s="0" t="n">
        <v>20180813</v>
      </c>
      <c r="E705" s="0" t="s">
        <v>767</v>
      </c>
      <c r="F705" s="0" t="n">
        <v>20000</v>
      </c>
      <c r="G705" s="0" t="n">
        <v>96.556</v>
      </c>
      <c r="H705" s="0" t="n">
        <v>3.436604</v>
      </c>
      <c r="J705" s="224" t="n">
        <f aca="false">ROUND(D705/10000,0)</f>
        <v>2018</v>
      </c>
      <c r="K705" s="224" t="n">
        <f aca="false">ROUND((D705-J705*10000)/100,0)</f>
        <v>8</v>
      </c>
      <c r="L705" s="224" t="n">
        <f aca="false">D705-J705*10000-K705*100</f>
        <v>13</v>
      </c>
      <c r="M705" s="325" t="n">
        <f aca="false">DATE(J705,K705,L705)</f>
        <v>43325</v>
      </c>
      <c r="N705" s="222" t="n">
        <f aca="false">M705+E705</f>
        <v>43325.5646990741</v>
      </c>
      <c r="O705" s="0" t="n">
        <v>96.556</v>
      </c>
      <c r="P705" s="0" t="n">
        <v>3.436604</v>
      </c>
      <c r="Q705" s="0" t="s">
        <v>281</v>
      </c>
      <c r="AF705" s="224"/>
    </row>
    <row r="706" customFormat="false" ht="15" hidden="false" customHeight="false" outlineLevel="0" collapsed="false">
      <c r="A706" s="0" t="s">
        <v>602</v>
      </c>
      <c r="B706" s="0" t="s">
        <v>281</v>
      </c>
      <c r="C706" s="0" t="s">
        <v>325</v>
      </c>
      <c r="D706" s="0" t="n">
        <v>20180813</v>
      </c>
      <c r="E706" s="0" t="s">
        <v>768</v>
      </c>
      <c r="F706" s="0" t="n">
        <v>7000</v>
      </c>
      <c r="G706" s="0" t="n">
        <v>96.325</v>
      </c>
      <c r="H706" s="0" t="n">
        <v>3.500815</v>
      </c>
      <c r="J706" s="224" t="n">
        <f aca="false">ROUND(D706/10000,0)</f>
        <v>2018</v>
      </c>
      <c r="K706" s="224" t="n">
        <f aca="false">ROUND((D706-J706*10000)/100,0)</f>
        <v>8</v>
      </c>
      <c r="L706" s="224" t="n">
        <f aca="false">D706-J706*10000-K706*100</f>
        <v>13</v>
      </c>
      <c r="M706" s="325" t="n">
        <f aca="false">DATE(J706,K706,L706)</f>
        <v>43325</v>
      </c>
      <c r="N706" s="222" t="n">
        <f aca="false">M706+E706</f>
        <v>43325.5675694444</v>
      </c>
      <c r="O706" s="0" t="n">
        <v>96.325</v>
      </c>
      <c r="P706" s="0" t="n">
        <v>3.500815</v>
      </c>
      <c r="Q706" s="0" t="s">
        <v>281</v>
      </c>
      <c r="AF706" s="224"/>
    </row>
    <row r="707" customFormat="false" ht="15" hidden="false" customHeight="false" outlineLevel="0" collapsed="false">
      <c r="A707" s="0" t="s">
        <v>602</v>
      </c>
      <c r="B707" s="0" t="s">
        <v>281</v>
      </c>
      <c r="C707" s="0" t="s">
        <v>325</v>
      </c>
      <c r="D707" s="0" t="n">
        <v>20180813</v>
      </c>
      <c r="E707" s="0" t="s">
        <v>769</v>
      </c>
      <c r="F707" s="0" t="n">
        <v>10000</v>
      </c>
      <c r="G707" s="0" t="n">
        <v>96.556</v>
      </c>
      <c r="H707" s="0" t="n">
        <v>3.436604</v>
      </c>
      <c r="J707" s="224" t="n">
        <f aca="false">ROUND(D707/10000,0)</f>
        <v>2018</v>
      </c>
      <c r="K707" s="224" t="n">
        <f aca="false">ROUND((D707-J707*10000)/100,0)</f>
        <v>8</v>
      </c>
      <c r="L707" s="224" t="n">
        <f aca="false">D707-J707*10000-K707*100</f>
        <v>13</v>
      </c>
      <c r="M707" s="325" t="n">
        <f aca="false">DATE(J707,K707,L707)</f>
        <v>43325</v>
      </c>
      <c r="N707" s="222" t="n">
        <f aca="false">M707+E707</f>
        <v>43325.5685648148</v>
      </c>
      <c r="O707" s="0" t="n">
        <v>96.556</v>
      </c>
      <c r="P707" s="0" t="n">
        <v>3.436604</v>
      </c>
      <c r="Q707" s="0" t="s">
        <v>281</v>
      </c>
      <c r="AF707" s="224"/>
    </row>
    <row r="708" customFormat="false" ht="15" hidden="false" customHeight="false" outlineLevel="0" collapsed="false">
      <c r="A708" s="0" t="s">
        <v>602</v>
      </c>
      <c r="B708" s="0" t="s">
        <v>281</v>
      </c>
      <c r="C708" s="0" t="s">
        <v>325</v>
      </c>
      <c r="D708" s="0" t="n">
        <v>20180813</v>
      </c>
      <c r="E708" s="0" t="s">
        <v>770</v>
      </c>
      <c r="F708" s="0" t="n">
        <v>10000</v>
      </c>
      <c r="G708" s="0" t="n">
        <v>96.1</v>
      </c>
      <c r="H708" s="0" t="n">
        <v>3.56353</v>
      </c>
      <c r="J708" s="224" t="n">
        <f aca="false">ROUND(D708/10000,0)</f>
        <v>2018</v>
      </c>
      <c r="K708" s="224" t="n">
        <f aca="false">ROUND((D708-J708*10000)/100,0)</f>
        <v>8</v>
      </c>
      <c r="L708" s="224" t="n">
        <f aca="false">D708-J708*10000-K708*100</f>
        <v>13</v>
      </c>
      <c r="M708" s="325" t="n">
        <f aca="false">DATE(J708,K708,L708)</f>
        <v>43325</v>
      </c>
      <c r="N708" s="222" t="n">
        <f aca="false">M708+E708</f>
        <v>43325.5701388889</v>
      </c>
      <c r="O708" s="0" t="n">
        <v>96.1</v>
      </c>
      <c r="P708" s="0" t="n">
        <v>3.56353</v>
      </c>
      <c r="Q708" s="0" t="s">
        <v>281</v>
      </c>
      <c r="AF708" s="224"/>
    </row>
    <row r="709" customFormat="false" ht="15" hidden="false" customHeight="false" outlineLevel="0" collapsed="false">
      <c r="A709" s="0" t="s">
        <v>602</v>
      </c>
      <c r="B709" s="0" t="s">
        <v>281</v>
      </c>
      <c r="C709" s="0" t="s">
        <v>325</v>
      </c>
      <c r="D709" s="0" t="n">
        <v>20180813</v>
      </c>
      <c r="E709" s="0" t="s">
        <v>771</v>
      </c>
      <c r="F709" s="0" t="n">
        <v>75000</v>
      </c>
      <c r="G709" s="0" t="n">
        <v>95.333</v>
      </c>
      <c r="H709" s="0" t="n">
        <v>3.776931</v>
      </c>
      <c r="J709" s="224" t="n">
        <f aca="false">ROUND(D709/10000,0)</f>
        <v>2018</v>
      </c>
      <c r="K709" s="224" t="n">
        <f aca="false">ROUND((D709-J709*10000)/100,0)</f>
        <v>8</v>
      </c>
      <c r="L709" s="224" t="n">
        <f aca="false">D709-J709*10000-K709*100</f>
        <v>13</v>
      </c>
      <c r="M709" s="325" t="n">
        <f aca="false">DATE(J709,K709,L709)</f>
        <v>43325</v>
      </c>
      <c r="N709" s="222" t="n">
        <f aca="false">M709+E709</f>
        <v>43325.575474537</v>
      </c>
      <c r="O709" s="0" t="n">
        <v>95.333</v>
      </c>
      <c r="P709" s="0" t="n">
        <v>3.776931</v>
      </c>
      <c r="Q709" s="0" t="s">
        <v>281</v>
      </c>
      <c r="AF709" s="224"/>
    </row>
    <row r="710" customFormat="false" ht="15" hidden="false" customHeight="false" outlineLevel="0" collapsed="false">
      <c r="A710" s="0" t="s">
        <v>602</v>
      </c>
      <c r="B710" s="0" t="s">
        <v>281</v>
      </c>
      <c r="C710" s="0" t="s">
        <v>325</v>
      </c>
      <c r="D710" s="0" t="n">
        <v>20180814</v>
      </c>
      <c r="E710" s="0" t="s">
        <v>772</v>
      </c>
      <c r="F710" s="0" t="n">
        <v>15000</v>
      </c>
      <c r="G710" s="0" t="n">
        <v>95.446</v>
      </c>
      <c r="H710" s="0" t="n">
        <v>3.747612</v>
      </c>
      <c r="J710" s="224" t="n">
        <f aca="false">ROUND(D710/10000,0)</f>
        <v>2018</v>
      </c>
      <c r="K710" s="224" t="n">
        <f aca="false">ROUND((D710-J710*10000)/100,0)</f>
        <v>8</v>
      </c>
      <c r="L710" s="224" t="n">
        <f aca="false">D710-J710*10000-K710*100</f>
        <v>14</v>
      </c>
      <c r="M710" s="325" t="n">
        <f aca="false">DATE(J710,K710,L710)</f>
        <v>43326</v>
      </c>
      <c r="N710" s="222" t="n">
        <f aca="false">M710+E710</f>
        <v>43326.4770717593</v>
      </c>
      <c r="O710" s="0" t="n">
        <v>95.446</v>
      </c>
      <c r="P710" s="0" t="n">
        <v>3.747612</v>
      </c>
      <c r="Q710" s="0" t="s">
        <v>281</v>
      </c>
      <c r="AF710" s="224"/>
    </row>
    <row r="711" customFormat="false" ht="15" hidden="false" customHeight="false" outlineLevel="0" collapsed="false">
      <c r="A711" s="0" t="s">
        <v>602</v>
      </c>
      <c r="B711" s="0" t="s">
        <v>281</v>
      </c>
      <c r="C711" s="0" t="s">
        <v>325</v>
      </c>
      <c r="D711" s="0" t="n">
        <v>20180814</v>
      </c>
      <c r="E711" s="0" t="s">
        <v>772</v>
      </c>
      <c r="F711" s="0" t="n">
        <v>13000</v>
      </c>
      <c r="G711" s="0" t="n">
        <v>95.446</v>
      </c>
      <c r="H711" s="0" t="n">
        <v>3.747612</v>
      </c>
      <c r="J711" s="224" t="n">
        <f aca="false">ROUND(D711/10000,0)</f>
        <v>2018</v>
      </c>
      <c r="K711" s="224" t="n">
        <f aca="false">ROUND((D711-J711*10000)/100,0)</f>
        <v>8</v>
      </c>
      <c r="L711" s="224" t="n">
        <f aca="false">D711-J711*10000-K711*100</f>
        <v>14</v>
      </c>
      <c r="M711" s="325" t="n">
        <f aca="false">DATE(J711,K711,L711)</f>
        <v>43326</v>
      </c>
      <c r="N711" s="222" t="n">
        <f aca="false">M711+E711</f>
        <v>43326.4770717593</v>
      </c>
      <c r="O711" s="0" t="n">
        <v>95.446</v>
      </c>
      <c r="P711" s="0" t="n">
        <v>3.747612</v>
      </c>
      <c r="Q711" s="0" t="s">
        <v>281</v>
      </c>
      <c r="AF711" s="224"/>
    </row>
    <row r="712" customFormat="false" ht="15" hidden="false" customHeight="false" outlineLevel="0" collapsed="false">
      <c r="A712" s="0" t="s">
        <v>602</v>
      </c>
      <c r="B712" s="0" t="s">
        <v>281</v>
      </c>
      <c r="C712" s="0" t="s">
        <v>325</v>
      </c>
      <c r="D712" s="0" t="n">
        <v>20180814</v>
      </c>
      <c r="E712" s="0" t="s">
        <v>773</v>
      </c>
      <c r="F712" s="0" t="n">
        <v>13000</v>
      </c>
      <c r="G712" s="0" t="n">
        <v>95.424</v>
      </c>
      <c r="H712" s="0" t="n">
        <v>3.753806</v>
      </c>
      <c r="J712" s="224" t="n">
        <f aca="false">ROUND(D712/10000,0)</f>
        <v>2018</v>
      </c>
      <c r="K712" s="224" t="n">
        <f aca="false">ROUND((D712-J712*10000)/100,0)</f>
        <v>8</v>
      </c>
      <c r="L712" s="224" t="n">
        <f aca="false">D712-J712*10000-K712*100</f>
        <v>14</v>
      </c>
      <c r="M712" s="325" t="n">
        <f aca="false">DATE(J712,K712,L712)</f>
        <v>43326</v>
      </c>
      <c r="N712" s="222" t="n">
        <f aca="false">M712+E712</f>
        <v>43326.4771643519</v>
      </c>
      <c r="O712" s="0" t="n">
        <v>95.424</v>
      </c>
      <c r="P712" s="0" t="n">
        <v>3.753806</v>
      </c>
      <c r="Q712" s="0" t="s">
        <v>281</v>
      </c>
      <c r="AF712" s="224"/>
    </row>
    <row r="713" customFormat="false" ht="15" hidden="false" customHeight="false" outlineLevel="0" collapsed="false">
      <c r="A713" s="0" t="s">
        <v>602</v>
      </c>
      <c r="B713" s="0" t="s">
        <v>281</v>
      </c>
      <c r="C713" s="0" t="s">
        <v>325</v>
      </c>
      <c r="D713" s="0" t="n">
        <v>20180814</v>
      </c>
      <c r="E713" s="0" t="s">
        <v>773</v>
      </c>
      <c r="F713" s="0" t="n">
        <v>13000</v>
      </c>
      <c r="G713" s="0" t="n">
        <v>95.424</v>
      </c>
      <c r="H713" s="0" t="n">
        <v>3.753806</v>
      </c>
      <c r="J713" s="224" t="n">
        <f aca="false">ROUND(D713/10000,0)</f>
        <v>2018</v>
      </c>
      <c r="K713" s="224" t="n">
        <f aca="false">ROUND((D713-J713*10000)/100,0)</f>
        <v>8</v>
      </c>
      <c r="L713" s="224" t="n">
        <f aca="false">D713-J713*10000-K713*100</f>
        <v>14</v>
      </c>
      <c r="M713" s="325" t="n">
        <f aca="false">DATE(J713,K713,L713)</f>
        <v>43326</v>
      </c>
      <c r="N713" s="222" t="n">
        <f aca="false">M713+E713</f>
        <v>43326.4771643519</v>
      </c>
      <c r="O713" s="0" t="n">
        <v>95.424</v>
      </c>
      <c r="P713" s="0" t="n">
        <v>3.753806</v>
      </c>
      <c r="Q713" s="0" t="s">
        <v>281</v>
      </c>
      <c r="AF713" s="224"/>
    </row>
    <row r="714" customFormat="false" ht="15" hidden="false" customHeight="false" outlineLevel="0" collapsed="false">
      <c r="A714" s="0" t="s">
        <v>602</v>
      </c>
      <c r="B714" s="0" t="s">
        <v>281</v>
      </c>
      <c r="C714" s="0" t="s">
        <v>325</v>
      </c>
      <c r="D714" s="0" t="n">
        <v>20180814</v>
      </c>
      <c r="E714" s="0" t="s">
        <v>774</v>
      </c>
      <c r="F714" s="0" t="n">
        <v>20000</v>
      </c>
      <c r="G714" s="0" t="n">
        <v>95.494</v>
      </c>
      <c r="H714" s="0" t="n">
        <v>3.734103</v>
      </c>
      <c r="J714" s="224" t="n">
        <f aca="false">ROUND(D714/10000,0)</f>
        <v>2018</v>
      </c>
      <c r="K714" s="224" t="n">
        <f aca="false">ROUND((D714-J714*10000)/100,0)</f>
        <v>8</v>
      </c>
      <c r="L714" s="224" t="n">
        <f aca="false">D714-J714*10000-K714*100</f>
        <v>14</v>
      </c>
      <c r="M714" s="325" t="n">
        <f aca="false">DATE(J714,K714,L714)</f>
        <v>43326</v>
      </c>
      <c r="N714" s="222" t="n">
        <f aca="false">M714+E714</f>
        <v>43326.4858101852</v>
      </c>
      <c r="O714" s="0" t="n">
        <v>95.494</v>
      </c>
      <c r="P714" s="0" t="n">
        <v>3.734103</v>
      </c>
      <c r="Q714" s="0" t="s">
        <v>281</v>
      </c>
      <c r="AF714" s="224"/>
    </row>
    <row r="715" customFormat="false" ht="15" hidden="false" customHeight="false" outlineLevel="0" collapsed="false">
      <c r="A715" s="0" t="s">
        <v>602</v>
      </c>
      <c r="B715" s="0" t="s">
        <v>281</v>
      </c>
      <c r="C715" s="0" t="s">
        <v>325</v>
      </c>
      <c r="D715" s="0" t="n">
        <v>20180814</v>
      </c>
      <c r="E715" s="0" t="s">
        <v>775</v>
      </c>
      <c r="F715" s="0" t="n">
        <v>20000</v>
      </c>
      <c r="G715" s="0" t="n">
        <v>95.494</v>
      </c>
      <c r="H715" s="0" t="n">
        <v>3.734103</v>
      </c>
      <c r="J715" s="224" t="n">
        <f aca="false">ROUND(D715/10000,0)</f>
        <v>2018</v>
      </c>
      <c r="K715" s="224" t="n">
        <f aca="false">ROUND((D715-J715*10000)/100,0)</f>
        <v>8</v>
      </c>
      <c r="L715" s="224" t="n">
        <f aca="false">D715-J715*10000-K715*100</f>
        <v>14</v>
      </c>
      <c r="M715" s="325" t="n">
        <f aca="false">DATE(J715,K715,L715)</f>
        <v>43326</v>
      </c>
      <c r="N715" s="222" t="n">
        <f aca="false">M715+E715</f>
        <v>43326.4858333333</v>
      </c>
      <c r="O715" s="0" t="n">
        <v>95.494</v>
      </c>
      <c r="P715" s="0" t="n">
        <v>3.734103</v>
      </c>
      <c r="Q715" s="0" t="s">
        <v>281</v>
      </c>
      <c r="AF715" s="224"/>
    </row>
    <row r="716" customFormat="false" ht="15" hidden="false" customHeight="false" outlineLevel="0" collapsed="false">
      <c r="A716" s="0" t="s">
        <v>602</v>
      </c>
      <c r="B716" s="0" t="s">
        <v>281</v>
      </c>
      <c r="C716" s="0" t="s">
        <v>325</v>
      </c>
      <c r="D716" s="0" t="n">
        <v>20180814</v>
      </c>
      <c r="E716" s="0" t="s">
        <v>776</v>
      </c>
      <c r="F716" s="0" t="n">
        <v>10000</v>
      </c>
      <c r="G716" s="0" t="n">
        <v>95.58</v>
      </c>
      <c r="H716" s="0" t="n">
        <v>3.709919</v>
      </c>
      <c r="J716" s="224" t="n">
        <f aca="false">ROUND(D716/10000,0)</f>
        <v>2018</v>
      </c>
      <c r="K716" s="224" t="n">
        <f aca="false">ROUND((D716-J716*10000)/100,0)</f>
        <v>8</v>
      </c>
      <c r="L716" s="224" t="n">
        <f aca="false">D716-J716*10000-K716*100</f>
        <v>14</v>
      </c>
      <c r="M716" s="325" t="n">
        <f aca="false">DATE(J716,K716,L716)</f>
        <v>43326</v>
      </c>
      <c r="N716" s="222" t="n">
        <f aca="false">M716+E716</f>
        <v>43326.4892939815</v>
      </c>
      <c r="O716" s="0" t="n">
        <v>95.58</v>
      </c>
      <c r="P716" s="0" t="n">
        <v>3.709919</v>
      </c>
      <c r="Q716" s="0" t="s">
        <v>281</v>
      </c>
      <c r="AF716" s="224"/>
    </row>
    <row r="717" customFormat="false" ht="15" hidden="false" customHeight="false" outlineLevel="0" collapsed="false">
      <c r="A717" s="0" t="s">
        <v>602</v>
      </c>
      <c r="B717" s="0" t="s">
        <v>281</v>
      </c>
      <c r="C717" s="0" t="s">
        <v>325</v>
      </c>
      <c r="D717" s="0" t="n">
        <v>20180814</v>
      </c>
      <c r="E717" s="0" t="s">
        <v>776</v>
      </c>
      <c r="F717" s="0" t="n">
        <v>10000</v>
      </c>
      <c r="G717" s="0" t="n">
        <v>95.68</v>
      </c>
      <c r="H717" s="0" t="n">
        <v>3.68183</v>
      </c>
      <c r="J717" s="224" t="n">
        <f aca="false">ROUND(D717/10000,0)</f>
        <v>2018</v>
      </c>
      <c r="K717" s="224" t="n">
        <f aca="false">ROUND((D717-J717*10000)/100,0)</f>
        <v>8</v>
      </c>
      <c r="L717" s="224" t="n">
        <f aca="false">D717-J717*10000-K717*100</f>
        <v>14</v>
      </c>
      <c r="M717" s="325" t="n">
        <f aca="false">DATE(J717,K717,L717)</f>
        <v>43326</v>
      </c>
      <c r="N717" s="222" t="n">
        <f aca="false">M717+E717</f>
        <v>43326.4892939815</v>
      </c>
      <c r="O717" s="0" t="n">
        <v>95.68</v>
      </c>
      <c r="P717" s="0" t="n">
        <v>3.68183</v>
      </c>
      <c r="Q717" s="0" t="s">
        <v>281</v>
      </c>
      <c r="AF717" s="224"/>
    </row>
    <row r="718" customFormat="false" ht="15" hidden="false" customHeight="false" outlineLevel="0" collapsed="false">
      <c r="A718" s="0" t="s">
        <v>602</v>
      </c>
      <c r="B718" s="0" t="s">
        <v>281</v>
      </c>
      <c r="C718" s="0" t="s">
        <v>325</v>
      </c>
      <c r="D718" s="0" t="n">
        <v>20180814</v>
      </c>
      <c r="E718" s="0" t="s">
        <v>777</v>
      </c>
      <c r="F718" s="0" t="n">
        <v>10000</v>
      </c>
      <c r="G718" s="0" t="n">
        <v>95.499</v>
      </c>
      <c r="H718" s="0" t="n">
        <v>3.732696</v>
      </c>
      <c r="J718" s="224" t="n">
        <f aca="false">ROUND(D718/10000,0)</f>
        <v>2018</v>
      </c>
      <c r="K718" s="224" t="n">
        <f aca="false">ROUND((D718-J718*10000)/100,0)</f>
        <v>8</v>
      </c>
      <c r="L718" s="224" t="n">
        <f aca="false">D718-J718*10000-K718*100</f>
        <v>14</v>
      </c>
      <c r="M718" s="325" t="n">
        <f aca="false">DATE(J718,K718,L718)</f>
        <v>43326</v>
      </c>
      <c r="N718" s="222" t="n">
        <f aca="false">M718+E718</f>
        <v>43326.5038310185</v>
      </c>
      <c r="O718" s="0" t="n">
        <v>95.499</v>
      </c>
      <c r="P718" s="0" t="n">
        <v>3.732696</v>
      </c>
      <c r="Q718" s="0" t="s">
        <v>281</v>
      </c>
      <c r="AF718" s="224"/>
    </row>
    <row r="719" customFormat="false" ht="15" hidden="false" customHeight="false" outlineLevel="0" collapsed="false">
      <c r="A719" s="0" t="s">
        <v>602</v>
      </c>
      <c r="B719" s="0" t="s">
        <v>281</v>
      </c>
      <c r="C719" s="0" t="s">
        <v>325</v>
      </c>
      <c r="D719" s="0" t="n">
        <v>20180814</v>
      </c>
      <c r="E719" s="0" t="s">
        <v>778</v>
      </c>
      <c r="F719" s="0" t="n">
        <v>10000</v>
      </c>
      <c r="G719" s="0" t="n">
        <v>95.499</v>
      </c>
      <c r="H719" s="0" t="n">
        <v>3.732696</v>
      </c>
      <c r="J719" s="224" t="n">
        <f aca="false">ROUND(D719/10000,0)</f>
        <v>2018</v>
      </c>
      <c r="K719" s="224" t="n">
        <f aca="false">ROUND((D719-J719*10000)/100,0)</f>
        <v>8</v>
      </c>
      <c r="L719" s="224" t="n">
        <f aca="false">D719-J719*10000-K719*100</f>
        <v>14</v>
      </c>
      <c r="M719" s="325" t="n">
        <f aca="false">DATE(J719,K719,L719)</f>
        <v>43326</v>
      </c>
      <c r="N719" s="222" t="n">
        <f aca="false">M719+E719</f>
        <v>43326.5038541667</v>
      </c>
      <c r="O719" s="0" t="n">
        <v>95.499</v>
      </c>
      <c r="P719" s="0" t="n">
        <v>3.732696</v>
      </c>
      <c r="Q719" s="0" t="s">
        <v>281</v>
      </c>
      <c r="AF719" s="224"/>
    </row>
    <row r="720" customFormat="false" ht="15" hidden="false" customHeight="false" outlineLevel="0" collapsed="false">
      <c r="A720" s="0" t="s">
        <v>602</v>
      </c>
      <c r="B720" s="0" t="s">
        <v>281</v>
      </c>
      <c r="C720" s="0" t="s">
        <v>325</v>
      </c>
      <c r="D720" s="0" t="n">
        <v>20180814</v>
      </c>
      <c r="E720" s="0" t="s">
        <v>779</v>
      </c>
      <c r="F720" s="0" t="n">
        <v>2000</v>
      </c>
      <c r="G720" s="0" t="n">
        <v>95.586</v>
      </c>
      <c r="H720" s="0" t="n">
        <v>3.708233</v>
      </c>
      <c r="J720" s="224" t="n">
        <f aca="false">ROUND(D720/10000,0)</f>
        <v>2018</v>
      </c>
      <c r="K720" s="224" t="n">
        <f aca="false">ROUND((D720-J720*10000)/100,0)</f>
        <v>8</v>
      </c>
      <c r="L720" s="224" t="n">
        <f aca="false">D720-J720*10000-K720*100</f>
        <v>14</v>
      </c>
      <c r="M720" s="325" t="n">
        <f aca="false">DATE(J720,K720,L720)</f>
        <v>43326</v>
      </c>
      <c r="N720" s="222" t="n">
        <f aca="false">M720+E720</f>
        <v>43326.5599768519</v>
      </c>
      <c r="O720" s="0" t="n">
        <v>95.586</v>
      </c>
      <c r="P720" s="0" t="n">
        <v>3.708233</v>
      </c>
      <c r="Q720" s="0" t="s">
        <v>281</v>
      </c>
      <c r="AF720" s="224"/>
    </row>
    <row r="721" customFormat="false" ht="15" hidden="false" customHeight="false" outlineLevel="0" collapsed="false">
      <c r="A721" s="0" t="s">
        <v>602</v>
      </c>
      <c r="B721" s="0" t="s">
        <v>281</v>
      </c>
      <c r="C721" s="0" t="s">
        <v>325</v>
      </c>
      <c r="D721" s="0" t="n">
        <v>20180814</v>
      </c>
      <c r="E721" s="0" t="s">
        <v>779</v>
      </c>
      <c r="F721" s="0" t="n">
        <v>2000</v>
      </c>
      <c r="G721" s="0" t="n">
        <v>95.586</v>
      </c>
      <c r="H721" s="0" t="n">
        <v>3.708233</v>
      </c>
      <c r="J721" s="224" t="n">
        <f aca="false">ROUND(D721/10000,0)</f>
        <v>2018</v>
      </c>
      <c r="K721" s="224" t="n">
        <f aca="false">ROUND((D721-J721*10000)/100,0)</f>
        <v>8</v>
      </c>
      <c r="L721" s="224" t="n">
        <f aca="false">D721-J721*10000-K721*100</f>
        <v>14</v>
      </c>
      <c r="M721" s="325" t="n">
        <f aca="false">DATE(J721,K721,L721)</f>
        <v>43326</v>
      </c>
      <c r="N721" s="222" t="n">
        <f aca="false">M721+E721</f>
        <v>43326.5599768519</v>
      </c>
      <c r="O721" s="0" t="n">
        <v>95.586</v>
      </c>
      <c r="P721" s="0" t="n">
        <v>3.708233</v>
      </c>
      <c r="Q721" s="0" t="s">
        <v>281</v>
      </c>
      <c r="AF721" s="224"/>
    </row>
    <row r="722" customFormat="false" ht="15" hidden="false" customHeight="false" outlineLevel="0" collapsed="false">
      <c r="A722" s="0" t="s">
        <v>602</v>
      </c>
      <c r="B722" s="0" t="s">
        <v>281</v>
      </c>
      <c r="C722" s="0" t="s">
        <v>325</v>
      </c>
      <c r="D722" s="0" t="n">
        <v>20180814</v>
      </c>
      <c r="E722" s="0" t="s">
        <v>780</v>
      </c>
      <c r="F722" s="0" t="n">
        <v>10000</v>
      </c>
      <c r="G722" s="0" t="n">
        <v>95.565</v>
      </c>
      <c r="H722" s="0" t="n">
        <v>3.714136</v>
      </c>
      <c r="J722" s="224" t="n">
        <f aca="false">ROUND(D722/10000,0)</f>
        <v>2018</v>
      </c>
      <c r="K722" s="224" t="n">
        <f aca="false">ROUND((D722-J722*10000)/100,0)</f>
        <v>8</v>
      </c>
      <c r="L722" s="224" t="n">
        <f aca="false">D722-J722*10000-K722*100</f>
        <v>14</v>
      </c>
      <c r="M722" s="325" t="n">
        <f aca="false">DATE(J722,K722,L722)</f>
        <v>43326</v>
      </c>
      <c r="N722" s="222" t="n">
        <f aca="false">M722+E722</f>
        <v>43326.5794444444</v>
      </c>
      <c r="O722" s="0" t="n">
        <v>95.565</v>
      </c>
      <c r="P722" s="0" t="n">
        <v>3.714136</v>
      </c>
      <c r="Q722" s="0" t="s">
        <v>281</v>
      </c>
      <c r="AF722" s="224"/>
    </row>
    <row r="723" customFormat="false" ht="15" hidden="false" customHeight="false" outlineLevel="0" collapsed="false">
      <c r="A723" s="0" t="s">
        <v>602</v>
      </c>
      <c r="B723" s="0" t="s">
        <v>281</v>
      </c>
      <c r="C723" s="0" t="s">
        <v>325</v>
      </c>
      <c r="D723" s="0" t="n">
        <v>20180814</v>
      </c>
      <c r="E723" s="0" t="s">
        <v>781</v>
      </c>
      <c r="F723" s="0" t="n">
        <v>10000</v>
      </c>
      <c r="G723" s="0" t="n">
        <v>95.665</v>
      </c>
      <c r="H723" s="0" t="n">
        <v>3.686041</v>
      </c>
      <c r="J723" s="224" t="n">
        <f aca="false">ROUND(D723/10000,0)</f>
        <v>2018</v>
      </c>
      <c r="K723" s="224" t="n">
        <f aca="false">ROUND((D723-J723*10000)/100,0)</f>
        <v>8</v>
      </c>
      <c r="L723" s="224" t="n">
        <f aca="false">D723-J723*10000-K723*100</f>
        <v>14</v>
      </c>
      <c r="M723" s="325" t="n">
        <f aca="false">DATE(J723,K723,L723)</f>
        <v>43326</v>
      </c>
      <c r="N723" s="222" t="n">
        <f aca="false">M723+E723</f>
        <v>43326.5798263889</v>
      </c>
      <c r="O723" s="0" t="n">
        <v>95.665</v>
      </c>
      <c r="P723" s="0" t="n">
        <v>3.686041</v>
      </c>
      <c r="Q723" s="0" t="s">
        <v>281</v>
      </c>
      <c r="AF723" s="224"/>
    </row>
    <row r="724" customFormat="false" ht="15" hidden="false" customHeight="false" outlineLevel="0" collapsed="false">
      <c r="A724" s="0" t="s">
        <v>602</v>
      </c>
      <c r="B724" s="0" t="s">
        <v>281</v>
      </c>
      <c r="C724" s="0" t="s">
        <v>325</v>
      </c>
      <c r="D724" s="0" t="n">
        <v>20180814</v>
      </c>
      <c r="E724" s="0" t="s">
        <v>781</v>
      </c>
      <c r="F724" s="0" t="n">
        <v>10000</v>
      </c>
      <c r="G724" s="0" t="n">
        <v>95.565</v>
      </c>
      <c r="H724" s="0" t="n">
        <v>3.714136</v>
      </c>
      <c r="J724" s="224" t="n">
        <f aca="false">ROUND(D724/10000,0)</f>
        <v>2018</v>
      </c>
      <c r="K724" s="224" t="n">
        <f aca="false">ROUND((D724-J724*10000)/100,0)</f>
        <v>8</v>
      </c>
      <c r="L724" s="224" t="n">
        <f aca="false">D724-J724*10000-K724*100</f>
        <v>14</v>
      </c>
      <c r="M724" s="325" t="n">
        <f aca="false">DATE(J724,K724,L724)</f>
        <v>43326</v>
      </c>
      <c r="N724" s="222" t="n">
        <f aca="false">M724+E724</f>
        <v>43326.5798263889</v>
      </c>
      <c r="O724" s="0" t="n">
        <v>95.565</v>
      </c>
      <c r="P724" s="0" t="n">
        <v>3.714136</v>
      </c>
      <c r="Q724" s="0" t="s">
        <v>281</v>
      </c>
      <c r="AF724" s="224"/>
    </row>
    <row r="725" customFormat="false" ht="15" hidden="false" customHeight="false" outlineLevel="0" collapsed="false">
      <c r="A725" s="0" t="s">
        <v>602</v>
      </c>
      <c r="B725" s="0" t="s">
        <v>281</v>
      </c>
      <c r="C725" s="0" t="s">
        <v>325</v>
      </c>
      <c r="D725" s="0" t="n">
        <v>20180814</v>
      </c>
      <c r="E725" s="0" t="s">
        <v>782</v>
      </c>
      <c r="F725" s="0" t="n">
        <v>13000</v>
      </c>
      <c r="G725" s="0" t="n">
        <v>95.583</v>
      </c>
      <c r="H725" s="0" t="n">
        <v>3.709076</v>
      </c>
      <c r="J725" s="224" t="n">
        <f aca="false">ROUND(D725/10000,0)</f>
        <v>2018</v>
      </c>
      <c r="K725" s="224" t="n">
        <f aca="false">ROUND((D725-J725*10000)/100,0)</f>
        <v>8</v>
      </c>
      <c r="L725" s="224" t="n">
        <f aca="false">D725-J725*10000-K725*100</f>
        <v>14</v>
      </c>
      <c r="M725" s="325" t="n">
        <f aca="false">DATE(J725,K725,L725)</f>
        <v>43326</v>
      </c>
      <c r="N725" s="222" t="n">
        <f aca="false">M725+E725</f>
        <v>43326.6969444445</v>
      </c>
      <c r="O725" s="0" t="n">
        <v>95.583</v>
      </c>
      <c r="P725" s="0" t="n">
        <v>3.709076</v>
      </c>
      <c r="Q725" s="0" t="s">
        <v>281</v>
      </c>
      <c r="AF725" s="224"/>
    </row>
    <row r="726" customFormat="false" ht="15" hidden="false" customHeight="false" outlineLevel="0" collapsed="false">
      <c r="A726" s="0" t="s">
        <v>602</v>
      </c>
      <c r="B726" s="0" t="s">
        <v>281</v>
      </c>
      <c r="C726" s="0" t="s">
        <v>325</v>
      </c>
      <c r="D726" s="0" t="n">
        <v>20180814</v>
      </c>
      <c r="E726" s="0" t="s">
        <v>782</v>
      </c>
      <c r="F726" s="0" t="n">
        <v>13000</v>
      </c>
      <c r="G726" s="0" t="n">
        <v>96.31</v>
      </c>
      <c r="H726" s="0" t="n">
        <v>3.505648</v>
      </c>
      <c r="J726" s="224" t="n">
        <f aca="false">ROUND(D726/10000,0)</f>
        <v>2018</v>
      </c>
      <c r="K726" s="224" t="n">
        <f aca="false">ROUND((D726-J726*10000)/100,0)</f>
        <v>8</v>
      </c>
      <c r="L726" s="224" t="n">
        <f aca="false">D726-J726*10000-K726*100</f>
        <v>14</v>
      </c>
      <c r="M726" s="325" t="n">
        <f aca="false">DATE(J726,K726,L726)</f>
        <v>43326</v>
      </c>
      <c r="N726" s="222" t="n">
        <f aca="false">M726+E726</f>
        <v>43326.6969444445</v>
      </c>
      <c r="O726" s="0" t="n">
        <v>96.31</v>
      </c>
      <c r="P726" s="0" t="n">
        <v>3.505648</v>
      </c>
      <c r="Q726" s="0" t="s">
        <v>281</v>
      </c>
      <c r="AF726" s="224"/>
    </row>
    <row r="727" customFormat="false" ht="15" hidden="false" customHeight="false" outlineLevel="0" collapsed="false">
      <c r="A727" s="0" t="s">
        <v>602</v>
      </c>
      <c r="B727" s="0" t="s">
        <v>281</v>
      </c>
      <c r="C727" s="0" t="s">
        <v>325</v>
      </c>
      <c r="D727" s="0" t="n">
        <v>20180815</v>
      </c>
      <c r="E727" s="0" t="s">
        <v>783</v>
      </c>
      <c r="F727" s="0" t="n">
        <v>15000</v>
      </c>
      <c r="G727" s="0" t="n">
        <v>95.172</v>
      </c>
      <c r="H727" s="0" t="n">
        <v>3.825748</v>
      </c>
      <c r="J727" s="224" t="n">
        <f aca="false">ROUND(D727/10000,0)</f>
        <v>2018</v>
      </c>
      <c r="K727" s="224" t="n">
        <f aca="false">ROUND((D727-J727*10000)/100,0)</f>
        <v>8</v>
      </c>
      <c r="L727" s="224" t="n">
        <f aca="false">D727-J727*10000-K727*100</f>
        <v>15</v>
      </c>
      <c r="M727" s="325" t="n">
        <f aca="false">DATE(J727,K727,L727)</f>
        <v>43327</v>
      </c>
      <c r="N727" s="222" t="n">
        <f aca="false">M727+E727</f>
        <v>43327.4399189815</v>
      </c>
      <c r="O727" s="0" t="n">
        <v>95.172</v>
      </c>
      <c r="P727" s="0" t="n">
        <v>3.825748</v>
      </c>
      <c r="Q727" s="0" t="s">
        <v>281</v>
      </c>
      <c r="AF727" s="224"/>
    </row>
    <row r="728" customFormat="false" ht="15" hidden="false" customHeight="false" outlineLevel="0" collapsed="false">
      <c r="A728" s="0" t="s">
        <v>602</v>
      </c>
      <c r="B728" s="0" t="s">
        <v>281</v>
      </c>
      <c r="C728" s="0" t="s">
        <v>325</v>
      </c>
      <c r="D728" s="0" t="n">
        <v>20180815</v>
      </c>
      <c r="E728" s="0" t="s">
        <v>783</v>
      </c>
      <c r="F728" s="0" t="n">
        <v>15000</v>
      </c>
      <c r="G728" s="0" t="n">
        <v>95.31</v>
      </c>
      <c r="H728" s="0" t="n">
        <v>3.786776</v>
      </c>
      <c r="J728" s="224" t="n">
        <f aca="false">ROUND(D728/10000,0)</f>
        <v>2018</v>
      </c>
      <c r="K728" s="224" t="n">
        <f aca="false">ROUND((D728-J728*10000)/100,0)</f>
        <v>8</v>
      </c>
      <c r="L728" s="224" t="n">
        <f aca="false">D728-J728*10000-K728*100</f>
        <v>15</v>
      </c>
      <c r="M728" s="325" t="n">
        <f aca="false">DATE(J728,K728,L728)</f>
        <v>43327</v>
      </c>
      <c r="N728" s="222" t="n">
        <f aca="false">M728+E728</f>
        <v>43327.4399189815</v>
      </c>
      <c r="O728" s="0" t="n">
        <v>95.31</v>
      </c>
      <c r="P728" s="0" t="n">
        <v>3.786776</v>
      </c>
      <c r="Q728" s="0" t="s">
        <v>281</v>
      </c>
      <c r="AF728" s="224"/>
    </row>
    <row r="729" customFormat="false" ht="15" hidden="false" customHeight="false" outlineLevel="0" collapsed="false">
      <c r="A729" s="0" t="s">
        <v>602</v>
      </c>
      <c r="B729" s="0" t="s">
        <v>281</v>
      </c>
      <c r="C729" s="0" t="s">
        <v>325</v>
      </c>
      <c r="D729" s="0" t="n">
        <v>20180815</v>
      </c>
      <c r="E729" s="0" t="s">
        <v>784</v>
      </c>
      <c r="F729" s="0" t="n">
        <v>11000</v>
      </c>
      <c r="G729" s="0" t="n">
        <v>95.751</v>
      </c>
      <c r="H729" s="0" t="n">
        <v>3.66267</v>
      </c>
      <c r="J729" s="224" t="n">
        <f aca="false">ROUND(D729/10000,0)</f>
        <v>2018</v>
      </c>
      <c r="K729" s="224" t="n">
        <f aca="false">ROUND((D729-J729*10000)/100,0)</f>
        <v>8</v>
      </c>
      <c r="L729" s="224" t="n">
        <f aca="false">D729-J729*10000-K729*100</f>
        <v>15</v>
      </c>
      <c r="M729" s="325" t="n">
        <f aca="false">DATE(J729,K729,L729)</f>
        <v>43327</v>
      </c>
      <c r="N729" s="222" t="n">
        <f aca="false">M729+E729</f>
        <v>43327.4486342593</v>
      </c>
      <c r="O729" s="0" t="n">
        <v>95.751</v>
      </c>
      <c r="P729" s="0" t="n">
        <v>3.66267</v>
      </c>
      <c r="Q729" s="0" t="s">
        <v>281</v>
      </c>
      <c r="AF729" s="224"/>
    </row>
    <row r="730" customFormat="false" ht="15" hidden="false" customHeight="false" outlineLevel="0" collapsed="false">
      <c r="A730" s="0" t="s">
        <v>602</v>
      </c>
      <c r="B730" s="0" t="s">
        <v>281</v>
      </c>
      <c r="C730" s="0" t="s">
        <v>325</v>
      </c>
      <c r="D730" s="0" t="n">
        <v>20180815</v>
      </c>
      <c r="E730" s="0" t="s">
        <v>785</v>
      </c>
      <c r="F730" s="0" t="n">
        <v>11000</v>
      </c>
      <c r="G730" s="0" t="n">
        <v>95.751</v>
      </c>
      <c r="H730" s="0" t="n">
        <v>3.66267</v>
      </c>
      <c r="J730" s="224" t="n">
        <f aca="false">ROUND(D730/10000,0)</f>
        <v>2018</v>
      </c>
      <c r="K730" s="224" t="n">
        <f aca="false">ROUND((D730-J730*10000)/100,0)</f>
        <v>8</v>
      </c>
      <c r="L730" s="224" t="n">
        <f aca="false">D730-J730*10000-K730*100</f>
        <v>15</v>
      </c>
      <c r="M730" s="325" t="n">
        <f aca="false">DATE(J730,K730,L730)</f>
        <v>43327</v>
      </c>
      <c r="N730" s="222" t="n">
        <f aca="false">M730+E730</f>
        <v>43327.4486458333</v>
      </c>
      <c r="O730" s="0" t="n">
        <v>95.751</v>
      </c>
      <c r="P730" s="0" t="n">
        <v>3.66267</v>
      </c>
      <c r="Q730" s="0" t="s">
        <v>281</v>
      </c>
      <c r="AF730" s="224"/>
    </row>
    <row r="731" customFormat="false" ht="15" hidden="false" customHeight="false" outlineLevel="0" collapsed="false">
      <c r="A731" s="0" t="s">
        <v>602</v>
      </c>
      <c r="B731" s="0" t="s">
        <v>281</v>
      </c>
      <c r="C731" s="0" t="s">
        <v>325</v>
      </c>
      <c r="D731" s="0" t="n">
        <v>20180815</v>
      </c>
      <c r="E731" s="0" t="s">
        <v>786</v>
      </c>
      <c r="F731" s="0" t="n">
        <v>10000</v>
      </c>
      <c r="G731" s="0" t="n">
        <v>96.189</v>
      </c>
      <c r="H731" s="0" t="n">
        <v>3.540064</v>
      </c>
      <c r="J731" s="224" t="n">
        <f aca="false">ROUND(D731/10000,0)</f>
        <v>2018</v>
      </c>
      <c r="K731" s="224" t="n">
        <f aca="false">ROUND((D731-J731*10000)/100,0)</f>
        <v>8</v>
      </c>
      <c r="L731" s="224" t="n">
        <f aca="false">D731-J731*10000-K731*100</f>
        <v>15</v>
      </c>
      <c r="M731" s="325" t="n">
        <f aca="false">DATE(J731,K731,L731)</f>
        <v>43327</v>
      </c>
      <c r="N731" s="222" t="n">
        <f aca="false">M731+E731</f>
        <v>43327.4830671296</v>
      </c>
      <c r="O731" s="0" t="n">
        <v>96.189</v>
      </c>
      <c r="P731" s="0" t="n">
        <v>3.540064</v>
      </c>
      <c r="Q731" s="0" t="s">
        <v>281</v>
      </c>
      <c r="AF731" s="224"/>
    </row>
    <row r="732" customFormat="false" ht="15" hidden="false" customHeight="false" outlineLevel="0" collapsed="false">
      <c r="A732" s="0" t="s">
        <v>602</v>
      </c>
      <c r="B732" s="0" t="s">
        <v>281</v>
      </c>
      <c r="C732" s="0" t="s">
        <v>325</v>
      </c>
      <c r="D732" s="0" t="n">
        <v>20180815</v>
      </c>
      <c r="E732" s="0" t="s">
        <v>786</v>
      </c>
      <c r="F732" s="0" t="n">
        <v>10000</v>
      </c>
      <c r="G732" s="0" t="n">
        <v>96.188</v>
      </c>
      <c r="H732" s="0" t="n">
        <v>3.540343</v>
      </c>
      <c r="J732" s="224" t="n">
        <f aca="false">ROUND(D732/10000,0)</f>
        <v>2018</v>
      </c>
      <c r="K732" s="224" t="n">
        <f aca="false">ROUND((D732-J732*10000)/100,0)</f>
        <v>8</v>
      </c>
      <c r="L732" s="224" t="n">
        <f aca="false">D732-J732*10000-K732*100</f>
        <v>15</v>
      </c>
      <c r="M732" s="325" t="n">
        <f aca="false">DATE(J732,K732,L732)</f>
        <v>43327</v>
      </c>
      <c r="N732" s="222" t="n">
        <f aca="false">M732+E732</f>
        <v>43327.4830671296</v>
      </c>
      <c r="O732" s="0" t="n">
        <v>96.188</v>
      </c>
      <c r="P732" s="0" t="n">
        <v>3.540343</v>
      </c>
      <c r="Q732" s="0" t="s">
        <v>281</v>
      </c>
      <c r="AF732" s="224"/>
    </row>
    <row r="733" customFormat="false" ht="15" hidden="false" customHeight="false" outlineLevel="0" collapsed="false">
      <c r="A733" s="0" t="s">
        <v>602</v>
      </c>
      <c r="B733" s="0" t="s">
        <v>281</v>
      </c>
      <c r="C733" s="0" t="s">
        <v>325</v>
      </c>
      <c r="D733" s="0" t="n">
        <v>20180815</v>
      </c>
      <c r="E733" s="0" t="s">
        <v>787</v>
      </c>
      <c r="F733" s="0" t="n">
        <v>10000</v>
      </c>
      <c r="G733" s="0" t="n">
        <v>95.688</v>
      </c>
      <c r="H733" s="0" t="n">
        <v>3.680359</v>
      </c>
      <c r="J733" s="224" t="n">
        <f aca="false">ROUND(D733/10000,0)</f>
        <v>2018</v>
      </c>
      <c r="K733" s="224" t="n">
        <f aca="false">ROUND((D733-J733*10000)/100,0)</f>
        <v>8</v>
      </c>
      <c r="L733" s="224" t="n">
        <f aca="false">D733-J733*10000-K733*100</f>
        <v>15</v>
      </c>
      <c r="M733" s="325" t="n">
        <f aca="false">DATE(J733,K733,L733)</f>
        <v>43327</v>
      </c>
      <c r="N733" s="222" t="n">
        <f aca="false">M733+E733</f>
        <v>43327.4830787037</v>
      </c>
      <c r="O733" s="0" t="n">
        <v>95.688</v>
      </c>
      <c r="P733" s="0" t="n">
        <v>3.680359</v>
      </c>
      <c r="Q733" s="0" t="s">
        <v>281</v>
      </c>
      <c r="AF733" s="224"/>
    </row>
    <row r="734" customFormat="false" ht="15" hidden="false" customHeight="false" outlineLevel="0" collapsed="false">
      <c r="A734" s="0" t="s">
        <v>602</v>
      </c>
      <c r="B734" s="0" t="s">
        <v>281</v>
      </c>
      <c r="C734" s="0" t="s">
        <v>325</v>
      </c>
      <c r="D734" s="0" t="n">
        <v>20180815</v>
      </c>
      <c r="E734" s="0" t="s">
        <v>788</v>
      </c>
      <c r="F734" s="0" t="n">
        <v>13000</v>
      </c>
      <c r="G734" s="0" t="n">
        <v>95.7161</v>
      </c>
      <c r="H734" s="0" t="n">
        <v>3.672468</v>
      </c>
      <c r="J734" s="224" t="n">
        <f aca="false">ROUND(D734/10000,0)</f>
        <v>2018</v>
      </c>
      <c r="K734" s="224" t="n">
        <f aca="false">ROUND((D734-J734*10000)/100,0)</f>
        <v>8</v>
      </c>
      <c r="L734" s="224" t="n">
        <f aca="false">D734-J734*10000-K734*100</f>
        <v>15</v>
      </c>
      <c r="M734" s="325" t="n">
        <f aca="false">DATE(J734,K734,L734)</f>
        <v>43327</v>
      </c>
      <c r="N734" s="222" t="n">
        <f aca="false">M734+E734</f>
        <v>43327.4990625</v>
      </c>
      <c r="O734" s="0" t="n">
        <v>95.7161</v>
      </c>
      <c r="P734" s="0" t="n">
        <v>3.672468</v>
      </c>
      <c r="Q734" s="0" t="s">
        <v>281</v>
      </c>
      <c r="AF734" s="224"/>
    </row>
    <row r="735" customFormat="false" ht="15" hidden="false" customHeight="false" outlineLevel="0" collapsed="false">
      <c r="A735" s="0" t="s">
        <v>602</v>
      </c>
      <c r="B735" s="0" t="s">
        <v>281</v>
      </c>
      <c r="C735" s="0" t="s">
        <v>325</v>
      </c>
      <c r="D735" s="0" t="n">
        <v>20180815</v>
      </c>
      <c r="E735" s="0" t="s">
        <v>788</v>
      </c>
      <c r="F735" s="0" t="n">
        <v>13000</v>
      </c>
      <c r="G735" s="0" t="n">
        <v>95.7161</v>
      </c>
      <c r="H735" s="0" t="n">
        <v>3.672468</v>
      </c>
      <c r="J735" s="224" t="n">
        <f aca="false">ROUND(D735/10000,0)</f>
        <v>2018</v>
      </c>
      <c r="K735" s="224" t="n">
        <f aca="false">ROUND((D735-J735*10000)/100,0)</f>
        <v>8</v>
      </c>
      <c r="L735" s="224" t="n">
        <f aca="false">D735-J735*10000-K735*100</f>
        <v>15</v>
      </c>
      <c r="M735" s="325" t="n">
        <f aca="false">DATE(J735,K735,L735)</f>
        <v>43327</v>
      </c>
      <c r="N735" s="222" t="n">
        <f aca="false">M735+E735</f>
        <v>43327.4990625</v>
      </c>
      <c r="O735" s="0" t="n">
        <v>95.7161</v>
      </c>
      <c r="P735" s="0" t="n">
        <v>3.672468</v>
      </c>
      <c r="Q735" s="0" t="s">
        <v>281</v>
      </c>
      <c r="AF735" s="224"/>
    </row>
    <row r="736" customFormat="false" ht="15" hidden="false" customHeight="false" outlineLevel="0" collapsed="false">
      <c r="A736" s="0" t="s">
        <v>602</v>
      </c>
      <c r="B736" s="0" t="s">
        <v>281</v>
      </c>
      <c r="C736" s="0" t="s">
        <v>325</v>
      </c>
      <c r="D736" s="0" t="n">
        <v>20180816</v>
      </c>
      <c r="E736" s="0" t="s">
        <v>789</v>
      </c>
      <c r="F736" s="0" t="n">
        <v>14000</v>
      </c>
      <c r="G736" s="0" t="n">
        <v>95.679</v>
      </c>
      <c r="H736" s="0" t="n">
        <v>3.685223</v>
      </c>
      <c r="J736" s="224" t="n">
        <f aca="false">ROUND(D736/10000,0)</f>
        <v>2018</v>
      </c>
      <c r="K736" s="224" t="n">
        <f aca="false">ROUND((D736-J736*10000)/100,0)</f>
        <v>8</v>
      </c>
      <c r="L736" s="224" t="n">
        <f aca="false">D736-J736*10000-K736*100</f>
        <v>16</v>
      </c>
      <c r="M736" s="325" t="n">
        <f aca="false">DATE(J736,K736,L736)</f>
        <v>43328</v>
      </c>
      <c r="N736" s="222" t="n">
        <f aca="false">M736+E736</f>
        <v>43328.4193865741</v>
      </c>
      <c r="O736" s="0" t="n">
        <v>95.679</v>
      </c>
      <c r="P736" s="0" t="n">
        <v>3.685223</v>
      </c>
      <c r="Q736" s="0" t="s">
        <v>281</v>
      </c>
    </row>
    <row r="737" customFormat="false" ht="15" hidden="false" customHeight="false" outlineLevel="0" collapsed="false">
      <c r="A737" s="0" t="s">
        <v>602</v>
      </c>
      <c r="B737" s="0" t="s">
        <v>281</v>
      </c>
      <c r="C737" s="0" t="s">
        <v>325</v>
      </c>
      <c r="D737" s="0" t="n">
        <v>20180816</v>
      </c>
      <c r="E737" s="0" t="s">
        <v>789</v>
      </c>
      <c r="F737" s="0" t="n">
        <v>14000</v>
      </c>
      <c r="G737" s="0" t="n">
        <v>95.679</v>
      </c>
      <c r="H737" s="0" t="n">
        <v>3.685223</v>
      </c>
      <c r="J737" s="224" t="n">
        <f aca="false">ROUND(D737/10000,0)</f>
        <v>2018</v>
      </c>
      <c r="K737" s="224" t="n">
        <f aca="false">ROUND((D737-J737*10000)/100,0)</f>
        <v>8</v>
      </c>
      <c r="L737" s="224" t="n">
        <f aca="false">D737-J737*10000-K737*100</f>
        <v>16</v>
      </c>
      <c r="M737" s="325" t="n">
        <f aca="false">DATE(J737,K737,L737)</f>
        <v>43328</v>
      </c>
      <c r="N737" s="222" t="n">
        <f aca="false">M737+E737</f>
        <v>43328.4193865741</v>
      </c>
      <c r="O737" s="0" t="n">
        <v>95.679</v>
      </c>
      <c r="P737" s="0" t="n">
        <v>3.685223</v>
      </c>
      <c r="Q737" s="0" t="s">
        <v>281</v>
      </c>
    </row>
    <row r="738" customFormat="false" ht="15" hidden="false" customHeight="false" outlineLevel="0" collapsed="false">
      <c r="A738" s="0" t="s">
        <v>602</v>
      </c>
      <c r="B738" s="0" t="s">
        <v>281</v>
      </c>
      <c r="C738" s="0" t="s">
        <v>325</v>
      </c>
      <c r="D738" s="0" t="n">
        <v>20180816</v>
      </c>
      <c r="E738" s="0" t="s">
        <v>509</v>
      </c>
      <c r="F738" s="0" t="n">
        <v>15000</v>
      </c>
      <c r="G738" s="0" t="n">
        <v>95.623</v>
      </c>
      <c r="H738" s="0" t="n">
        <v>3.700991</v>
      </c>
      <c r="J738" s="224" t="n">
        <f aca="false">ROUND(D738/10000,0)</f>
        <v>2018</v>
      </c>
      <c r="K738" s="224" t="n">
        <f aca="false">ROUND((D738-J738*10000)/100,0)</f>
        <v>8</v>
      </c>
      <c r="L738" s="224" t="n">
        <f aca="false">D738-J738*10000-K738*100</f>
        <v>16</v>
      </c>
      <c r="M738" s="325" t="n">
        <f aca="false">DATE(J738,K738,L738)</f>
        <v>43328</v>
      </c>
      <c r="N738" s="222" t="n">
        <f aca="false">M738+E738</f>
        <v>43328.5674074074</v>
      </c>
      <c r="O738" s="0" t="n">
        <v>95.623</v>
      </c>
      <c r="P738" s="0" t="n">
        <v>3.700991</v>
      </c>
      <c r="Q738" s="0" t="s">
        <v>281</v>
      </c>
    </row>
    <row r="739" customFormat="false" ht="15" hidden="false" customHeight="false" outlineLevel="0" collapsed="false">
      <c r="A739" s="0" t="s">
        <v>602</v>
      </c>
      <c r="B739" s="0" t="s">
        <v>281</v>
      </c>
      <c r="C739" s="0" t="s">
        <v>325</v>
      </c>
      <c r="D739" s="0" t="n">
        <v>20180816</v>
      </c>
      <c r="E739" s="0" t="s">
        <v>790</v>
      </c>
      <c r="F739" s="0" t="n">
        <v>15000</v>
      </c>
      <c r="G739" s="0" t="n">
        <v>95.623</v>
      </c>
      <c r="H739" s="0" t="n">
        <v>3.700991</v>
      </c>
      <c r="J739" s="224" t="n">
        <f aca="false">ROUND(D739/10000,0)</f>
        <v>2018</v>
      </c>
      <c r="K739" s="224" t="n">
        <f aca="false">ROUND((D739-J739*10000)/100,0)</f>
        <v>8</v>
      </c>
      <c r="L739" s="224" t="n">
        <f aca="false">D739-J739*10000-K739*100</f>
        <v>16</v>
      </c>
      <c r="M739" s="325" t="n">
        <f aca="false">DATE(J739,K739,L739)</f>
        <v>43328</v>
      </c>
      <c r="N739" s="222" t="n">
        <f aca="false">M739+E739</f>
        <v>43328.567650463</v>
      </c>
      <c r="O739" s="0" t="n">
        <v>95.623</v>
      </c>
      <c r="P739" s="0" t="n">
        <v>3.700991</v>
      </c>
      <c r="Q739" s="0" t="s">
        <v>281</v>
      </c>
    </row>
    <row r="740" customFormat="false" ht="15" hidden="false" customHeight="false" outlineLevel="0" collapsed="false">
      <c r="A740" s="0" t="s">
        <v>602</v>
      </c>
      <c r="B740" s="0" t="s">
        <v>281</v>
      </c>
      <c r="C740" s="0" t="s">
        <v>325</v>
      </c>
      <c r="D740" s="0" t="n">
        <v>20180816</v>
      </c>
      <c r="E740" s="0" t="s">
        <v>791</v>
      </c>
      <c r="F740" s="0" t="n">
        <v>13000</v>
      </c>
      <c r="G740" s="0" t="n">
        <v>95.676</v>
      </c>
      <c r="H740" s="0" t="n">
        <v>3.686068</v>
      </c>
      <c r="J740" s="224" t="n">
        <f aca="false">ROUND(D740/10000,0)</f>
        <v>2018</v>
      </c>
      <c r="K740" s="224" t="n">
        <f aca="false">ROUND((D740-J740*10000)/100,0)</f>
        <v>8</v>
      </c>
      <c r="L740" s="224" t="n">
        <f aca="false">D740-J740*10000-K740*100</f>
        <v>16</v>
      </c>
      <c r="M740" s="325" t="n">
        <f aca="false">DATE(J740,K740,L740)</f>
        <v>43328</v>
      </c>
      <c r="N740" s="222" t="n">
        <f aca="false">M740+E740</f>
        <v>43328.6798263889</v>
      </c>
      <c r="O740" s="0" t="n">
        <v>95.676</v>
      </c>
      <c r="P740" s="0" t="n">
        <v>3.686068</v>
      </c>
      <c r="Q740" s="0" t="s">
        <v>281</v>
      </c>
    </row>
    <row r="741" customFormat="false" ht="15" hidden="false" customHeight="false" outlineLevel="0" collapsed="false">
      <c r="A741" s="0" t="s">
        <v>602</v>
      </c>
      <c r="B741" s="0" t="s">
        <v>281</v>
      </c>
      <c r="C741" s="0" t="s">
        <v>325</v>
      </c>
      <c r="D741" s="0" t="n">
        <v>20180816</v>
      </c>
      <c r="E741" s="0" t="s">
        <v>792</v>
      </c>
      <c r="F741" s="0" t="n">
        <v>13000</v>
      </c>
      <c r="G741" s="0" t="n">
        <v>95.676</v>
      </c>
      <c r="H741" s="0" t="n">
        <v>3.686068</v>
      </c>
      <c r="J741" s="224" t="n">
        <f aca="false">ROUND(D741/10000,0)</f>
        <v>2018</v>
      </c>
      <c r="K741" s="224" t="n">
        <f aca="false">ROUND((D741-J741*10000)/100,0)</f>
        <v>8</v>
      </c>
      <c r="L741" s="224" t="n">
        <f aca="false">D741-J741*10000-K741*100</f>
        <v>16</v>
      </c>
      <c r="M741" s="325" t="n">
        <f aca="false">DATE(J741,K741,L741)</f>
        <v>43328</v>
      </c>
      <c r="N741" s="222" t="n">
        <f aca="false">M741+E741</f>
        <v>43328.679837963</v>
      </c>
      <c r="O741" s="0" t="n">
        <v>95.676</v>
      </c>
      <c r="P741" s="0" t="n">
        <v>3.686068</v>
      </c>
      <c r="Q741" s="0" t="s">
        <v>281</v>
      </c>
    </row>
    <row r="742" customFormat="false" ht="15" hidden="false" customHeight="false" outlineLevel="0" collapsed="false">
      <c r="A742" s="0" t="s">
        <v>602</v>
      </c>
      <c r="B742" s="0" t="s">
        <v>281</v>
      </c>
      <c r="C742" s="0" t="s">
        <v>325</v>
      </c>
      <c r="D742" s="0" t="n">
        <v>20180816</v>
      </c>
      <c r="E742" s="0" t="s">
        <v>793</v>
      </c>
      <c r="F742" s="0" t="n">
        <v>25000</v>
      </c>
      <c r="G742" s="0" t="n">
        <v>95.676</v>
      </c>
      <c r="H742" s="0" t="n">
        <v>3.686068</v>
      </c>
      <c r="J742" s="224" t="n">
        <f aca="false">ROUND(D742/10000,0)</f>
        <v>2018</v>
      </c>
      <c r="K742" s="224" t="n">
        <f aca="false">ROUND((D742-J742*10000)/100,0)</f>
        <v>8</v>
      </c>
      <c r="L742" s="224" t="n">
        <f aca="false">D742-J742*10000-K742*100</f>
        <v>16</v>
      </c>
      <c r="M742" s="325" t="n">
        <f aca="false">DATE(J742,K742,L742)</f>
        <v>43328</v>
      </c>
      <c r="N742" s="222" t="n">
        <f aca="false">M742+E742</f>
        <v>43328.6836921296</v>
      </c>
      <c r="O742" s="0" t="n">
        <v>95.676</v>
      </c>
      <c r="P742" s="0" t="n">
        <v>3.686068</v>
      </c>
      <c r="Q742" s="0" t="s">
        <v>281</v>
      </c>
    </row>
    <row r="743" customFormat="false" ht="15" hidden="false" customHeight="false" outlineLevel="0" collapsed="false">
      <c r="A743" s="0" t="s">
        <v>602</v>
      </c>
      <c r="B743" s="0" t="s">
        <v>281</v>
      </c>
      <c r="C743" s="0" t="s">
        <v>325</v>
      </c>
      <c r="D743" s="0" t="n">
        <v>20180816</v>
      </c>
      <c r="E743" s="0" t="s">
        <v>794</v>
      </c>
      <c r="F743" s="0" t="n">
        <v>25000</v>
      </c>
      <c r="G743" s="0" t="n">
        <v>95.676</v>
      </c>
      <c r="H743" s="0" t="n">
        <v>3.686068</v>
      </c>
      <c r="J743" s="224" t="n">
        <f aca="false">ROUND(D743/10000,0)</f>
        <v>2018</v>
      </c>
      <c r="K743" s="224" t="n">
        <f aca="false">ROUND((D743-J743*10000)/100,0)</f>
        <v>8</v>
      </c>
      <c r="L743" s="224" t="n">
        <f aca="false">D743-J743*10000-K743*100</f>
        <v>16</v>
      </c>
      <c r="M743" s="325" t="n">
        <f aca="false">DATE(J743,K743,L743)</f>
        <v>43328</v>
      </c>
      <c r="N743" s="222" t="n">
        <f aca="false">M743+E743</f>
        <v>43328.6837037037</v>
      </c>
      <c r="O743" s="0" t="n">
        <v>95.676</v>
      </c>
      <c r="P743" s="0" t="n">
        <v>3.686068</v>
      </c>
      <c r="Q743" s="0" t="s">
        <v>281</v>
      </c>
    </row>
    <row r="744" customFormat="false" ht="15" hidden="false" customHeight="false" outlineLevel="0" collapsed="false">
      <c r="A744" s="0" t="s">
        <v>602</v>
      </c>
      <c r="B744" s="0" t="s">
        <v>281</v>
      </c>
      <c r="C744" s="0" t="s">
        <v>325</v>
      </c>
      <c r="D744" s="0" t="n">
        <v>20180817</v>
      </c>
      <c r="E744" s="0" t="s">
        <v>795</v>
      </c>
      <c r="F744" s="0" t="n">
        <v>26000</v>
      </c>
      <c r="G744" s="0" t="n">
        <v>95.724</v>
      </c>
      <c r="H744" s="0" t="n">
        <v>3.673333</v>
      </c>
      <c r="J744" s="224" t="n">
        <f aca="false">ROUND(D744/10000,0)</f>
        <v>2018</v>
      </c>
      <c r="K744" s="224" t="n">
        <f aca="false">ROUND((D744-J744*10000)/100,0)</f>
        <v>8</v>
      </c>
      <c r="L744" s="224" t="n">
        <f aca="false">D744-J744*10000-K744*100</f>
        <v>17</v>
      </c>
      <c r="M744" s="325" t="n">
        <f aca="false">DATE(J744,K744,L744)</f>
        <v>43329</v>
      </c>
      <c r="N744" s="222" t="n">
        <f aca="false">M744+E744</f>
        <v>43329.4229513889</v>
      </c>
      <c r="O744" s="0" t="n">
        <v>95.724</v>
      </c>
      <c r="P744" s="0" t="n">
        <v>3.673333</v>
      </c>
      <c r="Q744" s="0" t="s">
        <v>281</v>
      </c>
    </row>
    <row r="745" customFormat="false" ht="15" hidden="false" customHeight="false" outlineLevel="0" collapsed="false">
      <c r="A745" s="0" t="s">
        <v>602</v>
      </c>
      <c r="B745" s="0" t="s">
        <v>281</v>
      </c>
      <c r="C745" s="0" t="s">
        <v>325</v>
      </c>
      <c r="D745" s="0" t="n">
        <v>20180817</v>
      </c>
      <c r="E745" s="0" t="s">
        <v>796</v>
      </c>
      <c r="F745" s="0" t="n">
        <v>26000</v>
      </c>
      <c r="G745" s="0" t="n">
        <v>95.724</v>
      </c>
      <c r="H745" s="0" t="n">
        <v>3.673333</v>
      </c>
      <c r="J745" s="224" t="n">
        <f aca="false">ROUND(D745/10000,0)</f>
        <v>2018</v>
      </c>
      <c r="K745" s="224" t="n">
        <f aca="false">ROUND((D745-J745*10000)/100,0)</f>
        <v>8</v>
      </c>
      <c r="L745" s="224" t="n">
        <f aca="false">D745-J745*10000-K745*100</f>
        <v>17</v>
      </c>
      <c r="M745" s="325" t="n">
        <f aca="false">DATE(J745,K745,L745)</f>
        <v>43329</v>
      </c>
      <c r="N745" s="222" t="n">
        <f aca="false">M745+E745</f>
        <v>43329.422962963</v>
      </c>
      <c r="O745" s="0" t="n">
        <v>95.724</v>
      </c>
      <c r="P745" s="0" t="n">
        <v>3.673333</v>
      </c>
      <c r="Q745" s="0" t="s">
        <v>281</v>
      </c>
    </row>
    <row r="746" customFormat="false" ht="15" hidden="false" customHeight="false" outlineLevel="0" collapsed="false">
      <c r="A746" s="0" t="s">
        <v>602</v>
      </c>
      <c r="B746" s="0" t="s">
        <v>281</v>
      </c>
      <c r="C746" s="0" t="s">
        <v>325</v>
      </c>
      <c r="D746" s="0" t="n">
        <v>20180817</v>
      </c>
      <c r="E746" s="0" t="s">
        <v>797</v>
      </c>
      <c r="F746" s="0" t="n">
        <v>20000</v>
      </c>
      <c r="G746" s="0" t="n">
        <v>95.673</v>
      </c>
      <c r="H746" s="0" t="n">
        <v>3.687695</v>
      </c>
      <c r="J746" s="224" t="n">
        <f aca="false">ROUND(D746/10000,0)</f>
        <v>2018</v>
      </c>
      <c r="K746" s="224" t="n">
        <f aca="false">ROUND((D746-J746*10000)/100,0)</f>
        <v>8</v>
      </c>
      <c r="L746" s="224" t="n">
        <f aca="false">D746-J746*10000-K746*100</f>
        <v>17</v>
      </c>
      <c r="M746" s="325" t="n">
        <f aca="false">DATE(J746,K746,L746)</f>
        <v>43329</v>
      </c>
      <c r="N746" s="222" t="n">
        <f aca="false">M746+E746</f>
        <v>43329.4544097222</v>
      </c>
      <c r="O746" s="0" t="n">
        <v>95.673</v>
      </c>
      <c r="P746" s="0" t="n">
        <v>3.687695</v>
      </c>
      <c r="Q746" s="0" t="s">
        <v>281</v>
      </c>
    </row>
    <row r="747" customFormat="false" ht="15" hidden="false" customHeight="false" outlineLevel="0" collapsed="false">
      <c r="A747" s="0" t="s">
        <v>602</v>
      </c>
      <c r="B747" s="0" t="s">
        <v>281</v>
      </c>
      <c r="C747" s="0" t="s">
        <v>325</v>
      </c>
      <c r="D747" s="0" t="n">
        <v>20180817</v>
      </c>
      <c r="E747" s="0" t="s">
        <v>798</v>
      </c>
      <c r="F747" s="0" t="n">
        <v>20000</v>
      </c>
      <c r="G747" s="0" t="n">
        <v>95.673</v>
      </c>
      <c r="H747" s="0" t="n">
        <v>3.687695</v>
      </c>
      <c r="J747" s="224" t="n">
        <f aca="false">ROUND(D747/10000,0)</f>
        <v>2018</v>
      </c>
      <c r="K747" s="224" t="n">
        <f aca="false">ROUND((D747-J747*10000)/100,0)</f>
        <v>8</v>
      </c>
      <c r="L747" s="224" t="n">
        <f aca="false">D747-J747*10000-K747*100</f>
        <v>17</v>
      </c>
      <c r="M747" s="325" t="n">
        <f aca="false">DATE(J747,K747,L747)</f>
        <v>43329</v>
      </c>
      <c r="N747" s="222" t="n">
        <f aca="false">M747+E747</f>
        <v>43329.4544328704</v>
      </c>
      <c r="O747" s="0" t="n">
        <v>95.673</v>
      </c>
      <c r="P747" s="0" t="n">
        <v>3.687695</v>
      </c>
      <c r="Q747" s="0" t="s">
        <v>281</v>
      </c>
    </row>
    <row r="748" customFormat="false" ht="15" hidden="false" customHeight="false" outlineLevel="0" collapsed="false">
      <c r="A748" s="0" t="s">
        <v>602</v>
      </c>
      <c r="B748" s="0" t="s">
        <v>281</v>
      </c>
      <c r="C748" s="0" t="s">
        <v>325</v>
      </c>
      <c r="D748" s="0" t="n">
        <v>20180817</v>
      </c>
      <c r="E748" s="0" t="s">
        <v>799</v>
      </c>
      <c r="F748" s="0" t="n">
        <v>25000</v>
      </c>
      <c r="G748" s="0" t="n">
        <v>95.299</v>
      </c>
      <c r="H748" s="0" t="n">
        <v>3.793283</v>
      </c>
      <c r="J748" s="224" t="n">
        <f aca="false">ROUND(D748/10000,0)</f>
        <v>2018</v>
      </c>
      <c r="K748" s="224" t="n">
        <f aca="false">ROUND((D748-J748*10000)/100,0)</f>
        <v>8</v>
      </c>
      <c r="L748" s="224" t="n">
        <f aca="false">D748-J748*10000-K748*100</f>
        <v>17</v>
      </c>
      <c r="M748" s="325" t="n">
        <f aca="false">DATE(J748,K748,L748)</f>
        <v>43329</v>
      </c>
      <c r="N748" s="222" t="n">
        <f aca="false">M748+E748</f>
        <v>43329.6611111111</v>
      </c>
      <c r="O748" s="0" t="n">
        <v>95.299</v>
      </c>
      <c r="P748" s="0" t="n">
        <v>3.793283</v>
      </c>
      <c r="Q748" s="0" t="s">
        <v>281</v>
      </c>
    </row>
    <row r="749" customFormat="false" ht="15" hidden="false" customHeight="false" outlineLevel="0" collapsed="false">
      <c r="A749" s="0" t="s">
        <v>602</v>
      </c>
      <c r="B749" s="0" t="s">
        <v>281</v>
      </c>
      <c r="C749" s="0" t="s">
        <v>325</v>
      </c>
      <c r="D749" s="0" t="n">
        <v>20180817</v>
      </c>
      <c r="E749" s="0" t="s">
        <v>800</v>
      </c>
      <c r="F749" s="0" t="n">
        <v>25000</v>
      </c>
      <c r="G749" s="0" t="n">
        <v>95.299</v>
      </c>
      <c r="H749" s="0" t="n">
        <v>3.793283</v>
      </c>
      <c r="J749" s="224" t="n">
        <f aca="false">ROUND(D749/10000,0)</f>
        <v>2018</v>
      </c>
      <c r="K749" s="224" t="n">
        <f aca="false">ROUND((D749-J749*10000)/100,0)</f>
        <v>8</v>
      </c>
      <c r="L749" s="224" t="n">
        <f aca="false">D749-J749*10000-K749*100</f>
        <v>17</v>
      </c>
      <c r="M749" s="325" t="n">
        <f aca="false">DATE(J749,K749,L749)</f>
        <v>43329</v>
      </c>
      <c r="N749" s="222" t="n">
        <f aca="false">M749+E749</f>
        <v>43329.6614236111</v>
      </c>
      <c r="O749" s="0" t="n">
        <v>95.299</v>
      </c>
      <c r="P749" s="0" t="n">
        <v>3.793283</v>
      </c>
      <c r="Q749" s="0" t="s">
        <v>281</v>
      </c>
    </row>
    <row r="750" customFormat="false" ht="15" hidden="false" customHeight="false" outlineLevel="0" collapsed="false">
      <c r="A750" s="0" t="s">
        <v>602</v>
      </c>
      <c r="B750" s="0" t="s">
        <v>281</v>
      </c>
      <c r="C750" s="0" t="s">
        <v>325</v>
      </c>
      <c r="D750" s="0" t="n">
        <v>20180821</v>
      </c>
      <c r="E750" s="0" t="s">
        <v>801</v>
      </c>
      <c r="F750" s="0" t="n">
        <v>88000</v>
      </c>
      <c r="G750" s="0" t="n">
        <v>96.075</v>
      </c>
      <c r="H750" s="0" t="n">
        <v>3.576151</v>
      </c>
      <c r="J750" s="224" t="n">
        <f aca="false">ROUND(D750/10000,0)</f>
        <v>2018</v>
      </c>
      <c r="K750" s="224" t="n">
        <f aca="false">ROUND((D750-J750*10000)/100,0)</f>
        <v>8</v>
      </c>
      <c r="L750" s="224" t="n">
        <f aca="false">D750-J750*10000-K750*100</f>
        <v>21</v>
      </c>
      <c r="M750" s="325" t="n">
        <f aca="false">DATE(J750,K750,L750)</f>
        <v>43333</v>
      </c>
      <c r="N750" s="222" t="n">
        <f aca="false">M750+E750</f>
        <v>43333.5938541667</v>
      </c>
      <c r="O750" s="0" t="n">
        <v>96.075</v>
      </c>
      <c r="P750" s="0" t="n">
        <v>3.576151</v>
      </c>
      <c r="Q750" s="0" t="s">
        <v>281</v>
      </c>
    </row>
    <row r="751" customFormat="false" ht="15" hidden="false" customHeight="false" outlineLevel="0" collapsed="false">
      <c r="A751" s="0" t="s">
        <v>602</v>
      </c>
      <c r="B751" s="0" t="s">
        <v>281</v>
      </c>
      <c r="C751" s="0" t="s">
        <v>325</v>
      </c>
      <c r="D751" s="0" t="n">
        <v>20180821</v>
      </c>
      <c r="E751" s="0" t="s">
        <v>801</v>
      </c>
      <c r="F751" s="0" t="n">
        <v>88000</v>
      </c>
      <c r="G751" s="0" t="n">
        <v>96.075</v>
      </c>
      <c r="H751" s="0" t="n">
        <v>3.576151</v>
      </c>
      <c r="J751" s="224" t="n">
        <f aca="false">ROUND(D751/10000,0)</f>
        <v>2018</v>
      </c>
      <c r="K751" s="224" t="n">
        <f aca="false">ROUND((D751-J751*10000)/100,0)</f>
        <v>8</v>
      </c>
      <c r="L751" s="224" t="n">
        <f aca="false">D751-J751*10000-K751*100</f>
        <v>21</v>
      </c>
      <c r="M751" s="325" t="n">
        <f aca="false">DATE(J751,K751,L751)</f>
        <v>43333</v>
      </c>
      <c r="N751" s="222" t="n">
        <f aca="false">M751+E751</f>
        <v>43333.5938541667</v>
      </c>
      <c r="O751" s="0" t="n">
        <v>96.075</v>
      </c>
      <c r="P751" s="0" t="n">
        <v>3.576151</v>
      </c>
      <c r="Q751" s="0" t="s">
        <v>281</v>
      </c>
    </row>
    <row r="752" customFormat="false" ht="15" hidden="false" customHeight="false" outlineLevel="0" collapsed="false">
      <c r="A752" s="0" t="s">
        <v>602</v>
      </c>
      <c r="B752" s="0" t="s">
        <v>281</v>
      </c>
      <c r="C752" s="0" t="s">
        <v>325</v>
      </c>
      <c r="D752" s="0" t="n">
        <v>20180821</v>
      </c>
      <c r="E752" s="0" t="s">
        <v>802</v>
      </c>
      <c r="F752" s="0" t="n">
        <v>250000</v>
      </c>
      <c r="G752" s="0" t="n">
        <v>95.692</v>
      </c>
      <c r="H752" s="0" t="n">
        <v>3.683905</v>
      </c>
      <c r="J752" s="224" t="n">
        <f aca="false">ROUND(D752/10000,0)</f>
        <v>2018</v>
      </c>
      <c r="K752" s="224" t="n">
        <f aca="false">ROUND((D752-J752*10000)/100,0)</f>
        <v>8</v>
      </c>
      <c r="L752" s="224" t="n">
        <f aca="false">D752-J752*10000-K752*100</f>
        <v>21</v>
      </c>
      <c r="M752" s="325" t="n">
        <f aca="false">DATE(J752,K752,L752)</f>
        <v>43333</v>
      </c>
      <c r="N752" s="222" t="n">
        <f aca="false">M752+E752</f>
        <v>43333.6618171296</v>
      </c>
      <c r="O752" s="0" t="n">
        <v>95.692</v>
      </c>
      <c r="P752" s="0" t="n">
        <v>3.683905</v>
      </c>
      <c r="Q752" s="0" t="s">
        <v>281</v>
      </c>
    </row>
    <row r="753" customFormat="false" ht="15" hidden="false" customHeight="false" outlineLevel="0" collapsed="false">
      <c r="A753" s="0" t="s">
        <v>602</v>
      </c>
      <c r="B753" s="0" t="s">
        <v>281</v>
      </c>
      <c r="C753" s="0" t="s">
        <v>325</v>
      </c>
      <c r="D753" s="0" t="n">
        <v>20180821</v>
      </c>
      <c r="E753" s="0" t="s">
        <v>434</v>
      </c>
      <c r="F753" s="0" t="n">
        <v>250000</v>
      </c>
      <c r="G753" s="0" t="n">
        <v>95.672</v>
      </c>
      <c r="H753" s="0" t="n">
        <v>3.689546</v>
      </c>
      <c r="J753" s="224" t="n">
        <f aca="false">ROUND(D753/10000,0)</f>
        <v>2018</v>
      </c>
      <c r="K753" s="224" t="n">
        <f aca="false">ROUND((D753-J753*10000)/100,0)</f>
        <v>8</v>
      </c>
      <c r="L753" s="224" t="n">
        <f aca="false">D753-J753*10000-K753*100</f>
        <v>21</v>
      </c>
      <c r="M753" s="325" t="n">
        <f aca="false">DATE(J753,K753,L753)</f>
        <v>43333</v>
      </c>
      <c r="N753" s="222" t="n">
        <f aca="false">M753+E753</f>
        <v>43333.6635416667</v>
      </c>
      <c r="O753" s="0" t="n">
        <v>95.672</v>
      </c>
      <c r="P753" s="0" t="n">
        <v>3.689546</v>
      </c>
      <c r="Q753" s="0" t="s">
        <v>281</v>
      </c>
    </row>
    <row r="754" customFormat="false" ht="15" hidden="false" customHeight="false" outlineLevel="0" collapsed="false">
      <c r="A754" s="0" t="s">
        <v>602</v>
      </c>
      <c r="B754" s="0" t="s">
        <v>281</v>
      </c>
      <c r="C754" s="0" t="s">
        <v>325</v>
      </c>
      <c r="D754" s="0" t="n">
        <v>20180821</v>
      </c>
      <c r="E754" s="0" t="s">
        <v>803</v>
      </c>
      <c r="F754" s="0" t="n">
        <v>250000</v>
      </c>
      <c r="G754" s="0" t="n">
        <v>95.649</v>
      </c>
      <c r="H754" s="0" t="n">
        <v>3.696034</v>
      </c>
      <c r="J754" s="224" t="n">
        <f aca="false">ROUND(D754/10000,0)</f>
        <v>2018</v>
      </c>
      <c r="K754" s="224" t="n">
        <f aca="false">ROUND((D754-J754*10000)/100,0)</f>
        <v>8</v>
      </c>
      <c r="L754" s="224" t="n">
        <f aca="false">D754-J754*10000-K754*100</f>
        <v>21</v>
      </c>
      <c r="M754" s="325" t="n">
        <f aca="false">DATE(J754,K754,L754)</f>
        <v>43333</v>
      </c>
      <c r="N754" s="222" t="n">
        <f aca="false">M754+E754</f>
        <v>43333.6730787037</v>
      </c>
      <c r="O754" s="0" t="n">
        <v>95.649</v>
      </c>
      <c r="P754" s="0" t="n">
        <v>3.696034</v>
      </c>
      <c r="Q754" s="0" t="s">
        <v>281</v>
      </c>
    </row>
    <row r="755" customFormat="false" ht="15" hidden="false" customHeight="false" outlineLevel="0" collapsed="false">
      <c r="A755" s="0" t="s">
        <v>602</v>
      </c>
      <c r="B755" s="0" t="s">
        <v>281</v>
      </c>
      <c r="C755" s="0" t="s">
        <v>325</v>
      </c>
      <c r="D755" s="0" t="n">
        <v>20180822</v>
      </c>
      <c r="E755" s="0" t="s">
        <v>804</v>
      </c>
      <c r="F755" s="0" t="n">
        <v>25000</v>
      </c>
      <c r="G755" s="0" t="n">
        <v>95.698</v>
      </c>
      <c r="H755" s="0" t="n">
        <v>3.682995</v>
      </c>
      <c r="J755" s="224" t="n">
        <f aca="false">ROUND(D755/10000,0)</f>
        <v>2018</v>
      </c>
      <c r="K755" s="224" t="n">
        <f aca="false">ROUND((D755-J755*10000)/100,0)</f>
        <v>8</v>
      </c>
      <c r="L755" s="224" t="n">
        <f aca="false">D755-J755*10000-K755*100</f>
        <v>22</v>
      </c>
      <c r="M755" s="325" t="n">
        <f aca="false">DATE(J755,K755,L755)</f>
        <v>43334</v>
      </c>
      <c r="N755" s="222" t="n">
        <f aca="false">M755+E755</f>
        <v>43334.5833449074</v>
      </c>
      <c r="O755" s="0" t="n">
        <v>95.698</v>
      </c>
      <c r="P755" s="0" t="n">
        <v>3.682995</v>
      </c>
      <c r="Q755" s="0" t="s">
        <v>281</v>
      </c>
    </row>
    <row r="756" customFormat="false" ht="15" hidden="false" customHeight="false" outlineLevel="0" collapsed="false">
      <c r="A756" s="0" t="s">
        <v>602</v>
      </c>
      <c r="B756" s="0" t="s">
        <v>281</v>
      </c>
      <c r="C756" s="0" t="s">
        <v>325</v>
      </c>
      <c r="D756" s="0" t="n">
        <v>20180822</v>
      </c>
      <c r="E756" s="0" t="s">
        <v>804</v>
      </c>
      <c r="F756" s="0" t="n">
        <v>25000</v>
      </c>
      <c r="G756" s="0" t="n">
        <v>95.698</v>
      </c>
      <c r="H756" s="0" t="n">
        <v>3.682995</v>
      </c>
      <c r="J756" s="224" t="n">
        <f aca="false">ROUND(D756/10000,0)</f>
        <v>2018</v>
      </c>
      <c r="K756" s="224" t="n">
        <f aca="false">ROUND((D756-J756*10000)/100,0)</f>
        <v>8</v>
      </c>
      <c r="L756" s="224" t="n">
        <f aca="false">D756-J756*10000-K756*100</f>
        <v>22</v>
      </c>
      <c r="M756" s="325" t="n">
        <f aca="false">DATE(J756,K756,L756)</f>
        <v>43334</v>
      </c>
      <c r="N756" s="222" t="n">
        <f aca="false">M756+E756</f>
        <v>43334.5833449074</v>
      </c>
      <c r="O756" s="0" t="n">
        <v>95.698</v>
      </c>
      <c r="P756" s="0" t="n">
        <v>3.682995</v>
      </c>
      <c r="Q756" s="0" t="s">
        <v>281</v>
      </c>
    </row>
    <row r="757" customFormat="false" ht="15" hidden="false" customHeight="false" outlineLevel="0" collapsed="false">
      <c r="A757" s="0" t="s">
        <v>602</v>
      </c>
      <c r="B757" s="0" t="s">
        <v>281</v>
      </c>
      <c r="C757" s="0" t="s">
        <v>325</v>
      </c>
      <c r="D757" s="0" t="n">
        <v>20180822</v>
      </c>
      <c r="E757" s="0" t="s">
        <v>804</v>
      </c>
      <c r="F757" s="0" t="n">
        <v>25000</v>
      </c>
      <c r="G757" s="0" t="n">
        <v>95.698</v>
      </c>
      <c r="H757" s="0" t="n">
        <v>3.682995</v>
      </c>
      <c r="J757" s="224" t="n">
        <f aca="false">ROUND(D757/10000,0)</f>
        <v>2018</v>
      </c>
      <c r="K757" s="224" t="n">
        <f aca="false">ROUND((D757-J757*10000)/100,0)</f>
        <v>8</v>
      </c>
      <c r="L757" s="224" t="n">
        <f aca="false">D757-J757*10000-K757*100</f>
        <v>22</v>
      </c>
      <c r="M757" s="325" t="n">
        <f aca="false">DATE(J757,K757,L757)</f>
        <v>43334</v>
      </c>
      <c r="N757" s="222" t="n">
        <f aca="false">M757+E757</f>
        <v>43334.5833449074</v>
      </c>
      <c r="O757" s="0" t="n">
        <v>95.698</v>
      </c>
      <c r="P757" s="0" t="n">
        <v>3.682995</v>
      </c>
      <c r="Q757" s="0" t="s">
        <v>281</v>
      </c>
    </row>
    <row r="758" customFormat="false" ht="15" hidden="false" customHeight="false" outlineLevel="0" collapsed="false">
      <c r="A758" s="0" t="s">
        <v>602</v>
      </c>
      <c r="B758" s="0" t="s">
        <v>281</v>
      </c>
      <c r="C758" s="0" t="s">
        <v>325</v>
      </c>
      <c r="D758" s="0" t="n">
        <v>20180822</v>
      </c>
      <c r="E758" s="0" t="s">
        <v>805</v>
      </c>
      <c r="F758" s="0" t="n">
        <v>30000</v>
      </c>
      <c r="G758" s="0" t="n">
        <v>95.793</v>
      </c>
      <c r="H758" s="0" t="n">
        <v>3.656205</v>
      </c>
      <c r="J758" s="224" t="n">
        <f aca="false">ROUND(D758/10000,0)</f>
        <v>2018</v>
      </c>
      <c r="K758" s="224" t="n">
        <f aca="false">ROUND((D758-J758*10000)/100,0)</f>
        <v>8</v>
      </c>
      <c r="L758" s="224" t="n">
        <f aca="false">D758-J758*10000-K758*100</f>
        <v>22</v>
      </c>
      <c r="M758" s="325" t="n">
        <f aca="false">DATE(J758,K758,L758)</f>
        <v>43334</v>
      </c>
      <c r="N758" s="222" t="n">
        <f aca="false">M758+E758</f>
        <v>43334.6012847222</v>
      </c>
      <c r="O758" s="0" t="n">
        <v>95.793</v>
      </c>
      <c r="P758" s="0" t="n">
        <v>3.656205</v>
      </c>
      <c r="Q758" s="0" t="s">
        <v>281</v>
      </c>
    </row>
    <row r="759" customFormat="false" ht="15" hidden="false" customHeight="false" outlineLevel="0" collapsed="false">
      <c r="A759" s="0" t="s">
        <v>602</v>
      </c>
      <c r="B759" s="0" t="s">
        <v>281</v>
      </c>
      <c r="C759" s="0" t="s">
        <v>325</v>
      </c>
      <c r="D759" s="0" t="n">
        <v>20180822</v>
      </c>
      <c r="E759" s="0" t="s">
        <v>805</v>
      </c>
      <c r="F759" s="0" t="n">
        <v>30000</v>
      </c>
      <c r="G759" s="0" t="n">
        <v>95.793</v>
      </c>
      <c r="H759" s="0" t="n">
        <v>3.656205</v>
      </c>
      <c r="J759" s="224" t="n">
        <f aca="false">ROUND(D759/10000,0)</f>
        <v>2018</v>
      </c>
      <c r="K759" s="224" t="n">
        <f aca="false">ROUND((D759-J759*10000)/100,0)</f>
        <v>8</v>
      </c>
      <c r="L759" s="224" t="n">
        <f aca="false">D759-J759*10000-K759*100</f>
        <v>22</v>
      </c>
      <c r="M759" s="325" t="n">
        <f aca="false">DATE(J759,K759,L759)</f>
        <v>43334</v>
      </c>
      <c r="N759" s="222" t="n">
        <f aca="false">M759+E759</f>
        <v>43334.6012847222</v>
      </c>
      <c r="O759" s="0" t="n">
        <v>95.793</v>
      </c>
      <c r="P759" s="0" t="n">
        <v>3.656205</v>
      </c>
      <c r="Q759" s="0" t="s">
        <v>281</v>
      </c>
    </row>
    <row r="760" customFormat="false" ht="15" hidden="false" customHeight="false" outlineLevel="0" collapsed="false">
      <c r="A760" s="0" t="s">
        <v>602</v>
      </c>
      <c r="B760" s="0" t="s">
        <v>281</v>
      </c>
      <c r="C760" s="0" t="s">
        <v>325</v>
      </c>
      <c r="D760" s="0" t="n">
        <v>20180822</v>
      </c>
      <c r="E760" s="0" t="s">
        <v>806</v>
      </c>
      <c r="F760" s="0" t="n">
        <v>100000</v>
      </c>
      <c r="G760" s="0" t="n">
        <v>95.546</v>
      </c>
      <c r="H760" s="0" t="n">
        <v>3.725923</v>
      </c>
      <c r="J760" s="224" t="n">
        <f aca="false">ROUND(D760/10000,0)</f>
        <v>2018</v>
      </c>
      <c r="K760" s="224" t="n">
        <f aca="false">ROUND((D760-J760*10000)/100,0)</f>
        <v>8</v>
      </c>
      <c r="L760" s="224" t="n">
        <f aca="false">D760-J760*10000-K760*100</f>
        <v>22</v>
      </c>
      <c r="M760" s="325" t="n">
        <f aca="false">DATE(J760,K760,L760)</f>
        <v>43334</v>
      </c>
      <c r="N760" s="222" t="n">
        <f aca="false">M760+E760</f>
        <v>43334.6202314815</v>
      </c>
      <c r="O760" s="0" t="n">
        <v>95.546</v>
      </c>
      <c r="P760" s="0" t="n">
        <v>3.725923</v>
      </c>
      <c r="Q760" s="0" t="s">
        <v>281</v>
      </c>
    </row>
    <row r="761" customFormat="false" ht="15" hidden="false" customHeight="false" outlineLevel="0" collapsed="false">
      <c r="A761" s="0" t="s">
        <v>602</v>
      </c>
      <c r="B761" s="0" t="s">
        <v>281</v>
      </c>
      <c r="C761" s="0" t="s">
        <v>325</v>
      </c>
      <c r="D761" s="0" t="n">
        <v>20180822</v>
      </c>
      <c r="E761" s="0" t="s">
        <v>807</v>
      </c>
      <c r="F761" s="0" t="n">
        <v>20000</v>
      </c>
      <c r="G761" s="0" t="n">
        <v>95.837</v>
      </c>
      <c r="H761" s="0" t="n">
        <v>3.643807</v>
      </c>
      <c r="J761" s="224" t="n">
        <f aca="false">ROUND(D761/10000,0)</f>
        <v>2018</v>
      </c>
      <c r="K761" s="224" t="n">
        <f aca="false">ROUND((D761-J761*10000)/100,0)</f>
        <v>8</v>
      </c>
      <c r="L761" s="224" t="n">
        <f aca="false">D761-J761*10000-K761*100</f>
        <v>22</v>
      </c>
      <c r="M761" s="325" t="n">
        <f aca="false">DATE(J761,K761,L761)</f>
        <v>43334</v>
      </c>
      <c r="N761" s="222" t="n">
        <f aca="false">M761+E761</f>
        <v>43334.6501388889</v>
      </c>
      <c r="O761" s="0" t="n">
        <v>95.837</v>
      </c>
      <c r="P761" s="0" t="n">
        <v>3.643807</v>
      </c>
      <c r="Q761" s="0" t="s">
        <v>281</v>
      </c>
    </row>
    <row r="762" customFormat="false" ht="15" hidden="false" customHeight="false" outlineLevel="0" collapsed="false">
      <c r="A762" s="0" t="s">
        <v>602</v>
      </c>
      <c r="B762" s="0" t="s">
        <v>281</v>
      </c>
      <c r="C762" s="0" t="s">
        <v>325</v>
      </c>
      <c r="D762" s="0" t="n">
        <v>20180822</v>
      </c>
      <c r="E762" s="0" t="s">
        <v>807</v>
      </c>
      <c r="F762" s="0" t="n">
        <v>20000</v>
      </c>
      <c r="G762" s="0" t="n">
        <v>95.837</v>
      </c>
      <c r="H762" s="0" t="n">
        <v>3.643807</v>
      </c>
      <c r="J762" s="224" t="n">
        <f aca="false">ROUND(D762/10000,0)</f>
        <v>2018</v>
      </c>
      <c r="K762" s="224" t="n">
        <f aca="false">ROUND((D762-J762*10000)/100,0)</f>
        <v>8</v>
      </c>
      <c r="L762" s="224" t="n">
        <f aca="false">D762-J762*10000-K762*100</f>
        <v>22</v>
      </c>
      <c r="M762" s="325" t="n">
        <f aca="false">DATE(J762,K762,L762)</f>
        <v>43334</v>
      </c>
      <c r="N762" s="222" t="n">
        <f aca="false">M762+E762</f>
        <v>43334.6501388889</v>
      </c>
      <c r="O762" s="0" t="n">
        <v>95.837</v>
      </c>
      <c r="P762" s="0" t="n">
        <v>3.643807</v>
      </c>
      <c r="Q762" s="0" t="s">
        <v>281</v>
      </c>
    </row>
    <row r="763" customFormat="false" ht="15" hidden="false" customHeight="false" outlineLevel="0" collapsed="false">
      <c r="A763" s="0" t="s">
        <v>602</v>
      </c>
      <c r="B763" s="0" t="s">
        <v>281</v>
      </c>
      <c r="C763" s="0" t="s">
        <v>325</v>
      </c>
      <c r="D763" s="0" t="n">
        <v>20180822</v>
      </c>
      <c r="E763" s="0" t="s">
        <v>808</v>
      </c>
      <c r="F763" s="0" t="n">
        <v>35000</v>
      </c>
      <c r="G763" s="0" t="n">
        <v>95.865</v>
      </c>
      <c r="H763" s="0" t="n">
        <v>3.635921</v>
      </c>
      <c r="J763" s="224" t="n">
        <f aca="false">ROUND(D763/10000,0)</f>
        <v>2018</v>
      </c>
      <c r="K763" s="224" t="n">
        <f aca="false">ROUND((D763-J763*10000)/100,0)</f>
        <v>8</v>
      </c>
      <c r="L763" s="224" t="n">
        <f aca="false">D763-J763*10000-K763*100</f>
        <v>22</v>
      </c>
      <c r="M763" s="325" t="n">
        <f aca="false">DATE(J763,K763,L763)</f>
        <v>43334</v>
      </c>
      <c r="N763" s="222" t="n">
        <f aca="false">M763+E763</f>
        <v>43334.6505555556</v>
      </c>
      <c r="O763" s="0" t="n">
        <v>95.865</v>
      </c>
      <c r="P763" s="0" t="n">
        <v>3.635921</v>
      </c>
      <c r="Q763" s="0" t="s">
        <v>281</v>
      </c>
    </row>
    <row r="764" customFormat="false" ht="15" hidden="false" customHeight="false" outlineLevel="0" collapsed="false">
      <c r="A764" s="0" t="s">
        <v>602</v>
      </c>
      <c r="B764" s="0" t="s">
        <v>281</v>
      </c>
      <c r="C764" s="0" t="s">
        <v>325</v>
      </c>
      <c r="D764" s="0" t="n">
        <v>20180822</v>
      </c>
      <c r="E764" s="0" t="s">
        <v>808</v>
      </c>
      <c r="F764" s="0" t="n">
        <v>35000</v>
      </c>
      <c r="G764" s="0" t="n">
        <v>96.715</v>
      </c>
      <c r="H764" s="0" t="n">
        <v>3.397791</v>
      </c>
      <c r="J764" s="224" t="n">
        <f aca="false">ROUND(D764/10000,0)</f>
        <v>2018</v>
      </c>
      <c r="K764" s="224" t="n">
        <f aca="false">ROUND((D764-J764*10000)/100,0)</f>
        <v>8</v>
      </c>
      <c r="L764" s="224" t="n">
        <f aca="false">D764-J764*10000-K764*100</f>
        <v>22</v>
      </c>
      <c r="M764" s="325" t="n">
        <f aca="false">DATE(J764,K764,L764)</f>
        <v>43334</v>
      </c>
      <c r="N764" s="222" t="n">
        <f aca="false">M764+E764</f>
        <v>43334.6505555556</v>
      </c>
      <c r="O764" s="0" t="n">
        <v>96.715</v>
      </c>
      <c r="P764" s="0" t="n">
        <v>3.397791</v>
      </c>
      <c r="Q764" s="0" t="s">
        <v>281</v>
      </c>
    </row>
    <row r="765" customFormat="false" ht="15" hidden="false" customHeight="false" outlineLevel="0" collapsed="false">
      <c r="A765" s="0" t="s">
        <v>602</v>
      </c>
      <c r="B765" s="0" t="s">
        <v>281</v>
      </c>
      <c r="C765" s="0" t="s">
        <v>325</v>
      </c>
      <c r="D765" s="0" t="n">
        <v>20180822</v>
      </c>
      <c r="E765" s="0" t="s">
        <v>809</v>
      </c>
      <c r="F765" s="0" t="n">
        <v>100000</v>
      </c>
      <c r="G765" s="0" t="n">
        <v>95.62</v>
      </c>
      <c r="H765" s="0" t="n">
        <v>3.705014</v>
      </c>
      <c r="J765" s="224" t="n">
        <f aca="false">ROUND(D765/10000,0)</f>
        <v>2018</v>
      </c>
      <c r="K765" s="224" t="n">
        <f aca="false">ROUND((D765-J765*10000)/100,0)</f>
        <v>8</v>
      </c>
      <c r="L765" s="224" t="n">
        <f aca="false">D765-J765*10000-K765*100</f>
        <v>22</v>
      </c>
      <c r="M765" s="325" t="n">
        <f aca="false">DATE(J765,K765,L765)</f>
        <v>43334</v>
      </c>
      <c r="N765" s="222" t="n">
        <f aca="false">M765+E765</f>
        <v>43334.668287037</v>
      </c>
      <c r="O765" s="0" t="n">
        <v>95.62</v>
      </c>
      <c r="P765" s="0" t="n">
        <v>3.705014</v>
      </c>
      <c r="Q765" s="0" t="s">
        <v>281</v>
      </c>
    </row>
    <row r="766" customFormat="false" ht="15" hidden="false" customHeight="false" outlineLevel="0" collapsed="false">
      <c r="A766" s="0" t="s">
        <v>602</v>
      </c>
      <c r="B766" s="0" t="s">
        <v>281</v>
      </c>
      <c r="C766" s="0" t="s">
        <v>325</v>
      </c>
      <c r="D766" s="0" t="n">
        <v>20180822</v>
      </c>
      <c r="E766" s="0" t="s">
        <v>810</v>
      </c>
      <c r="F766" s="0" t="n">
        <v>250000</v>
      </c>
      <c r="G766" s="0" t="n">
        <v>95.59</v>
      </c>
      <c r="H766" s="0" t="n">
        <v>3.713488</v>
      </c>
      <c r="J766" s="224" t="n">
        <f aca="false">ROUND(D766/10000,0)</f>
        <v>2018</v>
      </c>
      <c r="K766" s="224" t="n">
        <f aca="false">ROUND((D766-J766*10000)/100,0)</f>
        <v>8</v>
      </c>
      <c r="L766" s="224" t="n">
        <f aca="false">D766-J766*10000-K766*100</f>
        <v>22</v>
      </c>
      <c r="M766" s="325" t="n">
        <f aca="false">DATE(J766,K766,L766)</f>
        <v>43334</v>
      </c>
      <c r="N766" s="222" t="n">
        <f aca="false">M766+E766</f>
        <v>43334.6911111111</v>
      </c>
      <c r="O766" s="0" t="n">
        <v>95.59</v>
      </c>
      <c r="P766" s="0" t="n">
        <v>3.713488</v>
      </c>
      <c r="Q766" s="0" t="s">
        <v>281</v>
      </c>
    </row>
    <row r="767" customFormat="false" ht="15" hidden="false" customHeight="false" outlineLevel="0" collapsed="false">
      <c r="A767" s="0" t="s">
        <v>602</v>
      </c>
      <c r="B767" s="0" t="s">
        <v>281</v>
      </c>
      <c r="C767" s="0" t="s">
        <v>325</v>
      </c>
      <c r="D767" s="0" t="n">
        <v>20180822</v>
      </c>
      <c r="E767" s="0" t="s">
        <v>811</v>
      </c>
      <c r="F767" s="0" t="n">
        <v>250000</v>
      </c>
      <c r="G767" s="0" t="n">
        <v>95.59</v>
      </c>
      <c r="H767" s="0" t="n">
        <v>3.713488</v>
      </c>
      <c r="J767" s="224" t="n">
        <f aca="false">ROUND(D767/10000,0)</f>
        <v>2018</v>
      </c>
      <c r="K767" s="224" t="n">
        <f aca="false">ROUND((D767-J767*10000)/100,0)</f>
        <v>8</v>
      </c>
      <c r="L767" s="224" t="n">
        <f aca="false">D767-J767*10000-K767*100</f>
        <v>22</v>
      </c>
      <c r="M767" s="325" t="n">
        <f aca="false">DATE(J767,K767,L767)</f>
        <v>43334</v>
      </c>
      <c r="N767" s="222" t="n">
        <f aca="false">M767+E767</f>
        <v>43334.691412037</v>
      </c>
      <c r="O767" s="0" t="n">
        <v>95.59</v>
      </c>
      <c r="P767" s="0" t="n">
        <v>3.713488</v>
      </c>
      <c r="Q767" s="0" t="s">
        <v>281</v>
      </c>
    </row>
    <row r="768" customFormat="false" ht="15" hidden="false" customHeight="false" outlineLevel="0" collapsed="false">
      <c r="A768" s="0" t="s">
        <v>602</v>
      </c>
      <c r="B768" s="0" t="s">
        <v>281</v>
      </c>
      <c r="C768" s="0" t="s">
        <v>325</v>
      </c>
      <c r="D768" s="0" t="n">
        <v>20180823</v>
      </c>
      <c r="E768" s="0" t="s">
        <v>812</v>
      </c>
      <c r="F768" s="0" t="n">
        <v>100000</v>
      </c>
      <c r="G768" s="0" t="n">
        <v>95.803</v>
      </c>
      <c r="H768" s="0" t="n">
        <v>3.65568</v>
      </c>
      <c r="J768" s="224" t="n">
        <f aca="false">ROUND(D768/10000,0)</f>
        <v>2018</v>
      </c>
      <c r="K768" s="224" t="n">
        <f aca="false">ROUND((D768-J768*10000)/100,0)</f>
        <v>8</v>
      </c>
      <c r="L768" s="224" t="n">
        <f aca="false">D768-J768*10000-K768*100</f>
        <v>23</v>
      </c>
      <c r="M768" s="325" t="n">
        <f aca="false">DATE(J768,K768,L768)</f>
        <v>43335</v>
      </c>
      <c r="N768" s="222" t="n">
        <f aca="false">M768+E768</f>
        <v>43335.3829050926</v>
      </c>
      <c r="O768" s="0" t="n">
        <v>95.803</v>
      </c>
      <c r="P768" s="0" t="n">
        <v>3.65568</v>
      </c>
      <c r="Q768" s="0" t="s">
        <v>281</v>
      </c>
    </row>
    <row r="769" customFormat="false" ht="15" hidden="false" customHeight="false" outlineLevel="0" collapsed="false">
      <c r="A769" s="0" t="s">
        <v>602</v>
      </c>
      <c r="B769" s="0" t="s">
        <v>281</v>
      </c>
      <c r="C769" s="0" t="s">
        <v>325</v>
      </c>
      <c r="D769" s="0" t="n">
        <v>20180823</v>
      </c>
      <c r="E769" s="0" t="s">
        <v>812</v>
      </c>
      <c r="F769" s="0" t="n">
        <v>100000</v>
      </c>
      <c r="G769" s="0" t="n">
        <v>95.803</v>
      </c>
      <c r="H769" s="0" t="n">
        <v>3.65568</v>
      </c>
      <c r="J769" s="224" t="n">
        <f aca="false">ROUND(D769/10000,0)</f>
        <v>2018</v>
      </c>
      <c r="K769" s="224" t="n">
        <f aca="false">ROUND((D769-J769*10000)/100,0)</f>
        <v>8</v>
      </c>
      <c r="L769" s="224" t="n">
        <f aca="false">D769-J769*10000-K769*100</f>
        <v>23</v>
      </c>
      <c r="M769" s="325" t="n">
        <f aca="false">DATE(J769,K769,L769)</f>
        <v>43335</v>
      </c>
      <c r="N769" s="222" t="n">
        <f aca="false">M769+E769</f>
        <v>43335.3829050926</v>
      </c>
      <c r="O769" s="0" t="n">
        <v>95.803</v>
      </c>
      <c r="P769" s="0" t="n">
        <v>3.65568</v>
      </c>
      <c r="Q769" s="0" t="s">
        <v>281</v>
      </c>
    </row>
    <row r="770" customFormat="false" ht="15" hidden="false" customHeight="false" outlineLevel="0" collapsed="false">
      <c r="A770" s="0" t="s">
        <v>602</v>
      </c>
      <c r="B770" s="0" t="s">
        <v>281</v>
      </c>
      <c r="C770" s="0" t="s">
        <v>325</v>
      </c>
      <c r="D770" s="0" t="n">
        <v>20180823</v>
      </c>
      <c r="E770" s="0" t="s">
        <v>813</v>
      </c>
      <c r="F770" s="0" t="n">
        <v>100000</v>
      </c>
      <c r="G770" s="0" t="n">
        <v>95.903</v>
      </c>
      <c r="H770" s="0" t="n">
        <v>3.627459</v>
      </c>
      <c r="J770" s="224" t="n">
        <f aca="false">ROUND(D770/10000,0)</f>
        <v>2018</v>
      </c>
      <c r="K770" s="224" t="n">
        <f aca="false">ROUND((D770-J770*10000)/100,0)</f>
        <v>8</v>
      </c>
      <c r="L770" s="224" t="n">
        <f aca="false">D770-J770*10000-K770*100</f>
        <v>23</v>
      </c>
      <c r="M770" s="325" t="n">
        <f aca="false">DATE(J770,K770,L770)</f>
        <v>43335</v>
      </c>
      <c r="N770" s="222" t="n">
        <f aca="false">M770+E770</f>
        <v>43335.3832523148</v>
      </c>
      <c r="O770" s="0" t="n">
        <v>95.903</v>
      </c>
      <c r="P770" s="0" t="n">
        <v>3.627459</v>
      </c>
      <c r="Q770" s="0" t="s">
        <v>281</v>
      </c>
    </row>
    <row r="771" customFormat="false" ht="15" hidden="false" customHeight="false" outlineLevel="0" collapsed="false">
      <c r="A771" s="0" t="s">
        <v>602</v>
      </c>
      <c r="B771" s="0" t="s">
        <v>281</v>
      </c>
      <c r="C771" s="0" t="s">
        <v>325</v>
      </c>
      <c r="D771" s="0" t="n">
        <v>20180823</v>
      </c>
      <c r="E771" s="0" t="s">
        <v>814</v>
      </c>
      <c r="F771" s="0" t="n">
        <v>25000</v>
      </c>
      <c r="G771" s="0" t="n">
        <v>95.526</v>
      </c>
      <c r="H771" s="0" t="n">
        <v>3.734028</v>
      </c>
      <c r="J771" s="224" t="n">
        <f aca="false">ROUND(D771/10000,0)</f>
        <v>2018</v>
      </c>
      <c r="K771" s="224" t="n">
        <f aca="false">ROUND((D771-J771*10000)/100,0)</f>
        <v>8</v>
      </c>
      <c r="L771" s="224" t="n">
        <f aca="false">D771-J771*10000-K771*100</f>
        <v>23</v>
      </c>
      <c r="M771" s="325" t="n">
        <f aca="false">DATE(J771,K771,L771)</f>
        <v>43335</v>
      </c>
      <c r="N771" s="222" t="n">
        <f aca="false">M771+E771</f>
        <v>43335.4820023148</v>
      </c>
      <c r="O771" s="0" t="n">
        <v>95.526</v>
      </c>
      <c r="P771" s="0" t="n">
        <v>3.734028</v>
      </c>
      <c r="Q771" s="0" t="s">
        <v>281</v>
      </c>
    </row>
    <row r="772" customFormat="false" ht="15" hidden="false" customHeight="false" outlineLevel="0" collapsed="false">
      <c r="A772" s="0" t="s">
        <v>602</v>
      </c>
      <c r="B772" s="0" t="s">
        <v>281</v>
      </c>
      <c r="C772" s="0" t="s">
        <v>325</v>
      </c>
      <c r="D772" s="0" t="n">
        <v>20180823</v>
      </c>
      <c r="E772" s="0" t="s">
        <v>814</v>
      </c>
      <c r="F772" s="0" t="n">
        <v>25000</v>
      </c>
      <c r="G772" s="0" t="n">
        <v>95.561</v>
      </c>
      <c r="H772" s="0" t="n">
        <v>3.724114</v>
      </c>
      <c r="J772" s="224" t="n">
        <f aca="false">ROUND(D772/10000,0)</f>
        <v>2018</v>
      </c>
      <c r="K772" s="224" t="n">
        <f aca="false">ROUND((D772-J772*10000)/100,0)</f>
        <v>8</v>
      </c>
      <c r="L772" s="224" t="n">
        <f aca="false">D772-J772*10000-K772*100</f>
        <v>23</v>
      </c>
      <c r="M772" s="325" t="n">
        <f aca="false">DATE(J772,K772,L772)</f>
        <v>43335</v>
      </c>
      <c r="N772" s="222" t="n">
        <f aca="false">M772+E772</f>
        <v>43335.4820023148</v>
      </c>
      <c r="O772" s="0" t="n">
        <v>95.561</v>
      </c>
      <c r="P772" s="0" t="n">
        <v>3.724114</v>
      </c>
      <c r="Q772" s="0" t="s">
        <v>281</v>
      </c>
    </row>
    <row r="773" customFormat="false" ht="15" hidden="false" customHeight="false" outlineLevel="0" collapsed="false">
      <c r="A773" s="0" t="s">
        <v>602</v>
      </c>
      <c r="B773" s="0" t="s">
        <v>281</v>
      </c>
      <c r="C773" s="0" t="s">
        <v>325</v>
      </c>
      <c r="D773" s="0" t="n">
        <v>20180823</v>
      </c>
      <c r="E773" s="0" t="s">
        <v>815</v>
      </c>
      <c r="F773" s="0" t="n">
        <v>30000</v>
      </c>
      <c r="G773" s="0" t="n">
        <v>95.854</v>
      </c>
      <c r="H773" s="0" t="n">
        <v>3.641283</v>
      </c>
      <c r="J773" s="224" t="n">
        <f aca="false">ROUND(D773/10000,0)</f>
        <v>2018</v>
      </c>
      <c r="K773" s="224" t="n">
        <f aca="false">ROUND((D773-J773*10000)/100,0)</f>
        <v>8</v>
      </c>
      <c r="L773" s="224" t="n">
        <f aca="false">D773-J773*10000-K773*100</f>
        <v>23</v>
      </c>
      <c r="M773" s="325" t="n">
        <f aca="false">DATE(J773,K773,L773)</f>
        <v>43335</v>
      </c>
      <c r="N773" s="222" t="n">
        <f aca="false">M773+E773</f>
        <v>43335.6441203704</v>
      </c>
      <c r="O773" s="0" t="n">
        <v>95.854</v>
      </c>
      <c r="P773" s="0" t="n">
        <v>3.641283</v>
      </c>
      <c r="Q773" s="0" t="s">
        <v>281</v>
      </c>
    </row>
    <row r="774" customFormat="false" ht="15" hidden="false" customHeight="false" outlineLevel="0" collapsed="false">
      <c r="A774" s="0" t="s">
        <v>602</v>
      </c>
      <c r="B774" s="0" t="s">
        <v>281</v>
      </c>
      <c r="C774" s="0" t="s">
        <v>325</v>
      </c>
      <c r="D774" s="0" t="n">
        <v>20180823</v>
      </c>
      <c r="E774" s="0" t="s">
        <v>815</v>
      </c>
      <c r="F774" s="0" t="n">
        <v>30000</v>
      </c>
      <c r="G774" s="0" t="n">
        <v>95.854</v>
      </c>
      <c r="H774" s="0" t="n">
        <v>3.641283</v>
      </c>
      <c r="J774" s="224" t="n">
        <f aca="false">ROUND(D774/10000,0)</f>
        <v>2018</v>
      </c>
      <c r="K774" s="224" t="n">
        <f aca="false">ROUND((D774-J774*10000)/100,0)</f>
        <v>8</v>
      </c>
      <c r="L774" s="224" t="n">
        <f aca="false">D774-J774*10000-K774*100</f>
        <v>23</v>
      </c>
      <c r="M774" s="325" t="n">
        <f aca="false">DATE(J774,K774,L774)</f>
        <v>43335</v>
      </c>
      <c r="N774" s="222" t="n">
        <f aca="false">M774+E774</f>
        <v>43335.6441203704</v>
      </c>
      <c r="O774" s="0" t="n">
        <v>95.854</v>
      </c>
      <c r="P774" s="0" t="n">
        <v>3.641283</v>
      </c>
      <c r="Q774" s="0" t="s">
        <v>281</v>
      </c>
    </row>
    <row r="775" customFormat="false" ht="15" hidden="false" customHeight="false" outlineLevel="0" collapsed="false">
      <c r="A775" s="0" t="s">
        <v>602</v>
      </c>
      <c r="B775" s="0" t="s">
        <v>281</v>
      </c>
      <c r="C775" s="0" t="s">
        <v>325</v>
      </c>
      <c r="D775" s="0" t="n">
        <v>20180823</v>
      </c>
      <c r="E775" s="0" t="s">
        <v>816</v>
      </c>
      <c r="F775" s="0" t="n">
        <v>5000</v>
      </c>
      <c r="G775" s="0" t="n">
        <v>95.815</v>
      </c>
      <c r="H775" s="0" t="n">
        <v>3.652291</v>
      </c>
      <c r="J775" s="224" t="n">
        <f aca="false">ROUND(D775/10000,0)</f>
        <v>2018</v>
      </c>
      <c r="K775" s="224" t="n">
        <f aca="false">ROUND((D775-J775*10000)/100,0)</f>
        <v>8</v>
      </c>
      <c r="L775" s="224" t="n">
        <f aca="false">D775-J775*10000-K775*100</f>
        <v>23</v>
      </c>
      <c r="M775" s="325" t="n">
        <f aca="false">DATE(J775,K775,L775)</f>
        <v>43335</v>
      </c>
      <c r="N775" s="222" t="n">
        <f aca="false">M775+E775</f>
        <v>43335.6457407407</v>
      </c>
      <c r="O775" s="0" t="n">
        <v>95.815</v>
      </c>
      <c r="P775" s="0" t="n">
        <v>3.652291</v>
      </c>
      <c r="Q775" s="0" t="s">
        <v>281</v>
      </c>
    </row>
    <row r="776" customFormat="false" ht="15" hidden="false" customHeight="false" outlineLevel="0" collapsed="false">
      <c r="A776" s="0" t="s">
        <v>602</v>
      </c>
      <c r="B776" s="0" t="s">
        <v>281</v>
      </c>
      <c r="C776" s="0" t="s">
        <v>325</v>
      </c>
      <c r="D776" s="0" t="n">
        <v>20180823</v>
      </c>
      <c r="E776" s="0" t="s">
        <v>816</v>
      </c>
      <c r="F776" s="0" t="n">
        <v>5000</v>
      </c>
      <c r="G776" s="0" t="n">
        <v>95.815</v>
      </c>
      <c r="H776" s="0" t="n">
        <v>3.652291</v>
      </c>
      <c r="J776" s="224" t="n">
        <f aca="false">ROUND(D776/10000,0)</f>
        <v>2018</v>
      </c>
      <c r="K776" s="224" t="n">
        <f aca="false">ROUND((D776-J776*10000)/100,0)</f>
        <v>8</v>
      </c>
      <c r="L776" s="224" t="n">
        <f aca="false">D776-J776*10000-K776*100</f>
        <v>23</v>
      </c>
      <c r="M776" s="325" t="n">
        <f aca="false">DATE(J776,K776,L776)</f>
        <v>43335</v>
      </c>
      <c r="N776" s="222" t="n">
        <f aca="false">M776+E776</f>
        <v>43335.6457407407</v>
      </c>
      <c r="O776" s="0" t="n">
        <v>95.815</v>
      </c>
      <c r="P776" s="0" t="n">
        <v>3.652291</v>
      </c>
      <c r="Q776" s="0" t="s">
        <v>281</v>
      </c>
    </row>
    <row r="777" customFormat="false" ht="15" hidden="false" customHeight="false" outlineLevel="0" collapsed="false">
      <c r="A777" s="0" t="s">
        <v>602</v>
      </c>
      <c r="B777" s="0" t="s">
        <v>281</v>
      </c>
      <c r="C777" s="0" t="s">
        <v>325</v>
      </c>
      <c r="D777" s="0" t="n">
        <v>20180823</v>
      </c>
      <c r="E777" s="0" t="s">
        <v>817</v>
      </c>
      <c r="F777" s="0" t="n">
        <v>20000</v>
      </c>
      <c r="G777" s="0" t="n">
        <v>95.848</v>
      </c>
      <c r="H777" s="0" t="n">
        <v>3.642976</v>
      </c>
      <c r="J777" s="224" t="n">
        <f aca="false">ROUND(D777/10000,0)</f>
        <v>2018</v>
      </c>
      <c r="K777" s="224" t="n">
        <f aca="false">ROUND((D777-J777*10000)/100,0)</f>
        <v>8</v>
      </c>
      <c r="L777" s="224" t="n">
        <f aca="false">D777-J777*10000-K777*100</f>
        <v>23</v>
      </c>
      <c r="M777" s="325" t="n">
        <f aca="false">DATE(J777,K777,L777)</f>
        <v>43335</v>
      </c>
      <c r="N777" s="222" t="n">
        <f aca="false">M777+E777</f>
        <v>43335.6523611111</v>
      </c>
      <c r="O777" s="0" t="n">
        <v>95.848</v>
      </c>
      <c r="P777" s="0" t="n">
        <v>3.642976</v>
      </c>
      <c r="Q777" s="0" t="s">
        <v>281</v>
      </c>
    </row>
    <row r="778" customFormat="false" ht="15" hidden="false" customHeight="false" outlineLevel="0" collapsed="false">
      <c r="A778" s="0" t="s">
        <v>602</v>
      </c>
      <c r="B778" s="0" t="s">
        <v>281</v>
      </c>
      <c r="C778" s="0" t="s">
        <v>325</v>
      </c>
      <c r="D778" s="0" t="n">
        <v>20180823</v>
      </c>
      <c r="E778" s="0" t="s">
        <v>817</v>
      </c>
      <c r="F778" s="0" t="n">
        <v>20000</v>
      </c>
      <c r="G778" s="0" t="n">
        <v>95.848</v>
      </c>
      <c r="H778" s="0" t="n">
        <v>3.642976</v>
      </c>
      <c r="J778" s="224" t="n">
        <f aca="false">ROUND(D778/10000,0)</f>
        <v>2018</v>
      </c>
      <c r="K778" s="224" t="n">
        <f aca="false">ROUND((D778-J778*10000)/100,0)</f>
        <v>8</v>
      </c>
      <c r="L778" s="224" t="n">
        <f aca="false">D778-J778*10000-K778*100</f>
        <v>23</v>
      </c>
      <c r="M778" s="325" t="n">
        <f aca="false">DATE(J778,K778,L778)</f>
        <v>43335</v>
      </c>
      <c r="N778" s="222" t="n">
        <f aca="false">M778+E778</f>
        <v>43335.6523611111</v>
      </c>
      <c r="O778" s="0" t="n">
        <v>95.848</v>
      </c>
      <c r="P778" s="0" t="n">
        <v>3.642976</v>
      </c>
      <c r="Q778" s="0" t="s">
        <v>281</v>
      </c>
    </row>
    <row r="779" customFormat="false" ht="15" hidden="false" customHeight="false" outlineLevel="0" collapsed="false">
      <c r="A779" s="0" t="s">
        <v>602</v>
      </c>
      <c r="B779" s="0" t="s">
        <v>281</v>
      </c>
      <c r="C779" s="0" t="s">
        <v>325</v>
      </c>
      <c r="D779" s="0" t="n">
        <v>20180823</v>
      </c>
      <c r="E779" s="0" t="s">
        <v>818</v>
      </c>
      <c r="F779" s="0" t="n">
        <v>15000</v>
      </c>
      <c r="G779" s="0" t="n">
        <v>95.797</v>
      </c>
      <c r="H779" s="0" t="n">
        <v>3.657374</v>
      </c>
      <c r="J779" s="224" t="n">
        <f aca="false">ROUND(D779/10000,0)</f>
        <v>2018</v>
      </c>
      <c r="K779" s="224" t="n">
        <f aca="false">ROUND((D779-J779*10000)/100,0)</f>
        <v>8</v>
      </c>
      <c r="L779" s="224" t="n">
        <f aca="false">D779-J779*10000-K779*100</f>
        <v>23</v>
      </c>
      <c r="M779" s="325" t="n">
        <f aca="false">DATE(J779,K779,L779)</f>
        <v>43335</v>
      </c>
      <c r="N779" s="222" t="n">
        <f aca="false">M779+E779</f>
        <v>43335.6875347222</v>
      </c>
      <c r="O779" s="0" t="n">
        <v>95.797</v>
      </c>
      <c r="P779" s="0" t="n">
        <v>3.657374</v>
      </c>
      <c r="Q779" s="0" t="s">
        <v>281</v>
      </c>
    </row>
    <row r="780" customFormat="false" ht="15" hidden="false" customHeight="false" outlineLevel="0" collapsed="false">
      <c r="A780" s="0" t="s">
        <v>602</v>
      </c>
      <c r="B780" s="0" t="s">
        <v>281</v>
      </c>
      <c r="C780" s="0" t="s">
        <v>325</v>
      </c>
      <c r="D780" s="0" t="n">
        <v>20180823</v>
      </c>
      <c r="E780" s="0" t="s">
        <v>818</v>
      </c>
      <c r="F780" s="0" t="n">
        <v>15000</v>
      </c>
      <c r="G780" s="0" t="n">
        <v>95.797</v>
      </c>
      <c r="H780" s="0" t="n">
        <v>3.657374</v>
      </c>
      <c r="J780" s="224" t="n">
        <f aca="false">ROUND(D780/10000,0)</f>
        <v>2018</v>
      </c>
      <c r="K780" s="224" t="n">
        <f aca="false">ROUND((D780-J780*10000)/100,0)</f>
        <v>8</v>
      </c>
      <c r="L780" s="224" t="n">
        <f aca="false">D780-J780*10000-K780*100</f>
        <v>23</v>
      </c>
      <c r="M780" s="325" t="n">
        <f aca="false">DATE(J780,K780,L780)</f>
        <v>43335</v>
      </c>
      <c r="N780" s="222" t="n">
        <f aca="false">M780+E780</f>
        <v>43335.6875347222</v>
      </c>
      <c r="O780" s="0" t="n">
        <v>95.797</v>
      </c>
      <c r="P780" s="0" t="n">
        <v>3.657374</v>
      </c>
      <c r="Q780" s="0" t="s">
        <v>281</v>
      </c>
    </row>
    <row r="781" customFormat="false" ht="15" hidden="false" customHeight="false" outlineLevel="0" collapsed="false">
      <c r="A781" s="0" t="s">
        <v>602</v>
      </c>
      <c r="B781" s="0" t="s">
        <v>281</v>
      </c>
      <c r="C781" s="0" t="s">
        <v>325</v>
      </c>
      <c r="D781" s="0" t="n">
        <v>20180823</v>
      </c>
      <c r="E781" s="0" t="s">
        <v>819</v>
      </c>
      <c r="F781" s="0" t="n">
        <v>25000</v>
      </c>
      <c r="G781" s="0" t="n">
        <v>96.821</v>
      </c>
      <c r="H781" s="0" t="n">
        <v>3.369984</v>
      </c>
      <c r="J781" s="224" t="n">
        <f aca="false">ROUND(D781/10000,0)</f>
        <v>2018</v>
      </c>
      <c r="K781" s="224" t="n">
        <f aca="false">ROUND((D781-J781*10000)/100,0)</f>
        <v>8</v>
      </c>
      <c r="L781" s="224" t="n">
        <f aca="false">D781-J781*10000-K781*100</f>
        <v>23</v>
      </c>
      <c r="M781" s="325" t="n">
        <f aca="false">DATE(J781,K781,L781)</f>
        <v>43335</v>
      </c>
      <c r="N781" s="222" t="n">
        <f aca="false">M781+E781</f>
        <v>43335.7055092593</v>
      </c>
      <c r="O781" s="0" t="n">
        <v>96.821</v>
      </c>
      <c r="P781" s="0" t="n">
        <v>3.369984</v>
      </c>
      <c r="Q781" s="0" t="s">
        <v>281</v>
      </c>
    </row>
    <row r="782" customFormat="false" ht="15" hidden="false" customHeight="false" outlineLevel="0" collapsed="false">
      <c r="A782" s="0" t="s">
        <v>602</v>
      </c>
      <c r="B782" s="0" t="s">
        <v>281</v>
      </c>
      <c r="C782" s="0" t="s">
        <v>325</v>
      </c>
      <c r="D782" s="0" t="n">
        <v>20180823</v>
      </c>
      <c r="E782" s="0" t="s">
        <v>819</v>
      </c>
      <c r="F782" s="0" t="n">
        <v>25000</v>
      </c>
      <c r="G782" s="0" t="n">
        <v>95.885</v>
      </c>
      <c r="H782" s="0" t="n">
        <v>3.632537</v>
      </c>
      <c r="J782" s="224" t="n">
        <f aca="false">ROUND(D782/10000,0)</f>
        <v>2018</v>
      </c>
      <c r="K782" s="224" t="n">
        <f aca="false">ROUND((D782-J782*10000)/100,0)</f>
        <v>8</v>
      </c>
      <c r="L782" s="224" t="n">
        <f aca="false">D782-J782*10000-K782*100</f>
        <v>23</v>
      </c>
      <c r="M782" s="325" t="n">
        <f aca="false">DATE(J782,K782,L782)</f>
        <v>43335</v>
      </c>
      <c r="N782" s="222" t="n">
        <f aca="false">M782+E782</f>
        <v>43335.7055092593</v>
      </c>
      <c r="O782" s="0" t="n">
        <v>95.885</v>
      </c>
      <c r="P782" s="0" t="n">
        <v>3.632537</v>
      </c>
      <c r="Q782" s="0" t="s">
        <v>281</v>
      </c>
    </row>
    <row r="783" customFormat="false" ht="15" hidden="false" customHeight="false" outlineLevel="0" collapsed="false">
      <c r="A783" s="0" t="s">
        <v>602</v>
      </c>
      <c r="B783" s="0" t="s">
        <v>281</v>
      </c>
      <c r="C783" s="0" t="s">
        <v>325</v>
      </c>
      <c r="D783" s="0" t="n">
        <v>20180824</v>
      </c>
      <c r="E783" s="0" t="s">
        <v>820</v>
      </c>
      <c r="F783" s="0" t="n">
        <v>30000</v>
      </c>
      <c r="G783" s="0" t="n">
        <v>95.979</v>
      </c>
      <c r="H783" s="0" t="n">
        <v>3.606769</v>
      </c>
      <c r="J783" s="224" t="n">
        <f aca="false">ROUND(D783/10000,0)</f>
        <v>2018</v>
      </c>
      <c r="K783" s="224" t="n">
        <f aca="false">ROUND((D783-J783*10000)/100,0)</f>
        <v>8</v>
      </c>
      <c r="L783" s="224" t="n">
        <f aca="false">D783-J783*10000-K783*100</f>
        <v>24</v>
      </c>
      <c r="M783" s="325" t="n">
        <f aca="false">DATE(J783,K783,L783)</f>
        <v>43336</v>
      </c>
      <c r="N783" s="222" t="n">
        <f aca="false">M783+E783</f>
        <v>43336.5086111111</v>
      </c>
      <c r="O783" s="0" t="n">
        <v>95.979</v>
      </c>
      <c r="P783" s="0" t="n">
        <v>3.606769</v>
      </c>
      <c r="Q783" s="0" t="s">
        <v>281</v>
      </c>
    </row>
    <row r="784" customFormat="false" ht="15" hidden="false" customHeight="false" outlineLevel="0" collapsed="false">
      <c r="A784" s="0" t="s">
        <v>602</v>
      </c>
      <c r="B784" s="0" t="s">
        <v>281</v>
      </c>
      <c r="C784" s="0" t="s">
        <v>325</v>
      </c>
      <c r="D784" s="0" t="n">
        <v>20180824</v>
      </c>
      <c r="E784" s="0" t="s">
        <v>821</v>
      </c>
      <c r="F784" s="0" t="n">
        <v>30000</v>
      </c>
      <c r="G784" s="0" t="n">
        <v>95.979</v>
      </c>
      <c r="H784" s="0" t="n">
        <v>3.606769</v>
      </c>
      <c r="J784" s="224" t="n">
        <f aca="false">ROUND(D784/10000,0)</f>
        <v>2018</v>
      </c>
      <c r="K784" s="224" t="n">
        <f aca="false">ROUND((D784-J784*10000)/100,0)</f>
        <v>8</v>
      </c>
      <c r="L784" s="224" t="n">
        <f aca="false">D784-J784*10000-K784*100</f>
        <v>24</v>
      </c>
      <c r="M784" s="325" t="n">
        <f aca="false">DATE(J784,K784,L784)</f>
        <v>43336</v>
      </c>
      <c r="N784" s="222" t="n">
        <f aca="false">M784+E784</f>
        <v>43336.5086342593</v>
      </c>
      <c r="O784" s="0" t="n">
        <v>95.979</v>
      </c>
      <c r="P784" s="0" t="n">
        <v>3.606769</v>
      </c>
      <c r="Q784" s="0" t="s">
        <v>281</v>
      </c>
    </row>
    <row r="785" customFormat="false" ht="15" hidden="false" customHeight="false" outlineLevel="0" collapsed="false">
      <c r="A785" s="0" t="s">
        <v>602</v>
      </c>
      <c r="B785" s="0" t="s">
        <v>281</v>
      </c>
      <c r="C785" s="0" t="s">
        <v>325</v>
      </c>
      <c r="D785" s="0" t="n">
        <v>20180824</v>
      </c>
      <c r="E785" s="0" t="s">
        <v>822</v>
      </c>
      <c r="F785" s="0" t="n">
        <v>10000</v>
      </c>
      <c r="G785" s="0" t="n">
        <v>96.511</v>
      </c>
      <c r="H785" s="0" t="n">
        <v>3.457246</v>
      </c>
      <c r="J785" s="224" t="n">
        <f aca="false">ROUND(D785/10000,0)</f>
        <v>2018</v>
      </c>
      <c r="K785" s="224" t="n">
        <f aca="false">ROUND((D785-J785*10000)/100,0)</f>
        <v>8</v>
      </c>
      <c r="L785" s="224" t="n">
        <f aca="false">D785-J785*10000-K785*100</f>
        <v>24</v>
      </c>
      <c r="M785" s="325" t="n">
        <f aca="false">DATE(J785,K785,L785)</f>
        <v>43336</v>
      </c>
      <c r="N785" s="222" t="n">
        <f aca="false">M785+E785</f>
        <v>43336.5353009259</v>
      </c>
      <c r="O785" s="0" t="n">
        <v>96.511</v>
      </c>
      <c r="P785" s="0" t="n">
        <v>3.457246</v>
      </c>
      <c r="Q785" s="0" t="s">
        <v>281</v>
      </c>
    </row>
    <row r="786" customFormat="false" ht="15" hidden="false" customHeight="false" outlineLevel="0" collapsed="false">
      <c r="A786" s="0" t="s">
        <v>602</v>
      </c>
      <c r="B786" s="0" t="s">
        <v>281</v>
      </c>
      <c r="C786" s="0" t="s">
        <v>325</v>
      </c>
      <c r="D786" s="0" t="n">
        <v>20180824</v>
      </c>
      <c r="E786" s="0" t="s">
        <v>822</v>
      </c>
      <c r="F786" s="0" t="n">
        <v>10000</v>
      </c>
      <c r="G786" s="0" t="n">
        <v>95.934</v>
      </c>
      <c r="H786" s="0" t="n">
        <v>3.61946</v>
      </c>
      <c r="J786" s="224" t="n">
        <f aca="false">ROUND(D786/10000,0)</f>
        <v>2018</v>
      </c>
      <c r="K786" s="224" t="n">
        <f aca="false">ROUND((D786-J786*10000)/100,0)</f>
        <v>8</v>
      </c>
      <c r="L786" s="224" t="n">
        <f aca="false">D786-J786*10000-K786*100</f>
        <v>24</v>
      </c>
      <c r="M786" s="325" t="n">
        <f aca="false">DATE(J786,K786,L786)</f>
        <v>43336</v>
      </c>
      <c r="N786" s="222" t="n">
        <f aca="false">M786+E786</f>
        <v>43336.5353009259</v>
      </c>
      <c r="O786" s="0" t="n">
        <v>95.934</v>
      </c>
      <c r="P786" s="0" t="n">
        <v>3.61946</v>
      </c>
      <c r="Q786" s="0" t="s">
        <v>281</v>
      </c>
    </row>
    <row r="787" customFormat="false" ht="15" hidden="false" customHeight="false" outlineLevel="0" collapsed="false">
      <c r="A787" s="0" t="s">
        <v>602</v>
      </c>
      <c r="B787" s="0" t="s">
        <v>281</v>
      </c>
      <c r="C787" s="0" t="s">
        <v>325</v>
      </c>
      <c r="D787" s="0" t="n">
        <v>20180824</v>
      </c>
      <c r="E787" s="0" t="s">
        <v>823</v>
      </c>
      <c r="F787" s="0" t="n">
        <v>35000</v>
      </c>
      <c r="G787" s="0" t="n">
        <v>95.937</v>
      </c>
      <c r="H787" s="0" t="n">
        <v>3.618614</v>
      </c>
      <c r="J787" s="224" t="n">
        <f aca="false">ROUND(D787/10000,0)</f>
        <v>2018</v>
      </c>
      <c r="K787" s="224" t="n">
        <f aca="false">ROUND((D787-J787*10000)/100,0)</f>
        <v>8</v>
      </c>
      <c r="L787" s="224" t="n">
        <f aca="false">D787-J787*10000-K787*100</f>
        <v>24</v>
      </c>
      <c r="M787" s="325" t="n">
        <f aca="false">DATE(J787,K787,L787)</f>
        <v>43336</v>
      </c>
      <c r="N787" s="222" t="n">
        <f aca="false">M787+E787</f>
        <v>43336.5900925926</v>
      </c>
      <c r="O787" s="0" t="n">
        <v>95.937</v>
      </c>
      <c r="P787" s="0" t="n">
        <v>3.618614</v>
      </c>
      <c r="Q787" s="0" t="s">
        <v>281</v>
      </c>
    </row>
    <row r="788" customFormat="false" ht="15" hidden="false" customHeight="false" outlineLevel="0" collapsed="false">
      <c r="A788" s="0" t="s">
        <v>602</v>
      </c>
      <c r="B788" s="0" t="s">
        <v>281</v>
      </c>
      <c r="C788" s="0" t="s">
        <v>325</v>
      </c>
      <c r="D788" s="0" t="n">
        <v>20180824</v>
      </c>
      <c r="E788" s="0" t="s">
        <v>823</v>
      </c>
      <c r="F788" s="0" t="n">
        <v>35000</v>
      </c>
      <c r="G788" s="0" t="n">
        <v>95.937</v>
      </c>
      <c r="H788" s="0" t="n">
        <v>3.618614</v>
      </c>
      <c r="J788" s="224" t="n">
        <f aca="false">ROUND(D788/10000,0)</f>
        <v>2018</v>
      </c>
      <c r="K788" s="224" t="n">
        <f aca="false">ROUND((D788-J788*10000)/100,0)</f>
        <v>8</v>
      </c>
      <c r="L788" s="224" t="n">
        <f aca="false">D788-J788*10000-K788*100</f>
        <v>24</v>
      </c>
      <c r="M788" s="325" t="n">
        <f aca="false">DATE(J788,K788,L788)</f>
        <v>43336</v>
      </c>
      <c r="N788" s="222" t="n">
        <f aca="false">M788+E788</f>
        <v>43336.5900925926</v>
      </c>
      <c r="O788" s="0" t="n">
        <v>95.937</v>
      </c>
      <c r="P788" s="0" t="n">
        <v>3.618614</v>
      </c>
      <c r="Q788" s="0" t="s">
        <v>281</v>
      </c>
    </row>
    <row r="789" customFormat="false" ht="15" hidden="false" customHeight="false" outlineLevel="0" collapsed="false">
      <c r="A789" s="0" t="s">
        <v>602</v>
      </c>
      <c r="B789" s="0" t="s">
        <v>281</v>
      </c>
      <c r="C789" s="0" t="s">
        <v>325</v>
      </c>
      <c r="D789" s="0" t="n">
        <v>20180824</v>
      </c>
      <c r="E789" s="0" t="s">
        <v>824</v>
      </c>
      <c r="F789" s="0" t="n">
        <v>30000</v>
      </c>
      <c r="G789" s="0" t="n">
        <v>95.919</v>
      </c>
      <c r="H789" s="0" t="n">
        <v>3.623692</v>
      </c>
      <c r="J789" s="224" t="n">
        <f aca="false">ROUND(D789/10000,0)</f>
        <v>2018</v>
      </c>
      <c r="K789" s="224" t="n">
        <f aca="false">ROUND((D789-J789*10000)/100,0)</f>
        <v>8</v>
      </c>
      <c r="L789" s="224" t="n">
        <f aca="false">D789-J789*10000-K789*100</f>
        <v>24</v>
      </c>
      <c r="M789" s="325" t="n">
        <f aca="false">DATE(J789,K789,L789)</f>
        <v>43336</v>
      </c>
      <c r="N789" s="222" t="n">
        <f aca="false">M789+E789</f>
        <v>43336.6231481481</v>
      </c>
      <c r="O789" s="0" t="n">
        <v>95.919</v>
      </c>
      <c r="P789" s="0" t="n">
        <v>3.623692</v>
      </c>
      <c r="Q789" s="0" t="s">
        <v>281</v>
      </c>
    </row>
    <row r="790" customFormat="false" ht="15" hidden="false" customHeight="false" outlineLevel="0" collapsed="false">
      <c r="A790" s="0" t="s">
        <v>602</v>
      </c>
      <c r="B790" s="0" t="s">
        <v>281</v>
      </c>
      <c r="C790" s="0" t="s">
        <v>325</v>
      </c>
      <c r="D790" s="0" t="n">
        <v>20180824</v>
      </c>
      <c r="E790" s="0" t="s">
        <v>824</v>
      </c>
      <c r="F790" s="0" t="n">
        <v>30000</v>
      </c>
      <c r="G790" s="0" t="n">
        <v>95.919</v>
      </c>
      <c r="H790" s="0" t="n">
        <v>3.623692</v>
      </c>
      <c r="J790" s="224" t="n">
        <f aca="false">ROUND(D790/10000,0)</f>
        <v>2018</v>
      </c>
      <c r="K790" s="224" t="n">
        <f aca="false">ROUND((D790-J790*10000)/100,0)</f>
        <v>8</v>
      </c>
      <c r="L790" s="224" t="n">
        <f aca="false">D790-J790*10000-K790*100</f>
        <v>24</v>
      </c>
      <c r="M790" s="325" t="n">
        <f aca="false">DATE(J790,K790,L790)</f>
        <v>43336</v>
      </c>
      <c r="N790" s="222" t="n">
        <f aca="false">M790+E790</f>
        <v>43336.6231481481</v>
      </c>
      <c r="O790" s="0" t="n">
        <v>95.919</v>
      </c>
      <c r="P790" s="0" t="n">
        <v>3.623692</v>
      </c>
      <c r="Q790" s="0" t="s">
        <v>281</v>
      </c>
    </row>
    <row r="791" customFormat="false" ht="15" hidden="false" customHeight="false" outlineLevel="0" collapsed="false">
      <c r="A791" s="0" t="s">
        <v>602</v>
      </c>
      <c r="B791" s="0" t="s">
        <v>281</v>
      </c>
      <c r="C791" s="0" t="s">
        <v>325</v>
      </c>
      <c r="D791" s="0" t="n">
        <v>20180824</v>
      </c>
      <c r="E791" s="0" t="s">
        <v>825</v>
      </c>
      <c r="F791" s="0" t="n">
        <v>10000</v>
      </c>
      <c r="G791" s="0" t="n">
        <v>96.177</v>
      </c>
      <c r="H791" s="0" t="n">
        <v>3.551007</v>
      </c>
      <c r="J791" s="224" t="n">
        <f aca="false">ROUND(D791/10000,0)</f>
        <v>2018</v>
      </c>
      <c r="K791" s="224" t="n">
        <f aca="false">ROUND((D791-J791*10000)/100,0)</f>
        <v>8</v>
      </c>
      <c r="L791" s="224" t="n">
        <f aca="false">D791-J791*10000-K791*100</f>
        <v>24</v>
      </c>
      <c r="M791" s="325" t="n">
        <f aca="false">DATE(J791,K791,L791)</f>
        <v>43336</v>
      </c>
      <c r="N791" s="222" t="n">
        <f aca="false">M791+E791</f>
        <v>43336.670150463</v>
      </c>
      <c r="O791" s="0" t="n">
        <v>96.177</v>
      </c>
      <c r="P791" s="0" t="n">
        <v>3.551007</v>
      </c>
      <c r="Q791" s="0" t="s">
        <v>281</v>
      </c>
    </row>
    <row r="792" customFormat="false" ht="15" hidden="false" customHeight="false" outlineLevel="0" collapsed="false">
      <c r="A792" s="0" t="s">
        <v>602</v>
      </c>
      <c r="B792" s="0" t="s">
        <v>281</v>
      </c>
      <c r="C792" s="0" t="s">
        <v>325</v>
      </c>
      <c r="D792" s="0" t="n">
        <v>20180824</v>
      </c>
      <c r="E792" s="0" t="s">
        <v>826</v>
      </c>
      <c r="F792" s="0" t="n">
        <v>10000</v>
      </c>
      <c r="G792" s="0" t="n">
        <v>96.812</v>
      </c>
      <c r="H792" s="0" t="n">
        <v>3.373071</v>
      </c>
      <c r="J792" s="224" t="n">
        <f aca="false">ROUND(D792/10000,0)</f>
        <v>2018</v>
      </c>
      <c r="K792" s="224" t="n">
        <f aca="false">ROUND((D792-J792*10000)/100,0)</f>
        <v>8</v>
      </c>
      <c r="L792" s="224" t="n">
        <f aca="false">D792-J792*10000-K792*100</f>
        <v>24</v>
      </c>
      <c r="M792" s="325" t="n">
        <f aca="false">DATE(J792,K792,L792)</f>
        <v>43336</v>
      </c>
      <c r="N792" s="222" t="n">
        <f aca="false">M792+E792</f>
        <v>43336.6738078704</v>
      </c>
      <c r="O792" s="0" t="n">
        <v>96.812</v>
      </c>
      <c r="P792" s="0" t="n">
        <v>3.373071</v>
      </c>
      <c r="Q792" s="0" t="s">
        <v>281</v>
      </c>
    </row>
    <row r="793" customFormat="false" ht="15" hidden="false" customHeight="false" outlineLevel="0" collapsed="false">
      <c r="A793" s="0" t="s">
        <v>602</v>
      </c>
      <c r="B793" s="0" t="s">
        <v>281</v>
      </c>
      <c r="C793" s="0" t="s">
        <v>325</v>
      </c>
      <c r="D793" s="0" t="n">
        <v>20180824</v>
      </c>
      <c r="E793" s="0" t="s">
        <v>826</v>
      </c>
      <c r="F793" s="0" t="n">
        <v>10000</v>
      </c>
      <c r="G793" s="0" t="n">
        <v>96.235</v>
      </c>
      <c r="H793" s="0" t="n">
        <v>3.534698</v>
      </c>
      <c r="J793" s="224" t="n">
        <f aca="false">ROUND(D793/10000,0)</f>
        <v>2018</v>
      </c>
      <c r="K793" s="224" t="n">
        <f aca="false">ROUND((D793-J793*10000)/100,0)</f>
        <v>8</v>
      </c>
      <c r="L793" s="224" t="n">
        <f aca="false">D793-J793*10000-K793*100</f>
        <v>24</v>
      </c>
      <c r="M793" s="325" t="n">
        <f aca="false">DATE(J793,K793,L793)</f>
        <v>43336</v>
      </c>
      <c r="N793" s="222" t="n">
        <f aca="false">M793+E793</f>
        <v>43336.6738078704</v>
      </c>
      <c r="O793" s="0" t="n">
        <v>96.235</v>
      </c>
      <c r="P793" s="0" t="n">
        <v>3.534698</v>
      </c>
      <c r="Q793" s="0" t="s">
        <v>281</v>
      </c>
    </row>
    <row r="794" customFormat="false" ht="15" hidden="false" customHeight="false" outlineLevel="0" collapsed="false">
      <c r="A794" s="0" t="s">
        <v>602</v>
      </c>
      <c r="B794" s="0" t="s">
        <v>281</v>
      </c>
      <c r="C794" s="0" t="s">
        <v>325</v>
      </c>
      <c r="D794" s="0" t="n">
        <v>20180827</v>
      </c>
      <c r="E794" s="0" t="s">
        <v>827</v>
      </c>
      <c r="F794" s="0" t="n">
        <v>15000</v>
      </c>
      <c r="G794" s="0" t="n">
        <v>95.84</v>
      </c>
      <c r="H794" s="0" t="n">
        <v>3.646755</v>
      </c>
      <c r="J794" s="224" t="n">
        <f aca="false">ROUND(D794/10000,0)</f>
        <v>2018</v>
      </c>
      <c r="K794" s="224" t="n">
        <f aca="false">ROUND((D794-J794*10000)/100,0)</f>
        <v>8</v>
      </c>
      <c r="L794" s="224" t="n">
        <f aca="false">D794-J794*10000-K794*100</f>
        <v>27</v>
      </c>
      <c r="M794" s="325" t="n">
        <f aca="false">DATE(J794,K794,L794)</f>
        <v>43339</v>
      </c>
      <c r="N794" s="222" t="n">
        <f aca="false">M794+E794</f>
        <v>43339.4525810185</v>
      </c>
      <c r="O794" s="0" t="n">
        <v>95.84</v>
      </c>
      <c r="P794" s="0" t="n">
        <v>3.646755</v>
      </c>
      <c r="Q794" s="0" t="s">
        <v>281</v>
      </c>
    </row>
    <row r="795" customFormat="false" ht="15" hidden="false" customHeight="false" outlineLevel="0" collapsed="false">
      <c r="A795" s="0" t="s">
        <v>602</v>
      </c>
      <c r="B795" s="0" t="s">
        <v>281</v>
      </c>
      <c r="C795" s="0" t="s">
        <v>325</v>
      </c>
      <c r="D795" s="0" t="n">
        <v>20180827</v>
      </c>
      <c r="E795" s="0" t="s">
        <v>827</v>
      </c>
      <c r="F795" s="0" t="n">
        <v>15000</v>
      </c>
      <c r="G795" s="0" t="n">
        <v>95.84</v>
      </c>
      <c r="H795" s="0" t="n">
        <v>3.646755</v>
      </c>
      <c r="J795" s="224" t="n">
        <f aca="false">ROUND(D795/10000,0)</f>
        <v>2018</v>
      </c>
      <c r="K795" s="224" t="n">
        <f aca="false">ROUND((D795-J795*10000)/100,0)</f>
        <v>8</v>
      </c>
      <c r="L795" s="224" t="n">
        <f aca="false">D795-J795*10000-K795*100</f>
        <v>27</v>
      </c>
      <c r="M795" s="325" t="n">
        <f aca="false">DATE(J795,K795,L795)</f>
        <v>43339</v>
      </c>
      <c r="N795" s="222" t="n">
        <f aca="false">M795+E795</f>
        <v>43339.4525810185</v>
      </c>
      <c r="O795" s="0" t="n">
        <v>95.84</v>
      </c>
      <c r="P795" s="0" t="n">
        <v>3.646755</v>
      </c>
      <c r="Q795" s="0" t="s">
        <v>281</v>
      </c>
    </row>
    <row r="796" customFormat="false" ht="15" hidden="false" customHeight="false" outlineLevel="0" collapsed="false">
      <c r="A796" s="0" t="s">
        <v>602</v>
      </c>
      <c r="B796" s="0" t="s">
        <v>281</v>
      </c>
      <c r="C796" s="0" t="s">
        <v>325</v>
      </c>
      <c r="D796" s="0" t="n">
        <v>20180827</v>
      </c>
      <c r="E796" s="0" t="s">
        <v>827</v>
      </c>
      <c r="F796" s="0" t="n">
        <v>15000</v>
      </c>
      <c r="G796" s="0" t="n">
        <v>95.84</v>
      </c>
      <c r="H796" s="0" t="n">
        <v>3.646755</v>
      </c>
      <c r="J796" s="224" t="n">
        <f aca="false">ROUND(D796/10000,0)</f>
        <v>2018</v>
      </c>
      <c r="K796" s="224" t="n">
        <f aca="false">ROUND((D796-J796*10000)/100,0)</f>
        <v>8</v>
      </c>
      <c r="L796" s="224" t="n">
        <f aca="false">D796-J796*10000-K796*100</f>
        <v>27</v>
      </c>
      <c r="M796" s="325" t="n">
        <f aca="false">DATE(J796,K796,L796)</f>
        <v>43339</v>
      </c>
      <c r="N796" s="222" t="n">
        <f aca="false">M796+E796</f>
        <v>43339.4525810185</v>
      </c>
      <c r="O796" s="0" t="n">
        <v>95.84</v>
      </c>
      <c r="P796" s="0" t="n">
        <v>3.646755</v>
      </c>
      <c r="Q796" s="0" t="s">
        <v>281</v>
      </c>
    </row>
    <row r="797" customFormat="false" ht="15" hidden="false" customHeight="false" outlineLevel="0" collapsed="false">
      <c r="A797" s="0" t="s">
        <v>602</v>
      </c>
      <c r="B797" s="0" t="s">
        <v>281</v>
      </c>
      <c r="C797" s="0" t="s">
        <v>325</v>
      </c>
      <c r="D797" s="0" t="n">
        <v>20180827</v>
      </c>
      <c r="E797" s="0" t="s">
        <v>828</v>
      </c>
      <c r="F797" s="0" t="n">
        <v>20000</v>
      </c>
      <c r="G797" s="0" t="n">
        <v>95.998</v>
      </c>
      <c r="H797" s="0" t="n">
        <v>3.602143</v>
      </c>
      <c r="J797" s="224" t="n">
        <f aca="false">ROUND(D797/10000,0)</f>
        <v>2018</v>
      </c>
      <c r="K797" s="224" t="n">
        <f aca="false">ROUND((D797-J797*10000)/100,0)</f>
        <v>8</v>
      </c>
      <c r="L797" s="224" t="n">
        <f aca="false">D797-J797*10000-K797*100</f>
        <v>27</v>
      </c>
      <c r="M797" s="325" t="n">
        <f aca="false">DATE(J797,K797,L797)</f>
        <v>43339</v>
      </c>
      <c r="N797" s="222" t="n">
        <f aca="false">M797+E797</f>
        <v>43339.682650463</v>
      </c>
      <c r="O797" s="0" t="n">
        <v>95.998</v>
      </c>
      <c r="P797" s="0" t="n">
        <v>3.602143</v>
      </c>
      <c r="Q797" s="0" t="s">
        <v>281</v>
      </c>
    </row>
    <row r="798" customFormat="false" ht="15" hidden="false" customHeight="false" outlineLevel="0" collapsed="false">
      <c r="A798" s="0" t="s">
        <v>602</v>
      </c>
      <c r="B798" s="0" t="s">
        <v>281</v>
      </c>
      <c r="C798" s="0" t="s">
        <v>325</v>
      </c>
      <c r="D798" s="0" t="n">
        <v>20180827</v>
      </c>
      <c r="E798" s="0" t="s">
        <v>828</v>
      </c>
      <c r="F798" s="0" t="n">
        <v>20000</v>
      </c>
      <c r="G798" s="0" t="n">
        <v>96.957</v>
      </c>
      <c r="H798" s="0" t="n">
        <v>3.33318</v>
      </c>
      <c r="J798" s="224" t="n">
        <f aca="false">ROUND(D798/10000,0)</f>
        <v>2018</v>
      </c>
      <c r="K798" s="224" t="n">
        <f aca="false">ROUND((D798-J798*10000)/100,0)</f>
        <v>8</v>
      </c>
      <c r="L798" s="224" t="n">
        <f aca="false">D798-J798*10000-K798*100</f>
        <v>27</v>
      </c>
      <c r="M798" s="325" t="n">
        <f aca="false">DATE(J798,K798,L798)</f>
        <v>43339</v>
      </c>
      <c r="N798" s="222" t="n">
        <f aca="false">M798+E798</f>
        <v>43339.682650463</v>
      </c>
      <c r="O798" s="0" t="n">
        <v>96.957</v>
      </c>
      <c r="P798" s="0" t="n">
        <v>3.33318</v>
      </c>
      <c r="Q798" s="0" t="s">
        <v>281</v>
      </c>
    </row>
    <row r="799" customFormat="false" ht="15" hidden="false" customHeight="false" outlineLevel="0" collapsed="false">
      <c r="A799" s="0" t="s">
        <v>602</v>
      </c>
      <c r="B799" s="0" t="s">
        <v>281</v>
      </c>
      <c r="C799" s="0" t="s">
        <v>325</v>
      </c>
      <c r="D799" s="0" t="n">
        <v>20180827</v>
      </c>
      <c r="E799" s="0" t="s">
        <v>829</v>
      </c>
      <c r="F799" s="0" t="n">
        <v>20000</v>
      </c>
      <c r="G799" s="0" t="n">
        <v>95.998</v>
      </c>
      <c r="H799" s="0" t="n">
        <v>3.602143</v>
      </c>
      <c r="J799" s="224" t="n">
        <f aca="false">ROUND(D799/10000,0)</f>
        <v>2018</v>
      </c>
      <c r="K799" s="224" t="n">
        <f aca="false">ROUND((D799-J799*10000)/100,0)</f>
        <v>8</v>
      </c>
      <c r="L799" s="224" t="n">
        <f aca="false">D799-J799*10000-K799*100</f>
        <v>27</v>
      </c>
      <c r="M799" s="325" t="n">
        <f aca="false">DATE(J799,K799,L799)</f>
        <v>43339</v>
      </c>
      <c r="N799" s="222" t="n">
        <f aca="false">M799+E799</f>
        <v>43339.6826736111</v>
      </c>
      <c r="O799" s="0" t="n">
        <v>95.998</v>
      </c>
      <c r="P799" s="0" t="n">
        <v>3.602143</v>
      </c>
      <c r="Q799" s="0" t="s">
        <v>281</v>
      </c>
    </row>
    <row r="800" customFormat="false" ht="15" hidden="false" customHeight="false" outlineLevel="0" collapsed="false">
      <c r="A800" s="0" t="s">
        <v>602</v>
      </c>
      <c r="B800" s="0" t="s">
        <v>281</v>
      </c>
      <c r="C800" s="0" t="s">
        <v>325</v>
      </c>
      <c r="D800" s="0" t="n">
        <v>20180827</v>
      </c>
      <c r="E800" s="0" t="s">
        <v>830</v>
      </c>
      <c r="F800" s="0" t="n">
        <v>35000</v>
      </c>
      <c r="G800" s="0" t="n">
        <v>96.173</v>
      </c>
      <c r="H800" s="0" t="n">
        <v>3.55283</v>
      </c>
      <c r="J800" s="224" t="n">
        <f aca="false">ROUND(D800/10000,0)</f>
        <v>2018</v>
      </c>
      <c r="K800" s="224" t="n">
        <f aca="false">ROUND((D800-J800*10000)/100,0)</f>
        <v>8</v>
      </c>
      <c r="L800" s="224" t="n">
        <f aca="false">D800-J800*10000-K800*100</f>
        <v>27</v>
      </c>
      <c r="M800" s="325" t="n">
        <f aca="false">DATE(J800,K800,L800)</f>
        <v>43339</v>
      </c>
      <c r="N800" s="222" t="n">
        <f aca="false">M800+E800</f>
        <v>43339.6916550926</v>
      </c>
      <c r="O800" s="0" t="n">
        <v>96.173</v>
      </c>
      <c r="P800" s="0" t="n">
        <v>3.55283</v>
      </c>
      <c r="Q800" s="0" t="s">
        <v>281</v>
      </c>
    </row>
    <row r="801" customFormat="false" ht="15" hidden="false" customHeight="false" outlineLevel="0" collapsed="false">
      <c r="A801" s="0" t="s">
        <v>602</v>
      </c>
      <c r="B801" s="0" t="s">
        <v>281</v>
      </c>
      <c r="C801" s="0" t="s">
        <v>325</v>
      </c>
      <c r="D801" s="0" t="n">
        <v>20180827</v>
      </c>
      <c r="E801" s="0" t="s">
        <v>830</v>
      </c>
      <c r="F801" s="0" t="n">
        <v>35000</v>
      </c>
      <c r="G801" s="0" t="n">
        <v>96.173</v>
      </c>
      <c r="H801" s="0" t="n">
        <v>3.55283</v>
      </c>
      <c r="J801" s="224" t="n">
        <f aca="false">ROUND(D801/10000,0)</f>
        <v>2018</v>
      </c>
      <c r="K801" s="224" t="n">
        <f aca="false">ROUND((D801-J801*10000)/100,0)</f>
        <v>8</v>
      </c>
      <c r="L801" s="224" t="n">
        <f aca="false">D801-J801*10000-K801*100</f>
        <v>27</v>
      </c>
      <c r="M801" s="325" t="n">
        <f aca="false">DATE(J801,K801,L801)</f>
        <v>43339</v>
      </c>
      <c r="N801" s="222" t="n">
        <f aca="false">M801+E801</f>
        <v>43339.6916550926</v>
      </c>
      <c r="O801" s="0" t="n">
        <v>96.173</v>
      </c>
      <c r="P801" s="0" t="n">
        <v>3.55283</v>
      </c>
      <c r="Q801" s="0" t="s">
        <v>281</v>
      </c>
    </row>
    <row r="802" customFormat="false" ht="15" hidden="false" customHeight="false" outlineLevel="0" collapsed="false">
      <c r="A802" s="0" t="s">
        <v>602</v>
      </c>
      <c r="B802" s="0" t="s">
        <v>281</v>
      </c>
      <c r="C802" s="0" t="s">
        <v>325</v>
      </c>
      <c r="D802" s="0" t="n">
        <v>20180827</v>
      </c>
      <c r="E802" s="0" t="s">
        <v>830</v>
      </c>
      <c r="F802" s="0" t="n">
        <v>35000</v>
      </c>
      <c r="G802" s="0" t="n">
        <v>95.973</v>
      </c>
      <c r="H802" s="0" t="n">
        <v>3.609196</v>
      </c>
      <c r="J802" s="224" t="n">
        <f aca="false">ROUND(D802/10000,0)</f>
        <v>2018</v>
      </c>
      <c r="K802" s="224" t="n">
        <f aca="false">ROUND((D802-J802*10000)/100,0)</f>
        <v>8</v>
      </c>
      <c r="L802" s="224" t="n">
        <f aca="false">D802-J802*10000-K802*100</f>
        <v>27</v>
      </c>
      <c r="M802" s="325" t="n">
        <f aca="false">DATE(J802,K802,L802)</f>
        <v>43339</v>
      </c>
      <c r="N802" s="222" t="n">
        <f aca="false">M802+E802</f>
        <v>43339.6916550926</v>
      </c>
      <c r="O802" s="0" t="n">
        <v>95.973</v>
      </c>
      <c r="P802" s="0" t="n">
        <v>3.609196</v>
      </c>
      <c r="Q802" s="0" t="s">
        <v>281</v>
      </c>
    </row>
    <row r="803" customFormat="false" ht="15" hidden="false" customHeight="false" outlineLevel="0" collapsed="false">
      <c r="A803" s="0" t="s">
        <v>602</v>
      </c>
      <c r="B803" s="0" t="s">
        <v>281</v>
      </c>
      <c r="C803" s="0" t="s">
        <v>325</v>
      </c>
      <c r="D803" s="0" t="n">
        <v>20180827</v>
      </c>
      <c r="E803" s="0" t="s">
        <v>830</v>
      </c>
      <c r="F803" s="0" t="n">
        <v>35000</v>
      </c>
      <c r="G803" s="0" t="n">
        <v>95.973</v>
      </c>
      <c r="H803" s="0" t="n">
        <v>3.609196</v>
      </c>
      <c r="J803" s="224" t="n">
        <f aca="false">ROUND(D803/10000,0)</f>
        <v>2018</v>
      </c>
      <c r="K803" s="224" t="n">
        <f aca="false">ROUND((D803-J803*10000)/100,0)</f>
        <v>8</v>
      </c>
      <c r="L803" s="224" t="n">
        <f aca="false">D803-J803*10000-K803*100</f>
        <v>27</v>
      </c>
      <c r="M803" s="325" t="n">
        <f aca="false">DATE(J803,K803,L803)</f>
        <v>43339</v>
      </c>
      <c r="N803" s="222" t="n">
        <f aca="false">M803+E803</f>
        <v>43339.6916550926</v>
      </c>
      <c r="O803" s="0" t="n">
        <v>95.973</v>
      </c>
      <c r="P803" s="0" t="n">
        <v>3.609196</v>
      </c>
      <c r="Q803" s="0" t="s">
        <v>281</v>
      </c>
    </row>
    <row r="804" customFormat="false" ht="15" hidden="false" customHeight="false" outlineLevel="0" collapsed="false">
      <c r="A804" s="0" t="s">
        <v>602</v>
      </c>
      <c r="B804" s="0" t="s">
        <v>281</v>
      </c>
      <c r="C804" s="0" t="s">
        <v>325</v>
      </c>
      <c r="D804" s="0" t="n">
        <v>20180827</v>
      </c>
      <c r="E804" s="0" t="s">
        <v>830</v>
      </c>
      <c r="F804" s="0" t="n">
        <v>35000</v>
      </c>
      <c r="G804" s="0" t="n">
        <v>95.973</v>
      </c>
      <c r="H804" s="0" t="n">
        <v>3.609196</v>
      </c>
      <c r="J804" s="224" t="n">
        <f aca="false">ROUND(D804/10000,0)</f>
        <v>2018</v>
      </c>
      <c r="K804" s="224" t="n">
        <f aca="false">ROUND((D804-J804*10000)/100,0)</f>
        <v>8</v>
      </c>
      <c r="L804" s="224" t="n">
        <f aca="false">D804-J804*10000-K804*100</f>
        <v>27</v>
      </c>
      <c r="M804" s="325" t="n">
        <f aca="false">DATE(J804,K804,L804)</f>
        <v>43339</v>
      </c>
      <c r="N804" s="222" t="n">
        <f aca="false">M804+E804</f>
        <v>43339.6916550926</v>
      </c>
      <c r="O804" s="0" t="n">
        <v>95.973</v>
      </c>
      <c r="P804" s="0" t="n">
        <v>3.609196</v>
      </c>
      <c r="Q804" s="0" t="s">
        <v>281</v>
      </c>
    </row>
    <row r="805" customFormat="false" ht="15" hidden="false" customHeight="false" outlineLevel="0" collapsed="false">
      <c r="A805" s="0" t="s">
        <v>602</v>
      </c>
      <c r="B805" s="0" t="s">
        <v>281</v>
      </c>
      <c r="C805" s="0" t="s">
        <v>325</v>
      </c>
      <c r="D805" s="0" t="n">
        <v>20180827</v>
      </c>
      <c r="E805" s="0" t="s">
        <v>830</v>
      </c>
      <c r="F805" s="0" t="n">
        <v>35000</v>
      </c>
      <c r="G805" s="0" t="n">
        <v>96.173</v>
      </c>
      <c r="H805" s="0" t="n">
        <v>3.55283</v>
      </c>
      <c r="J805" s="224" t="n">
        <f aca="false">ROUND(D805/10000,0)</f>
        <v>2018</v>
      </c>
      <c r="K805" s="224" t="n">
        <f aca="false">ROUND((D805-J805*10000)/100,0)</f>
        <v>8</v>
      </c>
      <c r="L805" s="224" t="n">
        <f aca="false">D805-J805*10000-K805*100</f>
        <v>27</v>
      </c>
      <c r="M805" s="325" t="n">
        <f aca="false">DATE(J805,K805,L805)</f>
        <v>43339</v>
      </c>
      <c r="N805" s="222" t="n">
        <f aca="false">M805+E805</f>
        <v>43339.6916550926</v>
      </c>
      <c r="O805" s="0" t="n">
        <v>96.173</v>
      </c>
      <c r="P805" s="0" t="n">
        <v>3.55283</v>
      </c>
      <c r="Q805" s="0" t="s">
        <v>281</v>
      </c>
    </row>
    <row r="806" customFormat="false" ht="15" hidden="false" customHeight="false" outlineLevel="0" collapsed="false">
      <c r="A806" s="0" t="s">
        <v>602</v>
      </c>
      <c r="B806" s="0" t="s">
        <v>281</v>
      </c>
      <c r="C806" s="0" t="s">
        <v>325</v>
      </c>
      <c r="D806" s="0" t="n">
        <v>20180827</v>
      </c>
      <c r="E806" s="0" t="s">
        <v>830</v>
      </c>
      <c r="F806" s="0" t="n">
        <v>35000</v>
      </c>
      <c r="G806" s="0" t="n">
        <v>96.173</v>
      </c>
      <c r="H806" s="0" t="n">
        <v>3.55283</v>
      </c>
      <c r="J806" s="224" t="n">
        <f aca="false">ROUND(D806/10000,0)</f>
        <v>2018</v>
      </c>
      <c r="K806" s="224" t="n">
        <f aca="false">ROUND((D806-J806*10000)/100,0)</f>
        <v>8</v>
      </c>
      <c r="L806" s="224" t="n">
        <f aca="false">D806-J806*10000-K806*100</f>
        <v>27</v>
      </c>
      <c r="M806" s="325" t="n">
        <f aca="false">DATE(J806,K806,L806)</f>
        <v>43339</v>
      </c>
      <c r="N806" s="222" t="n">
        <f aca="false">M806+E806</f>
        <v>43339.6916550926</v>
      </c>
      <c r="O806" s="0" t="n">
        <v>96.173</v>
      </c>
      <c r="P806" s="0" t="n">
        <v>3.55283</v>
      </c>
      <c r="Q806" s="0" t="s">
        <v>281</v>
      </c>
    </row>
    <row r="807" customFormat="false" ht="15" hidden="false" customHeight="false" outlineLevel="0" collapsed="false">
      <c r="A807" s="0" t="s">
        <v>602</v>
      </c>
      <c r="B807" s="0" t="s">
        <v>281</v>
      </c>
      <c r="C807" s="0" t="s">
        <v>325</v>
      </c>
      <c r="D807" s="0" t="n">
        <v>20180828</v>
      </c>
      <c r="E807" s="0" t="s">
        <v>831</v>
      </c>
      <c r="F807" s="0" t="n">
        <v>135000</v>
      </c>
      <c r="G807" s="0" t="n">
        <v>95.511</v>
      </c>
      <c r="H807" s="0" t="n">
        <v>3.740749</v>
      </c>
      <c r="J807" s="224" t="n">
        <f aca="false">ROUND(D807/10000,0)</f>
        <v>2018</v>
      </c>
      <c r="K807" s="224" t="n">
        <f aca="false">ROUND((D807-J807*10000)/100,0)</f>
        <v>8</v>
      </c>
      <c r="L807" s="224" t="n">
        <f aca="false">D807-J807*10000-K807*100</f>
        <v>28</v>
      </c>
      <c r="M807" s="325" t="n">
        <f aca="false">DATE(J807,K807,L807)</f>
        <v>43340</v>
      </c>
      <c r="N807" s="222" t="n">
        <f aca="false">M807+E807</f>
        <v>43340.2110763889</v>
      </c>
      <c r="O807" s="0" t="n">
        <v>95.511</v>
      </c>
      <c r="P807" s="0" t="n">
        <v>3.740749</v>
      </c>
      <c r="Q807" s="0" t="s">
        <v>281</v>
      </c>
    </row>
    <row r="808" customFormat="false" ht="15" hidden="false" customHeight="false" outlineLevel="0" collapsed="false">
      <c r="A808" s="0" t="s">
        <v>602</v>
      </c>
      <c r="B808" s="0" t="s">
        <v>281</v>
      </c>
      <c r="C808" s="0" t="s">
        <v>325</v>
      </c>
      <c r="D808" s="0" t="n">
        <v>20180828</v>
      </c>
      <c r="E808" s="0" t="s">
        <v>832</v>
      </c>
      <c r="F808" s="0" t="n">
        <v>10000</v>
      </c>
      <c r="G808" s="0" t="n">
        <v>95.594</v>
      </c>
      <c r="H808" s="0" t="n">
        <v>3.717194</v>
      </c>
      <c r="J808" s="224" t="n">
        <f aca="false">ROUND(D808/10000,0)</f>
        <v>2018</v>
      </c>
      <c r="K808" s="224" t="n">
        <f aca="false">ROUND((D808-J808*10000)/100,0)</f>
        <v>8</v>
      </c>
      <c r="L808" s="224" t="n">
        <f aca="false">D808-J808*10000-K808*100</f>
        <v>28</v>
      </c>
      <c r="M808" s="325" t="n">
        <f aca="false">DATE(J808,K808,L808)</f>
        <v>43340</v>
      </c>
      <c r="N808" s="222" t="n">
        <f aca="false">M808+E808</f>
        <v>43340.4461226852</v>
      </c>
      <c r="O808" s="0" t="n">
        <v>95.594</v>
      </c>
      <c r="P808" s="0" t="n">
        <v>3.717194</v>
      </c>
      <c r="Q808" s="0" t="s">
        <v>281</v>
      </c>
    </row>
    <row r="809" customFormat="false" ht="15" hidden="false" customHeight="false" outlineLevel="0" collapsed="false">
      <c r="A809" s="0" t="s">
        <v>602</v>
      </c>
      <c r="B809" s="0" t="s">
        <v>281</v>
      </c>
      <c r="C809" s="0" t="s">
        <v>325</v>
      </c>
      <c r="D809" s="0" t="n">
        <v>20180828</v>
      </c>
      <c r="E809" s="0" t="s">
        <v>832</v>
      </c>
      <c r="F809" s="0" t="n">
        <v>10000</v>
      </c>
      <c r="G809" s="0" t="n">
        <v>95.594</v>
      </c>
      <c r="H809" s="0" t="n">
        <v>3.717194</v>
      </c>
      <c r="J809" s="224" t="n">
        <f aca="false">ROUND(D809/10000,0)</f>
        <v>2018</v>
      </c>
      <c r="K809" s="224" t="n">
        <f aca="false">ROUND((D809-J809*10000)/100,0)</f>
        <v>8</v>
      </c>
      <c r="L809" s="224" t="n">
        <f aca="false">D809-J809*10000-K809*100</f>
        <v>28</v>
      </c>
      <c r="M809" s="325" t="n">
        <f aca="false">DATE(J809,K809,L809)</f>
        <v>43340</v>
      </c>
      <c r="N809" s="222" t="n">
        <f aca="false">M809+E809</f>
        <v>43340.4461226852</v>
      </c>
      <c r="O809" s="0" t="n">
        <v>95.594</v>
      </c>
      <c r="P809" s="0" t="n">
        <v>3.717194</v>
      </c>
      <c r="Q809" s="0" t="s">
        <v>281</v>
      </c>
    </row>
    <row r="810" customFormat="false" ht="15" hidden="false" customHeight="false" outlineLevel="0" collapsed="false">
      <c r="A810" s="0" t="s">
        <v>602</v>
      </c>
      <c r="B810" s="0" t="s">
        <v>281</v>
      </c>
      <c r="C810" s="0" t="s">
        <v>325</v>
      </c>
      <c r="D810" s="0" t="n">
        <v>20180828</v>
      </c>
      <c r="E810" s="0" t="s">
        <v>833</v>
      </c>
      <c r="F810" s="0" t="n">
        <v>10000</v>
      </c>
      <c r="G810" s="0" t="n">
        <v>95.694</v>
      </c>
      <c r="H810" s="0" t="n">
        <v>3.688845</v>
      </c>
      <c r="J810" s="224" t="n">
        <f aca="false">ROUND(D810/10000,0)</f>
        <v>2018</v>
      </c>
      <c r="K810" s="224" t="n">
        <f aca="false">ROUND((D810-J810*10000)/100,0)</f>
        <v>8</v>
      </c>
      <c r="L810" s="224" t="n">
        <f aca="false">D810-J810*10000-K810*100</f>
        <v>28</v>
      </c>
      <c r="M810" s="325" t="n">
        <f aca="false">DATE(J810,K810,L810)</f>
        <v>43340</v>
      </c>
      <c r="N810" s="222" t="n">
        <f aca="false">M810+E810</f>
        <v>43340.4465162037</v>
      </c>
      <c r="O810" s="0" t="n">
        <v>95.694</v>
      </c>
      <c r="P810" s="0" t="n">
        <v>3.688845</v>
      </c>
      <c r="Q810" s="0" t="s">
        <v>281</v>
      </c>
    </row>
    <row r="811" customFormat="false" ht="15" hidden="false" customHeight="false" outlineLevel="0" collapsed="false">
      <c r="A811" s="0" t="s">
        <v>602</v>
      </c>
      <c r="B811" s="0" t="s">
        <v>281</v>
      </c>
      <c r="C811" s="0" t="s">
        <v>325</v>
      </c>
      <c r="D811" s="0" t="n">
        <v>20180828</v>
      </c>
      <c r="E811" s="0" t="s">
        <v>834</v>
      </c>
      <c r="F811" s="0" t="n">
        <v>10000</v>
      </c>
      <c r="G811" s="0" t="n">
        <v>95.486</v>
      </c>
      <c r="H811" s="0" t="n">
        <v>3.747849</v>
      </c>
      <c r="J811" s="224" t="n">
        <f aca="false">ROUND(D811/10000,0)</f>
        <v>2018</v>
      </c>
      <c r="K811" s="224" t="n">
        <f aca="false">ROUND((D811-J811*10000)/100,0)</f>
        <v>8</v>
      </c>
      <c r="L811" s="224" t="n">
        <f aca="false">D811-J811*10000-K811*100</f>
        <v>28</v>
      </c>
      <c r="M811" s="325" t="n">
        <f aca="false">DATE(J811,K811,L811)</f>
        <v>43340</v>
      </c>
      <c r="N811" s="222" t="n">
        <f aca="false">M811+E811</f>
        <v>43340.5404282407</v>
      </c>
      <c r="O811" s="0" t="n">
        <v>95.486</v>
      </c>
      <c r="P811" s="0" t="n">
        <v>3.747849</v>
      </c>
      <c r="Q811" s="0" t="s">
        <v>281</v>
      </c>
    </row>
    <row r="812" customFormat="false" ht="15" hidden="false" customHeight="false" outlineLevel="0" collapsed="false">
      <c r="A812" s="0" t="s">
        <v>602</v>
      </c>
      <c r="B812" s="0" t="s">
        <v>281</v>
      </c>
      <c r="C812" s="0" t="s">
        <v>325</v>
      </c>
      <c r="D812" s="0" t="n">
        <v>20180828</v>
      </c>
      <c r="E812" s="0" t="s">
        <v>834</v>
      </c>
      <c r="F812" s="0" t="n">
        <v>10000</v>
      </c>
      <c r="G812" s="0" t="n">
        <v>95.486</v>
      </c>
      <c r="H812" s="0" t="n">
        <v>3.747849</v>
      </c>
      <c r="J812" s="224" t="n">
        <f aca="false">ROUND(D812/10000,0)</f>
        <v>2018</v>
      </c>
      <c r="K812" s="224" t="n">
        <f aca="false">ROUND((D812-J812*10000)/100,0)</f>
        <v>8</v>
      </c>
      <c r="L812" s="224" t="n">
        <f aca="false">D812-J812*10000-K812*100</f>
        <v>28</v>
      </c>
      <c r="M812" s="325" t="n">
        <f aca="false">DATE(J812,K812,L812)</f>
        <v>43340</v>
      </c>
      <c r="N812" s="222" t="n">
        <f aca="false">M812+E812</f>
        <v>43340.5404282407</v>
      </c>
      <c r="O812" s="0" t="n">
        <v>95.486</v>
      </c>
      <c r="P812" s="0" t="n">
        <v>3.747849</v>
      </c>
      <c r="Q812" s="0" t="s">
        <v>281</v>
      </c>
    </row>
    <row r="813" customFormat="false" ht="15" hidden="false" customHeight="false" outlineLevel="0" collapsed="false">
      <c r="A813" s="0" t="s">
        <v>602</v>
      </c>
      <c r="B813" s="0" t="s">
        <v>281</v>
      </c>
      <c r="C813" s="0" t="s">
        <v>325</v>
      </c>
      <c r="D813" s="0" t="n">
        <v>20180828</v>
      </c>
      <c r="E813" s="0" t="s">
        <v>834</v>
      </c>
      <c r="F813" s="0" t="n">
        <v>10000</v>
      </c>
      <c r="G813" s="0" t="n">
        <v>95.486</v>
      </c>
      <c r="H813" s="0" t="n">
        <v>3.747849</v>
      </c>
      <c r="J813" s="224" t="n">
        <f aca="false">ROUND(D813/10000,0)</f>
        <v>2018</v>
      </c>
      <c r="K813" s="224" t="n">
        <f aca="false">ROUND((D813-J813*10000)/100,0)</f>
        <v>8</v>
      </c>
      <c r="L813" s="224" t="n">
        <f aca="false">D813-J813*10000-K813*100</f>
        <v>28</v>
      </c>
      <c r="M813" s="325" t="n">
        <f aca="false">DATE(J813,K813,L813)</f>
        <v>43340</v>
      </c>
      <c r="N813" s="222" t="n">
        <f aca="false">M813+E813</f>
        <v>43340.5404282407</v>
      </c>
      <c r="O813" s="0" t="n">
        <v>95.486</v>
      </c>
      <c r="P813" s="0" t="n">
        <v>3.747849</v>
      </c>
      <c r="Q813" s="0" t="s">
        <v>281</v>
      </c>
    </row>
    <row r="814" customFormat="false" ht="15" hidden="false" customHeight="false" outlineLevel="0" collapsed="false">
      <c r="A814" s="0" t="s">
        <v>602</v>
      </c>
      <c r="B814" s="0" t="s">
        <v>281</v>
      </c>
      <c r="C814" s="0" t="s">
        <v>325</v>
      </c>
      <c r="D814" s="0" t="n">
        <v>20180828</v>
      </c>
      <c r="E814" s="0" t="s">
        <v>835</v>
      </c>
      <c r="F814" s="0" t="n">
        <v>25000</v>
      </c>
      <c r="G814" s="0" t="n">
        <v>95.53</v>
      </c>
      <c r="H814" s="0" t="n">
        <v>3.735355</v>
      </c>
      <c r="J814" s="224" t="n">
        <f aca="false">ROUND(D814/10000,0)</f>
        <v>2018</v>
      </c>
      <c r="K814" s="224" t="n">
        <f aca="false">ROUND((D814-J814*10000)/100,0)</f>
        <v>8</v>
      </c>
      <c r="L814" s="224" t="n">
        <f aca="false">D814-J814*10000-K814*100</f>
        <v>28</v>
      </c>
      <c r="M814" s="325" t="n">
        <f aca="false">DATE(J814,K814,L814)</f>
        <v>43340</v>
      </c>
      <c r="N814" s="222" t="n">
        <f aca="false">M814+E814</f>
        <v>43340.6004976852</v>
      </c>
      <c r="O814" s="0" t="n">
        <v>95.53</v>
      </c>
      <c r="P814" s="0" t="n">
        <v>3.735355</v>
      </c>
      <c r="Q814" s="0" t="s">
        <v>281</v>
      </c>
    </row>
    <row r="815" customFormat="false" ht="15" hidden="false" customHeight="false" outlineLevel="0" collapsed="false">
      <c r="A815" s="0" t="s">
        <v>602</v>
      </c>
      <c r="B815" s="0" t="s">
        <v>281</v>
      </c>
      <c r="C815" s="0" t="s">
        <v>325</v>
      </c>
      <c r="D815" s="0" t="n">
        <v>20180828</v>
      </c>
      <c r="E815" s="0" t="s">
        <v>836</v>
      </c>
      <c r="F815" s="0" t="n">
        <v>25000</v>
      </c>
      <c r="G815" s="0" t="n">
        <v>95.53</v>
      </c>
      <c r="H815" s="0" t="n">
        <v>3.735355</v>
      </c>
      <c r="J815" s="224" t="n">
        <f aca="false">ROUND(D815/10000,0)</f>
        <v>2018</v>
      </c>
      <c r="K815" s="224" t="n">
        <f aca="false">ROUND((D815-J815*10000)/100,0)</f>
        <v>8</v>
      </c>
      <c r="L815" s="224" t="n">
        <f aca="false">D815-J815*10000-K815*100</f>
        <v>28</v>
      </c>
      <c r="M815" s="325" t="n">
        <f aca="false">DATE(J815,K815,L815)</f>
        <v>43340</v>
      </c>
      <c r="N815" s="222" t="n">
        <f aca="false">M815+E815</f>
        <v>43340.6005208333</v>
      </c>
      <c r="O815" s="0" t="n">
        <v>95.53</v>
      </c>
      <c r="P815" s="0" t="n">
        <v>3.735355</v>
      </c>
      <c r="Q815" s="0" t="s">
        <v>281</v>
      </c>
    </row>
    <row r="816" customFormat="false" ht="15" hidden="false" customHeight="false" outlineLevel="0" collapsed="false">
      <c r="A816" s="0" t="s">
        <v>602</v>
      </c>
      <c r="B816" s="0" t="s">
        <v>281</v>
      </c>
      <c r="C816" s="0" t="s">
        <v>325</v>
      </c>
      <c r="D816" s="0" t="n">
        <v>20180828</v>
      </c>
      <c r="E816" s="0" t="s">
        <v>837</v>
      </c>
      <c r="F816" s="0" t="n">
        <v>21000</v>
      </c>
      <c r="G816" s="0" t="n">
        <v>95.537</v>
      </c>
      <c r="H816" s="0" t="n">
        <v>3.733368</v>
      </c>
      <c r="J816" s="224" t="n">
        <f aca="false">ROUND(D816/10000,0)</f>
        <v>2018</v>
      </c>
      <c r="K816" s="224" t="n">
        <f aca="false">ROUND((D816-J816*10000)/100,0)</f>
        <v>8</v>
      </c>
      <c r="L816" s="224" t="n">
        <f aca="false">D816-J816*10000-K816*100</f>
        <v>28</v>
      </c>
      <c r="M816" s="325" t="n">
        <f aca="false">DATE(J816,K816,L816)</f>
        <v>43340</v>
      </c>
      <c r="N816" s="222" t="n">
        <f aca="false">M816+E816</f>
        <v>43340.6293055556</v>
      </c>
      <c r="O816" s="0" t="n">
        <v>95.537</v>
      </c>
      <c r="P816" s="0" t="n">
        <v>3.733368</v>
      </c>
      <c r="Q816" s="0" t="s">
        <v>281</v>
      </c>
    </row>
    <row r="817" customFormat="false" ht="15" hidden="false" customHeight="false" outlineLevel="0" collapsed="false">
      <c r="A817" s="0" t="s">
        <v>602</v>
      </c>
      <c r="B817" s="0" t="s">
        <v>281</v>
      </c>
      <c r="C817" s="0" t="s">
        <v>325</v>
      </c>
      <c r="D817" s="0" t="n">
        <v>20180828</v>
      </c>
      <c r="E817" s="0" t="s">
        <v>838</v>
      </c>
      <c r="F817" s="0" t="n">
        <v>21000</v>
      </c>
      <c r="G817" s="0" t="n">
        <v>95.537</v>
      </c>
      <c r="H817" s="0" t="n">
        <v>3.733368</v>
      </c>
      <c r="J817" s="224" t="n">
        <f aca="false">ROUND(D817/10000,0)</f>
        <v>2018</v>
      </c>
      <c r="K817" s="224" t="n">
        <f aca="false">ROUND((D817-J817*10000)/100,0)</f>
        <v>8</v>
      </c>
      <c r="L817" s="224" t="n">
        <f aca="false">D817-J817*10000-K817*100</f>
        <v>28</v>
      </c>
      <c r="M817" s="325" t="n">
        <f aca="false">DATE(J817,K817,L817)</f>
        <v>43340</v>
      </c>
      <c r="N817" s="222" t="n">
        <f aca="false">M817+E817</f>
        <v>43340.6293518519</v>
      </c>
      <c r="O817" s="0" t="n">
        <v>95.537</v>
      </c>
      <c r="P817" s="0" t="n">
        <v>3.733368</v>
      </c>
      <c r="Q817" s="0" t="s">
        <v>281</v>
      </c>
    </row>
    <row r="818" customFormat="false" ht="15" hidden="false" customHeight="false" outlineLevel="0" collapsed="false">
      <c r="A818" s="0" t="s">
        <v>602</v>
      </c>
      <c r="B818" s="0" t="s">
        <v>281</v>
      </c>
      <c r="C818" s="0" t="s">
        <v>325</v>
      </c>
      <c r="D818" s="0" t="n">
        <v>20180829</v>
      </c>
      <c r="E818" s="0" t="s">
        <v>839</v>
      </c>
      <c r="F818" s="0" t="n">
        <v>10000</v>
      </c>
      <c r="G818" s="0" t="n">
        <v>95.15</v>
      </c>
      <c r="H818" s="0" t="n">
        <v>3.844374</v>
      </c>
      <c r="J818" s="224" t="n">
        <f aca="false">ROUND(D818/10000,0)</f>
        <v>2018</v>
      </c>
      <c r="K818" s="224" t="n">
        <f aca="false">ROUND((D818-J818*10000)/100,0)</f>
        <v>8</v>
      </c>
      <c r="L818" s="224" t="n">
        <f aca="false">D818-J818*10000-K818*100</f>
        <v>29</v>
      </c>
      <c r="M818" s="325" t="n">
        <f aca="false">DATE(J818,K818,L818)</f>
        <v>43341</v>
      </c>
      <c r="N818" s="222" t="n">
        <f aca="false">M818+E818</f>
        <v>43341.4029166667</v>
      </c>
      <c r="O818" s="0" t="n">
        <v>95.15</v>
      </c>
      <c r="P818" s="0" t="n">
        <v>3.844374</v>
      </c>
      <c r="Q818" s="0" t="s">
        <v>281</v>
      </c>
    </row>
    <row r="819" customFormat="false" ht="15" hidden="false" customHeight="false" outlineLevel="0" collapsed="false">
      <c r="A819" s="0" t="s">
        <v>602</v>
      </c>
      <c r="B819" s="0" t="s">
        <v>281</v>
      </c>
      <c r="C819" s="0" t="s">
        <v>325</v>
      </c>
      <c r="D819" s="0" t="n">
        <v>20180829</v>
      </c>
      <c r="E819" s="0" t="s">
        <v>839</v>
      </c>
      <c r="F819" s="0" t="n">
        <v>10000</v>
      </c>
      <c r="G819" s="0" t="n">
        <v>95.15</v>
      </c>
      <c r="H819" s="0" t="n">
        <v>3.844374</v>
      </c>
      <c r="J819" s="224" t="n">
        <f aca="false">ROUND(D819/10000,0)</f>
        <v>2018</v>
      </c>
      <c r="K819" s="224" t="n">
        <f aca="false">ROUND((D819-J819*10000)/100,0)</f>
        <v>8</v>
      </c>
      <c r="L819" s="224" t="n">
        <f aca="false">D819-J819*10000-K819*100</f>
        <v>29</v>
      </c>
      <c r="M819" s="325" t="n">
        <f aca="false">DATE(J819,K819,L819)</f>
        <v>43341</v>
      </c>
      <c r="N819" s="222" t="n">
        <f aca="false">M819+E819</f>
        <v>43341.4029166667</v>
      </c>
      <c r="O819" s="0" t="n">
        <v>95.15</v>
      </c>
      <c r="P819" s="0" t="n">
        <v>3.844374</v>
      </c>
      <c r="Q819" s="0" t="s">
        <v>281</v>
      </c>
    </row>
    <row r="820" customFormat="false" ht="15" hidden="false" customHeight="false" outlineLevel="0" collapsed="false">
      <c r="A820" s="0" t="s">
        <v>602</v>
      </c>
      <c r="B820" s="0" t="s">
        <v>281</v>
      </c>
      <c r="C820" s="0" t="s">
        <v>325</v>
      </c>
      <c r="D820" s="0" t="n">
        <v>20180829</v>
      </c>
      <c r="E820" s="0" t="s">
        <v>840</v>
      </c>
      <c r="F820" s="0" t="n">
        <v>15000</v>
      </c>
      <c r="G820" s="0" t="n">
        <v>95.455</v>
      </c>
      <c r="H820" s="0" t="n">
        <v>3.757493</v>
      </c>
      <c r="J820" s="224" t="n">
        <f aca="false">ROUND(D820/10000,0)</f>
        <v>2018</v>
      </c>
      <c r="K820" s="224" t="n">
        <f aca="false">ROUND((D820-J820*10000)/100,0)</f>
        <v>8</v>
      </c>
      <c r="L820" s="224" t="n">
        <f aca="false">D820-J820*10000-K820*100</f>
        <v>29</v>
      </c>
      <c r="M820" s="325" t="n">
        <f aca="false">DATE(J820,K820,L820)</f>
        <v>43341</v>
      </c>
      <c r="N820" s="222" t="n">
        <f aca="false">M820+E820</f>
        <v>43341.4777893519</v>
      </c>
      <c r="O820" s="0" t="n">
        <v>95.455</v>
      </c>
      <c r="P820" s="0" t="n">
        <v>3.757493</v>
      </c>
      <c r="Q820" s="0" t="s">
        <v>281</v>
      </c>
    </row>
    <row r="821" customFormat="false" ht="15" hidden="false" customHeight="false" outlineLevel="0" collapsed="false">
      <c r="A821" s="0" t="s">
        <v>602</v>
      </c>
      <c r="B821" s="0" t="s">
        <v>281</v>
      </c>
      <c r="C821" s="0" t="s">
        <v>325</v>
      </c>
      <c r="D821" s="0" t="n">
        <v>20180829</v>
      </c>
      <c r="E821" s="0" t="s">
        <v>840</v>
      </c>
      <c r="F821" s="0" t="n">
        <v>15000</v>
      </c>
      <c r="G821" s="0" t="n">
        <v>96.004</v>
      </c>
      <c r="H821" s="0" t="n">
        <v>3.601914</v>
      </c>
      <c r="J821" s="224" t="n">
        <f aca="false">ROUND(D821/10000,0)</f>
        <v>2018</v>
      </c>
      <c r="K821" s="224" t="n">
        <f aca="false">ROUND((D821-J821*10000)/100,0)</f>
        <v>8</v>
      </c>
      <c r="L821" s="224" t="n">
        <f aca="false">D821-J821*10000-K821*100</f>
        <v>29</v>
      </c>
      <c r="M821" s="325" t="n">
        <f aca="false">DATE(J821,K821,L821)</f>
        <v>43341</v>
      </c>
      <c r="N821" s="222" t="n">
        <f aca="false">M821+E821</f>
        <v>43341.4777893519</v>
      </c>
      <c r="O821" s="0" t="n">
        <v>96.004</v>
      </c>
      <c r="P821" s="0" t="n">
        <v>3.601914</v>
      </c>
      <c r="Q821" s="0" t="s">
        <v>281</v>
      </c>
    </row>
    <row r="822" customFormat="false" ht="15" hidden="false" customHeight="false" outlineLevel="0" collapsed="false">
      <c r="A822" s="0" t="s">
        <v>602</v>
      </c>
      <c r="B822" s="0" t="s">
        <v>281</v>
      </c>
      <c r="C822" s="0" t="s">
        <v>325</v>
      </c>
      <c r="D822" s="0" t="n">
        <v>20180829</v>
      </c>
      <c r="E822" s="0" t="s">
        <v>841</v>
      </c>
      <c r="F822" s="0" t="n">
        <v>10000</v>
      </c>
      <c r="G822" s="0" t="n">
        <v>95.596</v>
      </c>
      <c r="H822" s="0" t="n">
        <v>3.717437</v>
      </c>
      <c r="J822" s="224" t="n">
        <f aca="false">ROUND(D822/10000,0)</f>
        <v>2018</v>
      </c>
      <c r="K822" s="224" t="n">
        <f aca="false">ROUND((D822-J822*10000)/100,0)</f>
        <v>8</v>
      </c>
      <c r="L822" s="224" t="n">
        <f aca="false">D822-J822*10000-K822*100</f>
        <v>29</v>
      </c>
      <c r="M822" s="325" t="n">
        <f aca="false">DATE(J822,K822,L822)</f>
        <v>43341</v>
      </c>
      <c r="N822" s="222" t="n">
        <f aca="false">M822+E822</f>
        <v>43341.5152314815</v>
      </c>
      <c r="O822" s="0" t="n">
        <v>95.596</v>
      </c>
      <c r="P822" s="0" t="n">
        <v>3.717437</v>
      </c>
      <c r="Q822" s="0" t="s">
        <v>281</v>
      </c>
    </row>
    <row r="823" customFormat="false" ht="15" hidden="false" customHeight="false" outlineLevel="0" collapsed="false">
      <c r="A823" s="0" t="s">
        <v>602</v>
      </c>
      <c r="B823" s="0" t="s">
        <v>281</v>
      </c>
      <c r="C823" s="0" t="s">
        <v>325</v>
      </c>
      <c r="D823" s="0" t="n">
        <v>20180829</v>
      </c>
      <c r="E823" s="0" t="s">
        <v>841</v>
      </c>
      <c r="F823" s="0" t="n">
        <v>10000</v>
      </c>
      <c r="G823" s="0" t="n">
        <v>95.496</v>
      </c>
      <c r="H823" s="0" t="n">
        <v>3.745838</v>
      </c>
      <c r="J823" s="224" t="n">
        <f aca="false">ROUND(D823/10000,0)</f>
        <v>2018</v>
      </c>
      <c r="K823" s="224" t="n">
        <f aca="false">ROUND((D823-J823*10000)/100,0)</f>
        <v>8</v>
      </c>
      <c r="L823" s="224" t="n">
        <f aca="false">D823-J823*10000-K823*100</f>
        <v>29</v>
      </c>
      <c r="M823" s="325" t="n">
        <f aca="false">DATE(J823,K823,L823)</f>
        <v>43341</v>
      </c>
      <c r="N823" s="222" t="n">
        <f aca="false">M823+E823</f>
        <v>43341.5152314815</v>
      </c>
      <c r="O823" s="0" t="n">
        <v>95.496</v>
      </c>
      <c r="P823" s="0" t="n">
        <v>3.745838</v>
      </c>
      <c r="Q823" s="0" t="s">
        <v>281</v>
      </c>
    </row>
    <row r="824" customFormat="false" ht="15" hidden="false" customHeight="false" outlineLevel="0" collapsed="false">
      <c r="A824" s="0" t="s">
        <v>602</v>
      </c>
      <c r="B824" s="0" t="s">
        <v>281</v>
      </c>
      <c r="C824" s="0" t="s">
        <v>325</v>
      </c>
      <c r="D824" s="0" t="n">
        <v>20180829</v>
      </c>
      <c r="E824" s="0" t="s">
        <v>842</v>
      </c>
      <c r="F824" s="0" t="n">
        <v>25000</v>
      </c>
      <c r="G824" s="0" t="n">
        <v>95.674</v>
      </c>
      <c r="H824" s="0" t="n">
        <v>3.695307</v>
      </c>
      <c r="J824" s="224" t="n">
        <f aca="false">ROUND(D824/10000,0)</f>
        <v>2018</v>
      </c>
      <c r="K824" s="224" t="n">
        <f aca="false">ROUND((D824-J824*10000)/100,0)</f>
        <v>8</v>
      </c>
      <c r="L824" s="224" t="n">
        <f aca="false">D824-J824*10000-K824*100</f>
        <v>29</v>
      </c>
      <c r="M824" s="325" t="n">
        <f aca="false">DATE(J824,K824,L824)</f>
        <v>43341</v>
      </c>
      <c r="N824" s="222" t="n">
        <f aca="false">M824+E824</f>
        <v>43341.553900463</v>
      </c>
      <c r="O824" s="0" t="n">
        <v>95.674</v>
      </c>
      <c r="P824" s="0" t="n">
        <v>3.695307</v>
      </c>
      <c r="Q824" s="0" t="s">
        <v>281</v>
      </c>
    </row>
    <row r="825" customFormat="false" ht="15" hidden="false" customHeight="false" outlineLevel="0" collapsed="false">
      <c r="A825" s="0" t="s">
        <v>602</v>
      </c>
      <c r="B825" s="0" t="s">
        <v>281</v>
      </c>
      <c r="C825" s="0" t="s">
        <v>325</v>
      </c>
      <c r="D825" s="0" t="n">
        <v>20180829</v>
      </c>
      <c r="E825" s="0" t="s">
        <v>842</v>
      </c>
      <c r="F825" s="0" t="n">
        <v>25000</v>
      </c>
      <c r="G825" s="0" t="n">
        <v>96.51</v>
      </c>
      <c r="H825" s="0" t="n">
        <v>3.459433</v>
      </c>
      <c r="J825" s="224" t="n">
        <f aca="false">ROUND(D825/10000,0)</f>
        <v>2018</v>
      </c>
      <c r="K825" s="224" t="n">
        <f aca="false">ROUND((D825-J825*10000)/100,0)</f>
        <v>8</v>
      </c>
      <c r="L825" s="224" t="n">
        <f aca="false">D825-J825*10000-K825*100</f>
        <v>29</v>
      </c>
      <c r="M825" s="325" t="n">
        <f aca="false">DATE(J825,K825,L825)</f>
        <v>43341</v>
      </c>
      <c r="N825" s="222" t="n">
        <f aca="false">M825+E825</f>
        <v>43341.553900463</v>
      </c>
      <c r="O825" s="0" t="n">
        <v>96.51</v>
      </c>
      <c r="P825" s="0" t="n">
        <v>3.459433</v>
      </c>
      <c r="Q825" s="0" t="s">
        <v>281</v>
      </c>
    </row>
    <row r="826" customFormat="false" ht="15" hidden="false" customHeight="false" outlineLevel="0" collapsed="false">
      <c r="A826" s="0" t="s">
        <v>602</v>
      </c>
      <c r="B826" s="0" t="s">
        <v>281</v>
      </c>
      <c r="C826" s="0" t="s">
        <v>325</v>
      </c>
      <c r="D826" s="0" t="n">
        <v>20180829</v>
      </c>
      <c r="E826" s="0" t="s">
        <v>842</v>
      </c>
      <c r="F826" s="0" t="n">
        <v>25000</v>
      </c>
      <c r="G826" s="0" t="n">
        <v>95.531</v>
      </c>
      <c r="H826" s="0" t="n">
        <v>3.735894</v>
      </c>
      <c r="J826" s="224" t="n">
        <f aca="false">ROUND(D826/10000,0)</f>
        <v>2018</v>
      </c>
      <c r="K826" s="224" t="n">
        <f aca="false">ROUND((D826-J826*10000)/100,0)</f>
        <v>8</v>
      </c>
      <c r="L826" s="224" t="n">
        <f aca="false">D826-J826*10000-K826*100</f>
        <v>29</v>
      </c>
      <c r="M826" s="325" t="n">
        <f aca="false">DATE(J826,K826,L826)</f>
        <v>43341</v>
      </c>
      <c r="N826" s="222" t="n">
        <f aca="false">M826+E826</f>
        <v>43341.553900463</v>
      </c>
      <c r="O826" s="0" t="n">
        <v>95.531</v>
      </c>
      <c r="P826" s="0" t="n">
        <v>3.735894</v>
      </c>
      <c r="Q826" s="0" t="s">
        <v>281</v>
      </c>
    </row>
    <row r="827" customFormat="false" ht="15" hidden="false" customHeight="false" outlineLevel="0" collapsed="false">
      <c r="A827" s="0" t="s">
        <v>602</v>
      </c>
      <c r="B827" s="0" t="s">
        <v>281</v>
      </c>
      <c r="C827" s="0" t="s">
        <v>325</v>
      </c>
      <c r="D827" s="0" t="n">
        <v>20180829</v>
      </c>
      <c r="E827" s="0" t="s">
        <v>843</v>
      </c>
      <c r="F827" s="0" t="n">
        <v>25000</v>
      </c>
      <c r="G827" s="0" t="n">
        <v>95.531</v>
      </c>
      <c r="H827" s="0" t="n">
        <v>3.735894</v>
      </c>
      <c r="J827" s="224" t="n">
        <f aca="false">ROUND(D827/10000,0)</f>
        <v>2018</v>
      </c>
      <c r="K827" s="224" t="n">
        <f aca="false">ROUND((D827-J827*10000)/100,0)</f>
        <v>8</v>
      </c>
      <c r="L827" s="224" t="n">
        <f aca="false">D827-J827*10000-K827*100</f>
        <v>29</v>
      </c>
      <c r="M827" s="325" t="n">
        <f aca="false">DATE(J827,K827,L827)</f>
        <v>43341</v>
      </c>
      <c r="N827" s="222" t="n">
        <f aca="false">M827+E827</f>
        <v>43341.5539814815</v>
      </c>
      <c r="O827" s="0" t="n">
        <v>95.531</v>
      </c>
      <c r="P827" s="0" t="n">
        <v>3.735894</v>
      </c>
      <c r="Q827" s="0" t="s">
        <v>281</v>
      </c>
    </row>
    <row r="828" customFormat="false" ht="15" hidden="false" customHeight="false" outlineLevel="0" collapsed="false">
      <c r="A828" s="0" t="s">
        <v>602</v>
      </c>
      <c r="B828" s="0" t="s">
        <v>281</v>
      </c>
      <c r="C828" s="0" t="s">
        <v>325</v>
      </c>
      <c r="D828" s="0" t="n">
        <v>20180829</v>
      </c>
      <c r="E828" s="0" t="s">
        <v>557</v>
      </c>
      <c r="F828" s="0" t="n">
        <v>75000</v>
      </c>
      <c r="G828" s="0" t="n">
        <v>95.304</v>
      </c>
      <c r="H828" s="0" t="n">
        <v>3.800466</v>
      </c>
      <c r="J828" s="224" t="n">
        <f aca="false">ROUND(D828/10000,0)</f>
        <v>2018</v>
      </c>
      <c r="K828" s="224" t="n">
        <f aca="false">ROUND((D828-J828*10000)/100,0)</f>
        <v>8</v>
      </c>
      <c r="L828" s="224" t="n">
        <f aca="false">D828-J828*10000-K828*100</f>
        <v>29</v>
      </c>
      <c r="M828" s="325" t="n">
        <f aca="false">DATE(J828,K828,L828)</f>
        <v>43341</v>
      </c>
      <c r="N828" s="222" t="n">
        <f aca="false">M828+E828</f>
        <v>43341.5729166667</v>
      </c>
      <c r="O828" s="0" t="n">
        <v>95.304</v>
      </c>
      <c r="P828" s="0" t="n">
        <v>3.800466</v>
      </c>
      <c r="Q828" s="0" t="s">
        <v>281</v>
      </c>
    </row>
    <row r="829" customFormat="false" ht="15" hidden="false" customHeight="false" outlineLevel="0" collapsed="false">
      <c r="A829" s="0" t="s">
        <v>602</v>
      </c>
      <c r="B829" s="0" t="s">
        <v>281</v>
      </c>
      <c r="C829" s="0" t="s">
        <v>325</v>
      </c>
      <c r="D829" s="0" t="n">
        <v>20180829</v>
      </c>
      <c r="E829" s="0" t="s">
        <v>844</v>
      </c>
      <c r="F829" s="0" t="n">
        <v>50000</v>
      </c>
      <c r="G829" s="0" t="n">
        <v>94.485075</v>
      </c>
      <c r="H829" s="0" t="n">
        <v>4.034909</v>
      </c>
      <c r="J829" s="224" t="n">
        <f aca="false">ROUND(D829/10000,0)</f>
        <v>2018</v>
      </c>
      <c r="K829" s="224" t="n">
        <f aca="false">ROUND((D829-J829*10000)/100,0)</f>
        <v>8</v>
      </c>
      <c r="L829" s="224" t="n">
        <f aca="false">D829-J829*10000-K829*100</f>
        <v>29</v>
      </c>
      <c r="M829" s="325" t="n">
        <f aca="false">DATE(J829,K829,L829)</f>
        <v>43341</v>
      </c>
      <c r="N829" s="222" t="n">
        <f aca="false">M829+E829</f>
        <v>43341.6978125</v>
      </c>
      <c r="O829" s="0" t="n">
        <v>94.485075</v>
      </c>
      <c r="P829" s="0" t="n">
        <v>4.034909</v>
      </c>
      <c r="Q829" s="0" t="s">
        <v>281</v>
      </c>
    </row>
    <row r="830" customFormat="false" ht="15" hidden="false" customHeight="false" outlineLevel="0" collapsed="false">
      <c r="A830" s="0" t="s">
        <v>602</v>
      </c>
      <c r="B830" s="0" t="s">
        <v>281</v>
      </c>
      <c r="C830" s="0" t="s">
        <v>325</v>
      </c>
      <c r="D830" s="0" t="n">
        <v>20180831</v>
      </c>
      <c r="E830" s="0" t="s">
        <v>845</v>
      </c>
      <c r="F830" s="0" t="n">
        <v>180000</v>
      </c>
      <c r="G830" s="0" t="n">
        <v>95.342</v>
      </c>
      <c r="H830" s="0" t="n">
        <v>3.793094</v>
      </c>
      <c r="J830" s="224" t="n">
        <f aca="false">ROUND(D830/10000,0)</f>
        <v>2018</v>
      </c>
      <c r="K830" s="224" t="n">
        <f aca="false">ROUND((D830-J830*10000)/100,0)</f>
        <v>8</v>
      </c>
      <c r="L830" s="224" t="n">
        <f aca="false">D830-J830*10000-K830*100</f>
        <v>31</v>
      </c>
      <c r="M830" s="325" t="n">
        <f aca="false">DATE(J830,K830,L830)</f>
        <v>43343</v>
      </c>
      <c r="N830" s="222" t="n">
        <f aca="false">M830+E830</f>
        <v>43343.3951967593</v>
      </c>
      <c r="O830" s="0" t="n">
        <v>95.342</v>
      </c>
      <c r="P830" s="0" t="n">
        <v>3.793094</v>
      </c>
      <c r="Q830" s="0" t="s">
        <v>281</v>
      </c>
    </row>
    <row r="831" customFormat="false" ht="15" hidden="false" customHeight="false" outlineLevel="0" collapsed="false">
      <c r="A831" s="0" t="s">
        <v>602</v>
      </c>
      <c r="B831" s="0" t="s">
        <v>281</v>
      </c>
      <c r="C831" s="0" t="s">
        <v>325</v>
      </c>
      <c r="D831" s="0" t="n">
        <v>20180831</v>
      </c>
      <c r="E831" s="0" t="s">
        <v>846</v>
      </c>
      <c r="F831" s="0" t="n">
        <v>5000</v>
      </c>
      <c r="G831" s="0" t="n">
        <v>95.25</v>
      </c>
      <c r="H831" s="0" t="n">
        <v>3.819374</v>
      </c>
      <c r="J831" s="224" t="n">
        <f aca="false">ROUND(D831/10000,0)</f>
        <v>2018</v>
      </c>
      <c r="K831" s="224" t="n">
        <f aca="false">ROUND((D831-J831*10000)/100,0)</f>
        <v>8</v>
      </c>
      <c r="L831" s="224" t="n">
        <f aca="false">D831-J831*10000-K831*100</f>
        <v>31</v>
      </c>
      <c r="M831" s="325" t="n">
        <f aca="false">DATE(J831,K831,L831)</f>
        <v>43343</v>
      </c>
      <c r="N831" s="222" t="n">
        <f aca="false">M831+E831</f>
        <v>43343.5850925926</v>
      </c>
      <c r="O831" s="0" t="n">
        <v>95.25</v>
      </c>
      <c r="P831" s="0" t="n">
        <v>3.819374</v>
      </c>
      <c r="Q831" s="0" t="s">
        <v>281</v>
      </c>
    </row>
    <row r="832" customFormat="false" ht="15" hidden="false" customHeight="false" outlineLevel="0" collapsed="false">
      <c r="A832" s="0" t="s">
        <v>847</v>
      </c>
      <c r="B832" s="0" t="s">
        <v>282</v>
      </c>
      <c r="C832" s="0" t="s">
        <v>325</v>
      </c>
      <c r="D832" s="0" t="n">
        <v>20180702</v>
      </c>
      <c r="E832" s="0" t="s">
        <v>848</v>
      </c>
      <c r="F832" s="0" t="n">
        <v>7000</v>
      </c>
      <c r="G832" s="0" t="n">
        <v>77.998</v>
      </c>
      <c r="H832" s="0" t="n">
        <v>5.451757</v>
      </c>
      <c r="J832" s="224" t="n">
        <f aca="false">ROUND(D832/10000,0)</f>
        <v>2018</v>
      </c>
      <c r="K832" s="224" t="n">
        <f aca="false">ROUND((D832-J832*10000)/100,0)</f>
        <v>7</v>
      </c>
      <c r="L832" s="224" t="n">
        <f aca="false">D832-J832*10000-K832*100</f>
        <v>2</v>
      </c>
      <c r="M832" s="325" t="n">
        <f aca="false">DATE(J832,K832,L832)</f>
        <v>43283</v>
      </c>
      <c r="N832" s="222" t="n">
        <f aca="false">M832+E832</f>
        <v>43283.4738541667</v>
      </c>
      <c r="O832" s="0" t="n">
        <v>77.998</v>
      </c>
      <c r="P832" s="0" t="n">
        <v>5.451757</v>
      </c>
      <c r="Q832" s="0" t="s">
        <v>282</v>
      </c>
    </row>
    <row r="833" customFormat="false" ht="15" hidden="false" customHeight="false" outlineLevel="0" collapsed="false">
      <c r="A833" s="0" t="s">
        <v>847</v>
      </c>
      <c r="B833" s="0" t="s">
        <v>282</v>
      </c>
      <c r="C833" s="0" t="s">
        <v>325</v>
      </c>
      <c r="D833" s="0" t="n">
        <v>20180703</v>
      </c>
      <c r="E833" s="0" t="s">
        <v>849</v>
      </c>
      <c r="F833" s="0" t="n">
        <v>6000</v>
      </c>
      <c r="G833" s="0" t="n">
        <v>79.409</v>
      </c>
      <c r="H833" s="0" t="n">
        <v>5.327752</v>
      </c>
      <c r="J833" s="224" t="n">
        <f aca="false">ROUND(D833/10000,0)</f>
        <v>2018</v>
      </c>
      <c r="K833" s="224" t="n">
        <f aca="false">ROUND((D833-J833*10000)/100,0)</f>
        <v>7</v>
      </c>
      <c r="L833" s="224" t="n">
        <f aca="false">D833-J833*10000-K833*100</f>
        <v>3</v>
      </c>
      <c r="M833" s="325" t="n">
        <f aca="false">DATE(J833,K833,L833)</f>
        <v>43284</v>
      </c>
      <c r="N833" s="222" t="n">
        <f aca="false">M833+E833</f>
        <v>43284.4125115741</v>
      </c>
      <c r="O833" s="0" t="n">
        <v>79.409</v>
      </c>
      <c r="P833" s="0" t="n">
        <v>5.327752</v>
      </c>
      <c r="Q833" s="0" t="s">
        <v>282</v>
      </c>
    </row>
    <row r="834" customFormat="false" ht="15" hidden="false" customHeight="false" outlineLevel="0" collapsed="false">
      <c r="A834" s="0" t="s">
        <v>847</v>
      </c>
      <c r="B834" s="0" t="s">
        <v>282</v>
      </c>
      <c r="C834" s="0" t="s">
        <v>325</v>
      </c>
      <c r="D834" s="0" t="n">
        <v>20180703</v>
      </c>
      <c r="E834" s="0" t="s">
        <v>849</v>
      </c>
      <c r="F834" s="0" t="n">
        <v>6000</v>
      </c>
      <c r="G834" s="0" t="n">
        <v>81.801</v>
      </c>
      <c r="H834" s="0" t="n">
        <v>5.124099</v>
      </c>
      <c r="J834" s="224" t="n">
        <f aca="false">ROUND(D834/10000,0)</f>
        <v>2018</v>
      </c>
      <c r="K834" s="224" t="n">
        <f aca="false">ROUND((D834-J834*10000)/100,0)</f>
        <v>7</v>
      </c>
      <c r="L834" s="224" t="n">
        <f aca="false">D834-J834*10000-K834*100</f>
        <v>3</v>
      </c>
      <c r="M834" s="325" t="n">
        <f aca="false">DATE(J834,K834,L834)</f>
        <v>43284</v>
      </c>
      <c r="N834" s="222" t="n">
        <f aca="false">M834+E834</f>
        <v>43284.4125115741</v>
      </c>
      <c r="O834" s="0" t="n">
        <v>81.801</v>
      </c>
      <c r="P834" s="0" t="n">
        <v>5.124099</v>
      </c>
      <c r="Q834" s="0" t="s">
        <v>282</v>
      </c>
    </row>
    <row r="835" customFormat="false" ht="15" hidden="false" customHeight="false" outlineLevel="0" collapsed="false">
      <c r="A835" s="0" t="s">
        <v>847</v>
      </c>
      <c r="B835" s="0" t="s">
        <v>282</v>
      </c>
      <c r="C835" s="0" t="s">
        <v>325</v>
      </c>
      <c r="D835" s="0" t="n">
        <v>20180703</v>
      </c>
      <c r="E835" s="0" t="s">
        <v>849</v>
      </c>
      <c r="F835" s="0" t="n">
        <v>6000</v>
      </c>
      <c r="G835" s="0" t="n">
        <v>79.826</v>
      </c>
      <c r="H835" s="0" t="n">
        <v>5.291649</v>
      </c>
      <c r="J835" s="224" t="n">
        <f aca="false">ROUND(D835/10000,0)</f>
        <v>2018</v>
      </c>
      <c r="K835" s="224" t="n">
        <f aca="false">ROUND((D835-J835*10000)/100,0)</f>
        <v>7</v>
      </c>
      <c r="L835" s="224" t="n">
        <f aca="false">D835-J835*10000-K835*100</f>
        <v>3</v>
      </c>
      <c r="M835" s="325" t="n">
        <f aca="false">DATE(J835,K835,L835)</f>
        <v>43284</v>
      </c>
      <c r="N835" s="222" t="n">
        <f aca="false">M835+E835</f>
        <v>43284.4125115741</v>
      </c>
      <c r="O835" s="0" t="n">
        <v>79.826</v>
      </c>
      <c r="P835" s="0" t="n">
        <v>5.291649</v>
      </c>
      <c r="Q835" s="0" t="s">
        <v>282</v>
      </c>
    </row>
    <row r="836" customFormat="false" ht="15" hidden="false" customHeight="false" outlineLevel="0" collapsed="false">
      <c r="A836" s="0" t="s">
        <v>847</v>
      </c>
      <c r="B836" s="0" t="s">
        <v>282</v>
      </c>
      <c r="C836" s="0" t="s">
        <v>325</v>
      </c>
      <c r="D836" s="0" t="n">
        <v>20180703</v>
      </c>
      <c r="E836" s="0" t="s">
        <v>850</v>
      </c>
      <c r="F836" s="0" t="n">
        <v>4000000</v>
      </c>
      <c r="G836" s="0" t="n">
        <v>78.685</v>
      </c>
      <c r="H836" s="0" t="n">
        <v>5.391059</v>
      </c>
      <c r="J836" s="224" t="n">
        <f aca="false">ROUND(D836/10000,0)</f>
        <v>2018</v>
      </c>
      <c r="K836" s="224" t="n">
        <f aca="false">ROUND((D836-J836*10000)/100,0)</f>
        <v>7</v>
      </c>
      <c r="L836" s="224" t="n">
        <f aca="false">D836-J836*10000-K836*100</f>
        <v>3</v>
      </c>
      <c r="M836" s="325" t="n">
        <f aca="false">DATE(J836,K836,L836)</f>
        <v>43284</v>
      </c>
      <c r="N836" s="222" t="n">
        <f aca="false">M836+E836</f>
        <v>43284.4482407407</v>
      </c>
      <c r="O836" s="0" t="n">
        <v>78.685</v>
      </c>
      <c r="P836" s="0" t="n">
        <v>5.391059</v>
      </c>
      <c r="Q836" s="0" t="s">
        <v>282</v>
      </c>
    </row>
    <row r="837" customFormat="false" ht="15" hidden="false" customHeight="false" outlineLevel="0" collapsed="false">
      <c r="A837" s="0" t="s">
        <v>847</v>
      </c>
      <c r="B837" s="0" t="s">
        <v>282</v>
      </c>
      <c r="C837" s="0" t="s">
        <v>325</v>
      </c>
      <c r="D837" s="0" t="n">
        <v>20180703</v>
      </c>
      <c r="E837" s="0" t="s">
        <v>851</v>
      </c>
      <c r="F837" s="0" t="n">
        <v>5000</v>
      </c>
      <c r="G837" s="0" t="n">
        <v>79.498</v>
      </c>
      <c r="H837" s="0" t="n">
        <v>5.320025</v>
      </c>
      <c r="J837" s="224" t="n">
        <f aca="false">ROUND(D837/10000,0)</f>
        <v>2018</v>
      </c>
      <c r="K837" s="224" t="n">
        <f aca="false">ROUND((D837-J837*10000)/100,0)</f>
        <v>7</v>
      </c>
      <c r="L837" s="224" t="n">
        <f aca="false">D837-J837*10000-K837*100</f>
        <v>3</v>
      </c>
      <c r="M837" s="325" t="n">
        <f aca="false">DATE(J837,K837,L837)</f>
        <v>43284</v>
      </c>
      <c r="N837" s="222" t="n">
        <f aca="false">M837+E837</f>
        <v>43284.4944212963</v>
      </c>
      <c r="O837" s="0" t="n">
        <v>79.498</v>
      </c>
      <c r="P837" s="0" t="n">
        <v>5.320025</v>
      </c>
      <c r="Q837" s="0" t="s">
        <v>282</v>
      </c>
    </row>
    <row r="838" customFormat="false" ht="15" hidden="false" customHeight="false" outlineLevel="0" collapsed="false">
      <c r="A838" s="0" t="s">
        <v>847</v>
      </c>
      <c r="B838" s="0" t="s">
        <v>282</v>
      </c>
      <c r="C838" s="0" t="s">
        <v>325</v>
      </c>
      <c r="D838" s="0" t="n">
        <v>20180703</v>
      </c>
      <c r="E838" s="0" t="s">
        <v>851</v>
      </c>
      <c r="F838" s="0" t="n">
        <v>5000</v>
      </c>
      <c r="G838" s="0" t="n">
        <v>79.598</v>
      </c>
      <c r="H838" s="0" t="n">
        <v>5.311357</v>
      </c>
      <c r="J838" s="224" t="n">
        <f aca="false">ROUND(D838/10000,0)</f>
        <v>2018</v>
      </c>
      <c r="K838" s="224" t="n">
        <f aca="false">ROUND((D838-J838*10000)/100,0)</f>
        <v>7</v>
      </c>
      <c r="L838" s="224" t="n">
        <f aca="false">D838-J838*10000-K838*100</f>
        <v>3</v>
      </c>
      <c r="M838" s="325" t="n">
        <f aca="false">DATE(J838,K838,L838)</f>
        <v>43284</v>
      </c>
      <c r="N838" s="222" t="n">
        <f aca="false">M838+E838</f>
        <v>43284.4944212963</v>
      </c>
      <c r="O838" s="0" t="n">
        <v>79.598</v>
      </c>
      <c r="P838" s="0" t="n">
        <v>5.311357</v>
      </c>
      <c r="Q838" s="0" t="s">
        <v>282</v>
      </c>
    </row>
    <row r="839" customFormat="false" ht="15" hidden="false" customHeight="false" outlineLevel="0" collapsed="false">
      <c r="A839" s="0" t="s">
        <v>847</v>
      </c>
      <c r="B839" s="0" t="s">
        <v>282</v>
      </c>
      <c r="C839" s="0" t="s">
        <v>325</v>
      </c>
      <c r="D839" s="0" t="n">
        <v>20180703</v>
      </c>
      <c r="E839" s="0" t="s">
        <v>851</v>
      </c>
      <c r="F839" s="0" t="n">
        <v>5000</v>
      </c>
      <c r="G839" s="0" t="n">
        <v>79.498</v>
      </c>
      <c r="H839" s="0" t="n">
        <v>5.320025</v>
      </c>
      <c r="J839" s="224" t="n">
        <f aca="false">ROUND(D839/10000,0)</f>
        <v>2018</v>
      </c>
      <c r="K839" s="224" t="n">
        <f aca="false">ROUND((D839-J839*10000)/100,0)</f>
        <v>7</v>
      </c>
      <c r="L839" s="224" t="n">
        <f aca="false">D839-J839*10000-K839*100</f>
        <v>3</v>
      </c>
      <c r="M839" s="325" t="n">
        <f aca="false">DATE(J839,K839,L839)</f>
        <v>43284</v>
      </c>
      <c r="N839" s="222" t="n">
        <f aca="false">M839+E839</f>
        <v>43284.4944212963</v>
      </c>
      <c r="O839" s="0" t="n">
        <v>79.498</v>
      </c>
      <c r="P839" s="0" t="n">
        <v>5.320025</v>
      </c>
      <c r="Q839" s="0" t="s">
        <v>282</v>
      </c>
    </row>
    <row r="840" customFormat="false" ht="15" hidden="false" customHeight="false" outlineLevel="0" collapsed="false">
      <c r="A840" s="0" t="s">
        <v>847</v>
      </c>
      <c r="B840" s="0" t="s">
        <v>282</v>
      </c>
      <c r="C840" s="0" t="s">
        <v>325</v>
      </c>
      <c r="D840" s="0" t="n">
        <v>20180705</v>
      </c>
      <c r="E840" s="0" t="s">
        <v>852</v>
      </c>
      <c r="F840" s="0" t="n">
        <v>400000</v>
      </c>
      <c r="G840" s="0" t="n">
        <v>79.594</v>
      </c>
      <c r="H840" s="0" t="n">
        <v>5.312034</v>
      </c>
      <c r="J840" s="224" t="n">
        <f aca="false">ROUND(D840/10000,0)</f>
        <v>2018</v>
      </c>
      <c r="K840" s="224" t="n">
        <f aca="false">ROUND((D840-J840*10000)/100,0)</f>
        <v>7</v>
      </c>
      <c r="L840" s="224" t="n">
        <f aca="false">D840-J840*10000-K840*100</f>
        <v>5</v>
      </c>
      <c r="M840" s="325" t="n">
        <f aca="false">DATE(J840,K840,L840)</f>
        <v>43286</v>
      </c>
      <c r="N840" s="222" t="n">
        <f aca="false">M840+E840</f>
        <v>43286.3729398148</v>
      </c>
      <c r="O840" s="0" t="n">
        <v>79.594</v>
      </c>
      <c r="P840" s="0" t="n">
        <v>5.312034</v>
      </c>
      <c r="Q840" s="0" t="s">
        <v>282</v>
      </c>
    </row>
    <row r="841" customFormat="false" ht="15" hidden="false" customHeight="false" outlineLevel="0" collapsed="false">
      <c r="A841" s="0" t="s">
        <v>847</v>
      </c>
      <c r="B841" s="0" t="s">
        <v>282</v>
      </c>
      <c r="C841" s="0" t="s">
        <v>325</v>
      </c>
      <c r="D841" s="0" t="n">
        <v>20180705</v>
      </c>
      <c r="E841" s="0" t="s">
        <v>853</v>
      </c>
      <c r="F841" s="0" t="n">
        <v>12000</v>
      </c>
      <c r="G841" s="0" t="n">
        <v>79.652</v>
      </c>
      <c r="H841" s="0" t="n">
        <v>5.307012</v>
      </c>
      <c r="J841" s="224" t="n">
        <f aca="false">ROUND(D841/10000,0)</f>
        <v>2018</v>
      </c>
      <c r="K841" s="224" t="n">
        <f aca="false">ROUND((D841-J841*10000)/100,0)</f>
        <v>7</v>
      </c>
      <c r="L841" s="224" t="n">
        <f aca="false">D841-J841*10000-K841*100</f>
        <v>5</v>
      </c>
      <c r="M841" s="325" t="n">
        <f aca="false">DATE(J841,K841,L841)</f>
        <v>43286</v>
      </c>
      <c r="N841" s="222" t="n">
        <f aca="false">M841+E841</f>
        <v>43286.4037152778</v>
      </c>
      <c r="O841" s="0" t="n">
        <v>79.652</v>
      </c>
      <c r="P841" s="0" t="n">
        <v>5.307012</v>
      </c>
      <c r="Q841" s="0" t="s">
        <v>282</v>
      </c>
    </row>
    <row r="842" customFormat="false" ht="15" hidden="false" customHeight="false" outlineLevel="0" collapsed="false">
      <c r="A842" s="0" t="s">
        <v>847</v>
      </c>
      <c r="B842" s="0" t="s">
        <v>282</v>
      </c>
      <c r="C842" s="0" t="s">
        <v>325</v>
      </c>
      <c r="D842" s="0" t="n">
        <v>20180705</v>
      </c>
      <c r="E842" s="0" t="s">
        <v>854</v>
      </c>
      <c r="F842" s="0" t="n">
        <v>12000</v>
      </c>
      <c r="G842" s="0" t="n">
        <v>79.652</v>
      </c>
      <c r="H842" s="0" t="n">
        <v>5.307012</v>
      </c>
      <c r="J842" s="224" t="n">
        <f aca="false">ROUND(D842/10000,0)</f>
        <v>2018</v>
      </c>
      <c r="K842" s="224" t="n">
        <f aca="false">ROUND((D842-J842*10000)/100,0)</f>
        <v>7</v>
      </c>
      <c r="L842" s="224" t="n">
        <f aca="false">D842-J842*10000-K842*100</f>
        <v>5</v>
      </c>
      <c r="M842" s="325" t="n">
        <f aca="false">DATE(J842,K842,L842)</f>
        <v>43286</v>
      </c>
      <c r="N842" s="222" t="n">
        <f aca="false">M842+E842</f>
        <v>43286.4037268519</v>
      </c>
      <c r="O842" s="0" t="n">
        <v>79.652</v>
      </c>
      <c r="P842" s="0" t="n">
        <v>5.307012</v>
      </c>
      <c r="Q842" s="0" t="s">
        <v>282</v>
      </c>
    </row>
    <row r="843" customFormat="false" ht="15" hidden="false" customHeight="false" outlineLevel="0" collapsed="false">
      <c r="A843" s="0" t="s">
        <v>847</v>
      </c>
      <c r="B843" s="0" t="s">
        <v>282</v>
      </c>
      <c r="C843" s="0" t="s">
        <v>325</v>
      </c>
      <c r="D843" s="0" t="n">
        <v>20180705</v>
      </c>
      <c r="E843" s="0" t="s">
        <v>855</v>
      </c>
      <c r="F843" s="0" t="n">
        <v>10000</v>
      </c>
      <c r="G843" s="0" t="n">
        <v>80.291</v>
      </c>
      <c r="H843" s="0" t="n">
        <v>5.252012</v>
      </c>
      <c r="J843" s="224" t="n">
        <f aca="false">ROUND(D843/10000,0)</f>
        <v>2018</v>
      </c>
      <c r="K843" s="224" t="n">
        <f aca="false">ROUND((D843-J843*10000)/100,0)</f>
        <v>7</v>
      </c>
      <c r="L843" s="224" t="n">
        <f aca="false">D843-J843*10000-K843*100</f>
        <v>5</v>
      </c>
      <c r="M843" s="325" t="n">
        <f aca="false">DATE(J843,K843,L843)</f>
        <v>43286</v>
      </c>
      <c r="N843" s="222" t="n">
        <f aca="false">M843+E843</f>
        <v>43286.4087384259</v>
      </c>
      <c r="O843" s="0" t="n">
        <v>80.291</v>
      </c>
      <c r="P843" s="0" t="n">
        <v>5.252012</v>
      </c>
      <c r="Q843" s="0" t="s">
        <v>282</v>
      </c>
    </row>
    <row r="844" customFormat="false" ht="15" hidden="false" customHeight="false" outlineLevel="0" collapsed="false">
      <c r="A844" s="0" t="s">
        <v>847</v>
      </c>
      <c r="B844" s="0" t="s">
        <v>282</v>
      </c>
      <c r="C844" s="0" t="s">
        <v>325</v>
      </c>
      <c r="D844" s="0" t="n">
        <v>20180705</v>
      </c>
      <c r="E844" s="0" t="s">
        <v>856</v>
      </c>
      <c r="F844" s="0" t="n">
        <v>5000</v>
      </c>
      <c r="G844" s="0" t="n">
        <v>79.802</v>
      </c>
      <c r="H844" s="0" t="n">
        <v>5.294047</v>
      </c>
      <c r="J844" s="224" t="n">
        <f aca="false">ROUND(D844/10000,0)</f>
        <v>2018</v>
      </c>
      <c r="K844" s="224" t="n">
        <f aca="false">ROUND((D844-J844*10000)/100,0)</f>
        <v>7</v>
      </c>
      <c r="L844" s="224" t="n">
        <f aca="false">D844-J844*10000-K844*100</f>
        <v>5</v>
      </c>
      <c r="M844" s="325" t="n">
        <f aca="false">DATE(J844,K844,L844)</f>
        <v>43286</v>
      </c>
      <c r="N844" s="222" t="n">
        <f aca="false">M844+E844</f>
        <v>43286.4206365741</v>
      </c>
      <c r="O844" s="0" t="n">
        <v>79.802</v>
      </c>
      <c r="P844" s="0" t="n">
        <v>5.294047</v>
      </c>
      <c r="Q844" s="0" t="s">
        <v>282</v>
      </c>
    </row>
    <row r="845" customFormat="false" ht="15" hidden="false" customHeight="false" outlineLevel="0" collapsed="false">
      <c r="A845" s="0" t="s">
        <v>847</v>
      </c>
      <c r="B845" s="0" t="s">
        <v>282</v>
      </c>
      <c r="C845" s="0" t="s">
        <v>325</v>
      </c>
      <c r="D845" s="0" t="n">
        <v>20180705</v>
      </c>
      <c r="E845" s="0" t="s">
        <v>856</v>
      </c>
      <c r="F845" s="0" t="n">
        <v>5000</v>
      </c>
      <c r="G845" s="0" t="n">
        <v>79.802</v>
      </c>
      <c r="H845" s="0" t="n">
        <v>5.294047</v>
      </c>
      <c r="J845" s="224" t="n">
        <f aca="false">ROUND(D845/10000,0)</f>
        <v>2018</v>
      </c>
      <c r="K845" s="224" t="n">
        <f aca="false">ROUND((D845-J845*10000)/100,0)</f>
        <v>7</v>
      </c>
      <c r="L845" s="224" t="n">
        <f aca="false">D845-J845*10000-K845*100</f>
        <v>5</v>
      </c>
      <c r="M845" s="325" t="n">
        <f aca="false">DATE(J845,K845,L845)</f>
        <v>43286</v>
      </c>
      <c r="N845" s="222" t="n">
        <f aca="false">M845+E845</f>
        <v>43286.4206365741</v>
      </c>
      <c r="O845" s="0" t="n">
        <v>79.802</v>
      </c>
      <c r="P845" s="0" t="n">
        <v>5.294047</v>
      </c>
      <c r="Q845" s="0" t="s">
        <v>282</v>
      </c>
    </row>
    <row r="846" customFormat="false" ht="15" hidden="false" customHeight="false" outlineLevel="0" collapsed="false">
      <c r="A846" s="0" t="s">
        <v>847</v>
      </c>
      <c r="B846" s="0" t="s">
        <v>282</v>
      </c>
      <c r="C846" s="0" t="s">
        <v>325</v>
      </c>
      <c r="D846" s="0" t="n">
        <v>20180705</v>
      </c>
      <c r="E846" s="0" t="s">
        <v>857</v>
      </c>
      <c r="F846" s="0" t="n">
        <v>10000</v>
      </c>
      <c r="G846" s="0" t="n">
        <v>79.5</v>
      </c>
      <c r="H846" s="0" t="n">
        <v>5.320184</v>
      </c>
      <c r="J846" s="224" t="n">
        <f aca="false">ROUND(D846/10000,0)</f>
        <v>2018</v>
      </c>
      <c r="K846" s="224" t="n">
        <f aca="false">ROUND((D846-J846*10000)/100,0)</f>
        <v>7</v>
      </c>
      <c r="L846" s="224" t="n">
        <f aca="false">D846-J846*10000-K846*100</f>
        <v>5</v>
      </c>
      <c r="M846" s="325" t="n">
        <f aca="false">DATE(J846,K846,L846)</f>
        <v>43286</v>
      </c>
      <c r="N846" s="222" t="n">
        <f aca="false">M846+E846</f>
        <v>43286.4636689815</v>
      </c>
      <c r="O846" s="0" t="n">
        <v>79.5</v>
      </c>
      <c r="P846" s="0" t="n">
        <v>5.320184</v>
      </c>
      <c r="Q846" s="0" t="s">
        <v>282</v>
      </c>
    </row>
    <row r="847" customFormat="false" ht="15" hidden="false" customHeight="false" outlineLevel="0" collapsed="false">
      <c r="A847" s="0" t="s">
        <v>847</v>
      </c>
      <c r="B847" s="0" t="s">
        <v>282</v>
      </c>
      <c r="C847" s="0" t="s">
        <v>325</v>
      </c>
      <c r="D847" s="0" t="n">
        <v>20180705</v>
      </c>
      <c r="E847" s="0" t="s">
        <v>857</v>
      </c>
      <c r="F847" s="0" t="n">
        <v>10000</v>
      </c>
      <c r="G847" s="0" t="n">
        <v>79.6</v>
      </c>
      <c r="H847" s="0" t="n">
        <v>5.311515</v>
      </c>
      <c r="J847" s="224" t="n">
        <f aca="false">ROUND(D847/10000,0)</f>
        <v>2018</v>
      </c>
      <c r="K847" s="224" t="n">
        <f aca="false">ROUND((D847-J847*10000)/100,0)</f>
        <v>7</v>
      </c>
      <c r="L847" s="224" t="n">
        <f aca="false">D847-J847*10000-K847*100</f>
        <v>5</v>
      </c>
      <c r="M847" s="325" t="n">
        <f aca="false">DATE(J847,K847,L847)</f>
        <v>43286</v>
      </c>
      <c r="N847" s="222" t="n">
        <f aca="false">M847+E847</f>
        <v>43286.4636689815</v>
      </c>
      <c r="O847" s="0" t="n">
        <v>79.6</v>
      </c>
      <c r="P847" s="0" t="n">
        <v>5.311515</v>
      </c>
      <c r="Q847" s="0" t="s">
        <v>282</v>
      </c>
    </row>
    <row r="848" customFormat="false" ht="15" hidden="false" customHeight="false" outlineLevel="0" collapsed="false">
      <c r="A848" s="0" t="s">
        <v>847</v>
      </c>
      <c r="B848" s="0" t="s">
        <v>282</v>
      </c>
      <c r="C848" s="0" t="s">
        <v>325</v>
      </c>
      <c r="D848" s="0" t="n">
        <v>20180705</v>
      </c>
      <c r="E848" s="0" t="s">
        <v>857</v>
      </c>
      <c r="F848" s="0" t="n">
        <v>10000</v>
      </c>
      <c r="G848" s="0" t="n">
        <v>79.5</v>
      </c>
      <c r="H848" s="0" t="n">
        <v>5.320184</v>
      </c>
      <c r="J848" s="224" t="n">
        <f aca="false">ROUND(D848/10000,0)</f>
        <v>2018</v>
      </c>
      <c r="K848" s="224" t="n">
        <f aca="false">ROUND((D848-J848*10000)/100,0)</f>
        <v>7</v>
      </c>
      <c r="L848" s="224" t="n">
        <f aca="false">D848-J848*10000-K848*100</f>
        <v>5</v>
      </c>
      <c r="M848" s="325" t="n">
        <f aca="false">DATE(J848,K848,L848)</f>
        <v>43286</v>
      </c>
      <c r="N848" s="222" t="n">
        <f aca="false">M848+E848</f>
        <v>43286.4636689815</v>
      </c>
      <c r="O848" s="0" t="n">
        <v>79.5</v>
      </c>
      <c r="P848" s="0" t="n">
        <v>5.320184</v>
      </c>
      <c r="Q848" s="0" t="s">
        <v>282</v>
      </c>
    </row>
    <row r="849" customFormat="false" ht="15" hidden="false" customHeight="false" outlineLevel="0" collapsed="false">
      <c r="A849" s="0" t="s">
        <v>847</v>
      </c>
      <c r="B849" s="0" t="s">
        <v>282</v>
      </c>
      <c r="C849" s="0" t="s">
        <v>325</v>
      </c>
      <c r="D849" s="0" t="n">
        <v>20180705</v>
      </c>
      <c r="E849" s="0" t="s">
        <v>858</v>
      </c>
      <c r="F849" s="0" t="n">
        <v>60000</v>
      </c>
      <c r="G849" s="0" t="n">
        <v>82</v>
      </c>
      <c r="H849" s="0" t="n">
        <v>5.107814</v>
      </c>
      <c r="J849" s="224" t="n">
        <f aca="false">ROUND(D849/10000,0)</f>
        <v>2018</v>
      </c>
      <c r="K849" s="224" t="n">
        <f aca="false">ROUND((D849-J849*10000)/100,0)</f>
        <v>7</v>
      </c>
      <c r="L849" s="224" t="n">
        <f aca="false">D849-J849*10000-K849*100</f>
        <v>5</v>
      </c>
      <c r="M849" s="325" t="n">
        <f aca="false">DATE(J849,K849,L849)</f>
        <v>43286</v>
      </c>
      <c r="N849" s="222" t="n">
        <f aca="false">M849+E849</f>
        <v>43286.5518402778</v>
      </c>
      <c r="O849" s="0" t="n">
        <v>82</v>
      </c>
      <c r="P849" s="0" t="n">
        <v>5.107814</v>
      </c>
      <c r="Q849" s="0" t="s">
        <v>282</v>
      </c>
    </row>
    <row r="850" customFormat="false" ht="15" hidden="false" customHeight="false" outlineLevel="0" collapsed="false">
      <c r="A850" s="0" t="s">
        <v>847</v>
      </c>
      <c r="B850" s="0" t="s">
        <v>282</v>
      </c>
      <c r="C850" s="0" t="s">
        <v>325</v>
      </c>
      <c r="D850" s="0" t="n">
        <v>20180705</v>
      </c>
      <c r="E850" s="0" t="s">
        <v>859</v>
      </c>
      <c r="F850" s="0" t="n">
        <v>6000</v>
      </c>
      <c r="G850" s="0" t="n">
        <v>79.848</v>
      </c>
      <c r="H850" s="0" t="n">
        <v>5.290078</v>
      </c>
      <c r="J850" s="224" t="n">
        <f aca="false">ROUND(D850/10000,0)</f>
        <v>2018</v>
      </c>
      <c r="K850" s="224" t="n">
        <f aca="false">ROUND((D850-J850*10000)/100,0)</f>
        <v>7</v>
      </c>
      <c r="L850" s="224" t="n">
        <f aca="false">D850-J850*10000-K850*100</f>
        <v>5</v>
      </c>
      <c r="M850" s="325" t="n">
        <f aca="false">DATE(J850,K850,L850)</f>
        <v>43286</v>
      </c>
      <c r="N850" s="222" t="n">
        <f aca="false">M850+E850</f>
        <v>43286.5584375</v>
      </c>
      <c r="O850" s="0" t="n">
        <v>79.848</v>
      </c>
      <c r="P850" s="0" t="n">
        <v>5.290078</v>
      </c>
      <c r="Q850" s="0" t="s">
        <v>282</v>
      </c>
    </row>
    <row r="851" customFormat="false" ht="15" hidden="false" customHeight="false" outlineLevel="0" collapsed="false">
      <c r="A851" s="0" t="s">
        <v>847</v>
      </c>
      <c r="B851" s="0" t="s">
        <v>282</v>
      </c>
      <c r="C851" s="0" t="s">
        <v>325</v>
      </c>
      <c r="D851" s="0" t="n">
        <v>20180705</v>
      </c>
      <c r="E851" s="0" t="s">
        <v>860</v>
      </c>
      <c r="F851" s="0" t="n">
        <v>6000</v>
      </c>
      <c r="G851" s="0" t="n">
        <v>79.848</v>
      </c>
      <c r="H851" s="0" t="n">
        <v>5.290078</v>
      </c>
      <c r="J851" s="224" t="n">
        <f aca="false">ROUND(D851/10000,0)</f>
        <v>2018</v>
      </c>
      <c r="K851" s="224" t="n">
        <f aca="false">ROUND((D851-J851*10000)/100,0)</f>
        <v>7</v>
      </c>
      <c r="L851" s="224" t="n">
        <f aca="false">D851-J851*10000-K851*100</f>
        <v>5</v>
      </c>
      <c r="M851" s="325" t="n">
        <f aca="false">DATE(J851,K851,L851)</f>
        <v>43286</v>
      </c>
      <c r="N851" s="222" t="n">
        <f aca="false">M851+E851</f>
        <v>43286.5590162037</v>
      </c>
      <c r="O851" s="0" t="n">
        <v>79.848</v>
      </c>
      <c r="P851" s="0" t="n">
        <v>5.290078</v>
      </c>
      <c r="Q851" s="0" t="s">
        <v>282</v>
      </c>
    </row>
    <row r="852" customFormat="false" ht="15" hidden="false" customHeight="false" outlineLevel="0" collapsed="false">
      <c r="A852" s="0" t="s">
        <v>847</v>
      </c>
      <c r="B852" s="0" t="s">
        <v>282</v>
      </c>
      <c r="C852" s="0" t="s">
        <v>325</v>
      </c>
      <c r="D852" s="0" t="n">
        <v>20180705</v>
      </c>
      <c r="E852" s="0" t="s">
        <v>861</v>
      </c>
      <c r="F852" s="0" t="n">
        <v>18000</v>
      </c>
      <c r="G852" s="0" t="n">
        <v>79.716</v>
      </c>
      <c r="H852" s="0" t="n">
        <v>5.301476</v>
      </c>
      <c r="J852" s="224" t="n">
        <f aca="false">ROUND(D852/10000,0)</f>
        <v>2018</v>
      </c>
      <c r="K852" s="224" t="n">
        <f aca="false">ROUND((D852-J852*10000)/100,0)</f>
        <v>7</v>
      </c>
      <c r="L852" s="224" t="n">
        <f aca="false">D852-J852*10000-K852*100</f>
        <v>5</v>
      </c>
      <c r="M852" s="325" t="n">
        <f aca="false">DATE(J852,K852,L852)</f>
        <v>43286</v>
      </c>
      <c r="N852" s="222" t="n">
        <f aca="false">M852+E852</f>
        <v>43286.5643865741</v>
      </c>
      <c r="O852" s="0" t="n">
        <v>79.716</v>
      </c>
      <c r="P852" s="0" t="n">
        <v>5.301476</v>
      </c>
      <c r="Q852" s="0" t="s">
        <v>282</v>
      </c>
    </row>
    <row r="853" customFormat="false" ht="15" hidden="false" customHeight="false" outlineLevel="0" collapsed="false">
      <c r="A853" s="0" t="s">
        <v>847</v>
      </c>
      <c r="B853" s="0" t="s">
        <v>282</v>
      </c>
      <c r="C853" s="0" t="s">
        <v>325</v>
      </c>
      <c r="D853" s="0" t="n">
        <v>20180705</v>
      </c>
      <c r="E853" s="0" t="s">
        <v>862</v>
      </c>
      <c r="F853" s="0" t="n">
        <v>18000</v>
      </c>
      <c r="G853" s="0" t="n">
        <v>79.716</v>
      </c>
      <c r="H853" s="0" t="n">
        <v>5.301476</v>
      </c>
      <c r="J853" s="224" t="n">
        <f aca="false">ROUND(D853/10000,0)</f>
        <v>2018</v>
      </c>
      <c r="K853" s="224" t="n">
        <f aca="false">ROUND((D853-J853*10000)/100,0)</f>
        <v>7</v>
      </c>
      <c r="L853" s="224" t="n">
        <f aca="false">D853-J853*10000-K853*100</f>
        <v>5</v>
      </c>
      <c r="M853" s="325" t="n">
        <f aca="false">DATE(J853,K853,L853)</f>
        <v>43286</v>
      </c>
      <c r="N853" s="222" t="n">
        <f aca="false">M853+E853</f>
        <v>43286.5643981481</v>
      </c>
      <c r="O853" s="0" t="n">
        <v>79.716</v>
      </c>
      <c r="P853" s="0" t="n">
        <v>5.301476</v>
      </c>
      <c r="Q853" s="0" t="s">
        <v>282</v>
      </c>
    </row>
    <row r="854" customFormat="false" ht="15" hidden="false" customHeight="false" outlineLevel="0" collapsed="false">
      <c r="A854" s="0" t="s">
        <v>847</v>
      </c>
      <c r="B854" s="0" t="s">
        <v>282</v>
      </c>
      <c r="C854" s="0" t="s">
        <v>325</v>
      </c>
      <c r="D854" s="0" t="n">
        <v>20180705</v>
      </c>
      <c r="E854" s="0" t="s">
        <v>863</v>
      </c>
      <c r="F854" s="0" t="n">
        <v>12000</v>
      </c>
      <c r="G854" s="0" t="n">
        <v>79.707</v>
      </c>
      <c r="H854" s="0" t="n">
        <v>5.302254</v>
      </c>
      <c r="J854" s="224" t="n">
        <f aca="false">ROUND(D854/10000,0)</f>
        <v>2018</v>
      </c>
      <c r="K854" s="224" t="n">
        <f aca="false">ROUND((D854-J854*10000)/100,0)</f>
        <v>7</v>
      </c>
      <c r="L854" s="224" t="n">
        <f aca="false">D854-J854*10000-K854*100</f>
        <v>5</v>
      </c>
      <c r="M854" s="325" t="n">
        <f aca="false">DATE(J854,K854,L854)</f>
        <v>43286</v>
      </c>
      <c r="N854" s="222" t="n">
        <f aca="false">M854+E854</f>
        <v>43286.5786805556</v>
      </c>
      <c r="O854" s="0" t="n">
        <v>79.707</v>
      </c>
      <c r="P854" s="0" t="n">
        <v>5.302254</v>
      </c>
      <c r="Q854" s="0" t="s">
        <v>282</v>
      </c>
    </row>
    <row r="855" customFormat="false" ht="15" hidden="false" customHeight="false" outlineLevel="0" collapsed="false">
      <c r="A855" s="0" t="s">
        <v>847</v>
      </c>
      <c r="B855" s="0" t="s">
        <v>282</v>
      </c>
      <c r="C855" s="0" t="s">
        <v>325</v>
      </c>
      <c r="D855" s="0" t="n">
        <v>20180705</v>
      </c>
      <c r="E855" s="0" t="s">
        <v>864</v>
      </c>
      <c r="F855" s="0" t="n">
        <v>12000</v>
      </c>
      <c r="G855" s="0" t="n">
        <v>79.707</v>
      </c>
      <c r="H855" s="0" t="n">
        <v>5.302254</v>
      </c>
      <c r="J855" s="224" t="n">
        <f aca="false">ROUND(D855/10000,0)</f>
        <v>2018</v>
      </c>
      <c r="K855" s="224" t="n">
        <f aca="false">ROUND((D855-J855*10000)/100,0)</f>
        <v>7</v>
      </c>
      <c r="L855" s="224" t="n">
        <f aca="false">D855-J855*10000-K855*100</f>
        <v>5</v>
      </c>
      <c r="M855" s="325" t="n">
        <f aca="false">DATE(J855,K855,L855)</f>
        <v>43286</v>
      </c>
      <c r="N855" s="222" t="n">
        <f aca="false">M855+E855</f>
        <v>43286.5786921296</v>
      </c>
      <c r="O855" s="0" t="n">
        <v>79.707</v>
      </c>
      <c r="P855" s="0" t="n">
        <v>5.302254</v>
      </c>
      <c r="Q855" s="0" t="s">
        <v>282</v>
      </c>
    </row>
    <row r="856" customFormat="false" ht="15" hidden="false" customHeight="false" outlineLevel="0" collapsed="false">
      <c r="A856" s="0" t="s">
        <v>847</v>
      </c>
      <c r="B856" s="0" t="s">
        <v>282</v>
      </c>
      <c r="C856" s="0" t="s">
        <v>325</v>
      </c>
      <c r="D856" s="0" t="n">
        <v>20180705</v>
      </c>
      <c r="E856" s="0" t="s">
        <v>865</v>
      </c>
      <c r="F856" s="0" t="n">
        <v>13000</v>
      </c>
      <c r="G856" s="0" t="n">
        <v>79.762</v>
      </c>
      <c r="H856" s="0" t="n">
        <v>5.297501</v>
      </c>
      <c r="J856" s="224" t="n">
        <f aca="false">ROUND(D856/10000,0)</f>
        <v>2018</v>
      </c>
      <c r="K856" s="224" t="n">
        <f aca="false">ROUND((D856-J856*10000)/100,0)</f>
        <v>7</v>
      </c>
      <c r="L856" s="224" t="n">
        <f aca="false">D856-J856*10000-K856*100</f>
        <v>5</v>
      </c>
      <c r="M856" s="325" t="n">
        <f aca="false">DATE(J856,K856,L856)</f>
        <v>43286</v>
      </c>
      <c r="N856" s="222" t="n">
        <f aca="false">M856+E856</f>
        <v>43286.5941435185</v>
      </c>
      <c r="O856" s="0" t="n">
        <v>79.762</v>
      </c>
      <c r="P856" s="0" t="n">
        <v>5.297501</v>
      </c>
      <c r="Q856" s="0" t="s">
        <v>282</v>
      </c>
    </row>
    <row r="857" customFormat="false" ht="15" hidden="false" customHeight="false" outlineLevel="0" collapsed="false">
      <c r="A857" s="0" t="s">
        <v>847</v>
      </c>
      <c r="B857" s="0" t="s">
        <v>282</v>
      </c>
      <c r="C857" s="0" t="s">
        <v>325</v>
      </c>
      <c r="D857" s="0" t="n">
        <v>20180705</v>
      </c>
      <c r="E857" s="0" t="s">
        <v>866</v>
      </c>
      <c r="F857" s="0" t="n">
        <v>13000</v>
      </c>
      <c r="G857" s="0" t="n">
        <v>79.762</v>
      </c>
      <c r="H857" s="0" t="n">
        <v>5.297501</v>
      </c>
      <c r="J857" s="224" t="n">
        <f aca="false">ROUND(D857/10000,0)</f>
        <v>2018</v>
      </c>
      <c r="K857" s="224" t="n">
        <f aca="false">ROUND((D857-J857*10000)/100,0)</f>
        <v>7</v>
      </c>
      <c r="L857" s="224" t="n">
        <f aca="false">D857-J857*10000-K857*100</f>
        <v>5</v>
      </c>
      <c r="M857" s="325" t="n">
        <f aca="false">DATE(J857,K857,L857)</f>
        <v>43286</v>
      </c>
      <c r="N857" s="222" t="n">
        <f aca="false">M857+E857</f>
        <v>43286.5941550926</v>
      </c>
      <c r="O857" s="0" t="n">
        <v>79.762</v>
      </c>
      <c r="P857" s="0" t="n">
        <v>5.297501</v>
      </c>
      <c r="Q857" s="0" t="s">
        <v>282</v>
      </c>
    </row>
    <row r="858" customFormat="false" ht="15" hidden="false" customHeight="false" outlineLevel="0" collapsed="false">
      <c r="A858" s="0" t="s">
        <v>847</v>
      </c>
      <c r="B858" s="0" t="s">
        <v>282</v>
      </c>
      <c r="C858" s="0" t="s">
        <v>325</v>
      </c>
      <c r="D858" s="0" t="n">
        <v>20180705</v>
      </c>
      <c r="E858" s="0" t="s">
        <v>867</v>
      </c>
      <c r="F858" s="0" t="n">
        <v>12000</v>
      </c>
      <c r="G858" s="0" t="n">
        <v>79.826</v>
      </c>
      <c r="H858" s="0" t="n">
        <v>5.291976</v>
      </c>
      <c r="J858" s="224" t="n">
        <f aca="false">ROUND(D858/10000,0)</f>
        <v>2018</v>
      </c>
      <c r="K858" s="224" t="n">
        <f aca="false">ROUND((D858-J858*10000)/100,0)</f>
        <v>7</v>
      </c>
      <c r="L858" s="224" t="n">
        <f aca="false">D858-J858*10000-K858*100</f>
        <v>5</v>
      </c>
      <c r="M858" s="325" t="n">
        <f aca="false">DATE(J858,K858,L858)</f>
        <v>43286</v>
      </c>
      <c r="N858" s="222" t="n">
        <f aca="false">M858+E858</f>
        <v>43286.6197685185</v>
      </c>
      <c r="O858" s="0" t="n">
        <v>79.826</v>
      </c>
      <c r="P858" s="0" t="n">
        <v>5.291976</v>
      </c>
      <c r="Q858" s="0" t="s">
        <v>282</v>
      </c>
    </row>
    <row r="859" customFormat="false" ht="15" hidden="false" customHeight="false" outlineLevel="0" collapsed="false">
      <c r="A859" s="0" t="s">
        <v>847</v>
      </c>
      <c r="B859" s="0" t="s">
        <v>282</v>
      </c>
      <c r="C859" s="0" t="s">
        <v>325</v>
      </c>
      <c r="D859" s="0" t="n">
        <v>20180705</v>
      </c>
      <c r="E859" s="0" t="s">
        <v>868</v>
      </c>
      <c r="F859" s="0" t="n">
        <v>12000</v>
      </c>
      <c r="G859" s="0" t="n">
        <v>79.826</v>
      </c>
      <c r="H859" s="0" t="n">
        <v>5.291976</v>
      </c>
      <c r="J859" s="224" t="n">
        <f aca="false">ROUND(D859/10000,0)</f>
        <v>2018</v>
      </c>
      <c r="K859" s="224" t="n">
        <f aca="false">ROUND((D859-J859*10000)/100,0)</f>
        <v>7</v>
      </c>
      <c r="L859" s="224" t="n">
        <f aca="false">D859-J859*10000-K859*100</f>
        <v>5</v>
      </c>
      <c r="M859" s="325" t="n">
        <f aca="false">DATE(J859,K859,L859)</f>
        <v>43286</v>
      </c>
      <c r="N859" s="222" t="n">
        <f aca="false">M859+E859</f>
        <v>43286.6197800926</v>
      </c>
      <c r="O859" s="0" t="n">
        <v>79.826</v>
      </c>
      <c r="P859" s="0" t="n">
        <v>5.291976</v>
      </c>
      <c r="Q859" s="0" t="s">
        <v>282</v>
      </c>
    </row>
    <row r="860" customFormat="false" ht="15" hidden="false" customHeight="false" outlineLevel="0" collapsed="false">
      <c r="A860" s="0" t="s">
        <v>847</v>
      </c>
      <c r="B860" s="0" t="s">
        <v>282</v>
      </c>
      <c r="C860" s="0" t="s">
        <v>325</v>
      </c>
      <c r="D860" s="0" t="n">
        <v>20180706</v>
      </c>
      <c r="E860" s="0" t="s">
        <v>869</v>
      </c>
      <c r="F860" s="0" t="n">
        <v>12000</v>
      </c>
      <c r="G860" s="0" t="n">
        <v>80.046</v>
      </c>
      <c r="H860" s="0" t="n">
        <v>5.273137</v>
      </c>
      <c r="J860" s="224" t="n">
        <f aca="false">ROUND(D860/10000,0)</f>
        <v>2018</v>
      </c>
      <c r="K860" s="224" t="n">
        <f aca="false">ROUND((D860-J860*10000)/100,0)</f>
        <v>7</v>
      </c>
      <c r="L860" s="224" t="n">
        <f aca="false">D860-J860*10000-K860*100</f>
        <v>6</v>
      </c>
      <c r="M860" s="325" t="n">
        <f aca="false">DATE(J860,K860,L860)</f>
        <v>43287</v>
      </c>
      <c r="N860" s="222" t="n">
        <f aca="false">M860+E860</f>
        <v>43287.4313773148</v>
      </c>
      <c r="O860" s="0" t="n">
        <v>80.046</v>
      </c>
      <c r="P860" s="0" t="n">
        <v>5.273137</v>
      </c>
      <c r="Q860" s="0" t="s">
        <v>282</v>
      </c>
    </row>
    <row r="861" customFormat="false" ht="15" hidden="false" customHeight="false" outlineLevel="0" collapsed="false">
      <c r="A861" s="0" t="s">
        <v>847</v>
      </c>
      <c r="B861" s="0" t="s">
        <v>282</v>
      </c>
      <c r="C861" s="0" t="s">
        <v>325</v>
      </c>
      <c r="D861" s="0" t="n">
        <v>20180706</v>
      </c>
      <c r="E861" s="0" t="s">
        <v>870</v>
      </c>
      <c r="F861" s="0" t="n">
        <v>12000</v>
      </c>
      <c r="G861" s="0" t="n">
        <v>80.046</v>
      </c>
      <c r="H861" s="0" t="n">
        <v>5.273137</v>
      </c>
      <c r="J861" s="224" t="n">
        <f aca="false">ROUND(D861/10000,0)</f>
        <v>2018</v>
      </c>
      <c r="K861" s="224" t="n">
        <f aca="false">ROUND((D861-J861*10000)/100,0)</f>
        <v>7</v>
      </c>
      <c r="L861" s="224" t="n">
        <f aca="false">D861-J861*10000-K861*100</f>
        <v>6</v>
      </c>
      <c r="M861" s="325" t="n">
        <f aca="false">DATE(J861,K861,L861)</f>
        <v>43287</v>
      </c>
      <c r="N861" s="222" t="n">
        <f aca="false">M861+E861</f>
        <v>43287.4313888889</v>
      </c>
      <c r="O861" s="0" t="n">
        <v>80.046</v>
      </c>
      <c r="P861" s="0" t="n">
        <v>5.273137</v>
      </c>
      <c r="Q861" s="0" t="s">
        <v>282</v>
      </c>
    </row>
    <row r="862" customFormat="false" ht="15" hidden="false" customHeight="false" outlineLevel="0" collapsed="false">
      <c r="A862" s="0" t="s">
        <v>847</v>
      </c>
      <c r="B862" s="0" t="s">
        <v>282</v>
      </c>
      <c r="C862" s="0" t="s">
        <v>325</v>
      </c>
      <c r="D862" s="0" t="n">
        <v>20180706</v>
      </c>
      <c r="E862" s="0" t="s">
        <v>871</v>
      </c>
      <c r="F862" s="0" t="n">
        <v>13000</v>
      </c>
      <c r="G862" s="0" t="n">
        <v>79.9</v>
      </c>
      <c r="H862" s="0" t="n">
        <v>5.285704</v>
      </c>
      <c r="J862" s="224" t="n">
        <f aca="false">ROUND(D862/10000,0)</f>
        <v>2018</v>
      </c>
      <c r="K862" s="224" t="n">
        <f aca="false">ROUND((D862-J862*10000)/100,0)</f>
        <v>7</v>
      </c>
      <c r="L862" s="224" t="n">
        <f aca="false">D862-J862*10000-K862*100</f>
        <v>6</v>
      </c>
      <c r="M862" s="325" t="n">
        <f aca="false">DATE(J862,K862,L862)</f>
        <v>43287</v>
      </c>
      <c r="N862" s="222" t="n">
        <f aca="false">M862+E862</f>
        <v>43287.4992592593</v>
      </c>
      <c r="O862" s="0" t="n">
        <v>79.9</v>
      </c>
      <c r="P862" s="0" t="n">
        <v>5.285704</v>
      </c>
      <c r="Q862" s="0" t="s">
        <v>282</v>
      </c>
    </row>
    <row r="863" customFormat="false" ht="15" hidden="false" customHeight="false" outlineLevel="0" collapsed="false">
      <c r="A863" s="0" t="s">
        <v>847</v>
      </c>
      <c r="B863" s="0" t="s">
        <v>282</v>
      </c>
      <c r="C863" s="0" t="s">
        <v>325</v>
      </c>
      <c r="D863" s="0" t="n">
        <v>20180706</v>
      </c>
      <c r="E863" s="0" t="s">
        <v>872</v>
      </c>
      <c r="F863" s="0" t="n">
        <v>13000</v>
      </c>
      <c r="G863" s="0" t="n">
        <v>79.9</v>
      </c>
      <c r="H863" s="0" t="n">
        <v>5.285704</v>
      </c>
      <c r="J863" s="224" t="n">
        <f aca="false">ROUND(D863/10000,0)</f>
        <v>2018</v>
      </c>
      <c r="K863" s="224" t="n">
        <f aca="false">ROUND((D863-J863*10000)/100,0)</f>
        <v>7</v>
      </c>
      <c r="L863" s="224" t="n">
        <f aca="false">D863-J863*10000-K863*100</f>
        <v>6</v>
      </c>
      <c r="M863" s="325" t="n">
        <f aca="false">DATE(J863,K863,L863)</f>
        <v>43287</v>
      </c>
      <c r="N863" s="222" t="n">
        <f aca="false">M863+E863</f>
        <v>43287.4992708333</v>
      </c>
      <c r="O863" s="0" t="n">
        <v>79.9</v>
      </c>
      <c r="P863" s="0" t="n">
        <v>5.285704</v>
      </c>
      <c r="Q863" s="0" t="s">
        <v>282</v>
      </c>
    </row>
    <row r="864" customFormat="false" ht="15" hidden="false" customHeight="false" outlineLevel="0" collapsed="false">
      <c r="A864" s="0" t="s">
        <v>847</v>
      </c>
      <c r="B864" s="0" t="s">
        <v>282</v>
      </c>
      <c r="C864" s="0" t="s">
        <v>325</v>
      </c>
      <c r="D864" s="0" t="n">
        <v>20180706</v>
      </c>
      <c r="E864" s="0" t="s">
        <v>873</v>
      </c>
      <c r="F864" s="0" t="n">
        <v>14000</v>
      </c>
      <c r="G864" s="0" t="n">
        <v>80.1086</v>
      </c>
      <c r="H864" s="0" t="n">
        <v>5.267758</v>
      </c>
      <c r="J864" s="224" t="n">
        <f aca="false">ROUND(D864/10000,0)</f>
        <v>2018</v>
      </c>
      <c r="K864" s="224" t="n">
        <f aca="false">ROUND((D864-J864*10000)/100,0)</f>
        <v>7</v>
      </c>
      <c r="L864" s="224" t="n">
        <f aca="false">D864-J864*10000-K864*100</f>
        <v>6</v>
      </c>
      <c r="M864" s="325" t="n">
        <f aca="false">DATE(J864,K864,L864)</f>
        <v>43287</v>
      </c>
      <c r="N864" s="222" t="n">
        <f aca="false">M864+E864</f>
        <v>43287.5116087963</v>
      </c>
      <c r="O864" s="0" t="n">
        <v>80.1086</v>
      </c>
      <c r="P864" s="0" t="n">
        <v>5.267758</v>
      </c>
      <c r="Q864" s="0" t="s">
        <v>282</v>
      </c>
    </row>
    <row r="865" customFormat="false" ht="15" hidden="false" customHeight="false" outlineLevel="0" collapsed="false">
      <c r="A865" s="0" t="s">
        <v>847</v>
      </c>
      <c r="B865" s="0" t="s">
        <v>282</v>
      </c>
      <c r="C865" s="0" t="s">
        <v>325</v>
      </c>
      <c r="D865" s="0" t="n">
        <v>20180706</v>
      </c>
      <c r="E865" s="0" t="s">
        <v>873</v>
      </c>
      <c r="F865" s="0" t="n">
        <v>14000</v>
      </c>
      <c r="G865" s="0" t="n">
        <v>81.7106</v>
      </c>
      <c r="H865" s="0" t="n">
        <v>5.13204</v>
      </c>
      <c r="J865" s="224" t="n">
        <f aca="false">ROUND(D865/10000,0)</f>
        <v>2018</v>
      </c>
      <c r="K865" s="224" t="n">
        <f aca="false">ROUND((D865-J865*10000)/100,0)</f>
        <v>7</v>
      </c>
      <c r="L865" s="224" t="n">
        <f aca="false">D865-J865*10000-K865*100</f>
        <v>6</v>
      </c>
      <c r="M865" s="325" t="n">
        <f aca="false">DATE(J865,K865,L865)</f>
        <v>43287</v>
      </c>
      <c r="N865" s="222" t="n">
        <f aca="false">M865+E865</f>
        <v>43287.5116087963</v>
      </c>
      <c r="O865" s="0" t="n">
        <v>81.7106</v>
      </c>
      <c r="P865" s="0" t="n">
        <v>5.13204</v>
      </c>
      <c r="Q865" s="0" t="s">
        <v>282</v>
      </c>
    </row>
    <row r="866" customFormat="false" ht="15" hidden="false" customHeight="false" outlineLevel="0" collapsed="false">
      <c r="A866" s="0" t="s">
        <v>847</v>
      </c>
      <c r="B866" s="0" t="s">
        <v>282</v>
      </c>
      <c r="C866" s="0" t="s">
        <v>325</v>
      </c>
      <c r="D866" s="0" t="n">
        <v>20180706</v>
      </c>
      <c r="E866" s="0" t="s">
        <v>874</v>
      </c>
      <c r="F866" s="0" t="n">
        <v>12000</v>
      </c>
      <c r="G866" s="0" t="n">
        <v>79.855</v>
      </c>
      <c r="H866" s="0" t="n">
        <v>5.289583</v>
      </c>
      <c r="J866" s="224" t="n">
        <f aca="false">ROUND(D866/10000,0)</f>
        <v>2018</v>
      </c>
      <c r="K866" s="224" t="n">
        <f aca="false">ROUND((D866-J866*10000)/100,0)</f>
        <v>7</v>
      </c>
      <c r="L866" s="224" t="n">
        <f aca="false">D866-J866*10000-K866*100</f>
        <v>6</v>
      </c>
      <c r="M866" s="325" t="n">
        <f aca="false">DATE(J866,K866,L866)</f>
        <v>43287</v>
      </c>
      <c r="N866" s="222" t="n">
        <f aca="false">M866+E866</f>
        <v>43287.5239351852</v>
      </c>
      <c r="O866" s="0" t="n">
        <v>79.855</v>
      </c>
      <c r="P866" s="0" t="n">
        <v>5.289583</v>
      </c>
      <c r="Q866" s="0" t="s">
        <v>282</v>
      </c>
    </row>
    <row r="867" customFormat="false" ht="15" hidden="false" customHeight="false" outlineLevel="0" collapsed="false">
      <c r="A867" s="0" t="s">
        <v>847</v>
      </c>
      <c r="B867" s="0" t="s">
        <v>282</v>
      </c>
      <c r="C867" s="0" t="s">
        <v>325</v>
      </c>
      <c r="D867" s="0" t="n">
        <v>20180706</v>
      </c>
      <c r="E867" s="0" t="s">
        <v>874</v>
      </c>
      <c r="F867" s="0" t="n">
        <v>12000</v>
      </c>
      <c r="G867" s="0" t="n">
        <v>79.855</v>
      </c>
      <c r="H867" s="0" t="n">
        <v>5.289583</v>
      </c>
      <c r="J867" s="224" t="n">
        <f aca="false">ROUND(D867/10000,0)</f>
        <v>2018</v>
      </c>
      <c r="K867" s="224" t="n">
        <f aca="false">ROUND((D867-J867*10000)/100,0)</f>
        <v>7</v>
      </c>
      <c r="L867" s="224" t="n">
        <f aca="false">D867-J867*10000-K867*100</f>
        <v>6</v>
      </c>
      <c r="M867" s="325" t="n">
        <f aca="false">DATE(J867,K867,L867)</f>
        <v>43287</v>
      </c>
      <c r="N867" s="222" t="n">
        <f aca="false">M867+E867</f>
        <v>43287.5239351852</v>
      </c>
      <c r="O867" s="0" t="n">
        <v>79.855</v>
      </c>
      <c r="P867" s="0" t="n">
        <v>5.289583</v>
      </c>
      <c r="Q867" s="0" t="s">
        <v>282</v>
      </c>
    </row>
    <row r="868" customFormat="false" ht="15" hidden="false" customHeight="false" outlineLevel="0" collapsed="false">
      <c r="A868" s="0" t="s">
        <v>847</v>
      </c>
      <c r="B868" s="0" t="s">
        <v>282</v>
      </c>
      <c r="C868" s="0" t="s">
        <v>325</v>
      </c>
      <c r="D868" s="0" t="n">
        <v>20180706</v>
      </c>
      <c r="E868" s="0" t="s">
        <v>875</v>
      </c>
      <c r="F868" s="0" t="n">
        <v>15000</v>
      </c>
      <c r="G868" s="0" t="n">
        <v>79.91</v>
      </c>
      <c r="H868" s="0" t="n">
        <v>5.284842</v>
      </c>
      <c r="J868" s="224" t="n">
        <f aca="false">ROUND(D868/10000,0)</f>
        <v>2018</v>
      </c>
      <c r="K868" s="224" t="n">
        <f aca="false">ROUND((D868-J868*10000)/100,0)</f>
        <v>7</v>
      </c>
      <c r="L868" s="224" t="n">
        <f aca="false">D868-J868*10000-K868*100</f>
        <v>6</v>
      </c>
      <c r="M868" s="325" t="n">
        <f aca="false">DATE(J868,K868,L868)</f>
        <v>43287</v>
      </c>
      <c r="N868" s="222" t="n">
        <f aca="false">M868+E868</f>
        <v>43287.5349537037</v>
      </c>
      <c r="O868" s="0" t="n">
        <v>79.91</v>
      </c>
      <c r="P868" s="0" t="n">
        <v>5.284842</v>
      </c>
      <c r="Q868" s="0" t="s">
        <v>282</v>
      </c>
    </row>
    <row r="869" customFormat="false" ht="15" hidden="false" customHeight="false" outlineLevel="0" collapsed="false">
      <c r="A869" s="0" t="s">
        <v>847</v>
      </c>
      <c r="B869" s="0" t="s">
        <v>282</v>
      </c>
      <c r="C869" s="0" t="s">
        <v>325</v>
      </c>
      <c r="D869" s="0" t="n">
        <v>20180706</v>
      </c>
      <c r="E869" s="0" t="s">
        <v>876</v>
      </c>
      <c r="F869" s="0" t="n">
        <v>15000</v>
      </c>
      <c r="G869" s="0" t="n">
        <v>79.91</v>
      </c>
      <c r="H869" s="0" t="n">
        <v>5.284842</v>
      </c>
      <c r="J869" s="224" t="n">
        <f aca="false">ROUND(D869/10000,0)</f>
        <v>2018</v>
      </c>
      <c r="K869" s="224" t="n">
        <f aca="false">ROUND((D869-J869*10000)/100,0)</f>
        <v>7</v>
      </c>
      <c r="L869" s="224" t="n">
        <f aca="false">D869-J869*10000-K869*100</f>
        <v>6</v>
      </c>
      <c r="M869" s="325" t="n">
        <f aca="false">DATE(J869,K869,L869)</f>
        <v>43287</v>
      </c>
      <c r="N869" s="222" t="n">
        <f aca="false">M869+E869</f>
        <v>43287.5349652778</v>
      </c>
      <c r="O869" s="0" t="n">
        <v>79.91</v>
      </c>
      <c r="P869" s="0" t="n">
        <v>5.284842</v>
      </c>
      <c r="Q869" s="0" t="s">
        <v>282</v>
      </c>
    </row>
    <row r="870" customFormat="false" ht="15" hidden="false" customHeight="false" outlineLevel="0" collapsed="false">
      <c r="A870" s="0" t="s">
        <v>847</v>
      </c>
      <c r="B870" s="0" t="s">
        <v>282</v>
      </c>
      <c r="C870" s="0" t="s">
        <v>325</v>
      </c>
      <c r="D870" s="0" t="n">
        <v>20180706</v>
      </c>
      <c r="E870" s="0" t="s">
        <v>877</v>
      </c>
      <c r="F870" s="0" t="n">
        <v>14000</v>
      </c>
      <c r="G870" s="0" t="n">
        <v>79.91</v>
      </c>
      <c r="H870" s="0" t="n">
        <v>5.284842</v>
      </c>
      <c r="J870" s="224" t="n">
        <f aca="false">ROUND(D870/10000,0)</f>
        <v>2018</v>
      </c>
      <c r="K870" s="224" t="n">
        <f aca="false">ROUND((D870-J870*10000)/100,0)</f>
        <v>7</v>
      </c>
      <c r="L870" s="224" t="n">
        <f aca="false">D870-J870*10000-K870*100</f>
        <v>6</v>
      </c>
      <c r="M870" s="325" t="n">
        <f aca="false">DATE(J870,K870,L870)</f>
        <v>43287</v>
      </c>
      <c r="N870" s="222" t="n">
        <f aca="false">M870+E870</f>
        <v>43287.547037037</v>
      </c>
      <c r="O870" s="0" t="n">
        <v>79.91</v>
      </c>
      <c r="P870" s="0" t="n">
        <v>5.284842</v>
      </c>
      <c r="Q870" s="0" t="s">
        <v>282</v>
      </c>
    </row>
    <row r="871" customFormat="false" ht="15" hidden="false" customHeight="false" outlineLevel="0" collapsed="false">
      <c r="A871" s="0" t="s">
        <v>847</v>
      </c>
      <c r="B871" s="0" t="s">
        <v>282</v>
      </c>
      <c r="C871" s="0" t="s">
        <v>325</v>
      </c>
      <c r="D871" s="0" t="n">
        <v>20180706</v>
      </c>
      <c r="E871" s="0" t="s">
        <v>878</v>
      </c>
      <c r="F871" s="0" t="n">
        <v>14000</v>
      </c>
      <c r="G871" s="0" t="n">
        <v>79.91</v>
      </c>
      <c r="H871" s="0" t="n">
        <v>5.284842</v>
      </c>
      <c r="J871" s="224" t="n">
        <f aca="false">ROUND(D871/10000,0)</f>
        <v>2018</v>
      </c>
      <c r="K871" s="224" t="n">
        <f aca="false">ROUND((D871-J871*10000)/100,0)</f>
        <v>7</v>
      </c>
      <c r="L871" s="224" t="n">
        <f aca="false">D871-J871*10000-K871*100</f>
        <v>6</v>
      </c>
      <c r="M871" s="325" t="n">
        <f aca="false">DATE(J871,K871,L871)</f>
        <v>43287</v>
      </c>
      <c r="N871" s="222" t="n">
        <f aca="false">M871+E871</f>
        <v>43287.5470486111</v>
      </c>
      <c r="O871" s="0" t="n">
        <v>79.91</v>
      </c>
      <c r="P871" s="0" t="n">
        <v>5.284842</v>
      </c>
      <c r="Q871" s="0" t="s">
        <v>282</v>
      </c>
    </row>
    <row r="872" customFormat="false" ht="15" hidden="false" customHeight="false" outlineLevel="0" collapsed="false">
      <c r="A872" s="0" t="s">
        <v>847</v>
      </c>
      <c r="B872" s="0" t="s">
        <v>282</v>
      </c>
      <c r="C872" s="0" t="s">
        <v>325</v>
      </c>
      <c r="D872" s="0" t="n">
        <v>20180706</v>
      </c>
      <c r="E872" s="0" t="s">
        <v>879</v>
      </c>
      <c r="F872" s="0" t="n">
        <v>25000</v>
      </c>
      <c r="G872" s="0" t="n">
        <v>79.089</v>
      </c>
      <c r="H872" s="0" t="n">
        <v>5.356089</v>
      </c>
      <c r="J872" s="224" t="n">
        <f aca="false">ROUND(D872/10000,0)</f>
        <v>2018</v>
      </c>
      <c r="K872" s="224" t="n">
        <f aca="false">ROUND((D872-J872*10000)/100,0)</f>
        <v>7</v>
      </c>
      <c r="L872" s="224" t="n">
        <f aca="false">D872-J872*10000-K872*100</f>
        <v>6</v>
      </c>
      <c r="M872" s="325" t="n">
        <f aca="false">DATE(J872,K872,L872)</f>
        <v>43287</v>
      </c>
      <c r="N872" s="222" t="n">
        <f aca="false">M872+E872</f>
        <v>43287.5836574074</v>
      </c>
      <c r="O872" s="0" t="n">
        <v>79.089</v>
      </c>
      <c r="P872" s="0" t="n">
        <v>5.356089</v>
      </c>
      <c r="Q872" s="0" t="s">
        <v>282</v>
      </c>
    </row>
    <row r="873" customFormat="false" ht="15" hidden="false" customHeight="false" outlineLevel="0" collapsed="false">
      <c r="A873" s="0" t="s">
        <v>847</v>
      </c>
      <c r="B873" s="0" t="s">
        <v>282</v>
      </c>
      <c r="C873" s="0" t="s">
        <v>325</v>
      </c>
      <c r="D873" s="0" t="n">
        <v>20180706</v>
      </c>
      <c r="E873" s="0" t="s">
        <v>880</v>
      </c>
      <c r="F873" s="0" t="n">
        <v>25000</v>
      </c>
      <c r="G873" s="0" t="n">
        <v>78.289</v>
      </c>
      <c r="H873" s="0" t="n">
        <v>5.426498</v>
      </c>
      <c r="J873" s="224" t="n">
        <f aca="false">ROUND(D873/10000,0)</f>
        <v>2018</v>
      </c>
      <c r="K873" s="224" t="n">
        <f aca="false">ROUND((D873-J873*10000)/100,0)</f>
        <v>7</v>
      </c>
      <c r="L873" s="224" t="n">
        <f aca="false">D873-J873*10000-K873*100</f>
        <v>6</v>
      </c>
      <c r="M873" s="325" t="n">
        <f aca="false">DATE(J873,K873,L873)</f>
        <v>43287</v>
      </c>
      <c r="N873" s="222" t="n">
        <f aca="false">M873+E873</f>
        <v>43287.6041087963</v>
      </c>
      <c r="O873" s="0" t="n">
        <v>78.289</v>
      </c>
      <c r="P873" s="0" t="n">
        <v>5.426498</v>
      </c>
      <c r="Q873" s="0" t="s">
        <v>282</v>
      </c>
    </row>
    <row r="874" customFormat="false" ht="15" hidden="false" customHeight="false" outlineLevel="0" collapsed="false">
      <c r="A874" s="0" t="s">
        <v>847</v>
      </c>
      <c r="B874" s="0" t="s">
        <v>282</v>
      </c>
      <c r="C874" s="0" t="s">
        <v>325</v>
      </c>
      <c r="D874" s="0" t="n">
        <v>20180706</v>
      </c>
      <c r="E874" s="0" t="s">
        <v>880</v>
      </c>
      <c r="F874" s="0" t="n">
        <v>25000</v>
      </c>
      <c r="G874" s="0" t="n">
        <v>78.289</v>
      </c>
      <c r="H874" s="0" t="n">
        <v>5.426498</v>
      </c>
      <c r="J874" s="224" t="n">
        <f aca="false">ROUND(D874/10000,0)</f>
        <v>2018</v>
      </c>
      <c r="K874" s="224" t="n">
        <f aca="false">ROUND((D874-J874*10000)/100,0)</f>
        <v>7</v>
      </c>
      <c r="L874" s="224" t="n">
        <f aca="false">D874-J874*10000-K874*100</f>
        <v>6</v>
      </c>
      <c r="M874" s="325" t="n">
        <f aca="false">DATE(J874,K874,L874)</f>
        <v>43287</v>
      </c>
      <c r="N874" s="222" t="n">
        <f aca="false">M874+E874</f>
        <v>43287.6041087963</v>
      </c>
      <c r="O874" s="0" t="n">
        <v>78.289</v>
      </c>
      <c r="P874" s="0" t="n">
        <v>5.426498</v>
      </c>
      <c r="Q874" s="0" t="s">
        <v>282</v>
      </c>
    </row>
    <row r="875" customFormat="false" ht="15" hidden="false" customHeight="false" outlineLevel="0" collapsed="false">
      <c r="A875" s="0" t="s">
        <v>847</v>
      </c>
      <c r="B875" s="0" t="s">
        <v>282</v>
      </c>
      <c r="C875" s="0" t="s">
        <v>325</v>
      </c>
      <c r="D875" s="0" t="n">
        <v>20180706</v>
      </c>
      <c r="E875" s="0" t="s">
        <v>881</v>
      </c>
      <c r="F875" s="0" t="n">
        <v>20000</v>
      </c>
      <c r="G875" s="0" t="n">
        <v>79.955</v>
      </c>
      <c r="H875" s="0" t="n">
        <v>5.280966</v>
      </c>
      <c r="J875" s="224" t="n">
        <f aca="false">ROUND(D875/10000,0)</f>
        <v>2018</v>
      </c>
      <c r="K875" s="224" t="n">
        <f aca="false">ROUND((D875-J875*10000)/100,0)</f>
        <v>7</v>
      </c>
      <c r="L875" s="224" t="n">
        <f aca="false">D875-J875*10000-K875*100</f>
        <v>6</v>
      </c>
      <c r="M875" s="325" t="n">
        <f aca="false">DATE(J875,K875,L875)</f>
        <v>43287</v>
      </c>
      <c r="N875" s="222" t="n">
        <f aca="false">M875+E875</f>
        <v>43287.6541666667</v>
      </c>
      <c r="O875" s="0" t="n">
        <v>79.955</v>
      </c>
      <c r="P875" s="0" t="n">
        <v>5.280966</v>
      </c>
      <c r="Q875" s="0" t="s">
        <v>282</v>
      </c>
    </row>
    <row r="876" customFormat="false" ht="15" hidden="false" customHeight="false" outlineLevel="0" collapsed="false">
      <c r="A876" s="0" t="s">
        <v>847</v>
      </c>
      <c r="B876" s="0" t="s">
        <v>282</v>
      </c>
      <c r="C876" s="0" t="s">
        <v>325</v>
      </c>
      <c r="D876" s="0" t="n">
        <v>20180706</v>
      </c>
      <c r="E876" s="0" t="s">
        <v>881</v>
      </c>
      <c r="F876" s="0" t="n">
        <v>20000</v>
      </c>
      <c r="G876" s="0" t="n">
        <v>79.955</v>
      </c>
      <c r="H876" s="0" t="n">
        <v>5.280966</v>
      </c>
      <c r="J876" s="224" t="n">
        <f aca="false">ROUND(D876/10000,0)</f>
        <v>2018</v>
      </c>
      <c r="K876" s="224" t="n">
        <f aca="false">ROUND((D876-J876*10000)/100,0)</f>
        <v>7</v>
      </c>
      <c r="L876" s="224" t="n">
        <f aca="false">D876-J876*10000-K876*100</f>
        <v>6</v>
      </c>
      <c r="M876" s="325" t="n">
        <f aca="false">DATE(J876,K876,L876)</f>
        <v>43287</v>
      </c>
      <c r="N876" s="222" t="n">
        <f aca="false">M876+E876</f>
        <v>43287.6541666667</v>
      </c>
      <c r="O876" s="0" t="n">
        <v>79.955</v>
      </c>
      <c r="P876" s="0" t="n">
        <v>5.280966</v>
      </c>
      <c r="Q876" s="0" t="s">
        <v>282</v>
      </c>
    </row>
    <row r="877" customFormat="false" ht="15" hidden="false" customHeight="false" outlineLevel="0" collapsed="false">
      <c r="A877" s="0" t="s">
        <v>847</v>
      </c>
      <c r="B877" s="0" t="s">
        <v>282</v>
      </c>
      <c r="C877" s="0" t="s">
        <v>325</v>
      </c>
      <c r="D877" s="0" t="n">
        <v>20180706</v>
      </c>
      <c r="E877" s="0" t="s">
        <v>882</v>
      </c>
      <c r="F877" s="0" t="n">
        <v>11000</v>
      </c>
      <c r="G877" s="0" t="n">
        <v>79.964</v>
      </c>
      <c r="H877" s="0" t="n">
        <v>5.280191</v>
      </c>
      <c r="J877" s="224" t="n">
        <f aca="false">ROUND(D877/10000,0)</f>
        <v>2018</v>
      </c>
      <c r="K877" s="224" t="n">
        <f aca="false">ROUND((D877-J877*10000)/100,0)</f>
        <v>7</v>
      </c>
      <c r="L877" s="224" t="n">
        <f aca="false">D877-J877*10000-K877*100</f>
        <v>6</v>
      </c>
      <c r="M877" s="325" t="n">
        <f aca="false">DATE(J877,K877,L877)</f>
        <v>43287</v>
      </c>
      <c r="N877" s="222" t="n">
        <f aca="false">M877+E877</f>
        <v>43287.6639930556</v>
      </c>
      <c r="O877" s="0" t="n">
        <v>79.964</v>
      </c>
      <c r="P877" s="0" t="n">
        <v>5.280191</v>
      </c>
      <c r="Q877" s="0" t="s">
        <v>282</v>
      </c>
    </row>
    <row r="878" customFormat="false" ht="15" hidden="false" customHeight="false" outlineLevel="0" collapsed="false">
      <c r="A878" s="0" t="s">
        <v>847</v>
      </c>
      <c r="B878" s="0" t="s">
        <v>282</v>
      </c>
      <c r="C878" s="0" t="s">
        <v>325</v>
      </c>
      <c r="D878" s="0" t="n">
        <v>20180706</v>
      </c>
      <c r="E878" s="0" t="s">
        <v>883</v>
      </c>
      <c r="F878" s="0" t="n">
        <v>11000</v>
      </c>
      <c r="G878" s="0" t="n">
        <v>79.964</v>
      </c>
      <c r="H878" s="0" t="n">
        <v>5.280191</v>
      </c>
      <c r="J878" s="224" t="n">
        <f aca="false">ROUND(D878/10000,0)</f>
        <v>2018</v>
      </c>
      <c r="K878" s="224" t="n">
        <f aca="false">ROUND((D878-J878*10000)/100,0)</f>
        <v>7</v>
      </c>
      <c r="L878" s="224" t="n">
        <f aca="false">D878-J878*10000-K878*100</f>
        <v>6</v>
      </c>
      <c r="M878" s="325" t="n">
        <f aca="false">DATE(J878,K878,L878)</f>
        <v>43287</v>
      </c>
      <c r="N878" s="222" t="n">
        <f aca="false">M878+E878</f>
        <v>43287.6640046296</v>
      </c>
      <c r="O878" s="0" t="n">
        <v>79.964</v>
      </c>
      <c r="P878" s="0" t="n">
        <v>5.280191</v>
      </c>
      <c r="Q878" s="0" t="s">
        <v>282</v>
      </c>
    </row>
    <row r="879" customFormat="false" ht="15" hidden="false" customHeight="false" outlineLevel="0" collapsed="false">
      <c r="A879" s="0" t="s">
        <v>847</v>
      </c>
      <c r="B879" s="0" t="s">
        <v>282</v>
      </c>
      <c r="C879" s="0" t="s">
        <v>325</v>
      </c>
      <c r="D879" s="0" t="n">
        <v>20180706</v>
      </c>
      <c r="E879" s="0" t="s">
        <v>884</v>
      </c>
      <c r="F879" s="0" t="n">
        <v>18000</v>
      </c>
      <c r="G879" s="0" t="n">
        <v>81.7936</v>
      </c>
      <c r="H879" s="0" t="n">
        <v>5.125108</v>
      </c>
      <c r="J879" s="224" t="n">
        <f aca="false">ROUND(D879/10000,0)</f>
        <v>2018</v>
      </c>
      <c r="K879" s="224" t="n">
        <f aca="false">ROUND((D879-J879*10000)/100,0)</f>
        <v>7</v>
      </c>
      <c r="L879" s="224" t="n">
        <f aca="false">D879-J879*10000-K879*100</f>
        <v>6</v>
      </c>
      <c r="M879" s="325" t="n">
        <f aca="false">DATE(J879,K879,L879)</f>
        <v>43287</v>
      </c>
      <c r="N879" s="222" t="n">
        <f aca="false">M879+E879</f>
        <v>43287.6681828704</v>
      </c>
      <c r="O879" s="0" t="n">
        <v>81.7936</v>
      </c>
      <c r="P879" s="0" t="n">
        <v>5.125108</v>
      </c>
      <c r="Q879" s="0" t="s">
        <v>282</v>
      </c>
    </row>
    <row r="880" customFormat="false" ht="15" hidden="false" customHeight="false" outlineLevel="0" collapsed="false">
      <c r="A880" s="0" t="s">
        <v>847</v>
      </c>
      <c r="B880" s="0" t="s">
        <v>282</v>
      </c>
      <c r="C880" s="0" t="s">
        <v>325</v>
      </c>
      <c r="D880" s="0" t="n">
        <v>20180706</v>
      </c>
      <c r="E880" s="0" t="s">
        <v>884</v>
      </c>
      <c r="F880" s="0" t="n">
        <v>18000</v>
      </c>
      <c r="G880" s="0" t="n">
        <v>80.1906</v>
      </c>
      <c r="H880" s="0" t="n">
        <v>5.260721</v>
      </c>
      <c r="J880" s="224" t="n">
        <f aca="false">ROUND(D880/10000,0)</f>
        <v>2018</v>
      </c>
      <c r="K880" s="224" t="n">
        <f aca="false">ROUND((D880-J880*10000)/100,0)</f>
        <v>7</v>
      </c>
      <c r="L880" s="224" t="n">
        <f aca="false">D880-J880*10000-K880*100</f>
        <v>6</v>
      </c>
      <c r="M880" s="325" t="n">
        <f aca="false">DATE(J880,K880,L880)</f>
        <v>43287</v>
      </c>
      <c r="N880" s="222" t="n">
        <f aca="false">M880+E880</f>
        <v>43287.6681828704</v>
      </c>
      <c r="O880" s="0" t="n">
        <v>80.1906</v>
      </c>
      <c r="P880" s="0" t="n">
        <v>5.260721</v>
      </c>
      <c r="Q880" s="0" t="s">
        <v>282</v>
      </c>
    </row>
    <row r="881" customFormat="false" ht="15" hidden="false" customHeight="false" outlineLevel="0" collapsed="false">
      <c r="A881" s="0" t="s">
        <v>847</v>
      </c>
      <c r="B881" s="0" t="s">
        <v>282</v>
      </c>
      <c r="C881" s="0" t="s">
        <v>325</v>
      </c>
      <c r="D881" s="0" t="n">
        <v>20180709</v>
      </c>
      <c r="E881" s="0" t="s">
        <v>885</v>
      </c>
      <c r="F881" s="0" t="n">
        <v>18000</v>
      </c>
      <c r="G881" s="0" t="n">
        <v>79.618</v>
      </c>
      <c r="H881" s="0" t="n">
        <v>5.310177</v>
      </c>
      <c r="J881" s="224" t="n">
        <f aca="false">ROUND(D881/10000,0)</f>
        <v>2018</v>
      </c>
      <c r="K881" s="224" t="n">
        <f aca="false">ROUND((D881-J881*10000)/100,0)</f>
        <v>7</v>
      </c>
      <c r="L881" s="224" t="n">
        <f aca="false">D881-J881*10000-K881*100</f>
        <v>9</v>
      </c>
      <c r="M881" s="325" t="n">
        <f aca="false">DATE(J881,K881,L881)</f>
        <v>43290</v>
      </c>
      <c r="N881" s="222" t="n">
        <f aca="false">M881+E881</f>
        <v>43290.47375</v>
      </c>
      <c r="O881" s="0" t="n">
        <v>79.618</v>
      </c>
      <c r="P881" s="0" t="n">
        <v>5.310177</v>
      </c>
      <c r="Q881" s="0" t="s">
        <v>282</v>
      </c>
    </row>
    <row r="882" customFormat="false" ht="15" hidden="false" customHeight="false" outlineLevel="0" collapsed="false">
      <c r="A882" s="0" t="s">
        <v>847</v>
      </c>
      <c r="B882" s="0" t="s">
        <v>282</v>
      </c>
      <c r="C882" s="0" t="s">
        <v>325</v>
      </c>
      <c r="D882" s="0" t="n">
        <v>20180709</v>
      </c>
      <c r="E882" s="0" t="s">
        <v>886</v>
      </c>
      <c r="F882" s="0" t="n">
        <v>18000</v>
      </c>
      <c r="G882" s="0" t="n">
        <v>79.618</v>
      </c>
      <c r="H882" s="0" t="n">
        <v>5.310177</v>
      </c>
      <c r="J882" s="224" t="n">
        <f aca="false">ROUND(D882/10000,0)</f>
        <v>2018</v>
      </c>
      <c r="K882" s="224" t="n">
        <f aca="false">ROUND((D882-J882*10000)/100,0)</f>
        <v>7</v>
      </c>
      <c r="L882" s="224" t="n">
        <f aca="false">D882-J882*10000-K882*100</f>
        <v>9</v>
      </c>
      <c r="M882" s="325" t="n">
        <f aca="false">DATE(J882,K882,L882)</f>
        <v>43290</v>
      </c>
      <c r="N882" s="222" t="n">
        <f aca="false">M882+E882</f>
        <v>43290.4751388889</v>
      </c>
      <c r="O882" s="0" t="n">
        <v>79.618</v>
      </c>
      <c r="P882" s="0" t="n">
        <v>5.310177</v>
      </c>
      <c r="Q882" s="0" t="s">
        <v>282</v>
      </c>
    </row>
    <row r="883" customFormat="false" ht="15" hidden="false" customHeight="false" outlineLevel="0" collapsed="false">
      <c r="A883" s="0" t="s">
        <v>847</v>
      </c>
      <c r="B883" s="0" t="s">
        <v>282</v>
      </c>
      <c r="C883" s="0" t="s">
        <v>325</v>
      </c>
      <c r="D883" s="0" t="n">
        <v>20180709</v>
      </c>
      <c r="E883" s="0" t="s">
        <v>887</v>
      </c>
      <c r="F883" s="0" t="n">
        <v>12000</v>
      </c>
      <c r="G883" s="0" t="n">
        <v>80.2348</v>
      </c>
      <c r="H883" s="0" t="n">
        <v>5.257039</v>
      </c>
      <c r="J883" s="224" t="n">
        <f aca="false">ROUND(D883/10000,0)</f>
        <v>2018</v>
      </c>
      <c r="K883" s="224" t="n">
        <f aca="false">ROUND((D883-J883*10000)/100,0)</f>
        <v>7</v>
      </c>
      <c r="L883" s="224" t="n">
        <f aca="false">D883-J883*10000-K883*100</f>
        <v>9</v>
      </c>
      <c r="M883" s="325" t="n">
        <f aca="false">DATE(J883,K883,L883)</f>
        <v>43290</v>
      </c>
      <c r="N883" s="222" t="n">
        <f aca="false">M883+E883</f>
        <v>43290.5006944444</v>
      </c>
      <c r="O883" s="0" t="n">
        <v>80.2348</v>
      </c>
      <c r="P883" s="0" t="n">
        <v>5.257039</v>
      </c>
      <c r="Q883" s="0" t="s">
        <v>282</v>
      </c>
    </row>
    <row r="884" customFormat="false" ht="15" hidden="false" customHeight="false" outlineLevel="0" collapsed="false">
      <c r="A884" s="0" t="s">
        <v>847</v>
      </c>
      <c r="B884" s="0" t="s">
        <v>282</v>
      </c>
      <c r="C884" s="0" t="s">
        <v>325</v>
      </c>
      <c r="D884" s="0" t="n">
        <v>20180709</v>
      </c>
      <c r="E884" s="0" t="s">
        <v>887</v>
      </c>
      <c r="F884" s="0" t="n">
        <v>12000</v>
      </c>
      <c r="G884" s="0" t="n">
        <v>81.8388</v>
      </c>
      <c r="H884" s="0" t="n">
        <v>5.121435</v>
      </c>
      <c r="J884" s="224" t="n">
        <f aca="false">ROUND(D884/10000,0)</f>
        <v>2018</v>
      </c>
      <c r="K884" s="224" t="n">
        <f aca="false">ROUND((D884-J884*10000)/100,0)</f>
        <v>7</v>
      </c>
      <c r="L884" s="224" t="n">
        <f aca="false">D884-J884*10000-K884*100</f>
        <v>9</v>
      </c>
      <c r="M884" s="325" t="n">
        <f aca="false">DATE(J884,K884,L884)</f>
        <v>43290</v>
      </c>
      <c r="N884" s="222" t="n">
        <f aca="false">M884+E884</f>
        <v>43290.5006944444</v>
      </c>
      <c r="O884" s="0" t="n">
        <v>81.8388</v>
      </c>
      <c r="P884" s="0" t="n">
        <v>5.121435</v>
      </c>
      <c r="Q884" s="0" t="s">
        <v>282</v>
      </c>
    </row>
    <row r="885" customFormat="false" ht="15" hidden="false" customHeight="false" outlineLevel="0" collapsed="false">
      <c r="A885" s="0" t="s">
        <v>847</v>
      </c>
      <c r="B885" s="0" t="s">
        <v>282</v>
      </c>
      <c r="C885" s="0" t="s">
        <v>325</v>
      </c>
      <c r="D885" s="0" t="n">
        <v>20180709</v>
      </c>
      <c r="E885" s="0" t="s">
        <v>888</v>
      </c>
      <c r="F885" s="0" t="n">
        <v>35000</v>
      </c>
      <c r="G885" s="0" t="n">
        <v>80.587</v>
      </c>
      <c r="H885" s="0" t="n">
        <v>5.226948</v>
      </c>
      <c r="J885" s="224" t="n">
        <f aca="false">ROUND(D885/10000,0)</f>
        <v>2018</v>
      </c>
      <c r="K885" s="224" t="n">
        <f aca="false">ROUND((D885-J885*10000)/100,0)</f>
        <v>7</v>
      </c>
      <c r="L885" s="224" t="n">
        <f aca="false">D885-J885*10000-K885*100</f>
        <v>9</v>
      </c>
      <c r="M885" s="325" t="n">
        <f aca="false">DATE(J885,K885,L885)</f>
        <v>43290</v>
      </c>
      <c r="N885" s="222" t="n">
        <f aca="false">M885+E885</f>
        <v>43290.566400463</v>
      </c>
      <c r="O885" s="0" t="n">
        <v>80.587</v>
      </c>
      <c r="P885" s="0" t="n">
        <v>5.226948</v>
      </c>
      <c r="Q885" s="0" t="s">
        <v>282</v>
      </c>
    </row>
    <row r="886" customFormat="false" ht="15" hidden="false" customHeight="false" outlineLevel="0" collapsed="false">
      <c r="A886" s="0" t="s">
        <v>847</v>
      </c>
      <c r="B886" s="0" t="s">
        <v>282</v>
      </c>
      <c r="C886" s="0" t="s">
        <v>325</v>
      </c>
      <c r="D886" s="0" t="n">
        <v>20180709</v>
      </c>
      <c r="E886" s="0" t="s">
        <v>888</v>
      </c>
      <c r="F886" s="0" t="n">
        <v>35000</v>
      </c>
      <c r="G886" s="0" t="n">
        <v>80.837</v>
      </c>
      <c r="H886" s="0" t="n">
        <v>5.205697</v>
      </c>
      <c r="J886" s="224" t="n">
        <f aca="false">ROUND(D886/10000,0)</f>
        <v>2018</v>
      </c>
      <c r="K886" s="224" t="n">
        <f aca="false">ROUND((D886-J886*10000)/100,0)</f>
        <v>7</v>
      </c>
      <c r="L886" s="224" t="n">
        <f aca="false">D886-J886*10000-K886*100</f>
        <v>9</v>
      </c>
      <c r="M886" s="325" t="n">
        <f aca="false">DATE(J886,K886,L886)</f>
        <v>43290</v>
      </c>
      <c r="N886" s="222" t="n">
        <f aca="false">M886+E886</f>
        <v>43290.566400463</v>
      </c>
      <c r="O886" s="0" t="n">
        <v>80.837</v>
      </c>
      <c r="P886" s="0" t="n">
        <v>5.205697</v>
      </c>
      <c r="Q886" s="0" t="s">
        <v>282</v>
      </c>
    </row>
    <row r="887" customFormat="false" ht="15" hidden="false" customHeight="false" outlineLevel="0" collapsed="false">
      <c r="A887" s="0" t="s">
        <v>847</v>
      </c>
      <c r="B887" s="0" t="s">
        <v>282</v>
      </c>
      <c r="C887" s="0" t="s">
        <v>325</v>
      </c>
      <c r="D887" s="0" t="n">
        <v>20180709</v>
      </c>
      <c r="E887" s="0" t="s">
        <v>888</v>
      </c>
      <c r="F887" s="0" t="n">
        <v>35000</v>
      </c>
      <c r="G887" s="0" t="n">
        <v>82.837</v>
      </c>
      <c r="H887" s="0" t="n">
        <v>5.038864</v>
      </c>
      <c r="J887" s="224" t="n">
        <f aca="false">ROUND(D887/10000,0)</f>
        <v>2018</v>
      </c>
      <c r="K887" s="224" t="n">
        <f aca="false">ROUND((D887-J887*10000)/100,0)</f>
        <v>7</v>
      </c>
      <c r="L887" s="224" t="n">
        <f aca="false">D887-J887*10000-K887*100</f>
        <v>9</v>
      </c>
      <c r="M887" s="325" t="n">
        <f aca="false">DATE(J887,K887,L887)</f>
        <v>43290</v>
      </c>
      <c r="N887" s="222" t="n">
        <f aca="false">M887+E887</f>
        <v>43290.566400463</v>
      </c>
      <c r="O887" s="0" t="n">
        <v>82.837</v>
      </c>
      <c r="P887" s="0" t="n">
        <v>5.038864</v>
      </c>
      <c r="Q887" s="0" t="s">
        <v>282</v>
      </c>
    </row>
    <row r="888" customFormat="false" ht="15" hidden="false" customHeight="false" outlineLevel="0" collapsed="false">
      <c r="A888" s="0" t="s">
        <v>847</v>
      </c>
      <c r="B888" s="0" t="s">
        <v>282</v>
      </c>
      <c r="C888" s="0" t="s">
        <v>325</v>
      </c>
      <c r="D888" s="0" t="n">
        <v>20180709</v>
      </c>
      <c r="E888" s="0" t="s">
        <v>889</v>
      </c>
      <c r="F888" s="0" t="n">
        <v>35000</v>
      </c>
      <c r="G888" s="0" t="n">
        <v>80.578</v>
      </c>
      <c r="H888" s="0" t="n">
        <v>5.227715</v>
      </c>
      <c r="J888" s="224" t="n">
        <f aca="false">ROUND(D888/10000,0)</f>
        <v>2018</v>
      </c>
      <c r="K888" s="224" t="n">
        <f aca="false">ROUND((D888-J888*10000)/100,0)</f>
        <v>7</v>
      </c>
      <c r="L888" s="224" t="n">
        <f aca="false">D888-J888*10000-K888*100</f>
        <v>9</v>
      </c>
      <c r="M888" s="325" t="n">
        <f aca="false">DATE(J888,K888,L888)</f>
        <v>43290</v>
      </c>
      <c r="N888" s="222" t="n">
        <f aca="false">M888+E888</f>
        <v>43290.5677662037</v>
      </c>
      <c r="O888" s="0" t="n">
        <v>80.578</v>
      </c>
      <c r="P888" s="0" t="n">
        <v>5.227715</v>
      </c>
      <c r="Q888" s="0" t="s">
        <v>282</v>
      </c>
    </row>
    <row r="889" customFormat="false" ht="15" hidden="false" customHeight="false" outlineLevel="0" collapsed="false">
      <c r="A889" s="0" t="s">
        <v>847</v>
      </c>
      <c r="B889" s="0" t="s">
        <v>282</v>
      </c>
      <c r="C889" s="0" t="s">
        <v>325</v>
      </c>
      <c r="D889" s="0" t="n">
        <v>20180709</v>
      </c>
      <c r="E889" s="0" t="s">
        <v>889</v>
      </c>
      <c r="F889" s="0" t="n">
        <v>35000</v>
      </c>
      <c r="G889" s="0" t="n">
        <v>80.828</v>
      </c>
      <c r="H889" s="0" t="n">
        <v>5.206461</v>
      </c>
      <c r="J889" s="224" t="n">
        <f aca="false">ROUND(D889/10000,0)</f>
        <v>2018</v>
      </c>
      <c r="K889" s="224" t="n">
        <f aca="false">ROUND((D889-J889*10000)/100,0)</f>
        <v>7</v>
      </c>
      <c r="L889" s="224" t="n">
        <f aca="false">D889-J889*10000-K889*100</f>
        <v>9</v>
      </c>
      <c r="M889" s="325" t="n">
        <f aca="false">DATE(J889,K889,L889)</f>
        <v>43290</v>
      </c>
      <c r="N889" s="222" t="n">
        <f aca="false">M889+E889</f>
        <v>43290.5677662037</v>
      </c>
      <c r="O889" s="0" t="n">
        <v>80.828</v>
      </c>
      <c r="P889" s="0" t="n">
        <v>5.206461</v>
      </c>
      <c r="Q889" s="0" t="s">
        <v>282</v>
      </c>
    </row>
    <row r="890" customFormat="false" ht="15" hidden="false" customHeight="false" outlineLevel="0" collapsed="false">
      <c r="A890" s="0" t="s">
        <v>847</v>
      </c>
      <c r="B890" s="0" t="s">
        <v>282</v>
      </c>
      <c r="C890" s="0" t="s">
        <v>325</v>
      </c>
      <c r="D890" s="0" t="n">
        <v>20180709</v>
      </c>
      <c r="E890" s="0" t="s">
        <v>889</v>
      </c>
      <c r="F890" s="0" t="n">
        <v>35000</v>
      </c>
      <c r="G890" s="0" t="n">
        <v>82.828</v>
      </c>
      <c r="H890" s="0" t="n">
        <v>5.039603</v>
      </c>
      <c r="J890" s="224" t="n">
        <f aca="false">ROUND(D890/10000,0)</f>
        <v>2018</v>
      </c>
      <c r="K890" s="224" t="n">
        <f aca="false">ROUND((D890-J890*10000)/100,0)</f>
        <v>7</v>
      </c>
      <c r="L890" s="224" t="n">
        <f aca="false">D890-J890*10000-K890*100</f>
        <v>9</v>
      </c>
      <c r="M890" s="325" t="n">
        <f aca="false">DATE(J890,K890,L890)</f>
        <v>43290</v>
      </c>
      <c r="N890" s="222" t="n">
        <f aca="false">M890+E890</f>
        <v>43290.5677662037</v>
      </c>
      <c r="O890" s="0" t="n">
        <v>82.828</v>
      </c>
      <c r="P890" s="0" t="n">
        <v>5.039603</v>
      </c>
      <c r="Q890" s="0" t="s">
        <v>282</v>
      </c>
    </row>
    <row r="891" customFormat="false" ht="15" hidden="false" customHeight="false" outlineLevel="0" collapsed="false">
      <c r="A891" s="0" t="s">
        <v>847</v>
      </c>
      <c r="B891" s="0" t="s">
        <v>282</v>
      </c>
      <c r="C891" s="0" t="s">
        <v>325</v>
      </c>
      <c r="D891" s="0" t="n">
        <v>20180709</v>
      </c>
      <c r="E891" s="0" t="s">
        <v>890</v>
      </c>
      <c r="F891" s="0" t="n">
        <v>15000</v>
      </c>
      <c r="G891" s="0" t="n">
        <v>80.1427</v>
      </c>
      <c r="H891" s="0" t="n">
        <v>5.264938</v>
      </c>
      <c r="J891" s="224" t="n">
        <f aca="false">ROUND(D891/10000,0)</f>
        <v>2018</v>
      </c>
      <c r="K891" s="224" t="n">
        <f aca="false">ROUND((D891-J891*10000)/100,0)</f>
        <v>7</v>
      </c>
      <c r="L891" s="224" t="n">
        <f aca="false">D891-J891*10000-K891*100</f>
        <v>9</v>
      </c>
      <c r="M891" s="325" t="n">
        <f aca="false">DATE(J891,K891,L891)</f>
        <v>43290</v>
      </c>
      <c r="N891" s="222" t="n">
        <f aca="false">M891+E891</f>
        <v>43290.603125</v>
      </c>
      <c r="O891" s="0" t="n">
        <v>80.1427</v>
      </c>
      <c r="P891" s="0" t="n">
        <v>5.264938</v>
      </c>
      <c r="Q891" s="0" t="s">
        <v>282</v>
      </c>
    </row>
    <row r="892" customFormat="false" ht="15" hidden="false" customHeight="false" outlineLevel="0" collapsed="false">
      <c r="A892" s="0" t="s">
        <v>847</v>
      </c>
      <c r="B892" s="0" t="s">
        <v>282</v>
      </c>
      <c r="C892" s="0" t="s">
        <v>325</v>
      </c>
      <c r="D892" s="0" t="n">
        <v>20180709</v>
      </c>
      <c r="E892" s="0" t="s">
        <v>890</v>
      </c>
      <c r="F892" s="0" t="n">
        <v>15000</v>
      </c>
      <c r="G892" s="0" t="n">
        <v>81.7447</v>
      </c>
      <c r="H892" s="0" t="n">
        <v>5.12929</v>
      </c>
      <c r="J892" s="224" t="n">
        <f aca="false">ROUND(D892/10000,0)</f>
        <v>2018</v>
      </c>
      <c r="K892" s="224" t="n">
        <f aca="false">ROUND((D892-J892*10000)/100,0)</f>
        <v>7</v>
      </c>
      <c r="L892" s="224" t="n">
        <f aca="false">D892-J892*10000-K892*100</f>
        <v>9</v>
      </c>
      <c r="M892" s="325" t="n">
        <f aca="false">DATE(J892,K892,L892)</f>
        <v>43290</v>
      </c>
      <c r="N892" s="222" t="n">
        <f aca="false">M892+E892</f>
        <v>43290.603125</v>
      </c>
      <c r="O892" s="0" t="n">
        <v>81.7447</v>
      </c>
      <c r="P892" s="0" t="n">
        <v>5.12929</v>
      </c>
      <c r="Q892" s="0" t="s">
        <v>282</v>
      </c>
    </row>
    <row r="893" customFormat="false" ht="15" hidden="false" customHeight="false" outlineLevel="0" collapsed="false">
      <c r="A893" s="0" t="s">
        <v>847</v>
      </c>
      <c r="B893" s="0" t="s">
        <v>282</v>
      </c>
      <c r="C893" s="0" t="s">
        <v>325</v>
      </c>
      <c r="D893" s="0" t="n">
        <v>20180710</v>
      </c>
      <c r="E893" s="0" t="s">
        <v>891</v>
      </c>
      <c r="F893" s="0" t="n">
        <v>5000</v>
      </c>
      <c r="G893" s="0" t="n">
        <v>79.499</v>
      </c>
      <c r="H893" s="0" t="n">
        <v>5.320605</v>
      </c>
      <c r="J893" s="224" t="n">
        <f aca="false">ROUND(D893/10000,0)</f>
        <v>2018</v>
      </c>
      <c r="K893" s="224" t="n">
        <f aca="false">ROUND((D893-J893*10000)/100,0)</f>
        <v>7</v>
      </c>
      <c r="L893" s="224" t="n">
        <f aca="false">D893-J893*10000-K893*100</f>
        <v>10</v>
      </c>
      <c r="M893" s="325" t="n">
        <f aca="false">DATE(J893,K893,L893)</f>
        <v>43291</v>
      </c>
      <c r="N893" s="222" t="n">
        <f aca="false">M893+E893</f>
        <v>43291.4232060185</v>
      </c>
      <c r="O893" s="0" t="n">
        <v>79.499</v>
      </c>
      <c r="P893" s="0" t="n">
        <v>5.320605</v>
      </c>
      <c r="Q893" s="0" t="s">
        <v>282</v>
      </c>
    </row>
    <row r="894" customFormat="false" ht="15" hidden="false" customHeight="false" outlineLevel="0" collapsed="false">
      <c r="A894" s="0" t="s">
        <v>847</v>
      </c>
      <c r="B894" s="0" t="s">
        <v>282</v>
      </c>
      <c r="C894" s="0" t="s">
        <v>325</v>
      </c>
      <c r="D894" s="0" t="n">
        <v>20180710</v>
      </c>
      <c r="E894" s="0" t="s">
        <v>891</v>
      </c>
      <c r="F894" s="0" t="n">
        <v>5000</v>
      </c>
      <c r="G894" s="0" t="n">
        <v>79.399</v>
      </c>
      <c r="H894" s="0" t="n">
        <v>5.329292</v>
      </c>
      <c r="J894" s="224" t="n">
        <f aca="false">ROUND(D894/10000,0)</f>
        <v>2018</v>
      </c>
      <c r="K894" s="224" t="n">
        <f aca="false">ROUND((D894-J894*10000)/100,0)</f>
        <v>7</v>
      </c>
      <c r="L894" s="224" t="n">
        <f aca="false">D894-J894*10000-K894*100</f>
        <v>10</v>
      </c>
      <c r="M894" s="325" t="n">
        <f aca="false">DATE(J894,K894,L894)</f>
        <v>43291</v>
      </c>
      <c r="N894" s="222" t="n">
        <f aca="false">M894+E894</f>
        <v>43291.4232060185</v>
      </c>
      <c r="O894" s="0" t="n">
        <v>79.399</v>
      </c>
      <c r="P894" s="0" t="n">
        <v>5.329292</v>
      </c>
      <c r="Q894" s="0" t="s">
        <v>282</v>
      </c>
    </row>
    <row r="895" customFormat="false" ht="15" hidden="false" customHeight="false" outlineLevel="0" collapsed="false">
      <c r="A895" s="0" t="s">
        <v>847</v>
      </c>
      <c r="B895" s="0" t="s">
        <v>282</v>
      </c>
      <c r="C895" s="0" t="s">
        <v>325</v>
      </c>
      <c r="D895" s="0" t="n">
        <v>20180710</v>
      </c>
      <c r="E895" s="0" t="s">
        <v>892</v>
      </c>
      <c r="F895" s="0" t="n">
        <v>60000</v>
      </c>
      <c r="G895" s="0" t="n">
        <v>80.583</v>
      </c>
      <c r="H895" s="0" t="n">
        <v>5.227394</v>
      </c>
      <c r="J895" s="224" t="n">
        <f aca="false">ROUND(D895/10000,0)</f>
        <v>2018</v>
      </c>
      <c r="K895" s="224" t="n">
        <f aca="false">ROUND((D895-J895*10000)/100,0)</f>
        <v>7</v>
      </c>
      <c r="L895" s="224" t="n">
        <f aca="false">D895-J895*10000-K895*100</f>
        <v>10</v>
      </c>
      <c r="M895" s="325" t="n">
        <f aca="false">DATE(J895,K895,L895)</f>
        <v>43291</v>
      </c>
      <c r="N895" s="222" t="n">
        <f aca="false">M895+E895</f>
        <v>43291.5801157407</v>
      </c>
      <c r="O895" s="0" t="n">
        <v>80.583</v>
      </c>
      <c r="P895" s="0" t="n">
        <v>5.227394</v>
      </c>
      <c r="Q895" s="0" t="s">
        <v>282</v>
      </c>
    </row>
    <row r="896" customFormat="false" ht="15" hidden="false" customHeight="false" outlineLevel="0" collapsed="false">
      <c r="A896" s="0" t="s">
        <v>847</v>
      </c>
      <c r="B896" s="0" t="s">
        <v>282</v>
      </c>
      <c r="C896" s="0" t="s">
        <v>325</v>
      </c>
      <c r="D896" s="0" t="n">
        <v>20180710</v>
      </c>
      <c r="E896" s="0" t="s">
        <v>893</v>
      </c>
      <c r="F896" s="0" t="n">
        <v>60000</v>
      </c>
      <c r="G896" s="0" t="n">
        <v>80.583</v>
      </c>
      <c r="H896" s="0" t="n">
        <v>5.227394</v>
      </c>
      <c r="J896" s="224" t="n">
        <f aca="false">ROUND(D896/10000,0)</f>
        <v>2018</v>
      </c>
      <c r="K896" s="224" t="n">
        <f aca="false">ROUND((D896-J896*10000)/100,0)</f>
        <v>7</v>
      </c>
      <c r="L896" s="224" t="n">
        <f aca="false">D896-J896*10000-K896*100</f>
        <v>10</v>
      </c>
      <c r="M896" s="325" t="n">
        <f aca="false">DATE(J896,K896,L896)</f>
        <v>43291</v>
      </c>
      <c r="N896" s="222" t="n">
        <f aca="false">M896+E896</f>
        <v>43291.580474537</v>
      </c>
      <c r="O896" s="0" t="n">
        <v>80.583</v>
      </c>
      <c r="P896" s="0" t="n">
        <v>5.227394</v>
      </c>
      <c r="Q896" s="0" t="s">
        <v>282</v>
      </c>
    </row>
    <row r="897" customFormat="false" ht="15" hidden="false" customHeight="false" outlineLevel="0" collapsed="false">
      <c r="A897" s="0" t="s">
        <v>847</v>
      </c>
      <c r="B897" s="0" t="s">
        <v>282</v>
      </c>
      <c r="C897" s="0" t="s">
        <v>325</v>
      </c>
      <c r="D897" s="0" t="n">
        <v>20180710</v>
      </c>
      <c r="E897" s="0" t="s">
        <v>894</v>
      </c>
      <c r="F897" s="0" t="n">
        <v>20000</v>
      </c>
      <c r="G897" s="0" t="n">
        <v>80.603</v>
      </c>
      <c r="H897" s="0" t="n">
        <v>5.22569</v>
      </c>
      <c r="J897" s="224" t="n">
        <f aca="false">ROUND(D897/10000,0)</f>
        <v>2018</v>
      </c>
      <c r="K897" s="224" t="n">
        <f aca="false">ROUND((D897-J897*10000)/100,0)</f>
        <v>7</v>
      </c>
      <c r="L897" s="224" t="n">
        <f aca="false">D897-J897*10000-K897*100</f>
        <v>10</v>
      </c>
      <c r="M897" s="325" t="n">
        <f aca="false">DATE(J897,K897,L897)</f>
        <v>43291</v>
      </c>
      <c r="N897" s="222" t="n">
        <f aca="false">M897+E897</f>
        <v>43291.6312152778</v>
      </c>
      <c r="O897" s="0" t="n">
        <v>80.603</v>
      </c>
      <c r="P897" s="0" t="n">
        <v>5.22569</v>
      </c>
      <c r="Q897" s="0" t="s">
        <v>282</v>
      </c>
    </row>
    <row r="898" customFormat="false" ht="15" hidden="false" customHeight="false" outlineLevel="0" collapsed="false">
      <c r="A898" s="0" t="s">
        <v>847</v>
      </c>
      <c r="B898" s="0" t="s">
        <v>282</v>
      </c>
      <c r="C898" s="0" t="s">
        <v>325</v>
      </c>
      <c r="D898" s="0" t="n">
        <v>20180710</v>
      </c>
      <c r="E898" s="0" t="s">
        <v>895</v>
      </c>
      <c r="F898" s="0" t="n">
        <v>20000</v>
      </c>
      <c r="G898" s="0" t="n">
        <v>80.603</v>
      </c>
      <c r="H898" s="0" t="n">
        <v>5.22569</v>
      </c>
      <c r="J898" s="224" t="n">
        <f aca="false">ROUND(D898/10000,0)</f>
        <v>2018</v>
      </c>
      <c r="K898" s="224" t="n">
        <f aca="false">ROUND((D898-J898*10000)/100,0)</f>
        <v>7</v>
      </c>
      <c r="L898" s="224" t="n">
        <f aca="false">D898-J898*10000-K898*100</f>
        <v>10</v>
      </c>
      <c r="M898" s="325" t="n">
        <f aca="false">DATE(J898,K898,L898)</f>
        <v>43291</v>
      </c>
      <c r="N898" s="222" t="n">
        <f aca="false">M898+E898</f>
        <v>43291.6313310185</v>
      </c>
      <c r="O898" s="0" t="n">
        <v>80.603</v>
      </c>
      <c r="P898" s="0" t="n">
        <v>5.22569</v>
      </c>
      <c r="Q898" s="0" t="s">
        <v>282</v>
      </c>
    </row>
    <row r="899" customFormat="false" ht="15" hidden="false" customHeight="false" outlineLevel="0" collapsed="false">
      <c r="A899" s="0" t="s">
        <v>847</v>
      </c>
      <c r="B899" s="0" t="s">
        <v>282</v>
      </c>
      <c r="C899" s="0" t="s">
        <v>325</v>
      </c>
      <c r="D899" s="0" t="n">
        <v>20180710</v>
      </c>
      <c r="E899" s="0" t="s">
        <v>895</v>
      </c>
      <c r="F899" s="0" t="n">
        <v>20000</v>
      </c>
      <c r="G899" s="0" t="n">
        <v>82.215</v>
      </c>
      <c r="H899" s="0" t="n">
        <v>5.090252</v>
      </c>
      <c r="J899" s="224" t="n">
        <f aca="false">ROUND(D899/10000,0)</f>
        <v>2018</v>
      </c>
      <c r="K899" s="224" t="n">
        <f aca="false">ROUND((D899-J899*10000)/100,0)</f>
        <v>7</v>
      </c>
      <c r="L899" s="224" t="n">
        <f aca="false">D899-J899*10000-K899*100</f>
        <v>10</v>
      </c>
      <c r="M899" s="325" t="n">
        <f aca="false">DATE(J899,K899,L899)</f>
        <v>43291</v>
      </c>
      <c r="N899" s="222" t="n">
        <f aca="false">M899+E899</f>
        <v>43291.6313310185</v>
      </c>
      <c r="O899" s="0" t="n">
        <v>82.215</v>
      </c>
      <c r="P899" s="0" t="n">
        <v>5.090252</v>
      </c>
      <c r="Q899" s="0" t="s">
        <v>282</v>
      </c>
    </row>
    <row r="900" customFormat="false" ht="15" hidden="false" customHeight="false" outlineLevel="0" collapsed="false">
      <c r="A900" s="0" t="s">
        <v>847</v>
      </c>
      <c r="B900" s="0" t="s">
        <v>282</v>
      </c>
      <c r="C900" s="0" t="s">
        <v>325</v>
      </c>
      <c r="D900" s="0" t="n">
        <v>20180710</v>
      </c>
      <c r="E900" s="0" t="s">
        <v>895</v>
      </c>
      <c r="F900" s="0" t="n">
        <v>20000</v>
      </c>
      <c r="G900" s="0" t="n">
        <v>80.603</v>
      </c>
      <c r="H900" s="0" t="n">
        <v>5.22569</v>
      </c>
      <c r="J900" s="224" t="n">
        <f aca="false">ROUND(D900/10000,0)</f>
        <v>2018</v>
      </c>
      <c r="K900" s="224" t="n">
        <f aca="false">ROUND((D900-J900*10000)/100,0)</f>
        <v>7</v>
      </c>
      <c r="L900" s="224" t="n">
        <f aca="false">D900-J900*10000-K900*100</f>
        <v>10</v>
      </c>
      <c r="M900" s="325" t="n">
        <f aca="false">DATE(J900,K900,L900)</f>
        <v>43291</v>
      </c>
      <c r="N900" s="222" t="n">
        <f aca="false">M900+E900</f>
        <v>43291.6313310185</v>
      </c>
      <c r="O900" s="0" t="n">
        <v>80.603</v>
      </c>
      <c r="P900" s="0" t="n">
        <v>5.22569</v>
      </c>
      <c r="Q900" s="0" t="s">
        <v>282</v>
      </c>
    </row>
    <row r="901" customFormat="false" ht="15" hidden="false" customHeight="false" outlineLevel="0" collapsed="false">
      <c r="A901" s="0" t="s">
        <v>847</v>
      </c>
      <c r="B901" s="0" t="s">
        <v>282</v>
      </c>
      <c r="C901" s="0" t="s">
        <v>325</v>
      </c>
      <c r="D901" s="0" t="n">
        <v>20180710</v>
      </c>
      <c r="E901" s="0" t="s">
        <v>896</v>
      </c>
      <c r="F901" s="0" t="n">
        <v>20000</v>
      </c>
      <c r="G901" s="0" t="n">
        <v>80.486</v>
      </c>
      <c r="H901" s="0" t="n">
        <v>5.235665</v>
      </c>
      <c r="J901" s="224" t="n">
        <f aca="false">ROUND(D901/10000,0)</f>
        <v>2018</v>
      </c>
      <c r="K901" s="224" t="n">
        <f aca="false">ROUND((D901-J901*10000)/100,0)</f>
        <v>7</v>
      </c>
      <c r="L901" s="224" t="n">
        <f aca="false">D901-J901*10000-K901*100</f>
        <v>10</v>
      </c>
      <c r="M901" s="325" t="n">
        <f aca="false">DATE(J901,K901,L901)</f>
        <v>43291</v>
      </c>
      <c r="N901" s="222" t="n">
        <f aca="false">M901+E901</f>
        <v>43291.6588310185</v>
      </c>
      <c r="O901" s="0" t="n">
        <v>80.486</v>
      </c>
      <c r="P901" s="0" t="n">
        <v>5.235665</v>
      </c>
      <c r="Q901" s="0" t="s">
        <v>282</v>
      </c>
    </row>
    <row r="902" customFormat="false" ht="15" hidden="false" customHeight="false" outlineLevel="0" collapsed="false">
      <c r="A902" s="0" t="s">
        <v>847</v>
      </c>
      <c r="B902" s="0" t="s">
        <v>282</v>
      </c>
      <c r="C902" s="0" t="s">
        <v>325</v>
      </c>
      <c r="D902" s="0" t="n">
        <v>20180710</v>
      </c>
      <c r="E902" s="0" t="s">
        <v>896</v>
      </c>
      <c r="F902" s="0" t="n">
        <v>20000</v>
      </c>
      <c r="G902" s="0" t="n">
        <v>80.486</v>
      </c>
      <c r="H902" s="0" t="n">
        <v>5.235665</v>
      </c>
      <c r="J902" s="224" t="n">
        <f aca="false">ROUND(D902/10000,0)</f>
        <v>2018</v>
      </c>
      <c r="K902" s="224" t="n">
        <f aca="false">ROUND((D902-J902*10000)/100,0)</f>
        <v>7</v>
      </c>
      <c r="L902" s="224" t="n">
        <f aca="false">D902-J902*10000-K902*100</f>
        <v>10</v>
      </c>
      <c r="M902" s="325" t="n">
        <f aca="false">DATE(J902,K902,L902)</f>
        <v>43291</v>
      </c>
      <c r="N902" s="222" t="n">
        <f aca="false">M902+E902</f>
        <v>43291.6588310185</v>
      </c>
      <c r="O902" s="0" t="n">
        <v>80.486</v>
      </c>
      <c r="P902" s="0" t="n">
        <v>5.235665</v>
      </c>
      <c r="Q902" s="0" t="s">
        <v>282</v>
      </c>
    </row>
    <row r="903" customFormat="false" ht="15" hidden="false" customHeight="false" outlineLevel="0" collapsed="false">
      <c r="A903" s="0" t="s">
        <v>847</v>
      </c>
      <c r="B903" s="0" t="s">
        <v>282</v>
      </c>
      <c r="C903" s="0" t="s">
        <v>325</v>
      </c>
      <c r="D903" s="0" t="n">
        <v>20180710</v>
      </c>
      <c r="E903" s="0" t="s">
        <v>897</v>
      </c>
      <c r="F903" s="0" t="n">
        <v>10000</v>
      </c>
      <c r="G903" s="0" t="n">
        <v>80.476</v>
      </c>
      <c r="H903" s="0" t="n">
        <v>5.236518</v>
      </c>
      <c r="J903" s="224" t="n">
        <f aca="false">ROUND(D903/10000,0)</f>
        <v>2018</v>
      </c>
      <c r="K903" s="224" t="n">
        <f aca="false">ROUND((D903-J903*10000)/100,0)</f>
        <v>7</v>
      </c>
      <c r="L903" s="224" t="n">
        <f aca="false">D903-J903*10000-K903*100</f>
        <v>10</v>
      </c>
      <c r="M903" s="325" t="n">
        <f aca="false">DATE(J903,K903,L903)</f>
        <v>43291</v>
      </c>
      <c r="N903" s="222" t="n">
        <f aca="false">M903+E903</f>
        <v>43291.664212963</v>
      </c>
      <c r="O903" s="0" t="n">
        <v>80.476</v>
      </c>
      <c r="P903" s="0" t="n">
        <v>5.236518</v>
      </c>
      <c r="Q903" s="0" t="s">
        <v>282</v>
      </c>
    </row>
    <row r="904" customFormat="false" ht="15" hidden="false" customHeight="false" outlineLevel="0" collapsed="false">
      <c r="A904" s="0" t="s">
        <v>847</v>
      </c>
      <c r="B904" s="0" t="s">
        <v>282</v>
      </c>
      <c r="C904" s="0" t="s">
        <v>325</v>
      </c>
      <c r="D904" s="0" t="n">
        <v>20180710</v>
      </c>
      <c r="E904" s="0" t="s">
        <v>898</v>
      </c>
      <c r="F904" s="0" t="n">
        <v>10000</v>
      </c>
      <c r="G904" s="0" t="n">
        <v>80.476</v>
      </c>
      <c r="H904" s="0" t="n">
        <v>5.236518</v>
      </c>
      <c r="J904" s="224" t="n">
        <f aca="false">ROUND(D904/10000,0)</f>
        <v>2018</v>
      </c>
      <c r="K904" s="224" t="n">
        <f aca="false">ROUND((D904-J904*10000)/100,0)</f>
        <v>7</v>
      </c>
      <c r="L904" s="224" t="n">
        <f aca="false">D904-J904*10000-K904*100</f>
        <v>10</v>
      </c>
      <c r="M904" s="325" t="n">
        <f aca="false">DATE(J904,K904,L904)</f>
        <v>43291</v>
      </c>
      <c r="N904" s="222" t="n">
        <f aca="false">M904+E904</f>
        <v>43291.6647569444</v>
      </c>
      <c r="O904" s="0" t="n">
        <v>80.476</v>
      </c>
      <c r="P904" s="0" t="n">
        <v>5.236518</v>
      </c>
      <c r="Q904" s="0" t="s">
        <v>282</v>
      </c>
    </row>
    <row r="905" customFormat="false" ht="15" hidden="false" customHeight="false" outlineLevel="0" collapsed="false">
      <c r="A905" s="0" t="s">
        <v>847</v>
      </c>
      <c r="B905" s="0" t="s">
        <v>282</v>
      </c>
      <c r="C905" s="0" t="s">
        <v>325</v>
      </c>
      <c r="D905" s="0" t="n">
        <v>20180710</v>
      </c>
      <c r="E905" s="0" t="s">
        <v>899</v>
      </c>
      <c r="F905" s="0" t="n">
        <v>350000</v>
      </c>
      <c r="G905" s="0" t="n">
        <v>80.365</v>
      </c>
      <c r="H905" s="0" t="n">
        <v>5.246001</v>
      </c>
      <c r="J905" s="224" t="n">
        <f aca="false">ROUND(D905/10000,0)</f>
        <v>2018</v>
      </c>
      <c r="K905" s="224" t="n">
        <f aca="false">ROUND((D905-J905*10000)/100,0)</f>
        <v>7</v>
      </c>
      <c r="L905" s="224" t="n">
        <f aca="false">D905-J905*10000-K905*100</f>
        <v>10</v>
      </c>
      <c r="M905" s="325" t="n">
        <f aca="false">DATE(J905,K905,L905)</f>
        <v>43291</v>
      </c>
      <c r="N905" s="222" t="n">
        <f aca="false">M905+E905</f>
        <v>43291.6822685185</v>
      </c>
      <c r="O905" s="0" t="n">
        <v>80.365</v>
      </c>
      <c r="P905" s="0" t="n">
        <v>5.246001</v>
      </c>
      <c r="Q905" s="0" t="s">
        <v>282</v>
      </c>
    </row>
    <row r="906" customFormat="false" ht="15" hidden="false" customHeight="false" outlineLevel="0" collapsed="false">
      <c r="A906" s="0" t="s">
        <v>847</v>
      </c>
      <c r="B906" s="0" t="s">
        <v>282</v>
      </c>
      <c r="C906" s="0" t="s">
        <v>325</v>
      </c>
      <c r="D906" s="0" t="n">
        <v>20180710</v>
      </c>
      <c r="E906" s="0" t="s">
        <v>900</v>
      </c>
      <c r="F906" s="0" t="n">
        <v>350000</v>
      </c>
      <c r="G906" s="0" t="n">
        <v>80.835</v>
      </c>
      <c r="H906" s="0" t="n">
        <v>5.205971</v>
      </c>
      <c r="J906" s="224" t="n">
        <f aca="false">ROUND(D906/10000,0)</f>
        <v>2018</v>
      </c>
      <c r="K906" s="224" t="n">
        <f aca="false">ROUND((D906-J906*10000)/100,0)</f>
        <v>7</v>
      </c>
      <c r="L906" s="224" t="n">
        <f aca="false">D906-J906*10000-K906*100</f>
        <v>10</v>
      </c>
      <c r="M906" s="325" t="n">
        <f aca="false">DATE(J906,K906,L906)</f>
        <v>43291</v>
      </c>
      <c r="N906" s="222" t="n">
        <f aca="false">M906+E906</f>
        <v>43291.6835069444</v>
      </c>
      <c r="O906" s="0" t="n">
        <v>80.835</v>
      </c>
      <c r="P906" s="0" t="n">
        <v>5.205971</v>
      </c>
      <c r="Q906" s="0" t="s">
        <v>282</v>
      </c>
    </row>
    <row r="907" customFormat="false" ht="15" hidden="false" customHeight="false" outlineLevel="0" collapsed="false">
      <c r="A907" s="0" t="s">
        <v>847</v>
      </c>
      <c r="B907" s="0" t="s">
        <v>282</v>
      </c>
      <c r="C907" s="0" t="s">
        <v>325</v>
      </c>
      <c r="D907" s="0" t="n">
        <v>20180711</v>
      </c>
      <c r="E907" s="0" t="s">
        <v>901</v>
      </c>
      <c r="F907" s="0" t="n">
        <v>30000</v>
      </c>
      <c r="G907" s="0" t="n">
        <v>80.683</v>
      </c>
      <c r="H907" s="0" t="n">
        <v>5.218987</v>
      </c>
      <c r="J907" s="224" t="n">
        <f aca="false">ROUND(D907/10000,0)</f>
        <v>2018</v>
      </c>
      <c r="K907" s="224" t="n">
        <f aca="false">ROUND((D907-J907*10000)/100,0)</f>
        <v>7</v>
      </c>
      <c r="L907" s="224" t="n">
        <f aca="false">D907-J907*10000-K907*100</f>
        <v>11</v>
      </c>
      <c r="M907" s="325" t="n">
        <f aca="false">DATE(J907,K907,L907)</f>
        <v>43292</v>
      </c>
      <c r="N907" s="222" t="n">
        <f aca="false">M907+E907</f>
        <v>43292.4316550926</v>
      </c>
      <c r="O907" s="0" t="n">
        <v>80.683</v>
      </c>
      <c r="P907" s="0" t="n">
        <v>5.218987</v>
      </c>
      <c r="Q907" s="0" t="s">
        <v>282</v>
      </c>
    </row>
    <row r="908" customFormat="false" ht="15" hidden="false" customHeight="false" outlineLevel="0" collapsed="false">
      <c r="A908" s="0" t="s">
        <v>847</v>
      </c>
      <c r="B908" s="0" t="s">
        <v>282</v>
      </c>
      <c r="C908" s="0" t="s">
        <v>325</v>
      </c>
      <c r="D908" s="0" t="n">
        <v>20180711</v>
      </c>
      <c r="E908" s="0" t="s">
        <v>901</v>
      </c>
      <c r="F908" s="0" t="n">
        <v>30000</v>
      </c>
      <c r="G908" s="0" t="n">
        <v>80.933</v>
      </c>
      <c r="H908" s="0" t="n">
        <v>5.197768</v>
      </c>
      <c r="J908" s="224" t="n">
        <f aca="false">ROUND(D908/10000,0)</f>
        <v>2018</v>
      </c>
      <c r="K908" s="224" t="n">
        <f aca="false">ROUND((D908-J908*10000)/100,0)</f>
        <v>7</v>
      </c>
      <c r="L908" s="224" t="n">
        <f aca="false">D908-J908*10000-K908*100</f>
        <v>11</v>
      </c>
      <c r="M908" s="325" t="n">
        <f aca="false">DATE(J908,K908,L908)</f>
        <v>43292</v>
      </c>
      <c r="N908" s="222" t="n">
        <f aca="false">M908+E908</f>
        <v>43292.4316550926</v>
      </c>
      <c r="O908" s="0" t="n">
        <v>80.933</v>
      </c>
      <c r="P908" s="0" t="n">
        <v>5.197768</v>
      </c>
      <c r="Q908" s="0" t="s">
        <v>282</v>
      </c>
    </row>
    <row r="909" customFormat="false" ht="15" hidden="false" customHeight="false" outlineLevel="0" collapsed="false">
      <c r="A909" s="0" t="s">
        <v>847</v>
      </c>
      <c r="B909" s="0" t="s">
        <v>282</v>
      </c>
      <c r="C909" s="0" t="s">
        <v>325</v>
      </c>
      <c r="D909" s="0" t="n">
        <v>20180711</v>
      </c>
      <c r="E909" s="0" t="s">
        <v>901</v>
      </c>
      <c r="F909" s="0" t="n">
        <v>30000</v>
      </c>
      <c r="G909" s="0" t="n">
        <v>82.933</v>
      </c>
      <c r="H909" s="0" t="n">
        <v>5.031179</v>
      </c>
      <c r="J909" s="224" t="n">
        <f aca="false">ROUND(D909/10000,0)</f>
        <v>2018</v>
      </c>
      <c r="K909" s="224" t="n">
        <f aca="false">ROUND((D909-J909*10000)/100,0)</f>
        <v>7</v>
      </c>
      <c r="L909" s="224" t="n">
        <f aca="false">D909-J909*10000-K909*100</f>
        <v>11</v>
      </c>
      <c r="M909" s="325" t="n">
        <f aca="false">DATE(J909,K909,L909)</f>
        <v>43292</v>
      </c>
      <c r="N909" s="222" t="n">
        <f aca="false">M909+E909</f>
        <v>43292.4316550926</v>
      </c>
      <c r="O909" s="0" t="n">
        <v>82.933</v>
      </c>
      <c r="P909" s="0" t="n">
        <v>5.031179</v>
      </c>
      <c r="Q909" s="0" t="s">
        <v>282</v>
      </c>
    </row>
    <row r="910" customFormat="false" ht="15" hidden="false" customHeight="false" outlineLevel="0" collapsed="false">
      <c r="A910" s="0" t="s">
        <v>847</v>
      </c>
      <c r="B910" s="0" t="s">
        <v>282</v>
      </c>
      <c r="C910" s="0" t="s">
        <v>325</v>
      </c>
      <c r="D910" s="0" t="n">
        <v>20180711</v>
      </c>
      <c r="E910" s="0" t="s">
        <v>902</v>
      </c>
      <c r="F910" s="0" t="n">
        <v>15000</v>
      </c>
      <c r="G910" s="0" t="n">
        <v>80.588</v>
      </c>
      <c r="H910" s="0" t="n">
        <v>5.227073</v>
      </c>
      <c r="J910" s="224" t="n">
        <f aca="false">ROUND(D910/10000,0)</f>
        <v>2018</v>
      </c>
      <c r="K910" s="224" t="n">
        <f aca="false">ROUND((D910-J910*10000)/100,0)</f>
        <v>7</v>
      </c>
      <c r="L910" s="224" t="n">
        <f aca="false">D910-J910*10000-K910*100</f>
        <v>11</v>
      </c>
      <c r="M910" s="325" t="n">
        <f aca="false">DATE(J910,K910,L910)</f>
        <v>43292</v>
      </c>
      <c r="N910" s="222" t="n">
        <f aca="false">M910+E910</f>
        <v>43292.5100925926</v>
      </c>
      <c r="O910" s="0" t="n">
        <v>80.588</v>
      </c>
      <c r="P910" s="0" t="n">
        <v>5.227073</v>
      </c>
      <c r="Q910" s="0" t="s">
        <v>282</v>
      </c>
    </row>
    <row r="911" customFormat="false" ht="15" hidden="false" customHeight="false" outlineLevel="0" collapsed="false">
      <c r="A911" s="0" t="s">
        <v>847</v>
      </c>
      <c r="B911" s="0" t="s">
        <v>282</v>
      </c>
      <c r="C911" s="0" t="s">
        <v>325</v>
      </c>
      <c r="D911" s="0" t="n">
        <v>20180711</v>
      </c>
      <c r="E911" s="0" t="s">
        <v>902</v>
      </c>
      <c r="F911" s="0" t="n">
        <v>15000</v>
      </c>
      <c r="G911" s="0" t="n">
        <v>80.588</v>
      </c>
      <c r="H911" s="0" t="n">
        <v>5.227073</v>
      </c>
      <c r="J911" s="224" t="n">
        <f aca="false">ROUND(D911/10000,0)</f>
        <v>2018</v>
      </c>
      <c r="K911" s="224" t="n">
        <f aca="false">ROUND((D911-J911*10000)/100,0)</f>
        <v>7</v>
      </c>
      <c r="L911" s="224" t="n">
        <f aca="false">D911-J911*10000-K911*100</f>
        <v>11</v>
      </c>
      <c r="M911" s="325" t="n">
        <f aca="false">DATE(J911,K911,L911)</f>
        <v>43292</v>
      </c>
      <c r="N911" s="222" t="n">
        <f aca="false">M911+E911</f>
        <v>43292.5100925926</v>
      </c>
      <c r="O911" s="0" t="n">
        <v>80.588</v>
      </c>
      <c r="P911" s="0" t="n">
        <v>5.227073</v>
      </c>
      <c r="Q911" s="0" t="s">
        <v>282</v>
      </c>
    </row>
    <row r="912" customFormat="false" ht="15" hidden="false" customHeight="false" outlineLevel="0" collapsed="false">
      <c r="A912" s="0" t="s">
        <v>847</v>
      </c>
      <c r="B912" s="0" t="s">
        <v>282</v>
      </c>
      <c r="C912" s="0" t="s">
        <v>325</v>
      </c>
      <c r="D912" s="0" t="n">
        <v>20180711</v>
      </c>
      <c r="E912" s="0" t="s">
        <v>903</v>
      </c>
      <c r="F912" s="0" t="n">
        <v>10000</v>
      </c>
      <c r="G912" s="0" t="n">
        <v>80.775</v>
      </c>
      <c r="H912" s="0" t="n">
        <v>5.211168</v>
      </c>
      <c r="J912" s="224" t="n">
        <f aca="false">ROUND(D912/10000,0)</f>
        <v>2018</v>
      </c>
      <c r="K912" s="224" t="n">
        <f aca="false">ROUND((D912-J912*10000)/100,0)</f>
        <v>7</v>
      </c>
      <c r="L912" s="224" t="n">
        <f aca="false">D912-J912*10000-K912*100</f>
        <v>11</v>
      </c>
      <c r="M912" s="325" t="n">
        <f aca="false">DATE(J912,K912,L912)</f>
        <v>43292</v>
      </c>
      <c r="N912" s="222" t="n">
        <f aca="false">M912+E912</f>
        <v>43292.6237384259</v>
      </c>
      <c r="O912" s="0" t="n">
        <v>80.775</v>
      </c>
      <c r="P912" s="0" t="n">
        <v>5.211168</v>
      </c>
      <c r="Q912" s="0" t="s">
        <v>282</v>
      </c>
    </row>
    <row r="913" customFormat="false" ht="15" hidden="false" customHeight="false" outlineLevel="0" collapsed="false">
      <c r="A913" s="0" t="s">
        <v>847</v>
      </c>
      <c r="B913" s="0" t="s">
        <v>282</v>
      </c>
      <c r="C913" s="0" t="s">
        <v>325</v>
      </c>
      <c r="D913" s="0" t="n">
        <v>20180711</v>
      </c>
      <c r="E913" s="0" t="s">
        <v>904</v>
      </c>
      <c r="F913" s="0" t="n">
        <v>10000</v>
      </c>
      <c r="G913" s="0" t="n">
        <v>80.775</v>
      </c>
      <c r="H913" s="0" t="n">
        <v>5.211168</v>
      </c>
      <c r="J913" s="224" t="n">
        <f aca="false">ROUND(D913/10000,0)</f>
        <v>2018</v>
      </c>
      <c r="K913" s="224" t="n">
        <f aca="false">ROUND((D913-J913*10000)/100,0)</f>
        <v>7</v>
      </c>
      <c r="L913" s="224" t="n">
        <f aca="false">D913-J913*10000-K913*100</f>
        <v>11</v>
      </c>
      <c r="M913" s="325" t="n">
        <f aca="false">DATE(J913,K913,L913)</f>
        <v>43292</v>
      </c>
      <c r="N913" s="222" t="n">
        <f aca="false">M913+E913</f>
        <v>43292.62375</v>
      </c>
      <c r="O913" s="0" t="n">
        <v>80.775</v>
      </c>
      <c r="P913" s="0" t="n">
        <v>5.211168</v>
      </c>
      <c r="Q913" s="0" t="s">
        <v>282</v>
      </c>
    </row>
    <row r="914" customFormat="false" ht="15" hidden="false" customHeight="false" outlineLevel="0" collapsed="false">
      <c r="A914" s="0" t="s">
        <v>847</v>
      </c>
      <c r="B914" s="0" t="s">
        <v>282</v>
      </c>
      <c r="C914" s="0" t="s">
        <v>325</v>
      </c>
      <c r="D914" s="0" t="n">
        <v>20180711</v>
      </c>
      <c r="E914" s="0" t="s">
        <v>905</v>
      </c>
      <c r="F914" s="0" t="n">
        <v>13000</v>
      </c>
      <c r="G914" s="0" t="n">
        <v>80.728</v>
      </c>
      <c r="H914" s="0" t="n">
        <v>5.215161</v>
      </c>
      <c r="J914" s="224" t="n">
        <f aca="false">ROUND(D914/10000,0)</f>
        <v>2018</v>
      </c>
      <c r="K914" s="224" t="n">
        <f aca="false">ROUND((D914-J914*10000)/100,0)</f>
        <v>7</v>
      </c>
      <c r="L914" s="224" t="n">
        <f aca="false">D914-J914*10000-K914*100</f>
        <v>11</v>
      </c>
      <c r="M914" s="325" t="n">
        <f aca="false">DATE(J914,K914,L914)</f>
        <v>43292</v>
      </c>
      <c r="N914" s="222" t="n">
        <f aca="false">M914+E914</f>
        <v>43292.6270949074</v>
      </c>
      <c r="O914" s="0" t="n">
        <v>80.728</v>
      </c>
      <c r="P914" s="0" t="n">
        <v>5.215161</v>
      </c>
      <c r="Q914" s="0" t="s">
        <v>282</v>
      </c>
    </row>
    <row r="915" customFormat="false" ht="15" hidden="false" customHeight="false" outlineLevel="0" collapsed="false">
      <c r="A915" s="0" t="s">
        <v>847</v>
      </c>
      <c r="B915" s="0" t="s">
        <v>282</v>
      </c>
      <c r="C915" s="0" t="s">
        <v>325</v>
      </c>
      <c r="D915" s="0" t="n">
        <v>20180711</v>
      </c>
      <c r="E915" s="0" t="s">
        <v>905</v>
      </c>
      <c r="F915" s="0" t="n">
        <v>13000</v>
      </c>
      <c r="G915" s="0" t="n">
        <v>80.728</v>
      </c>
      <c r="H915" s="0" t="n">
        <v>5.215161</v>
      </c>
      <c r="J915" s="224" t="n">
        <f aca="false">ROUND(D915/10000,0)</f>
        <v>2018</v>
      </c>
      <c r="K915" s="224" t="n">
        <f aca="false">ROUND((D915-J915*10000)/100,0)</f>
        <v>7</v>
      </c>
      <c r="L915" s="224" t="n">
        <f aca="false">D915-J915*10000-K915*100</f>
        <v>11</v>
      </c>
      <c r="M915" s="325" t="n">
        <f aca="false">DATE(J915,K915,L915)</f>
        <v>43292</v>
      </c>
      <c r="N915" s="222" t="n">
        <f aca="false">M915+E915</f>
        <v>43292.6270949074</v>
      </c>
      <c r="O915" s="0" t="n">
        <v>80.728</v>
      </c>
      <c r="P915" s="0" t="n">
        <v>5.215161</v>
      </c>
      <c r="Q915" s="0" t="s">
        <v>282</v>
      </c>
    </row>
    <row r="916" customFormat="false" ht="15" hidden="false" customHeight="false" outlineLevel="0" collapsed="false">
      <c r="A916" s="0" t="s">
        <v>847</v>
      </c>
      <c r="B916" s="0" t="s">
        <v>282</v>
      </c>
      <c r="C916" s="0" t="s">
        <v>325</v>
      </c>
      <c r="D916" s="0" t="n">
        <v>20180711</v>
      </c>
      <c r="E916" s="0" t="s">
        <v>906</v>
      </c>
      <c r="F916" s="0" t="n">
        <v>15000</v>
      </c>
      <c r="G916" s="0" t="n">
        <v>80.761</v>
      </c>
      <c r="H916" s="0" t="n">
        <v>5.212357</v>
      </c>
      <c r="J916" s="224" t="n">
        <f aca="false">ROUND(D916/10000,0)</f>
        <v>2018</v>
      </c>
      <c r="K916" s="224" t="n">
        <f aca="false">ROUND((D916-J916*10000)/100,0)</f>
        <v>7</v>
      </c>
      <c r="L916" s="224" t="n">
        <f aca="false">D916-J916*10000-K916*100</f>
        <v>11</v>
      </c>
      <c r="M916" s="325" t="n">
        <f aca="false">DATE(J916,K916,L916)</f>
        <v>43292</v>
      </c>
      <c r="N916" s="222" t="n">
        <f aca="false">M916+E916</f>
        <v>43292.6423726852</v>
      </c>
      <c r="O916" s="0" t="n">
        <v>80.761</v>
      </c>
      <c r="P916" s="0" t="n">
        <v>5.212357</v>
      </c>
      <c r="Q916" s="0" t="s">
        <v>282</v>
      </c>
    </row>
    <row r="917" customFormat="false" ht="15" hidden="false" customHeight="false" outlineLevel="0" collapsed="false">
      <c r="A917" s="0" t="s">
        <v>847</v>
      </c>
      <c r="B917" s="0" t="s">
        <v>282</v>
      </c>
      <c r="C917" s="0" t="s">
        <v>325</v>
      </c>
      <c r="D917" s="0" t="n">
        <v>20180711</v>
      </c>
      <c r="E917" s="0" t="s">
        <v>907</v>
      </c>
      <c r="F917" s="0" t="n">
        <v>15000</v>
      </c>
      <c r="G917" s="0" t="n">
        <v>80.761</v>
      </c>
      <c r="H917" s="0" t="n">
        <v>5.212357</v>
      </c>
      <c r="J917" s="224" t="n">
        <f aca="false">ROUND(D917/10000,0)</f>
        <v>2018</v>
      </c>
      <c r="K917" s="224" t="n">
        <f aca="false">ROUND((D917-J917*10000)/100,0)</f>
        <v>7</v>
      </c>
      <c r="L917" s="224" t="n">
        <f aca="false">D917-J917*10000-K917*100</f>
        <v>11</v>
      </c>
      <c r="M917" s="325" t="n">
        <f aca="false">DATE(J917,K917,L917)</f>
        <v>43292</v>
      </c>
      <c r="N917" s="222" t="n">
        <f aca="false">M917+E917</f>
        <v>43292.6423958333</v>
      </c>
      <c r="O917" s="0" t="n">
        <v>80.761</v>
      </c>
      <c r="P917" s="0" t="n">
        <v>5.212357</v>
      </c>
      <c r="Q917" s="0" t="s">
        <v>282</v>
      </c>
    </row>
    <row r="918" customFormat="false" ht="15" hidden="false" customHeight="false" outlineLevel="0" collapsed="false">
      <c r="A918" s="0" t="s">
        <v>847</v>
      </c>
      <c r="B918" s="0" t="s">
        <v>282</v>
      </c>
      <c r="C918" s="0" t="s">
        <v>325</v>
      </c>
      <c r="D918" s="0" t="n">
        <v>20180712</v>
      </c>
      <c r="E918" s="0" t="s">
        <v>908</v>
      </c>
      <c r="F918" s="0" t="n">
        <v>15000</v>
      </c>
      <c r="G918" s="0" t="n">
        <v>80.775</v>
      </c>
      <c r="H918" s="0" t="n">
        <v>5.211482</v>
      </c>
      <c r="J918" s="224" t="n">
        <f aca="false">ROUND(D918/10000,0)</f>
        <v>2018</v>
      </c>
      <c r="K918" s="224" t="n">
        <f aca="false">ROUND((D918-J918*10000)/100,0)</f>
        <v>7</v>
      </c>
      <c r="L918" s="224" t="n">
        <f aca="false">D918-J918*10000-K918*100</f>
        <v>12</v>
      </c>
      <c r="M918" s="325" t="n">
        <f aca="false">DATE(J918,K918,L918)</f>
        <v>43293</v>
      </c>
      <c r="N918" s="222" t="n">
        <f aca="false">M918+E918</f>
        <v>43293.5722569444</v>
      </c>
      <c r="O918" s="0" t="n">
        <v>80.775</v>
      </c>
      <c r="P918" s="0" t="n">
        <v>5.211482</v>
      </c>
      <c r="Q918" s="0" t="s">
        <v>282</v>
      </c>
    </row>
    <row r="919" customFormat="false" ht="15" hidden="false" customHeight="false" outlineLevel="0" collapsed="false">
      <c r="A919" s="0" t="s">
        <v>847</v>
      </c>
      <c r="B919" s="0" t="s">
        <v>282</v>
      </c>
      <c r="C919" s="0" t="s">
        <v>325</v>
      </c>
      <c r="D919" s="0" t="n">
        <v>20180712</v>
      </c>
      <c r="E919" s="0" t="s">
        <v>908</v>
      </c>
      <c r="F919" s="0" t="n">
        <v>15000</v>
      </c>
      <c r="G919" s="0" t="n">
        <v>80.775</v>
      </c>
      <c r="H919" s="0" t="n">
        <v>5.211482</v>
      </c>
      <c r="J919" s="224" t="n">
        <f aca="false">ROUND(D919/10000,0)</f>
        <v>2018</v>
      </c>
      <c r="K919" s="224" t="n">
        <f aca="false">ROUND((D919-J919*10000)/100,0)</f>
        <v>7</v>
      </c>
      <c r="L919" s="224" t="n">
        <f aca="false">D919-J919*10000-K919*100</f>
        <v>12</v>
      </c>
      <c r="M919" s="325" t="n">
        <f aca="false">DATE(J919,K919,L919)</f>
        <v>43293</v>
      </c>
      <c r="N919" s="222" t="n">
        <f aca="false">M919+E919</f>
        <v>43293.5722569444</v>
      </c>
      <c r="O919" s="0" t="n">
        <v>80.775</v>
      </c>
      <c r="P919" s="0" t="n">
        <v>5.211482</v>
      </c>
      <c r="Q919" s="0" t="s">
        <v>282</v>
      </c>
    </row>
    <row r="920" customFormat="false" ht="15" hidden="false" customHeight="false" outlineLevel="0" collapsed="false">
      <c r="A920" s="0" t="s">
        <v>847</v>
      </c>
      <c r="B920" s="0" t="s">
        <v>282</v>
      </c>
      <c r="C920" s="0" t="s">
        <v>325</v>
      </c>
      <c r="D920" s="0" t="n">
        <v>20180712</v>
      </c>
      <c r="E920" s="0" t="s">
        <v>909</v>
      </c>
      <c r="F920" s="0" t="n">
        <v>5000</v>
      </c>
      <c r="G920" s="0" t="n">
        <v>80.794</v>
      </c>
      <c r="H920" s="0" t="n">
        <v>5.209868</v>
      </c>
      <c r="J920" s="224" t="n">
        <f aca="false">ROUND(D920/10000,0)</f>
        <v>2018</v>
      </c>
      <c r="K920" s="224" t="n">
        <f aca="false">ROUND((D920-J920*10000)/100,0)</f>
        <v>7</v>
      </c>
      <c r="L920" s="224" t="n">
        <f aca="false">D920-J920*10000-K920*100</f>
        <v>12</v>
      </c>
      <c r="M920" s="325" t="n">
        <f aca="false">DATE(J920,K920,L920)</f>
        <v>43293</v>
      </c>
      <c r="N920" s="222" t="n">
        <f aca="false">M920+E920</f>
        <v>43293.5836111111</v>
      </c>
      <c r="O920" s="0" t="n">
        <v>80.794</v>
      </c>
      <c r="P920" s="0" t="n">
        <v>5.209868</v>
      </c>
      <c r="Q920" s="0" t="s">
        <v>282</v>
      </c>
    </row>
    <row r="921" customFormat="false" ht="15" hidden="false" customHeight="false" outlineLevel="0" collapsed="false">
      <c r="A921" s="0" t="s">
        <v>847</v>
      </c>
      <c r="B921" s="0" t="s">
        <v>282</v>
      </c>
      <c r="C921" s="0" t="s">
        <v>325</v>
      </c>
      <c r="D921" s="0" t="n">
        <v>20180712</v>
      </c>
      <c r="E921" s="0" t="s">
        <v>909</v>
      </c>
      <c r="F921" s="0" t="n">
        <v>5000</v>
      </c>
      <c r="G921" s="0" t="n">
        <v>81.294</v>
      </c>
      <c r="H921" s="0" t="n">
        <v>5.16759</v>
      </c>
      <c r="J921" s="224" t="n">
        <f aca="false">ROUND(D921/10000,0)</f>
        <v>2018</v>
      </c>
      <c r="K921" s="224" t="n">
        <f aca="false">ROUND((D921-J921*10000)/100,0)</f>
        <v>7</v>
      </c>
      <c r="L921" s="224" t="n">
        <f aca="false">D921-J921*10000-K921*100</f>
        <v>12</v>
      </c>
      <c r="M921" s="325" t="n">
        <f aca="false">DATE(J921,K921,L921)</f>
        <v>43293</v>
      </c>
      <c r="N921" s="222" t="n">
        <f aca="false">M921+E921</f>
        <v>43293.5836111111</v>
      </c>
      <c r="O921" s="0" t="n">
        <v>81.294</v>
      </c>
      <c r="P921" s="0" t="n">
        <v>5.16759</v>
      </c>
      <c r="Q921" s="0" t="s">
        <v>282</v>
      </c>
    </row>
    <row r="922" customFormat="false" ht="15" hidden="false" customHeight="false" outlineLevel="0" collapsed="false">
      <c r="A922" s="0" t="s">
        <v>847</v>
      </c>
      <c r="B922" s="0" t="s">
        <v>282</v>
      </c>
      <c r="C922" s="0" t="s">
        <v>325</v>
      </c>
      <c r="D922" s="0" t="n">
        <v>20180712</v>
      </c>
      <c r="E922" s="0" t="s">
        <v>909</v>
      </c>
      <c r="F922" s="0" t="n">
        <v>5000</v>
      </c>
      <c r="G922" s="0" t="n">
        <v>83.369</v>
      </c>
      <c r="H922" s="0" t="n">
        <v>4.995859</v>
      </c>
      <c r="J922" s="224" t="n">
        <f aca="false">ROUND(D922/10000,0)</f>
        <v>2018</v>
      </c>
      <c r="K922" s="224" t="n">
        <f aca="false">ROUND((D922-J922*10000)/100,0)</f>
        <v>7</v>
      </c>
      <c r="L922" s="224" t="n">
        <f aca="false">D922-J922*10000-K922*100</f>
        <v>12</v>
      </c>
      <c r="M922" s="325" t="n">
        <f aca="false">DATE(J922,K922,L922)</f>
        <v>43293</v>
      </c>
      <c r="N922" s="222" t="n">
        <f aca="false">M922+E922</f>
        <v>43293.5836111111</v>
      </c>
      <c r="O922" s="0" t="n">
        <v>83.369</v>
      </c>
      <c r="P922" s="0" t="n">
        <v>4.995859</v>
      </c>
      <c r="Q922" s="0" t="s">
        <v>282</v>
      </c>
    </row>
    <row r="923" customFormat="false" ht="15" hidden="false" customHeight="false" outlineLevel="0" collapsed="false">
      <c r="A923" s="0" t="s">
        <v>847</v>
      </c>
      <c r="B923" s="0" t="s">
        <v>282</v>
      </c>
      <c r="C923" s="0" t="s">
        <v>325</v>
      </c>
      <c r="D923" s="0" t="n">
        <v>20180713</v>
      </c>
      <c r="E923" s="0" t="s">
        <v>910</v>
      </c>
      <c r="F923" s="0" t="n">
        <v>10000</v>
      </c>
      <c r="G923" s="0" t="n">
        <v>80.991</v>
      </c>
      <c r="H923" s="0" t="n">
        <v>5.193272</v>
      </c>
      <c r="J923" s="224" t="n">
        <f aca="false">ROUND(D923/10000,0)</f>
        <v>2018</v>
      </c>
      <c r="K923" s="224" t="n">
        <f aca="false">ROUND((D923-J923*10000)/100,0)</f>
        <v>7</v>
      </c>
      <c r="L923" s="224" t="n">
        <f aca="false">D923-J923*10000-K923*100</f>
        <v>13</v>
      </c>
      <c r="M923" s="325" t="n">
        <f aca="false">DATE(J923,K923,L923)</f>
        <v>43294</v>
      </c>
      <c r="N923" s="222" t="n">
        <f aca="false">M923+E923</f>
        <v>43294.6323148148</v>
      </c>
      <c r="O923" s="0" t="n">
        <v>80.991</v>
      </c>
      <c r="P923" s="0" t="n">
        <v>5.193272</v>
      </c>
      <c r="Q923" s="0" t="s">
        <v>282</v>
      </c>
    </row>
    <row r="924" customFormat="false" ht="15" hidden="false" customHeight="false" outlineLevel="0" collapsed="false">
      <c r="A924" s="0" t="s">
        <v>847</v>
      </c>
      <c r="B924" s="0" t="s">
        <v>282</v>
      </c>
      <c r="C924" s="0" t="s">
        <v>325</v>
      </c>
      <c r="D924" s="0" t="n">
        <v>20180713</v>
      </c>
      <c r="E924" s="0" t="s">
        <v>910</v>
      </c>
      <c r="F924" s="0" t="n">
        <v>10000</v>
      </c>
      <c r="G924" s="0" t="n">
        <v>81.241</v>
      </c>
      <c r="H924" s="0" t="n">
        <v>5.172157</v>
      </c>
      <c r="J924" s="224" t="n">
        <f aca="false">ROUND(D924/10000,0)</f>
        <v>2018</v>
      </c>
      <c r="K924" s="224" t="n">
        <f aca="false">ROUND((D924-J924*10000)/100,0)</f>
        <v>7</v>
      </c>
      <c r="L924" s="224" t="n">
        <f aca="false">D924-J924*10000-K924*100</f>
        <v>13</v>
      </c>
      <c r="M924" s="325" t="n">
        <f aca="false">DATE(J924,K924,L924)</f>
        <v>43294</v>
      </c>
      <c r="N924" s="222" t="n">
        <f aca="false">M924+E924</f>
        <v>43294.6323148148</v>
      </c>
      <c r="O924" s="0" t="n">
        <v>81.241</v>
      </c>
      <c r="P924" s="0" t="n">
        <v>5.172157</v>
      </c>
      <c r="Q924" s="0" t="s">
        <v>282</v>
      </c>
    </row>
    <row r="925" customFormat="false" ht="15" hidden="false" customHeight="false" outlineLevel="0" collapsed="false">
      <c r="A925" s="0" t="s">
        <v>847</v>
      </c>
      <c r="B925" s="0" t="s">
        <v>282</v>
      </c>
      <c r="C925" s="0" t="s">
        <v>325</v>
      </c>
      <c r="D925" s="0" t="n">
        <v>20180713</v>
      </c>
      <c r="E925" s="0" t="s">
        <v>910</v>
      </c>
      <c r="F925" s="0" t="n">
        <v>10000</v>
      </c>
      <c r="G925" s="0" t="n">
        <v>82.916</v>
      </c>
      <c r="H925" s="0" t="n">
        <v>5.032942</v>
      </c>
      <c r="J925" s="224" t="n">
        <f aca="false">ROUND(D925/10000,0)</f>
        <v>2018</v>
      </c>
      <c r="K925" s="224" t="n">
        <f aca="false">ROUND((D925-J925*10000)/100,0)</f>
        <v>7</v>
      </c>
      <c r="L925" s="224" t="n">
        <f aca="false">D925-J925*10000-K925*100</f>
        <v>13</v>
      </c>
      <c r="M925" s="325" t="n">
        <f aca="false">DATE(J925,K925,L925)</f>
        <v>43294</v>
      </c>
      <c r="N925" s="222" t="n">
        <f aca="false">M925+E925</f>
        <v>43294.6323148148</v>
      </c>
      <c r="O925" s="0" t="n">
        <v>82.916</v>
      </c>
      <c r="P925" s="0" t="n">
        <v>5.032942</v>
      </c>
      <c r="Q925" s="0" t="s">
        <v>282</v>
      </c>
    </row>
    <row r="926" customFormat="false" ht="15" hidden="false" customHeight="false" outlineLevel="0" collapsed="false">
      <c r="A926" s="0" t="s">
        <v>847</v>
      </c>
      <c r="B926" s="0" t="s">
        <v>282</v>
      </c>
      <c r="C926" s="0" t="s">
        <v>325</v>
      </c>
      <c r="D926" s="0" t="n">
        <v>20180713</v>
      </c>
      <c r="E926" s="0" t="s">
        <v>911</v>
      </c>
      <c r="F926" s="0" t="n">
        <v>15000</v>
      </c>
      <c r="G926" s="0" t="n">
        <v>80.783</v>
      </c>
      <c r="H926" s="0" t="n">
        <v>5.210907</v>
      </c>
      <c r="J926" s="224" t="n">
        <f aca="false">ROUND(D926/10000,0)</f>
        <v>2018</v>
      </c>
      <c r="K926" s="224" t="n">
        <f aca="false">ROUND((D926-J926*10000)/100,0)</f>
        <v>7</v>
      </c>
      <c r="L926" s="224" t="n">
        <f aca="false">D926-J926*10000-K926*100</f>
        <v>13</v>
      </c>
      <c r="M926" s="325" t="n">
        <f aca="false">DATE(J926,K926,L926)</f>
        <v>43294</v>
      </c>
      <c r="N926" s="222" t="n">
        <f aca="false">M926+E926</f>
        <v>43294.6354398148</v>
      </c>
      <c r="O926" s="0" t="n">
        <v>80.783</v>
      </c>
      <c r="P926" s="0" t="n">
        <v>5.210907</v>
      </c>
      <c r="Q926" s="0" t="s">
        <v>282</v>
      </c>
    </row>
    <row r="927" customFormat="false" ht="15" hidden="false" customHeight="false" outlineLevel="0" collapsed="false">
      <c r="A927" s="0" t="s">
        <v>847</v>
      </c>
      <c r="B927" s="0" t="s">
        <v>282</v>
      </c>
      <c r="C927" s="0" t="s">
        <v>325</v>
      </c>
      <c r="D927" s="0" t="n">
        <v>20180713</v>
      </c>
      <c r="E927" s="0" t="s">
        <v>911</v>
      </c>
      <c r="F927" s="0" t="n">
        <v>15000</v>
      </c>
      <c r="G927" s="0" t="n">
        <v>80.783</v>
      </c>
      <c r="H927" s="0" t="n">
        <v>5.210907</v>
      </c>
      <c r="J927" s="224" t="n">
        <f aca="false">ROUND(D927/10000,0)</f>
        <v>2018</v>
      </c>
      <c r="K927" s="224" t="n">
        <f aca="false">ROUND((D927-J927*10000)/100,0)</f>
        <v>7</v>
      </c>
      <c r="L927" s="224" t="n">
        <f aca="false">D927-J927*10000-K927*100</f>
        <v>13</v>
      </c>
      <c r="M927" s="325" t="n">
        <f aca="false">DATE(J927,K927,L927)</f>
        <v>43294</v>
      </c>
      <c r="N927" s="222" t="n">
        <f aca="false">M927+E927</f>
        <v>43294.6354398148</v>
      </c>
      <c r="O927" s="0" t="n">
        <v>80.783</v>
      </c>
      <c r="P927" s="0" t="n">
        <v>5.210907</v>
      </c>
      <c r="Q927" s="0" t="s">
        <v>282</v>
      </c>
    </row>
    <row r="928" customFormat="false" ht="15" hidden="false" customHeight="false" outlineLevel="0" collapsed="false">
      <c r="A928" s="0" t="s">
        <v>847</v>
      </c>
      <c r="B928" s="0" t="s">
        <v>282</v>
      </c>
      <c r="C928" s="0" t="s">
        <v>325</v>
      </c>
      <c r="D928" s="0" t="n">
        <v>20180713</v>
      </c>
      <c r="E928" s="0" t="s">
        <v>912</v>
      </c>
      <c r="F928" s="0" t="n">
        <v>14000</v>
      </c>
      <c r="G928" s="0" t="n">
        <v>80.972</v>
      </c>
      <c r="H928" s="0" t="n">
        <v>5.19488</v>
      </c>
      <c r="J928" s="224" t="n">
        <f aca="false">ROUND(D928/10000,0)</f>
        <v>2018</v>
      </c>
      <c r="K928" s="224" t="n">
        <f aca="false">ROUND((D928-J928*10000)/100,0)</f>
        <v>7</v>
      </c>
      <c r="L928" s="224" t="n">
        <f aca="false">D928-J928*10000-K928*100</f>
        <v>13</v>
      </c>
      <c r="M928" s="325" t="n">
        <f aca="false">DATE(J928,K928,L928)</f>
        <v>43294</v>
      </c>
      <c r="N928" s="222" t="n">
        <f aca="false">M928+E928</f>
        <v>43294.6468865741</v>
      </c>
      <c r="O928" s="0" t="n">
        <v>80.972</v>
      </c>
      <c r="P928" s="0" t="n">
        <v>5.19488</v>
      </c>
      <c r="Q928" s="0" t="s">
        <v>282</v>
      </c>
    </row>
    <row r="929" customFormat="false" ht="15" hidden="false" customHeight="false" outlineLevel="0" collapsed="false">
      <c r="A929" s="0" t="s">
        <v>847</v>
      </c>
      <c r="B929" s="0" t="s">
        <v>282</v>
      </c>
      <c r="C929" s="0" t="s">
        <v>325</v>
      </c>
      <c r="D929" s="0" t="n">
        <v>20180713</v>
      </c>
      <c r="E929" s="0" t="s">
        <v>912</v>
      </c>
      <c r="F929" s="0" t="n">
        <v>14000</v>
      </c>
      <c r="G929" s="0" t="n">
        <v>81.222</v>
      </c>
      <c r="H929" s="0" t="n">
        <v>5.173759</v>
      </c>
      <c r="J929" s="224" t="n">
        <f aca="false">ROUND(D929/10000,0)</f>
        <v>2018</v>
      </c>
      <c r="K929" s="224" t="n">
        <f aca="false">ROUND((D929-J929*10000)/100,0)</f>
        <v>7</v>
      </c>
      <c r="L929" s="224" t="n">
        <f aca="false">D929-J929*10000-K929*100</f>
        <v>13</v>
      </c>
      <c r="M929" s="325" t="n">
        <f aca="false">DATE(J929,K929,L929)</f>
        <v>43294</v>
      </c>
      <c r="N929" s="222" t="n">
        <f aca="false">M929+E929</f>
        <v>43294.6468865741</v>
      </c>
      <c r="O929" s="0" t="n">
        <v>81.222</v>
      </c>
      <c r="P929" s="0" t="n">
        <v>5.173759</v>
      </c>
      <c r="Q929" s="0" t="s">
        <v>282</v>
      </c>
    </row>
    <row r="930" customFormat="false" ht="15" hidden="false" customHeight="false" outlineLevel="0" collapsed="false">
      <c r="A930" s="0" t="s">
        <v>847</v>
      </c>
      <c r="B930" s="0" t="s">
        <v>282</v>
      </c>
      <c r="C930" s="0" t="s">
        <v>325</v>
      </c>
      <c r="D930" s="0" t="n">
        <v>20180713</v>
      </c>
      <c r="E930" s="0" t="s">
        <v>912</v>
      </c>
      <c r="F930" s="0" t="n">
        <v>14000</v>
      </c>
      <c r="G930" s="0" t="n">
        <v>82.897</v>
      </c>
      <c r="H930" s="0" t="n">
        <v>5.0345</v>
      </c>
      <c r="J930" s="224" t="n">
        <f aca="false">ROUND(D930/10000,0)</f>
        <v>2018</v>
      </c>
      <c r="K930" s="224" t="n">
        <f aca="false">ROUND((D930-J930*10000)/100,0)</f>
        <v>7</v>
      </c>
      <c r="L930" s="224" t="n">
        <f aca="false">D930-J930*10000-K930*100</f>
        <v>13</v>
      </c>
      <c r="M930" s="325" t="n">
        <f aca="false">DATE(J930,K930,L930)</f>
        <v>43294</v>
      </c>
      <c r="N930" s="222" t="n">
        <f aca="false">M930+E930</f>
        <v>43294.6468865741</v>
      </c>
      <c r="O930" s="0" t="n">
        <v>82.897</v>
      </c>
      <c r="P930" s="0" t="n">
        <v>5.0345</v>
      </c>
      <c r="Q930" s="0" t="s">
        <v>282</v>
      </c>
    </row>
    <row r="931" customFormat="false" ht="15" hidden="false" customHeight="false" outlineLevel="0" collapsed="false">
      <c r="A931" s="0" t="s">
        <v>847</v>
      </c>
      <c r="B931" s="0" t="s">
        <v>282</v>
      </c>
      <c r="C931" s="0" t="s">
        <v>325</v>
      </c>
      <c r="D931" s="0" t="n">
        <v>20180713</v>
      </c>
      <c r="E931" s="0" t="s">
        <v>913</v>
      </c>
      <c r="F931" s="0" t="n">
        <v>12000</v>
      </c>
      <c r="G931" s="0" t="n">
        <v>80.746</v>
      </c>
      <c r="H931" s="0" t="n">
        <v>5.214051</v>
      </c>
      <c r="J931" s="224" t="n">
        <f aca="false">ROUND(D931/10000,0)</f>
        <v>2018</v>
      </c>
      <c r="K931" s="224" t="n">
        <f aca="false">ROUND((D931-J931*10000)/100,0)</f>
        <v>7</v>
      </c>
      <c r="L931" s="224" t="n">
        <f aca="false">D931-J931*10000-K931*100</f>
        <v>13</v>
      </c>
      <c r="M931" s="325" t="n">
        <f aca="false">DATE(J931,K931,L931)</f>
        <v>43294</v>
      </c>
      <c r="N931" s="222" t="n">
        <f aca="false">M931+E931</f>
        <v>43294.6519675926</v>
      </c>
      <c r="O931" s="0" t="n">
        <v>80.746</v>
      </c>
      <c r="P931" s="0" t="n">
        <v>5.214051</v>
      </c>
      <c r="Q931" s="0" t="s">
        <v>282</v>
      </c>
    </row>
    <row r="932" customFormat="false" ht="15" hidden="false" customHeight="false" outlineLevel="0" collapsed="false">
      <c r="A932" s="0" t="s">
        <v>847</v>
      </c>
      <c r="B932" s="0" t="s">
        <v>282</v>
      </c>
      <c r="C932" s="0" t="s">
        <v>325</v>
      </c>
      <c r="D932" s="0" t="n">
        <v>20180713</v>
      </c>
      <c r="E932" s="0" t="s">
        <v>914</v>
      </c>
      <c r="F932" s="0" t="n">
        <v>12000</v>
      </c>
      <c r="G932" s="0" t="n">
        <v>80.746</v>
      </c>
      <c r="H932" s="0" t="n">
        <v>5.214051</v>
      </c>
      <c r="J932" s="224" t="n">
        <f aca="false">ROUND(D932/10000,0)</f>
        <v>2018</v>
      </c>
      <c r="K932" s="224" t="n">
        <f aca="false">ROUND((D932-J932*10000)/100,0)</f>
        <v>7</v>
      </c>
      <c r="L932" s="224" t="n">
        <f aca="false">D932-J932*10000-K932*100</f>
        <v>13</v>
      </c>
      <c r="M932" s="325" t="n">
        <f aca="false">DATE(J932,K932,L932)</f>
        <v>43294</v>
      </c>
      <c r="N932" s="222" t="n">
        <f aca="false">M932+E932</f>
        <v>43294.6519791667</v>
      </c>
      <c r="O932" s="0" t="n">
        <v>80.746</v>
      </c>
      <c r="P932" s="0" t="n">
        <v>5.214051</v>
      </c>
      <c r="Q932" s="0" t="s">
        <v>282</v>
      </c>
    </row>
    <row r="933" customFormat="false" ht="15" hidden="false" customHeight="false" outlineLevel="0" collapsed="false">
      <c r="A933" s="0" t="s">
        <v>847</v>
      </c>
      <c r="B933" s="0" t="s">
        <v>282</v>
      </c>
      <c r="C933" s="0" t="s">
        <v>325</v>
      </c>
      <c r="D933" s="0" t="n">
        <v>20180716</v>
      </c>
      <c r="E933" s="0" t="s">
        <v>915</v>
      </c>
      <c r="F933" s="0" t="n">
        <v>11000</v>
      </c>
      <c r="G933" s="0" t="n">
        <v>80.172</v>
      </c>
      <c r="H933" s="0" t="n">
        <v>5.263181</v>
      </c>
      <c r="J933" s="224" t="n">
        <f aca="false">ROUND(D933/10000,0)</f>
        <v>2018</v>
      </c>
      <c r="K933" s="224" t="n">
        <f aca="false">ROUND((D933-J933*10000)/100,0)</f>
        <v>7</v>
      </c>
      <c r="L933" s="224" t="n">
        <f aca="false">D933-J933*10000-K933*100</f>
        <v>16</v>
      </c>
      <c r="M933" s="325" t="n">
        <f aca="false">DATE(J933,K933,L933)</f>
        <v>43297</v>
      </c>
      <c r="N933" s="222" t="n">
        <f aca="false">M933+E933</f>
        <v>43297.4680555556</v>
      </c>
      <c r="O933" s="0" t="n">
        <v>80.172</v>
      </c>
      <c r="P933" s="0" t="n">
        <v>5.263181</v>
      </c>
      <c r="Q933" s="0" t="s">
        <v>282</v>
      </c>
    </row>
    <row r="934" customFormat="false" ht="15" hidden="false" customHeight="false" outlineLevel="0" collapsed="false">
      <c r="A934" s="0" t="s">
        <v>847</v>
      </c>
      <c r="B934" s="0" t="s">
        <v>282</v>
      </c>
      <c r="C934" s="0" t="s">
        <v>325</v>
      </c>
      <c r="D934" s="0" t="n">
        <v>20180716</v>
      </c>
      <c r="E934" s="0" t="s">
        <v>916</v>
      </c>
      <c r="F934" s="0" t="n">
        <v>11000</v>
      </c>
      <c r="G934" s="0" t="n">
        <v>80.172</v>
      </c>
      <c r="H934" s="0" t="n">
        <v>5.263181</v>
      </c>
      <c r="J934" s="224" t="n">
        <f aca="false">ROUND(D934/10000,0)</f>
        <v>2018</v>
      </c>
      <c r="K934" s="224" t="n">
        <f aca="false">ROUND((D934-J934*10000)/100,0)</f>
        <v>7</v>
      </c>
      <c r="L934" s="224" t="n">
        <f aca="false">D934-J934*10000-K934*100</f>
        <v>16</v>
      </c>
      <c r="M934" s="325" t="n">
        <f aca="false">DATE(J934,K934,L934)</f>
        <v>43297</v>
      </c>
      <c r="N934" s="222" t="n">
        <f aca="false">M934+E934</f>
        <v>43297.4680671296</v>
      </c>
      <c r="O934" s="0" t="n">
        <v>80.172</v>
      </c>
      <c r="P934" s="0" t="n">
        <v>5.263181</v>
      </c>
      <c r="Q934" s="0" t="s">
        <v>282</v>
      </c>
    </row>
    <row r="935" customFormat="false" ht="15" hidden="false" customHeight="false" outlineLevel="0" collapsed="false">
      <c r="A935" s="0" t="s">
        <v>847</v>
      </c>
      <c r="B935" s="0" t="s">
        <v>282</v>
      </c>
      <c r="C935" s="0" t="s">
        <v>325</v>
      </c>
      <c r="D935" s="0" t="n">
        <v>20180716</v>
      </c>
      <c r="E935" s="0" t="s">
        <v>917</v>
      </c>
      <c r="F935" s="0" t="n">
        <v>15000</v>
      </c>
      <c r="G935" s="0" t="n">
        <v>80.418</v>
      </c>
      <c r="H935" s="0" t="n">
        <v>5.242112</v>
      </c>
      <c r="J935" s="224" t="n">
        <f aca="false">ROUND(D935/10000,0)</f>
        <v>2018</v>
      </c>
      <c r="K935" s="224" t="n">
        <f aca="false">ROUND((D935-J935*10000)/100,0)</f>
        <v>7</v>
      </c>
      <c r="L935" s="224" t="n">
        <f aca="false">D935-J935*10000-K935*100</f>
        <v>16</v>
      </c>
      <c r="M935" s="325" t="n">
        <f aca="false">DATE(J935,K935,L935)</f>
        <v>43297</v>
      </c>
      <c r="N935" s="222" t="n">
        <f aca="false">M935+E935</f>
        <v>43297.5071180556</v>
      </c>
      <c r="O935" s="0" t="n">
        <v>80.418</v>
      </c>
      <c r="P935" s="0" t="n">
        <v>5.242112</v>
      </c>
      <c r="Q935" s="0" t="s">
        <v>282</v>
      </c>
    </row>
    <row r="936" customFormat="false" ht="15" hidden="false" customHeight="false" outlineLevel="0" collapsed="false">
      <c r="A936" s="0" t="s">
        <v>847</v>
      </c>
      <c r="B936" s="0" t="s">
        <v>282</v>
      </c>
      <c r="C936" s="0" t="s">
        <v>325</v>
      </c>
      <c r="D936" s="0" t="n">
        <v>20180716</v>
      </c>
      <c r="E936" s="0" t="s">
        <v>918</v>
      </c>
      <c r="F936" s="0" t="n">
        <v>15000</v>
      </c>
      <c r="G936" s="0" t="n">
        <v>80.418</v>
      </c>
      <c r="H936" s="0" t="n">
        <v>5.242112</v>
      </c>
      <c r="J936" s="224" t="n">
        <f aca="false">ROUND(D936/10000,0)</f>
        <v>2018</v>
      </c>
      <c r="K936" s="224" t="n">
        <f aca="false">ROUND((D936-J936*10000)/100,0)</f>
        <v>7</v>
      </c>
      <c r="L936" s="224" t="n">
        <f aca="false">D936-J936*10000-K936*100</f>
        <v>16</v>
      </c>
      <c r="M936" s="325" t="n">
        <f aca="false">DATE(J936,K936,L936)</f>
        <v>43297</v>
      </c>
      <c r="N936" s="222" t="n">
        <f aca="false">M936+E936</f>
        <v>43297.5071527778</v>
      </c>
      <c r="O936" s="0" t="n">
        <v>80.418</v>
      </c>
      <c r="P936" s="0" t="n">
        <v>5.242112</v>
      </c>
      <c r="Q936" s="0" t="s">
        <v>282</v>
      </c>
    </row>
    <row r="937" customFormat="false" ht="15" hidden="false" customHeight="false" outlineLevel="0" collapsed="false">
      <c r="A937" s="0" t="s">
        <v>847</v>
      </c>
      <c r="B937" s="0" t="s">
        <v>282</v>
      </c>
      <c r="C937" s="0" t="s">
        <v>325</v>
      </c>
      <c r="D937" s="0" t="n">
        <v>20180716</v>
      </c>
      <c r="E937" s="0" t="s">
        <v>919</v>
      </c>
      <c r="F937" s="0" t="n">
        <v>15000</v>
      </c>
      <c r="G937" s="0" t="n">
        <v>82.124</v>
      </c>
      <c r="H937" s="0" t="n">
        <v>5.098383</v>
      </c>
      <c r="J937" s="224" t="n">
        <f aca="false">ROUND(D937/10000,0)</f>
        <v>2018</v>
      </c>
      <c r="K937" s="224" t="n">
        <f aca="false">ROUND((D937-J937*10000)/100,0)</f>
        <v>7</v>
      </c>
      <c r="L937" s="224" t="n">
        <f aca="false">D937-J937*10000-K937*100</f>
        <v>16</v>
      </c>
      <c r="M937" s="325" t="n">
        <f aca="false">DATE(J937,K937,L937)</f>
        <v>43297</v>
      </c>
      <c r="N937" s="222" t="n">
        <f aca="false">M937+E937</f>
        <v>43297.5087847222</v>
      </c>
      <c r="O937" s="0" t="n">
        <v>82.124</v>
      </c>
      <c r="P937" s="0" t="n">
        <v>5.098383</v>
      </c>
      <c r="Q937" s="0" t="s">
        <v>282</v>
      </c>
    </row>
    <row r="938" customFormat="false" ht="15" hidden="false" customHeight="false" outlineLevel="0" collapsed="false">
      <c r="A938" s="0" t="s">
        <v>847</v>
      </c>
      <c r="B938" s="0" t="s">
        <v>282</v>
      </c>
      <c r="C938" s="0" t="s">
        <v>325</v>
      </c>
      <c r="D938" s="0" t="n">
        <v>20180716</v>
      </c>
      <c r="E938" s="0" t="s">
        <v>920</v>
      </c>
      <c r="F938" s="0" t="n">
        <v>13000</v>
      </c>
      <c r="G938" s="0" t="n">
        <v>80.477</v>
      </c>
      <c r="H938" s="0" t="n">
        <v>5.237072</v>
      </c>
      <c r="J938" s="224" t="n">
        <f aca="false">ROUND(D938/10000,0)</f>
        <v>2018</v>
      </c>
      <c r="K938" s="224" t="n">
        <f aca="false">ROUND((D938-J938*10000)/100,0)</f>
        <v>7</v>
      </c>
      <c r="L938" s="224" t="n">
        <f aca="false">D938-J938*10000-K938*100</f>
        <v>16</v>
      </c>
      <c r="M938" s="325" t="n">
        <f aca="false">DATE(J938,K938,L938)</f>
        <v>43297</v>
      </c>
      <c r="N938" s="222" t="n">
        <f aca="false">M938+E938</f>
        <v>43297.5296527778</v>
      </c>
      <c r="O938" s="0" t="n">
        <v>80.477</v>
      </c>
      <c r="P938" s="0" t="n">
        <v>5.237072</v>
      </c>
      <c r="Q938" s="0" t="s">
        <v>282</v>
      </c>
    </row>
    <row r="939" customFormat="false" ht="15" hidden="false" customHeight="false" outlineLevel="0" collapsed="false">
      <c r="A939" s="0" t="s">
        <v>847</v>
      </c>
      <c r="B939" s="0" t="s">
        <v>282</v>
      </c>
      <c r="C939" s="0" t="s">
        <v>325</v>
      </c>
      <c r="D939" s="0" t="n">
        <v>20180716</v>
      </c>
      <c r="E939" s="0" t="s">
        <v>920</v>
      </c>
      <c r="F939" s="0" t="n">
        <v>13000</v>
      </c>
      <c r="G939" s="0" t="n">
        <v>80.477</v>
      </c>
      <c r="H939" s="0" t="n">
        <v>5.237072</v>
      </c>
      <c r="J939" s="224" t="n">
        <f aca="false">ROUND(D939/10000,0)</f>
        <v>2018</v>
      </c>
      <c r="K939" s="224" t="n">
        <f aca="false">ROUND((D939-J939*10000)/100,0)</f>
        <v>7</v>
      </c>
      <c r="L939" s="224" t="n">
        <f aca="false">D939-J939*10000-K939*100</f>
        <v>16</v>
      </c>
      <c r="M939" s="325" t="n">
        <f aca="false">DATE(J939,K939,L939)</f>
        <v>43297</v>
      </c>
      <c r="N939" s="222" t="n">
        <f aca="false">M939+E939</f>
        <v>43297.5296527778</v>
      </c>
      <c r="O939" s="0" t="n">
        <v>80.477</v>
      </c>
      <c r="P939" s="0" t="n">
        <v>5.237072</v>
      </c>
      <c r="Q939" s="0" t="s">
        <v>282</v>
      </c>
    </row>
    <row r="940" customFormat="false" ht="15" hidden="false" customHeight="false" outlineLevel="0" collapsed="false">
      <c r="A940" s="0" t="s">
        <v>847</v>
      </c>
      <c r="B940" s="0" t="s">
        <v>282</v>
      </c>
      <c r="C940" s="0" t="s">
        <v>325</v>
      </c>
      <c r="D940" s="0" t="n">
        <v>20180716</v>
      </c>
      <c r="E940" s="0" t="s">
        <v>921</v>
      </c>
      <c r="F940" s="0" t="n">
        <v>10000</v>
      </c>
      <c r="G940" s="0" t="n">
        <v>80.33</v>
      </c>
      <c r="H940" s="0" t="n">
        <v>5.249639</v>
      </c>
      <c r="J940" s="224" t="n">
        <f aca="false">ROUND(D940/10000,0)</f>
        <v>2018</v>
      </c>
      <c r="K940" s="224" t="n">
        <f aca="false">ROUND((D940-J940*10000)/100,0)</f>
        <v>7</v>
      </c>
      <c r="L940" s="224" t="n">
        <f aca="false">D940-J940*10000-K940*100</f>
        <v>16</v>
      </c>
      <c r="M940" s="325" t="n">
        <f aca="false">DATE(J940,K940,L940)</f>
        <v>43297</v>
      </c>
      <c r="N940" s="222" t="n">
        <f aca="false">M940+E940</f>
        <v>43297.5423032407</v>
      </c>
      <c r="O940" s="0" t="n">
        <v>80.33</v>
      </c>
      <c r="P940" s="0" t="n">
        <v>5.249639</v>
      </c>
      <c r="Q940" s="0" t="s">
        <v>282</v>
      </c>
    </row>
    <row r="941" customFormat="false" ht="15" hidden="false" customHeight="false" outlineLevel="0" collapsed="false">
      <c r="A941" s="0" t="s">
        <v>847</v>
      </c>
      <c r="B941" s="0" t="s">
        <v>282</v>
      </c>
      <c r="C941" s="0" t="s">
        <v>325</v>
      </c>
      <c r="D941" s="0" t="n">
        <v>20180716</v>
      </c>
      <c r="E941" s="0" t="s">
        <v>922</v>
      </c>
      <c r="F941" s="0" t="n">
        <v>10000</v>
      </c>
      <c r="G941" s="0" t="n">
        <v>80.33</v>
      </c>
      <c r="H941" s="0" t="n">
        <v>5.249639</v>
      </c>
      <c r="J941" s="224" t="n">
        <f aca="false">ROUND(D941/10000,0)</f>
        <v>2018</v>
      </c>
      <c r="K941" s="224" t="n">
        <f aca="false">ROUND((D941-J941*10000)/100,0)</f>
        <v>7</v>
      </c>
      <c r="L941" s="224" t="n">
        <f aca="false">D941-J941*10000-K941*100</f>
        <v>16</v>
      </c>
      <c r="M941" s="325" t="n">
        <f aca="false">DATE(J941,K941,L941)</f>
        <v>43297</v>
      </c>
      <c r="N941" s="222" t="n">
        <f aca="false">M941+E941</f>
        <v>43297.5423148148</v>
      </c>
      <c r="O941" s="0" t="n">
        <v>80.33</v>
      </c>
      <c r="P941" s="0" t="n">
        <v>5.249639</v>
      </c>
      <c r="Q941" s="0" t="s">
        <v>282</v>
      </c>
    </row>
    <row r="942" customFormat="false" ht="15" hidden="false" customHeight="false" outlineLevel="0" collapsed="false">
      <c r="A942" s="0" t="s">
        <v>847</v>
      </c>
      <c r="B942" s="0" t="s">
        <v>282</v>
      </c>
      <c r="C942" s="0" t="s">
        <v>325</v>
      </c>
      <c r="D942" s="0" t="n">
        <v>20180716</v>
      </c>
      <c r="E942" s="0" t="s">
        <v>923</v>
      </c>
      <c r="F942" s="0" t="n">
        <v>12000</v>
      </c>
      <c r="G942" s="0" t="n">
        <v>80.339</v>
      </c>
      <c r="H942" s="0" t="n">
        <v>5.248868</v>
      </c>
      <c r="J942" s="224" t="n">
        <f aca="false">ROUND(D942/10000,0)</f>
        <v>2018</v>
      </c>
      <c r="K942" s="224" t="n">
        <f aca="false">ROUND((D942-J942*10000)/100,0)</f>
        <v>7</v>
      </c>
      <c r="L942" s="224" t="n">
        <f aca="false">D942-J942*10000-K942*100</f>
        <v>16</v>
      </c>
      <c r="M942" s="325" t="n">
        <f aca="false">DATE(J942,K942,L942)</f>
        <v>43297</v>
      </c>
      <c r="N942" s="222" t="n">
        <f aca="false">M942+E942</f>
        <v>43297.5484143519</v>
      </c>
      <c r="O942" s="0" t="n">
        <v>80.339</v>
      </c>
      <c r="P942" s="0" t="n">
        <v>5.248868</v>
      </c>
      <c r="Q942" s="0" t="s">
        <v>282</v>
      </c>
    </row>
    <row r="943" customFormat="false" ht="15" hidden="false" customHeight="false" outlineLevel="0" collapsed="false">
      <c r="A943" s="0" t="s">
        <v>847</v>
      </c>
      <c r="B943" s="0" t="s">
        <v>282</v>
      </c>
      <c r="C943" s="0" t="s">
        <v>325</v>
      </c>
      <c r="D943" s="0" t="n">
        <v>20180716</v>
      </c>
      <c r="E943" s="0" t="s">
        <v>924</v>
      </c>
      <c r="F943" s="0" t="n">
        <v>12000</v>
      </c>
      <c r="G943" s="0" t="n">
        <v>80.339</v>
      </c>
      <c r="H943" s="0" t="n">
        <v>5.248868</v>
      </c>
      <c r="J943" s="224" t="n">
        <f aca="false">ROUND(D943/10000,0)</f>
        <v>2018</v>
      </c>
      <c r="K943" s="224" t="n">
        <f aca="false">ROUND((D943-J943*10000)/100,0)</f>
        <v>7</v>
      </c>
      <c r="L943" s="224" t="n">
        <f aca="false">D943-J943*10000-K943*100</f>
        <v>16</v>
      </c>
      <c r="M943" s="325" t="n">
        <f aca="false">DATE(J943,K943,L943)</f>
        <v>43297</v>
      </c>
      <c r="N943" s="222" t="n">
        <f aca="false">M943+E943</f>
        <v>43297.5484259259</v>
      </c>
      <c r="O943" s="0" t="n">
        <v>80.339</v>
      </c>
      <c r="P943" s="0" t="n">
        <v>5.248868</v>
      </c>
      <c r="Q943" s="0" t="s">
        <v>282</v>
      </c>
    </row>
    <row r="944" customFormat="false" ht="15" hidden="false" customHeight="false" outlineLevel="0" collapsed="false">
      <c r="A944" s="0" t="s">
        <v>847</v>
      </c>
      <c r="B944" s="0" t="s">
        <v>282</v>
      </c>
      <c r="C944" s="0" t="s">
        <v>325</v>
      </c>
      <c r="D944" s="0" t="n">
        <v>20180716</v>
      </c>
      <c r="E944" s="0" t="s">
        <v>925</v>
      </c>
      <c r="F944" s="0" t="n">
        <v>12000</v>
      </c>
      <c r="G944" s="0" t="n">
        <v>80.404</v>
      </c>
      <c r="H944" s="0" t="n">
        <v>5.243309</v>
      </c>
      <c r="J944" s="224" t="n">
        <f aca="false">ROUND(D944/10000,0)</f>
        <v>2018</v>
      </c>
      <c r="K944" s="224" t="n">
        <f aca="false">ROUND((D944-J944*10000)/100,0)</f>
        <v>7</v>
      </c>
      <c r="L944" s="224" t="n">
        <f aca="false">D944-J944*10000-K944*100</f>
        <v>16</v>
      </c>
      <c r="M944" s="325" t="n">
        <f aca="false">DATE(J944,K944,L944)</f>
        <v>43297</v>
      </c>
      <c r="N944" s="222" t="n">
        <f aca="false">M944+E944</f>
        <v>43297.5677083333</v>
      </c>
      <c r="O944" s="0" t="n">
        <v>80.404</v>
      </c>
      <c r="P944" s="0" t="n">
        <v>5.243309</v>
      </c>
      <c r="Q944" s="0" t="s">
        <v>282</v>
      </c>
    </row>
    <row r="945" customFormat="false" ht="15" hidden="false" customHeight="false" outlineLevel="0" collapsed="false">
      <c r="A945" s="0" t="s">
        <v>847</v>
      </c>
      <c r="B945" s="0" t="s">
        <v>282</v>
      </c>
      <c r="C945" s="0" t="s">
        <v>325</v>
      </c>
      <c r="D945" s="0" t="n">
        <v>20180716</v>
      </c>
      <c r="E945" s="0" t="s">
        <v>925</v>
      </c>
      <c r="F945" s="0" t="n">
        <v>12000</v>
      </c>
      <c r="G945" s="0" t="n">
        <v>80.404</v>
      </c>
      <c r="H945" s="0" t="n">
        <v>5.243309</v>
      </c>
      <c r="J945" s="224" t="n">
        <f aca="false">ROUND(D945/10000,0)</f>
        <v>2018</v>
      </c>
      <c r="K945" s="224" t="n">
        <f aca="false">ROUND((D945-J945*10000)/100,0)</f>
        <v>7</v>
      </c>
      <c r="L945" s="224" t="n">
        <f aca="false">D945-J945*10000-K945*100</f>
        <v>16</v>
      </c>
      <c r="M945" s="325" t="n">
        <f aca="false">DATE(J945,K945,L945)</f>
        <v>43297</v>
      </c>
      <c r="N945" s="222" t="n">
        <f aca="false">M945+E945</f>
        <v>43297.5677083333</v>
      </c>
      <c r="O945" s="0" t="n">
        <v>80.404</v>
      </c>
      <c r="P945" s="0" t="n">
        <v>5.243309</v>
      </c>
      <c r="Q945" s="0" t="s">
        <v>282</v>
      </c>
    </row>
    <row r="946" customFormat="false" ht="15" hidden="false" customHeight="false" outlineLevel="0" collapsed="false">
      <c r="A946" s="0" t="s">
        <v>847</v>
      </c>
      <c r="B946" s="0" t="s">
        <v>282</v>
      </c>
      <c r="C946" s="0" t="s">
        <v>325</v>
      </c>
      <c r="D946" s="0" t="n">
        <v>20180716</v>
      </c>
      <c r="E946" s="0" t="s">
        <v>926</v>
      </c>
      <c r="F946" s="0" t="n">
        <v>15000</v>
      </c>
      <c r="G946" s="0" t="n">
        <v>80.404</v>
      </c>
      <c r="H946" s="0" t="n">
        <v>5.243309</v>
      </c>
      <c r="J946" s="224" t="n">
        <f aca="false">ROUND(D946/10000,0)</f>
        <v>2018</v>
      </c>
      <c r="K946" s="224" t="n">
        <f aca="false">ROUND((D946-J946*10000)/100,0)</f>
        <v>7</v>
      </c>
      <c r="L946" s="224" t="n">
        <f aca="false">D946-J946*10000-K946*100</f>
        <v>16</v>
      </c>
      <c r="M946" s="325" t="n">
        <f aca="false">DATE(J946,K946,L946)</f>
        <v>43297</v>
      </c>
      <c r="N946" s="222" t="n">
        <f aca="false">M946+E946</f>
        <v>43297.6151157407</v>
      </c>
      <c r="O946" s="0" t="n">
        <v>80.404</v>
      </c>
      <c r="P946" s="0" t="n">
        <v>5.243309</v>
      </c>
      <c r="Q946" s="0" t="s">
        <v>282</v>
      </c>
    </row>
    <row r="947" customFormat="false" ht="15" hidden="false" customHeight="false" outlineLevel="0" collapsed="false">
      <c r="A947" s="0" t="s">
        <v>847</v>
      </c>
      <c r="B947" s="0" t="s">
        <v>282</v>
      </c>
      <c r="C947" s="0" t="s">
        <v>325</v>
      </c>
      <c r="D947" s="0" t="n">
        <v>20180716</v>
      </c>
      <c r="E947" s="0" t="s">
        <v>927</v>
      </c>
      <c r="F947" s="0" t="n">
        <v>15000</v>
      </c>
      <c r="G947" s="0" t="n">
        <v>80.404</v>
      </c>
      <c r="H947" s="0" t="n">
        <v>5.243309</v>
      </c>
      <c r="J947" s="224" t="n">
        <f aca="false">ROUND(D947/10000,0)</f>
        <v>2018</v>
      </c>
      <c r="K947" s="224" t="n">
        <f aca="false">ROUND((D947-J947*10000)/100,0)</f>
        <v>7</v>
      </c>
      <c r="L947" s="224" t="n">
        <f aca="false">D947-J947*10000-K947*100</f>
        <v>16</v>
      </c>
      <c r="M947" s="325" t="n">
        <f aca="false">DATE(J947,K947,L947)</f>
        <v>43297</v>
      </c>
      <c r="N947" s="222" t="n">
        <f aca="false">M947+E947</f>
        <v>43297.6151273148</v>
      </c>
      <c r="O947" s="0" t="n">
        <v>80.404</v>
      </c>
      <c r="P947" s="0" t="n">
        <v>5.243309</v>
      </c>
      <c r="Q947" s="0" t="s">
        <v>282</v>
      </c>
    </row>
    <row r="948" customFormat="false" ht="15" hidden="false" customHeight="false" outlineLevel="0" collapsed="false">
      <c r="A948" s="0" t="s">
        <v>847</v>
      </c>
      <c r="B948" s="0" t="s">
        <v>282</v>
      </c>
      <c r="C948" s="0" t="s">
        <v>325</v>
      </c>
      <c r="D948" s="0" t="n">
        <v>20180716</v>
      </c>
      <c r="E948" s="0" t="s">
        <v>928</v>
      </c>
      <c r="F948" s="0" t="n">
        <v>15000</v>
      </c>
      <c r="G948" s="0" t="n">
        <v>80.46</v>
      </c>
      <c r="H948" s="0" t="n">
        <v>5.238523</v>
      </c>
      <c r="J948" s="224" t="n">
        <f aca="false">ROUND(D948/10000,0)</f>
        <v>2018</v>
      </c>
      <c r="K948" s="224" t="n">
        <f aca="false">ROUND((D948-J948*10000)/100,0)</f>
        <v>7</v>
      </c>
      <c r="L948" s="224" t="n">
        <f aca="false">D948-J948*10000-K948*100</f>
        <v>16</v>
      </c>
      <c r="M948" s="325" t="n">
        <f aca="false">DATE(J948,K948,L948)</f>
        <v>43297</v>
      </c>
      <c r="N948" s="222" t="n">
        <f aca="false">M948+E948</f>
        <v>43297.6527777778</v>
      </c>
      <c r="O948" s="0" t="n">
        <v>80.46</v>
      </c>
      <c r="P948" s="0" t="n">
        <v>5.238523</v>
      </c>
      <c r="Q948" s="0" t="s">
        <v>282</v>
      </c>
    </row>
    <row r="949" customFormat="false" ht="15" hidden="false" customHeight="false" outlineLevel="0" collapsed="false">
      <c r="A949" s="0" t="s">
        <v>847</v>
      </c>
      <c r="B949" s="0" t="s">
        <v>282</v>
      </c>
      <c r="C949" s="0" t="s">
        <v>325</v>
      </c>
      <c r="D949" s="0" t="n">
        <v>20180716</v>
      </c>
      <c r="E949" s="0" t="s">
        <v>929</v>
      </c>
      <c r="F949" s="0" t="n">
        <v>15000</v>
      </c>
      <c r="G949" s="0" t="n">
        <v>80.46</v>
      </c>
      <c r="H949" s="0" t="n">
        <v>5.238523</v>
      </c>
      <c r="J949" s="224" t="n">
        <f aca="false">ROUND(D949/10000,0)</f>
        <v>2018</v>
      </c>
      <c r="K949" s="224" t="n">
        <f aca="false">ROUND((D949-J949*10000)/100,0)</f>
        <v>7</v>
      </c>
      <c r="L949" s="224" t="n">
        <f aca="false">D949-J949*10000-K949*100</f>
        <v>16</v>
      </c>
      <c r="M949" s="325" t="n">
        <f aca="false">DATE(J949,K949,L949)</f>
        <v>43297</v>
      </c>
      <c r="N949" s="222" t="n">
        <f aca="false">M949+E949</f>
        <v>43297.6529166667</v>
      </c>
      <c r="O949" s="0" t="n">
        <v>80.46</v>
      </c>
      <c r="P949" s="0" t="n">
        <v>5.238523</v>
      </c>
      <c r="Q949" s="0" t="s">
        <v>282</v>
      </c>
    </row>
    <row r="950" customFormat="false" ht="15" hidden="false" customHeight="false" outlineLevel="0" collapsed="false">
      <c r="A950" s="0" t="s">
        <v>847</v>
      </c>
      <c r="B950" s="0" t="s">
        <v>282</v>
      </c>
      <c r="C950" s="0" t="s">
        <v>325</v>
      </c>
      <c r="D950" s="0" t="n">
        <v>20180716</v>
      </c>
      <c r="E950" s="0" t="s">
        <v>930</v>
      </c>
      <c r="F950" s="0" t="n">
        <v>18000</v>
      </c>
      <c r="G950" s="0" t="n">
        <v>80.561</v>
      </c>
      <c r="H950" s="0" t="n">
        <v>5.229905</v>
      </c>
      <c r="J950" s="224" t="n">
        <f aca="false">ROUND(D950/10000,0)</f>
        <v>2018</v>
      </c>
      <c r="K950" s="224" t="n">
        <f aca="false">ROUND((D950-J950*10000)/100,0)</f>
        <v>7</v>
      </c>
      <c r="L950" s="224" t="n">
        <f aca="false">D950-J950*10000-K950*100</f>
        <v>16</v>
      </c>
      <c r="M950" s="325" t="n">
        <f aca="false">DATE(J950,K950,L950)</f>
        <v>43297</v>
      </c>
      <c r="N950" s="222" t="n">
        <f aca="false">M950+E950</f>
        <v>43297.6564351852</v>
      </c>
      <c r="O950" s="0" t="n">
        <v>80.561</v>
      </c>
      <c r="P950" s="0" t="n">
        <v>5.229905</v>
      </c>
      <c r="Q950" s="0" t="s">
        <v>282</v>
      </c>
    </row>
    <row r="951" customFormat="false" ht="15" hidden="false" customHeight="false" outlineLevel="0" collapsed="false">
      <c r="A951" s="0" t="s">
        <v>847</v>
      </c>
      <c r="B951" s="0" t="s">
        <v>282</v>
      </c>
      <c r="C951" s="0" t="s">
        <v>325</v>
      </c>
      <c r="D951" s="0" t="n">
        <v>20180716</v>
      </c>
      <c r="E951" s="0" t="s">
        <v>930</v>
      </c>
      <c r="F951" s="0" t="n">
        <v>18000</v>
      </c>
      <c r="G951" s="0" t="n">
        <v>80.811</v>
      </c>
      <c r="H951" s="0" t="n">
        <v>5.208635</v>
      </c>
      <c r="J951" s="224" t="n">
        <f aca="false">ROUND(D951/10000,0)</f>
        <v>2018</v>
      </c>
      <c r="K951" s="224" t="n">
        <f aca="false">ROUND((D951-J951*10000)/100,0)</f>
        <v>7</v>
      </c>
      <c r="L951" s="224" t="n">
        <f aca="false">D951-J951*10000-K951*100</f>
        <v>16</v>
      </c>
      <c r="M951" s="325" t="n">
        <f aca="false">DATE(J951,K951,L951)</f>
        <v>43297</v>
      </c>
      <c r="N951" s="222" t="n">
        <f aca="false">M951+E951</f>
        <v>43297.6564351852</v>
      </c>
      <c r="O951" s="0" t="n">
        <v>80.811</v>
      </c>
      <c r="P951" s="0" t="n">
        <v>5.208635</v>
      </c>
      <c r="Q951" s="0" t="s">
        <v>282</v>
      </c>
    </row>
    <row r="952" customFormat="false" ht="15" hidden="false" customHeight="false" outlineLevel="0" collapsed="false">
      <c r="A952" s="0" t="s">
        <v>847</v>
      </c>
      <c r="B952" s="0" t="s">
        <v>282</v>
      </c>
      <c r="C952" s="0" t="s">
        <v>325</v>
      </c>
      <c r="D952" s="0" t="n">
        <v>20180716</v>
      </c>
      <c r="E952" s="0" t="s">
        <v>930</v>
      </c>
      <c r="F952" s="0" t="n">
        <v>18000</v>
      </c>
      <c r="G952" s="0" t="n">
        <v>82.536</v>
      </c>
      <c r="H952" s="0" t="n">
        <v>5.064282</v>
      </c>
      <c r="J952" s="224" t="n">
        <f aca="false">ROUND(D952/10000,0)</f>
        <v>2018</v>
      </c>
      <c r="K952" s="224" t="n">
        <f aca="false">ROUND((D952-J952*10000)/100,0)</f>
        <v>7</v>
      </c>
      <c r="L952" s="224" t="n">
        <f aca="false">D952-J952*10000-K952*100</f>
        <v>16</v>
      </c>
      <c r="M952" s="325" t="n">
        <f aca="false">DATE(J952,K952,L952)</f>
        <v>43297</v>
      </c>
      <c r="N952" s="222" t="n">
        <f aca="false">M952+E952</f>
        <v>43297.6564351852</v>
      </c>
      <c r="O952" s="0" t="n">
        <v>82.536</v>
      </c>
      <c r="P952" s="0" t="n">
        <v>5.064282</v>
      </c>
      <c r="Q952" s="0" t="s">
        <v>282</v>
      </c>
    </row>
    <row r="953" customFormat="false" ht="15" hidden="false" customHeight="false" outlineLevel="0" collapsed="false">
      <c r="A953" s="0" t="s">
        <v>847</v>
      </c>
      <c r="B953" s="0" t="s">
        <v>282</v>
      </c>
      <c r="C953" s="0" t="s">
        <v>325</v>
      </c>
      <c r="D953" s="0" t="n">
        <v>20180716</v>
      </c>
      <c r="E953" s="0" t="s">
        <v>931</v>
      </c>
      <c r="F953" s="0" t="n">
        <v>12000</v>
      </c>
      <c r="G953" s="0" t="n">
        <v>80.441</v>
      </c>
      <c r="H953" s="0" t="n">
        <v>5.240146</v>
      </c>
      <c r="J953" s="224" t="n">
        <f aca="false">ROUND(D953/10000,0)</f>
        <v>2018</v>
      </c>
      <c r="K953" s="224" t="n">
        <f aca="false">ROUND((D953-J953*10000)/100,0)</f>
        <v>7</v>
      </c>
      <c r="L953" s="224" t="n">
        <f aca="false">D953-J953*10000-K953*100</f>
        <v>16</v>
      </c>
      <c r="M953" s="325" t="n">
        <f aca="false">DATE(J953,K953,L953)</f>
        <v>43297</v>
      </c>
      <c r="N953" s="222" t="n">
        <f aca="false">M953+E953</f>
        <v>43297.6597685185</v>
      </c>
      <c r="O953" s="0" t="n">
        <v>80.441</v>
      </c>
      <c r="P953" s="0" t="n">
        <v>5.240146</v>
      </c>
      <c r="Q953" s="0" t="s">
        <v>282</v>
      </c>
    </row>
    <row r="954" customFormat="false" ht="15" hidden="false" customHeight="false" outlineLevel="0" collapsed="false">
      <c r="A954" s="0" t="s">
        <v>847</v>
      </c>
      <c r="B954" s="0" t="s">
        <v>282</v>
      </c>
      <c r="C954" s="0" t="s">
        <v>325</v>
      </c>
      <c r="D954" s="0" t="n">
        <v>20180716</v>
      </c>
      <c r="E954" s="0" t="s">
        <v>931</v>
      </c>
      <c r="F954" s="0" t="n">
        <v>12000</v>
      </c>
      <c r="G954" s="0" t="n">
        <v>80.441</v>
      </c>
      <c r="H954" s="0" t="n">
        <v>5.240146</v>
      </c>
      <c r="J954" s="224" t="n">
        <f aca="false">ROUND(D954/10000,0)</f>
        <v>2018</v>
      </c>
      <c r="K954" s="224" t="n">
        <f aca="false">ROUND((D954-J954*10000)/100,0)</f>
        <v>7</v>
      </c>
      <c r="L954" s="224" t="n">
        <f aca="false">D954-J954*10000-K954*100</f>
        <v>16</v>
      </c>
      <c r="M954" s="325" t="n">
        <f aca="false">DATE(J954,K954,L954)</f>
        <v>43297</v>
      </c>
      <c r="N954" s="222" t="n">
        <f aca="false">M954+E954</f>
        <v>43297.6597685185</v>
      </c>
      <c r="O954" s="0" t="n">
        <v>80.441</v>
      </c>
      <c r="P954" s="0" t="n">
        <v>5.240146</v>
      </c>
      <c r="Q954" s="0" t="s">
        <v>282</v>
      </c>
    </row>
    <row r="955" customFormat="false" ht="15" hidden="false" customHeight="false" outlineLevel="0" collapsed="false">
      <c r="A955" s="0" t="s">
        <v>847</v>
      </c>
      <c r="B955" s="0" t="s">
        <v>282</v>
      </c>
      <c r="C955" s="0" t="s">
        <v>325</v>
      </c>
      <c r="D955" s="0" t="n">
        <v>20180717</v>
      </c>
      <c r="E955" s="0" t="s">
        <v>932</v>
      </c>
      <c r="F955" s="0" t="n">
        <v>15000</v>
      </c>
      <c r="G955" s="0" t="n">
        <v>81.1325</v>
      </c>
      <c r="H955" s="0" t="n">
        <v>5.181517</v>
      </c>
      <c r="J955" s="224" t="n">
        <f aca="false">ROUND(D955/10000,0)</f>
        <v>2018</v>
      </c>
      <c r="K955" s="224" t="n">
        <f aca="false">ROUND((D955-J955*10000)/100,0)</f>
        <v>7</v>
      </c>
      <c r="L955" s="224" t="n">
        <f aca="false">D955-J955*10000-K955*100</f>
        <v>17</v>
      </c>
      <c r="M955" s="325" t="n">
        <f aca="false">DATE(J955,K955,L955)</f>
        <v>43298</v>
      </c>
      <c r="N955" s="222" t="n">
        <f aca="false">M955+E955</f>
        <v>43298.604537037</v>
      </c>
      <c r="O955" s="0" t="n">
        <v>81.1325</v>
      </c>
      <c r="P955" s="0" t="n">
        <v>5.181517</v>
      </c>
      <c r="Q955" s="0" t="s">
        <v>282</v>
      </c>
    </row>
    <row r="956" customFormat="false" ht="15" hidden="false" customHeight="false" outlineLevel="0" collapsed="false">
      <c r="A956" s="0" t="s">
        <v>847</v>
      </c>
      <c r="B956" s="0" t="s">
        <v>282</v>
      </c>
      <c r="C956" s="0" t="s">
        <v>325</v>
      </c>
      <c r="D956" s="0" t="n">
        <v>20180717</v>
      </c>
      <c r="E956" s="0" t="s">
        <v>932</v>
      </c>
      <c r="F956" s="0" t="n">
        <v>15000</v>
      </c>
      <c r="G956" s="0" t="n">
        <v>79.5425</v>
      </c>
      <c r="H956" s="0" t="n">
        <v>5.317615</v>
      </c>
      <c r="J956" s="224" t="n">
        <f aca="false">ROUND(D956/10000,0)</f>
        <v>2018</v>
      </c>
      <c r="K956" s="224" t="n">
        <f aca="false">ROUND((D956-J956*10000)/100,0)</f>
        <v>7</v>
      </c>
      <c r="L956" s="224" t="n">
        <f aca="false">D956-J956*10000-K956*100</f>
        <v>17</v>
      </c>
      <c r="M956" s="325" t="n">
        <f aca="false">DATE(J956,K956,L956)</f>
        <v>43298</v>
      </c>
      <c r="N956" s="222" t="n">
        <f aca="false">M956+E956</f>
        <v>43298.604537037</v>
      </c>
      <c r="O956" s="0" t="n">
        <v>79.5425</v>
      </c>
      <c r="P956" s="0" t="n">
        <v>5.317615</v>
      </c>
      <c r="Q956" s="0" t="s">
        <v>282</v>
      </c>
    </row>
    <row r="957" customFormat="false" ht="15" hidden="false" customHeight="false" outlineLevel="0" collapsed="false">
      <c r="A957" s="0" t="s">
        <v>847</v>
      </c>
      <c r="B957" s="0" t="s">
        <v>282</v>
      </c>
      <c r="C957" s="0" t="s">
        <v>325</v>
      </c>
      <c r="D957" s="0" t="n">
        <v>20180717</v>
      </c>
      <c r="E957" s="0" t="s">
        <v>933</v>
      </c>
      <c r="F957" s="0" t="n">
        <v>20000</v>
      </c>
      <c r="G957" s="0" t="n">
        <v>79.5325</v>
      </c>
      <c r="H957" s="0" t="n">
        <v>5.318483</v>
      </c>
      <c r="J957" s="224" t="n">
        <f aca="false">ROUND(D957/10000,0)</f>
        <v>2018</v>
      </c>
      <c r="K957" s="224" t="n">
        <f aca="false">ROUND((D957-J957*10000)/100,0)</f>
        <v>7</v>
      </c>
      <c r="L957" s="224" t="n">
        <f aca="false">D957-J957*10000-K957*100</f>
        <v>17</v>
      </c>
      <c r="M957" s="325" t="n">
        <f aca="false">DATE(J957,K957,L957)</f>
        <v>43298</v>
      </c>
      <c r="N957" s="222" t="n">
        <f aca="false">M957+E957</f>
        <v>43298.6071412037</v>
      </c>
      <c r="O957" s="0" t="n">
        <v>79.5325</v>
      </c>
      <c r="P957" s="0" t="n">
        <v>5.318483</v>
      </c>
      <c r="Q957" s="0" t="s">
        <v>282</v>
      </c>
    </row>
    <row r="958" customFormat="false" ht="15" hidden="false" customHeight="false" outlineLevel="0" collapsed="false">
      <c r="A958" s="0" t="s">
        <v>847</v>
      </c>
      <c r="B958" s="0" t="s">
        <v>282</v>
      </c>
      <c r="C958" s="0" t="s">
        <v>325</v>
      </c>
      <c r="D958" s="0" t="n">
        <v>20180717</v>
      </c>
      <c r="E958" s="0" t="s">
        <v>933</v>
      </c>
      <c r="F958" s="0" t="n">
        <v>20000</v>
      </c>
      <c r="G958" s="0" t="n">
        <v>81.1225</v>
      </c>
      <c r="H958" s="0" t="n">
        <v>5.182361</v>
      </c>
      <c r="J958" s="224" t="n">
        <f aca="false">ROUND(D958/10000,0)</f>
        <v>2018</v>
      </c>
      <c r="K958" s="224" t="n">
        <f aca="false">ROUND((D958-J958*10000)/100,0)</f>
        <v>7</v>
      </c>
      <c r="L958" s="224" t="n">
        <f aca="false">D958-J958*10000-K958*100</f>
        <v>17</v>
      </c>
      <c r="M958" s="325" t="n">
        <f aca="false">DATE(J958,K958,L958)</f>
        <v>43298</v>
      </c>
      <c r="N958" s="222" t="n">
        <f aca="false">M958+E958</f>
        <v>43298.6071412037</v>
      </c>
      <c r="O958" s="0" t="n">
        <v>81.1225</v>
      </c>
      <c r="P958" s="0" t="n">
        <v>5.182361</v>
      </c>
      <c r="Q958" s="0" t="s">
        <v>282</v>
      </c>
    </row>
    <row r="959" customFormat="false" ht="15" hidden="false" customHeight="false" outlineLevel="0" collapsed="false">
      <c r="A959" s="0" t="s">
        <v>847</v>
      </c>
      <c r="B959" s="0" t="s">
        <v>282</v>
      </c>
      <c r="C959" s="0" t="s">
        <v>325</v>
      </c>
      <c r="D959" s="0" t="n">
        <v>20180718</v>
      </c>
      <c r="E959" s="0" t="s">
        <v>934</v>
      </c>
      <c r="F959" s="0" t="n">
        <v>13000</v>
      </c>
      <c r="G959" s="0" t="n">
        <v>79.75</v>
      </c>
      <c r="H959" s="0" t="n">
        <v>5.299755</v>
      </c>
      <c r="J959" s="224" t="n">
        <f aca="false">ROUND(D959/10000,0)</f>
        <v>2018</v>
      </c>
      <c r="K959" s="224" t="n">
        <f aca="false">ROUND((D959-J959*10000)/100,0)</f>
        <v>7</v>
      </c>
      <c r="L959" s="224" t="n">
        <f aca="false">D959-J959*10000-K959*100</f>
        <v>18</v>
      </c>
      <c r="M959" s="325" t="n">
        <f aca="false">DATE(J959,K959,L959)</f>
        <v>43299</v>
      </c>
      <c r="N959" s="222" t="n">
        <f aca="false">M959+E959</f>
        <v>43299.5944675926</v>
      </c>
      <c r="O959" s="0" t="n">
        <v>79.75</v>
      </c>
      <c r="P959" s="0" t="n">
        <v>5.299755</v>
      </c>
      <c r="Q959" s="0" t="s">
        <v>282</v>
      </c>
    </row>
    <row r="960" customFormat="false" ht="15" hidden="false" customHeight="false" outlineLevel="0" collapsed="false">
      <c r="A960" s="0" t="s">
        <v>847</v>
      </c>
      <c r="B960" s="0" t="s">
        <v>282</v>
      </c>
      <c r="C960" s="0" t="s">
        <v>325</v>
      </c>
      <c r="D960" s="0" t="n">
        <v>20180718</v>
      </c>
      <c r="E960" s="0" t="s">
        <v>935</v>
      </c>
      <c r="F960" s="0" t="n">
        <v>13000</v>
      </c>
      <c r="G960" s="0" t="n">
        <v>79.75</v>
      </c>
      <c r="H960" s="0" t="n">
        <v>5.299755</v>
      </c>
      <c r="J960" s="224" t="n">
        <f aca="false">ROUND(D960/10000,0)</f>
        <v>2018</v>
      </c>
      <c r="K960" s="224" t="n">
        <f aca="false">ROUND((D960-J960*10000)/100,0)</f>
        <v>7</v>
      </c>
      <c r="L960" s="224" t="n">
        <f aca="false">D960-J960*10000-K960*100</f>
        <v>18</v>
      </c>
      <c r="M960" s="325" t="n">
        <f aca="false">DATE(J960,K960,L960)</f>
        <v>43299</v>
      </c>
      <c r="N960" s="222" t="n">
        <f aca="false">M960+E960</f>
        <v>43299.5944791667</v>
      </c>
      <c r="O960" s="0" t="n">
        <v>79.75</v>
      </c>
      <c r="P960" s="0" t="n">
        <v>5.299755</v>
      </c>
      <c r="Q960" s="0" t="s">
        <v>282</v>
      </c>
    </row>
    <row r="961" customFormat="false" ht="15" hidden="false" customHeight="false" outlineLevel="0" collapsed="false">
      <c r="A961" s="0" t="s">
        <v>847</v>
      </c>
      <c r="B961" s="0" t="s">
        <v>282</v>
      </c>
      <c r="C961" s="0" t="s">
        <v>325</v>
      </c>
      <c r="D961" s="0" t="n">
        <v>20180718</v>
      </c>
      <c r="E961" s="0" t="s">
        <v>936</v>
      </c>
      <c r="F961" s="0" t="n">
        <v>14000</v>
      </c>
      <c r="G961" s="0" t="n">
        <v>79.715</v>
      </c>
      <c r="H961" s="0" t="n">
        <v>5.302782</v>
      </c>
      <c r="J961" s="224" t="n">
        <f aca="false">ROUND(D961/10000,0)</f>
        <v>2018</v>
      </c>
      <c r="K961" s="224" t="n">
        <f aca="false">ROUND((D961-J961*10000)/100,0)</f>
        <v>7</v>
      </c>
      <c r="L961" s="224" t="n">
        <f aca="false">D961-J961*10000-K961*100</f>
        <v>18</v>
      </c>
      <c r="M961" s="325" t="n">
        <f aca="false">DATE(J961,K961,L961)</f>
        <v>43299</v>
      </c>
      <c r="N961" s="222" t="n">
        <f aca="false">M961+E961</f>
        <v>43299.6277662037</v>
      </c>
      <c r="O961" s="0" t="n">
        <v>79.715</v>
      </c>
      <c r="P961" s="0" t="n">
        <v>5.302782</v>
      </c>
      <c r="Q961" s="0" t="s">
        <v>282</v>
      </c>
    </row>
    <row r="962" customFormat="false" ht="15" hidden="false" customHeight="false" outlineLevel="0" collapsed="false">
      <c r="A962" s="0" t="s">
        <v>847</v>
      </c>
      <c r="B962" s="0" t="s">
        <v>282</v>
      </c>
      <c r="C962" s="0" t="s">
        <v>325</v>
      </c>
      <c r="D962" s="0" t="n">
        <v>20180718</v>
      </c>
      <c r="E962" s="0" t="s">
        <v>936</v>
      </c>
      <c r="F962" s="0" t="n">
        <v>14000</v>
      </c>
      <c r="G962" s="0" t="n">
        <v>79.715</v>
      </c>
      <c r="H962" s="0" t="n">
        <v>5.302782</v>
      </c>
      <c r="J962" s="224" t="n">
        <f aca="false">ROUND(D962/10000,0)</f>
        <v>2018</v>
      </c>
      <c r="K962" s="224" t="n">
        <f aca="false">ROUND((D962-J962*10000)/100,0)</f>
        <v>7</v>
      </c>
      <c r="L962" s="224" t="n">
        <f aca="false">D962-J962*10000-K962*100</f>
        <v>18</v>
      </c>
      <c r="M962" s="325" t="n">
        <f aca="false">DATE(J962,K962,L962)</f>
        <v>43299</v>
      </c>
      <c r="N962" s="222" t="n">
        <f aca="false">M962+E962</f>
        <v>43299.6277662037</v>
      </c>
      <c r="O962" s="0" t="n">
        <v>79.715</v>
      </c>
      <c r="P962" s="0" t="n">
        <v>5.302782</v>
      </c>
      <c r="Q962" s="0" t="s">
        <v>282</v>
      </c>
    </row>
    <row r="963" customFormat="false" ht="15" hidden="false" customHeight="false" outlineLevel="0" collapsed="false">
      <c r="A963" s="0" t="s">
        <v>847</v>
      </c>
      <c r="B963" s="0" t="s">
        <v>282</v>
      </c>
      <c r="C963" s="0" t="s">
        <v>325</v>
      </c>
      <c r="D963" s="0" t="n">
        <v>20180719</v>
      </c>
      <c r="E963" s="0" t="s">
        <v>937</v>
      </c>
      <c r="F963" s="0" t="n">
        <v>20000</v>
      </c>
      <c r="G963" s="0" t="n">
        <v>78.715</v>
      </c>
      <c r="H963" s="0" t="n">
        <v>5.390404</v>
      </c>
      <c r="J963" s="224" t="n">
        <f aca="false">ROUND(D963/10000,0)</f>
        <v>2018</v>
      </c>
      <c r="K963" s="224" t="n">
        <f aca="false">ROUND((D963-J963*10000)/100,0)</f>
        <v>7</v>
      </c>
      <c r="L963" s="224" t="n">
        <f aca="false">D963-J963*10000-K963*100</f>
        <v>19</v>
      </c>
      <c r="M963" s="325" t="n">
        <f aca="false">DATE(J963,K963,L963)</f>
        <v>43300</v>
      </c>
      <c r="N963" s="222" t="n">
        <f aca="false">M963+E963</f>
        <v>43300.45625</v>
      </c>
      <c r="O963" s="0" t="n">
        <v>78.715</v>
      </c>
      <c r="P963" s="0" t="n">
        <v>5.390404</v>
      </c>
      <c r="Q963" s="0" t="s">
        <v>282</v>
      </c>
    </row>
    <row r="964" customFormat="false" ht="15" hidden="false" customHeight="false" outlineLevel="0" collapsed="false">
      <c r="A964" s="0" t="s">
        <v>847</v>
      </c>
      <c r="B964" s="0" t="s">
        <v>282</v>
      </c>
      <c r="C964" s="0" t="s">
        <v>325</v>
      </c>
      <c r="D964" s="0" t="n">
        <v>20180719</v>
      </c>
      <c r="E964" s="0" t="s">
        <v>937</v>
      </c>
      <c r="F964" s="0" t="n">
        <v>20000</v>
      </c>
      <c r="G964" s="0" t="n">
        <v>78.89</v>
      </c>
      <c r="H964" s="0" t="n">
        <v>5.375019</v>
      </c>
      <c r="J964" s="224" t="n">
        <f aca="false">ROUND(D964/10000,0)</f>
        <v>2018</v>
      </c>
      <c r="K964" s="224" t="n">
        <f aca="false">ROUND((D964-J964*10000)/100,0)</f>
        <v>7</v>
      </c>
      <c r="L964" s="224" t="n">
        <f aca="false">D964-J964*10000-K964*100</f>
        <v>19</v>
      </c>
      <c r="M964" s="325" t="n">
        <f aca="false">DATE(J964,K964,L964)</f>
        <v>43300</v>
      </c>
      <c r="N964" s="222" t="n">
        <f aca="false">M964+E964</f>
        <v>43300.45625</v>
      </c>
      <c r="O964" s="0" t="n">
        <v>78.89</v>
      </c>
      <c r="P964" s="0" t="n">
        <v>5.375019</v>
      </c>
      <c r="Q964" s="0" t="s">
        <v>282</v>
      </c>
    </row>
    <row r="965" customFormat="false" ht="15" hidden="false" customHeight="false" outlineLevel="0" collapsed="false">
      <c r="A965" s="0" t="s">
        <v>847</v>
      </c>
      <c r="B965" s="0" t="s">
        <v>282</v>
      </c>
      <c r="C965" s="0" t="s">
        <v>325</v>
      </c>
      <c r="D965" s="0" t="n">
        <v>20180719</v>
      </c>
      <c r="E965" s="0" t="s">
        <v>938</v>
      </c>
      <c r="F965" s="0" t="n">
        <v>3650000</v>
      </c>
      <c r="G965" s="0" t="n">
        <v>79.532</v>
      </c>
      <c r="H965" s="0" t="n">
        <v>5.318978</v>
      </c>
      <c r="J965" s="224" t="n">
        <f aca="false">ROUND(D965/10000,0)</f>
        <v>2018</v>
      </c>
      <c r="K965" s="224" t="n">
        <f aca="false">ROUND((D965-J965*10000)/100,0)</f>
        <v>7</v>
      </c>
      <c r="L965" s="224" t="n">
        <f aca="false">D965-J965*10000-K965*100</f>
        <v>19</v>
      </c>
      <c r="M965" s="325" t="n">
        <f aca="false">DATE(J965,K965,L965)</f>
        <v>43300</v>
      </c>
      <c r="N965" s="222" t="n">
        <f aca="false">M965+E965</f>
        <v>43300.4642476852</v>
      </c>
      <c r="O965" s="0" t="n">
        <v>79.532</v>
      </c>
      <c r="P965" s="0" t="n">
        <v>5.318978</v>
      </c>
      <c r="Q965" s="0" t="s">
        <v>282</v>
      </c>
    </row>
    <row r="966" customFormat="false" ht="15" hidden="false" customHeight="false" outlineLevel="0" collapsed="false">
      <c r="A966" s="0" t="s">
        <v>847</v>
      </c>
      <c r="B966" s="0" t="s">
        <v>282</v>
      </c>
      <c r="C966" s="0" t="s">
        <v>325</v>
      </c>
      <c r="D966" s="0" t="n">
        <v>20180719</v>
      </c>
      <c r="E966" s="0" t="s">
        <v>939</v>
      </c>
      <c r="F966" s="0" t="n">
        <v>20000</v>
      </c>
      <c r="G966" s="0" t="n">
        <v>80.157</v>
      </c>
      <c r="H966" s="0" t="n">
        <v>5.265015</v>
      </c>
      <c r="J966" s="224" t="n">
        <f aca="false">ROUND(D966/10000,0)</f>
        <v>2018</v>
      </c>
      <c r="K966" s="224" t="n">
        <f aca="false">ROUND((D966-J966*10000)/100,0)</f>
        <v>7</v>
      </c>
      <c r="L966" s="224" t="n">
        <f aca="false">D966-J966*10000-K966*100</f>
        <v>19</v>
      </c>
      <c r="M966" s="325" t="n">
        <f aca="false">DATE(J966,K966,L966)</f>
        <v>43300</v>
      </c>
      <c r="N966" s="222" t="n">
        <f aca="false">M966+E966</f>
        <v>43300.5582986111</v>
      </c>
      <c r="O966" s="0" t="n">
        <v>80.157</v>
      </c>
      <c r="P966" s="0" t="n">
        <v>5.265015</v>
      </c>
      <c r="Q966" s="0" t="s">
        <v>282</v>
      </c>
    </row>
    <row r="967" customFormat="false" ht="15" hidden="false" customHeight="false" outlineLevel="0" collapsed="false">
      <c r="A967" s="0" t="s">
        <v>847</v>
      </c>
      <c r="B967" s="0" t="s">
        <v>282</v>
      </c>
      <c r="C967" s="0" t="s">
        <v>325</v>
      </c>
      <c r="D967" s="0" t="n">
        <v>20180719</v>
      </c>
      <c r="E967" s="0" t="s">
        <v>940</v>
      </c>
      <c r="F967" s="0" t="n">
        <v>20000</v>
      </c>
      <c r="G967" s="0" t="n">
        <v>80.157</v>
      </c>
      <c r="H967" s="0" t="n">
        <v>5.265015</v>
      </c>
      <c r="J967" s="224" t="n">
        <f aca="false">ROUND(D967/10000,0)</f>
        <v>2018</v>
      </c>
      <c r="K967" s="224" t="n">
        <f aca="false">ROUND((D967-J967*10000)/100,0)</f>
        <v>7</v>
      </c>
      <c r="L967" s="224" t="n">
        <f aca="false">D967-J967*10000-K967*100</f>
        <v>19</v>
      </c>
      <c r="M967" s="325" t="n">
        <f aca="false">DATE(J967,K967,L967)</f>
        <v>43300</v>
      </c>
      <c r="N967" s="222" t="n">
        <f aca="false">M967+E967</f>
        <v>43300.5587037037</v>
      </c>
      <c r="O967" s="0" t="n">
        <v>80.157</v>
      </c>
      <c r="P967" s="0" t="n">
        <v>5.265015</v>
      </c>
      <c r="Q967" s="0" t="s">
        <v>282</v>
      </c>
    </row>
    <row r="968" customFormat="false" ht="15" hidden="false" customHeight="false" outlineLevel="0" collapsed="false">
      <c r="A968" s="0" t="s">
        <v>847</v>
      </c>
      <c r="B968" s="0" t="s">
        <v>282</v>
      </c>
      <c r="C968" s="0" t="s">
        <v>325</v>
      </c>
      <c r="D968" s="0" t="n">
        <v>20180719</v>
      </c>
      <c r="E968" s="0" t="s">
        <v>941</v>
      </c>
      <c r="F968" s="0" t="n">
        <v>15000</v>
      </c>
      <c r="G968" s="0" t="n">
        <v>80.062</v>
      </c>
      <c r="H968" s="0" t="n">
        <v>5.27318</v>
      </c>
      <c r="J968" s="224" t="n">
        <f aca="false">ROUND(D968/10000,0)</f>
        <v>2018</v>
      </c>
      <c r="K968" s="224" t="n">
        <f aca="false">ROUND((D968-J968*10000)/100,0)</f>
        <v>7</v>
      </c>
      <c r="L968" s="224" t="n">
        <f aca="false">D968-J968*10000-K968*100</f>
        <v>19</v>
      </c>
      <c r="M968" s="325" t="n">
        <f aca="false">DATE(J968,K968,L968)</f>
        <v>43300</v>
      </c>
      <c r="N968" s="222" t="n">
        <f aca="false">M968+E968</f>
        <v>43300.5785648148</v>
      </c>
      <c r="O968" s="0" t="n">
        <v>80.062</v>
      </c>
      <c r="P968" s="0" t="n">
        <v>5.27318</v>
      </c>
      <c r="Q968" s="0" t="s">
        <v>282</v>
      </c>
    </row>
    <row r="969" customFormat="false" ht="15" hidden="false" customHeight="false" outlineLevel="0" collapsed="false">
      <c r="A969" s="0" t="s">
        <v>847</v>
      </c>
      <c r="B969" s="0" t="s">
        <v>282</v>
      </c>
      <c r="C969" s="0" t="s">
        <v>325</v>
      </c>
      <c r="D969" s="0" t="n">
        <v>20180719</v>
      </c>
      <c r="E969" s="0" t="s">
        <v>942</v>
      </c>
      <c r="F969" s="0" t="n">
        <v>15000</v>
      </c>
      <c r="G969" s="0" t="n">
        <v>80.062</v>
      </c>
      <c r="H969" s="0" t="n">
        <v>5.27318</v>
      </c>
      <c r="J969" s="224" t="n">
        <f aca="false">ROUND(D969/10000,0)</f>
        <v>2018</v>
      </c>
      <c r="K969" s="224" t="n">
        <f aca="false">ROUND((D969-J969*10000)/100,0)</f>
        <v>7</v>
      </c>
      <c r="L969" s="224" t="n">
        <f aca="false">D969-J969*10000-K969*100</f>
        <v>19</v>
      </c>
      <c r="M969" s="325" t="n">
        <f aca="false">DATE(J969,K969,L969)</f>
        <v>43300</v>
      </c>
      <c r="N969" s="222" t="n">
        <f aca="false">M969+E969</f>
        <v>43300.5785763889</v>
      </c>
      <c r="O969" s="0" t="n">
        <v>80.062</v>
      </c>
      <c r="P969" s="0" t="n">
        <v>5.27318</v>
      </c>
      <c r="Q969" s="0" t="s">
        <v>282</v>
      </c>
    </row>
    <row r="970" customFormat="false" ht="15" hidden="false" customHeight="false" outlineLevel="0" collapsed="false">
      <c r="A970" s="0" t="s">
        <v>847</v>
      </c>
      <c r="B970" s="0" t="s">
        <v>282</v>
      </c>
      <c r="C970" s="0" t="s">
        <v>325</v>
      </c>
      <c r="D970" s="0" t="n">
        <v>20180719</v>
      </c>
      <c r="E970" s="0" t="s">
        <v>943</v>
      </c>
      <c r="F970" s="0" t="n">
        <v>15000</v>
      </c>
      <c r="G970" s="0" t="n">
        <v>79.797</v>
      </c>
      <c r="H970" s="0" t="n">
        <v>5.296027</v>
      </c>
      <c r="J970" s="224" t="n">
        <f aca="false">ROUND(D970/10000,0)</f>
        <v>2018</v>
      </c>
      <c r="K970" s="224" t="n">
        <f aca="false">ROUND((D970-J970*10000)/100,0)</f>
        <v>7</v>
      </c>
      <c r="L970" s="224" t="n">
        <f aca="false">D970-J970*10000-K970*100</f>
        <v>19</v>
      </c>
      <c r="M970" s="325" t="n">
        <f aca="false">DATE(J970,K970,L970)</f>
        <v>43300</v>
      </c>
      <c r="N970" s="222" t="n">
        <f aca="false">M970+E970</f>
        <v>43300.6027083333</v>
      </c>
      <c r="O970" s="0" t="n">
        <v>79.797</v>
      </c>
      <c r="P970" s="0" t="n">
        <v>5.296027</v>
      </c>
      <c r="Q970" s="0" t="s">
        <v>282</v>
      </c>
    </row>
    <row r="971" customFormat="false" ht="15" hidden="false" customHeight="false" outlineLevel="0" collapsed="false">
      <c r="A971" s="0" t="s">
        <v>847</v>
      </c>
      <c r="B971" s="0" t="s">
        <v>282</v>
      </c>
      <c r="C971" s="0" t="s">
        <v>325</v>
      </c>
      <c r="D971" s="0" t="n">
        <v>20180719</v>
      </c>
      <c r="E971" s="0" t="s">
        <v>944</v>
      </c>
      <c r="F971" s="0" t="n">
        <v>15000</v>
      </c>
      <c r="G971" s="0" t="n">
        <v>79.797</v>
      </c>
      <c r="H971" s="0" t="n">
        <v>5.296027</v>
      </c>
      <c r="J971" s="224" t="n">
        <f aca="false">ROUND(D971/10000,0)</f>
        <v>2018</v>
      </c>
      <c r="K971" s="224" t="n">
        <f aca="false">ROUND((D971-J971*10000)/100,0)</f>
        <v>7</v>
      </c>
      <c r="L971" s="224" t="n">
        <f aca="false">D971-J971*10000-K971*100</f>
        <v>19</v>
      </c>
      <c r="M971" s="325" t="n">
        <f aca="false">DATE(J971,K971,L971)</f>
        <v>43300</v>
      </c>
      <c r="N971" s="222" t="n">
        <f aca="false">M971+E971</f>
        <v>43300.6027199074</v>
      </c>
      <c r="O971" s="0" t="n">
        <v>79.797</v>
      </c>
      <c r="P971" s="0" t="n">
        <v>5.296027</v>
      </c>
      <c r="Q971" s="0" t="s">
        <v>282</v>
      </c>
    </row>
    <row r="972" customFormat="false" ht="15" hidden="false" customHeight="false" outlineLevel="0" collapsed="false">
      <c r="A972" s="0" t="s">
        <v>847</v>
      </c>
      <c r="B972" s="0" t="s">
        <v>282</v>
      </c>
      <c r="C972" s="0" t="s">
        <v>325</v>
      </c>
      <c r="D972" s="0" t="n">
        <v>20180719</v>
      </c>
      <c r="E972" s="0" t="s">
        <v>945</v>
      </c>
      <c r="F972" s="0" t="n">
        <v>6000</v>
      </c>
      <c r="G972" s="0" t="n">
        <v>79.271</v>
      </c>
      <c r="H972" s="0" t="n">
        <v>5.341686</v>
      </c>
      <c r="J972" s="224" t="n">
        <f aca="false">ROUND(D972/10000,0)</f>
        <v>2018</v>
      </c>
      <c r="K972" s="224" t="n">
        <f aca="false">ROUND((D972-J972*10000)/100,0)</f>
        <v>7</v>
      </c>
      <c r="L972" s="224" t="n">
        <f aca="false">D972-J972*10000-K972*100</f>
        <v>19</v>
      </c>
      <c r="M972" s="325" t="n">
        <f aca="false">DATE(J972,K972,L972)</f>
        <v>43300</v>
      </c>
      <c r="N972" s="222" t="n">
        <f aca="false">M972+E972</f>
        <v>43300.6381134259</v>
      </c>
      <c r="O972" s="0" t="n">
        <v>79.271</v>
      </c>
      <c r="P972" s="0" t="n">
        <v>5.341686</v>
      </c>
      <c r="Q972" s="0" t="s">
        <v>282</v>
      </c>
    </row>
    <row r="973" customFormat="false" ht="15" hidden="false" customHeight="false" outlineLevel="0" collapsed="false">
      <c r="A973" s="0" t="s">
        <v>847</v>
      </c>
      <c r="B973" s="0" t="s">
        <v>282</v>
      </c>
      <c r="C973" s="0" t="s">
        <v>325</v>
      </c>
      <c r="D973" s="0" t="n">
        <v>20180719</v>
      </c>
      <c r="E973" s="0" t="s">
        <v>946</v>
      </c>
      <c r="F973" s="0" t="n">
        <v>3000</v>
      </c>
      <c r="G973" s="0" t="n">
        <v>78.676468</v>
      </c>
      <c r="H973" s="0" t="n">
        <v>5.393797</v>
      </c>
      <c r="J973" s="224" t="n">
        <f aca="false">ROUND(D973/10000,0)</f>
        <v>2018</v>
      </c>
      <c r="K973" s="224" t="n">
        <f aca="false">ROUND((D973-J973*10000)/100,0)</f>
        <v>7</v>
      </c>
      <c r="L973" s="224" t="n">
        <f aca="false">D973-J973*10000-K973*100</f>
        <v>19</v>
      </c>
      <c r="M973" s="325" t="n">
        <f aca="false">DATE(J973,K973,L973)</f>
        <v>43300</v>
      </c>
      <c r="N973" s="222" t="n">
        <f aca="false">M973+E973</f>
        <v>43300.638275463</v>
      </c>
      <c r="O973" s="0" t="n">
        <v>78.676468</v>
      </c>
      <c r="P973" s="0" t="n">
        <v>5.393797</v>
      </c>
      <c r="Q973" s="0" t="s">
        <v>282</v>
      </c>
    </row>
    <row r="974" customFormat="false" ht="15" hidden="false" customHeight="false" outlineLevel="0" collapsed="false">
      <c r="A974" s="0" t="s">
        <v>847</v>
      </c>
      <c r="B974" s="0" t="s">
        <v>282</v>
      </c>
      <c r="C974" s="0" t="s">
        <v>325</v>
      </c>
      <c r="D974" s="0" t="n">
        <v>20180719</v>
      </c>
      <c r="E974" s="0" t="s">
        <v>947</v>
      </c>
      <c r="F974" s="0" t="n">
        <v>3000</v>
      </c>
      <c r="G974" s="0" t="n">
        <v>78.676468</v>
      </c>
      <c r="H974" s="0" t="n">
        <v>5.393797</v>
      </c>
      <c r="J974" s="224" t="n">
        <f aca="false">ROUND(D974/10000,0)</f>
        <v>2018</v>
      </c>
      <c r="K974" s="224" t="n">
        <f aca="false">ROUND((D974-J974*10000)/100,0)</f>
        <v>7</v>
      </c>
      <c r="L974" s="224" t="n">
        <f aca="false">D974-J974*10000-K974*100</f>
        <v>19</v>
      </c>
      <c r="M974" s="325" t="n">
        <f aca="false">DATE(J974,K974,L974)</f>
        <v>43300</v>
      </c>
      <c r="N974" s="222" t="n">
        <f aca="false">M974+E974</f>
        <v>43300.6384722222</v>
      </c>
      <c r="O974" s="0" t="n">
        <v>78.676468</v>
      </c>
      <c r="P974" s="0" t="n">
        <v>5.393797</v>
      </c>
      <c r="Q974" s="0" t="s">
        <v>282</v>
      </c>
    </row>
    <row r="975" customFormat="false" ht="15" hidden="false" customHeight="false" outlineLevel="0" collapsed="false">
      <c r="A975" s="0" t="s">
        <v>847</v>
      </c>
      <c r="B975" s="0" t="s">
        <v>282</v>
      </c>
      <c r="C975" s="0" t="s">
        <v>325</v>
      </c>
      <c r="D975" s="0" t="n">
        <v>20180719</v>
      </c>
      <c r="E975" s="0" t="s">
        <v>948</v>
      </c>
      <c r="F975" s="0" t="n">
        <v>15000</v>
      </c>
      <c r="G975" s="0" t="n">
        <v>80.12</v>
      </c>
      <c r="H975" s="0" t="n">
        <v>5.268193</v>
      </c>
      <c r="J975" s="224" t="n">
        <f aca="false">ROUND(D975/10000,0)</f>
        <v>2018</v>
      </c>
      <c r="K975" s="224" t="n">
        <f aca="false">ROUND((D975-J975*10000)/100,0)</f>
        <v>7</v>
      </c>
      <c r="L975" s="224" t="n">
        <f aca="false">D975-J975*10000-K975*100</f>
        <v>19</v>
      </c>
      <c r="M975" s="325" t="n">
        <f aca="false">DATE(J975,K975,L975)</f>
        <v>43300</v>
      </c>
      <c r="N975" s="222" t="n">
        <f aca="false">M975+E975</f>
        <v>43300.6499305556</v>
      </c>
      <c r="O975" s="0" t="n">
        <v>80.12</v>
      </c>
      <c r="P975" s="0" t="n">
        <v>5.268193</v>
      </c>
      <c r="Q975" s="0" t="s">
        <v>282</v>
      </c>
    </row>
    <row r="976" customFormat="false" ht="15" hidden="false" customHeight="false" outlineLevel="0" collapsed="false">
      <c r="A976" s="0" t="s">
        <v>847</v>
      </c>
      <c r="B976" s="0" t="s">
        <v>282</v>
      </c>
      <c r="C976" s="0" t="s">
        <v>325</v>
      </c>
      <c r="D976" s="0" t="n">
        <v>20180719</v>
      </c>
      <c r="E976" s="0" t="s">
        <v>949</v>
      </c>
      <c r="F976" s="0" t="n">
        <v>15000</v>
      </c>
      <c r="G976" s="0" t="n">
        <v>80.12</v>
      </c>
      <c r="H976" s="0" t="n">
        <v>5.268193</v>
      </c>
      <c r="J976" s="224" t="n">
        <f aca="false">ROUND(D976/10000,0)</f>
        <v>2018</v>
      </c>
      <c r="K976" s="224" t="n">
        <f aca="false">ROUND((D976-J976*10000)/100,0)</f>
        <v>7</v>
      </c>
      <c r="L976" s="224" t="n">
        <f aca="false">D976-J976*10000-K976*100</f>
        <v>19</v>
      </c>
      <c r="M976" s="325" t="n">
        <f aca="false">DATE(J976,K976,L976)</f>
        <v>43300</v>
      </c>
      <c r="N976" s="222" t="n">
        <f aca="false">M976+E976</f>
        <v>43300.6499421296</v>
      </c>
      <c r="O976" s="0" t="n">
        <v>80.12</v>
      </c>
      <c r="P976" s="0" t="n">
        <v>5.268193</v>
      </c>
      <c r="Q976" s="0" t="s">
        <v>282</v>
      </c>
    </row>
    <row r="977" customFormat="false" ht="15" hidden="false" customHeight="false" outlineLevel="0" collapsed="false">
      <c r="A977" s="0" t="s">
        <v>847</v>
      </c>
      <c r="B977" s="0" t="s">
        <v>282</v>
      </c>
      <c r="C977" s="0" t="s">
        <v>325</v>
      </c>
      <c r="D977" s="0" t="n">
        <v>20180720</v>
      </c>
      <c r="E977" s="0" t="s">
        <v>950</v>
      </c>
      <c r="F977" s="0" t="n">
        <v>14000</v>
      </c>
      <c r="G977" s="0" t="n">
        <v>79.475</v>
      </c>
      <c r="H977" s="0" t="n">
        <v>5.324042</v>
      </c>
      <c r="J977" s="224" t="n">
        <f aca="false">ROUND(D977/10000,0)</f>
        <v>2018</v>
      </c>
      <c r="K977" s="224" t="n">
        <f aca="false">ROUND((D977-J977*10000)/100,0)</f>
        <v>7</v>
      </c>
      <c r="L977" s="224" t="n">
        <f aca="false">D977-J977*10000-K977*100</f>
        <v>20</v>
      </c>
      <c r="M977" s="325" t="n">
        <f aca="false">DATE(J977,K977,L977)</f>
        <v>43301</v>
      </c>
      <c r="N977" s="222" t="n">
        <f aca="false">M977+E977</f>
        <v>43301.5849421296</v>
      </c>
      <c r="O977" s="0" t="n">
        <v>79.475</v>
      </c>
      <c r="P977" s="0" t="n">
        <v>5.324042</v>
      </c>
      <c r="Q977" s="0" t="s">
        <v>282</v>
      </c>
    </row>
    <row r="978" customFormat="false" ht="15" hidden="false" customHeight="false" outlineLevel="0" collapsed="false">
      <c r="A978" s="0" t="s">
        <v>847</v>
      </c>
      <c r="B978" s="0" t="s">
        <v>282</v>
      </c>
      <c r="C978" s="0" t="s">
        <v>325</v>
      </c>
      <c r="D978" s="0" t="n">
        <v>20180720</v>
      </c>
      <c r="E978" s="0" t="s">
        <v>951</v>
      </c>
      <c r="F978" s="0" t="n">
        <v>14000</v>
      </c>
      <c r="G978" s="0" t="n">
        <v>79.475</v>
      </c>
      <c r="H978" s="0" t="n">
        <v>5.324042</v>
      </c>
      <c r="J978" s="224" t="n">
        <f aca="false">ROUND(D978/10000,0)</f>
        <v>2018</v>
      </c>
      <c r="K978" s="224" t="n">
        <f aca="false">ROUND((D978-J978*10000)/100,0)</f>
        <v>7</v>
      </c>
      <c r="L978" s="224" t="n">
        <f aca="false">D978-J978*10000-K978*100</f>
        <v>20</v>
      </c>
      <c r="M978" s="325" t="n">
        <f aca="false">DATE(J978,K978,L978)</f>
        <v>43301</v>
      </c>
      <c r="N978" s="222" t="n">
        <f aca="false">M978+E978</f>
        <v>43301.5849884259</v>
      </c>
      <c r="O978" s="0" t="n">
        <v>79.475</v>
      </c>
      <c r="P978" s="0" t="n">
        <v>5.324042</v>
      </c>
      <c r="Q978" s="0" t="s">
        <v>282</v>
      </c>
    </row>
    <row r="979" customFormat="false" ht="15" hidden="false" customHeight="false" outlineLevel="0" collapsed="false">
      <c r="A979" s="0" t="s">
        <v>847</v>
      </c>
      <c r="B979" s="0" t="s">
        <v>282</v>
      </c>
      <c r="C979" s="0" t="s">
        <v>325</v>
      </c>
      <c r="D979" s="0" t="n">
        <v>20180720</v>
      </c>
      <c r="E979" s="0" t="s">
        <v>952</v>
      </c>
      <c r="F979" s="0" t="n">
        <v>15000</v>
      </c>
      <c r="G979" s="0" t="n">
        <v>79.475</v>
      </c>
      <c r="H979" s="0" t="n">
        <v>5.324042</v>
      </c>
      <c r="J979" s="224" t="n">
        <f aca="false">ROUND(D979/10000,0)</f>
        <v>2018</v>
      </c>
      <c r="K979" s="224" t="n">
        <f aca="false">ROUND((D979-J979*10000)/100,0)</f>
        <v>7</v>
      </c>
      <c r="L979" s="224" t="n">
        <f aca="false">D979-J979*10000-K979*100</f>
        <v>20</v>
      </c>
      <c r="M979" s="325" t="n">
        <f aca="false">DATE(J979,K979,L979)</f>
        <v>43301</v>
      </c>
      <c r="N979" s="222" t="n">
        <f aca="false">M979+E979</f>
        <v>43301.5934837963</v>
      </c>
      <c r="O979" s="0" t="n">
        <v>79.475</v>
      </c>
      <c r="P979" s="0" t="n">
        <v>5.324042</v>
      </c>
      <c r="Q979" s="0" t="s">
        <v>282</v>
      </c>
    </row>
    <row r="980" customFormat="false" ht="15" hidden="false" customHeight="false" outlineLevel="0" collapsed="false">
      <c r="A980" s="0" t="s">
        <v>847</v>
      </c>
      <c r="B980" s="0" t="s">
        <v>282</v>
      </c>
      <c r="C980" s="0" t="s">
        <v>325</v>
      </c>
      <c r="D980" s="0" t="n">
        <v>20180720</v>
      </c>
      <c r="E980" s="0" t="s">
        <v>953</v>
      </c>
      <c r="F980" s="0" t="n">
        <v>15000</v>
      </c>
      <c r="G980" s="0" t="n">
        <v>79.475</v>
      </c>
      <c r="H980" s="0" t="n">
        <v>5.324042</v>
      </c>
      <c r="J980" s="224" t="n">
        <f aca="false">ROUND(D980/10000,0)</f>
        <v>2018</v>
      </c>
      <c r="K980" s="224" t="n">
        <f aca="false">ROUND((D980-J980*10000)/100,0)</f>
        <v>7</v>
      </c>
      <c r="L980" s="224" t="n">
        <f aca="false">D980-J980*10000-K980*100</f>
        <v>20</v>
      </c>
      <c r="M980" s="325" t="n">
        <f aca="false">DATE(J980,K980,L980)</f>
        <v>43301</v>
      </c>
      <c r="N980" s="222" t="n">
        <f aca="false">M980+E980</f>
        <v>43301.5935069444</v>
      </c>
      <c r="O980" s="0" t="n">
        <v>79.475</v>
      </c>
      <c r="P980" s="0" t="n">
        <v>5.324042</v>
      </c>
      <c r="Q980" s="0" t="s">
        <v>282</v>
      </c>
    </row>
    <row r="981" customFormat="false" ht="15" hidden="false" customHeight="false" outlineLevel="0" collapsed="false">
      <c r="A981" s="0" t="s">
        <v>847</v>
      </c>
      <c r="B981" s="0" t="s">
        <v>282</v>
      </c>
      <c r="C981" s="0" t="s">
        <v>325</v>
      </c>
      <c r="D981" s="0" t="n">
        <v>20180720</v>
      </c>
      <c r="E981" s="0" t="s">
        <v>954</v>
      </c>
      <c r="F981" s="0" t="n">
        <v>20000</v>
      </c>
      <c r="G981" s="0" t="n">
        <v>77.61303</v>
      </c>
      <c r="H981" s="0" t="n">
        <v>5.4885</v>
      </c>
      <c r="J981" s="224" t="n">
        <f aca="false">ROUND(D981/10000,0)</f>
        <v>2018</v>
      </c>
      <c r="K981" s="224" t="n">
        <f aca="false">ROUND((D981-J981*10000)/100,0)</f>
        <v>7</v>
      </c>
      <c r="L981" s="224" t="n">
        <f aca="false">D981-J981*10000-K981*100</f>
        <v>20</v>
      </c>
      <c r="M981" s="325" t="n">
        <f aca="false">DATE(J981,K981,L981)</f>
        <v>43301</v>
      </c>
      <c r="N981" s="222" t="n">
        <f aca="false">M981+E981</f>
        <v>43301.6123842593</v>
      </c>
      <c r="O981" s="0" t="n">
        <v>77.61303</v>
      </c>
      <c r="P981" s="0" t="n">
        <v>5.4885</v>
      </c>
      <c r="Q981" s="0" t="s">
        <v>282</v>
      </c>
    </row>
    <row r="982" customFormat="false" ht="15" hidden="false" customHeight="false" outlineLevel="0" collapsed="false">
      <c r="A982" s="0" t="s">
        <v>847</v>
      </c>
      <c r="B982" s="0" t="s">
        <v>282</v>
      </c>
      <c r="C982" s="0" t="s">
        <v>325</v>
      </c>
      <c r="D982" s="0" t="n">
        <v>20180720</v>
      </c>
      <c r="E982" s="0" t="s">
        <v>954</v>
      </c>
      <c r="F982" s="0" t="n">
        <v>20000</v>
      </c>
      <c r="G982" s="0" t="n">
        <v>78.397</v>
      </c>
      <c r="H982" s="0" t="n">
        <v>5.418601</v>
      </c>
      <c r="J982" s="224" t="n">
        <f aca="false">ROUND(D982/10000,0)</f>
        <v>2018</v>
      </c>
      <c r="K982" s="224" t="n">
        <f aca="false">ROUND((D982-J982*10000)/100,0)</f>
        <v>7</v>
      </c>
      <c r="L982" s="224" t="n">
        <f aca="false">D982-J982*10000-K982*100</f>
        <v>20</v>
      </c>
      <c r="M982" s="325" t="n">
        <f aca="false">DATE(J982,K982,L982)</f>
        <v>43301</v>
      </c>
      <c r="N982" s="222" t="n">
        <f aca="false">M982+E982</f>
        <v>43301.6123842593</v>
      </c>
      <c r="O982" s="0" t="n">
        <v>78.397</v>
      </c>
      <c r="P982" s="0" t="n">
        <v>5.418601</v>
      </c>
      <c r="Q982" s="0" t="s">
        <v>282</v>
      </c>
    </row>
    <row r="983" customFormat="false" ht="15" hidden="false" customHeight="false" outlineLevel="0" collapsed="false">
      <c r="A983" s="0" t="s">
        <v>847</v>
      </c>
      <c r="B983" s="0" t="s">
        <v>282</v>
      </c>
      <c r="C983" s="0" t="s">
        <v>325</v>
      </c>
      <c r="D983" s="0" t="n">
        <v>20180720</v>
      </c>
      <c r="E983" s="0" t="s">
        <v>955</v>
      </c>
      <c r="F983" s="0" t="n">
        <v>14000</v>
      </c>
      <c r="G983" s="0" t="n">
        <v>78.804</v>
      </c>
      <c r="H983" s="0" t="n">
        <v>5.382691</v>
      </c>
      <c r="J983" s="224" t="n">
        <f aca="false">ROUND(D983/10000,0)</f>
        <v>2018</v>
      </c>
      <c r="K983" s="224" t="n">
        <f aca="false">ROUND((D983-J983*10000)/100,0)</f>
        <v>7</v>
      </c>
      <c r="L983" s="224" t="n">
        <f aca="false">D983-J983*10000-K983*100</f>
        <v>20</v>
      </c>
      <c r="M983" s="325" t="n">
        <f aca="false">DATE(J983,K983,L983)</f>
        <v>43301</v>
      </c>
      <c r="N983" s="222" t="n">
        <f aca="false">M983+E983</f>
        <v>43301.6200578704</v>
      </c>
      <c r="O983" s="0" t="n">
        <v>78.804</v>
      </c>
      <c r="P983" s="0" t="n">
        <v>5.382691</v>
      </c>
      <c r="Q983" s="0" t="s">
        <v>282</v>
      </c>
    </row>
    <row r="984" customFormat="false" ht="15" hidden="false" customHeight="false" outlineLevel="0" collapsed="false">
      <c r="A984" s="0" t="s">
        <v>847</v>
      </c>
      <c r="B984" s="0" t="s">
        <v>282</v>
      </c>
      <c r="C984" s="0" t="s">
        <v>325</v>
      </c>
      <c r="D984" s="0" t="n">
        <v>20180720</v>
      </c>
      <c r="E984" s="0" t="s">
        <v>956</v>
      </c>
      <c r="F984" s="0" t="n">
        <v>14000</v>
      </c>
      <c r="G984" s="0" t="n">
        <v>78.804</v>
      </c>
      <c r="H984" s="0" t="n">
        <v>5.382691</v>
      </c>
      <c r="J984" s="224" t="n">
        <f aca="false">ROUND(D984/10000,0)</f>
        <v>2018</v>
      </c>
      <c r="K984" s="224" t="n">
        <f aca="false">ROUND((D984-J984*10000)/100,0)</f>
        <v>7</v>
      </c>
      <c r="L984" s="224" t="n">
        <f aca="false">D984-J984*10000-K984*100</f>
        <v>20</v>
      </c>
      <c r="M984" s="325" t="n">
        <f aca="false">DATE(J984,K984,L984)</f>
        <v>43301</v>
      </c>
      <c r="N984" s="222" t="n">
        <f aca="false">M984+E984</f>
        <v>43301.6200694444</v>
      </c>
      <c r="O984" s="0" t="n">
        <v>78.804</v>
      </c>
      <c r="P984" s="0" t="n">
        <v>5.382691</v>
      </c>
      <c r="Q984" s="0" t="s">
        <v>282</v>
      </c>
    </row>
    <row r="985" customFormat="false" ht="15" hidden="false" customHeight="false" outlineLevel="0" collapsed="false">
      <c r="A985" s="0" t="s">
        <v>847</v>
      </c>
      <c r="B985" s="0" t="s">
        <v>282</v>
      </c>
      <c r="C985" s="0" t="s">
        <v>325</v>
      </c>
      <c r="D985" s="0" t="n">
        <v>20180720</v>
      </c>
      <c r="E985" s="0" t="s">
        <v>957</v>
      </c>
      <c r="F985" s="0" t="n">
        <v>15000</v>
      </c>
      <c r="G985" s="0" t="n">
        <v>79.54</v>
      </c>
      <c r="H985" s="0" t="n">
        <v>5.318397</v>
      </c>
      <c r="J985" s="224" t="n">
        <f aca="false">ROUND(D985/10000,0)</f>
        <v>2018</v>
      </c>
      <c r="K985" s="224" t="n">
        <f aca="false">ROUND((D985-J985*10000)/100,0)</f>
        <v>7</v>
      </c>
      <c r="L985" s="224" t="n">
        <f aca="false">D985-J985*10000-K985*100</f>
        <v>20</v>
      </c>
      <c r="M985" s="325" t="n">
        <f aca="false">DATE(J985,K985,L985)</f>
        <v>43301</v>
      </c>
      <c r="N985" s="222" t="n">
        <f aca="false">M985+E985</f>
        <v>43301.6403819445</v>
      </c>
      <c r="O985" s="0" t="n">
        <v>79.54</v>
      </c>
      <c r="P985" s="0" t="n">
        <v>5.318397</v>
      </c>
      <c r="Q985" s="0" t="s">
        <v>282</v>
      </c>
    </row>
    <row r="986" customFormat="false" ht="15" hidden="false" customHeight="false" outlineLevel="0" collapsed="false">
      <c r="A986" s="0" t="s">
        <v>847</v>
      </c>
      <c r="B986" s="0" t="s">
        <v>282</v>
      </c>
      <c r="C986" s="0" t="s">
        <v>325</v>
      </c>
      <c r="D986" s="0" t="n">
        <v>20180720</v>
      </c>
      <c r="E986" s="0" t="s">
        <v>958</v>
      </c>
      <c r="F986" s="0" t="n">
        <v>15000</v>
      </c>
      <c r="G986" s="0" t="n">
        <v>79.54</v>
      </c>
      <c r="H986" s="0" t="n">
        <v>5.318397</v>
      </c>
      <c r="J986" s="224" t="n">
        <f aca="false">ROUND(D986/10000,0)</f>
        <v>2018</v>
      </c>
      <c r="K986" s="224" t="n">
        <f aca="false">ROUND((D986-J986*10000)/100,0)</f>
        <v>7</v>
      </c>
      <c r="L986" s="224" t="n">
        <f aca="false">D986-J986*10000-K986*100</f>
        <v>20</v>
      </c>
      <c r="M986" s="325" t="n">
        <f aca="false">DATE(J986,K986,L986)</f>
        <v>43301</v>
      </c>
      <c r="N986" s="222" t="n">
        <f aca="false">M986+E986</f>
        <v>43301.6403935185</v>
      </c>
      <c r="O986" s="0" t="n">
        <v>79.54</v>
      </c>
      <c r="P986" s="0" t="n">
        <v>5.318397</v>
      </c>
      <c r="Q986" s="0" t="s">
        <v>282</v>
      </c>
    </row>
    <row r="987" customFormat="false" ht="15" hidden="false" customHeight="false" outlineLevel="0" collapsed="false">
      <c r="A987" s="0" t="s">
        <v>847</v>
      </c>
      <c r="B987" s="0" t="s">
        <v>282</v>
      </c>
      <c r="C987" s="0" t="s">
        <v>325</v>
      </c>
      <c r="D987" s="0" t="n">
        <v>20180720</v>
      </c>
      <c r="E987" s="0" t="s">
        <v>959</v>
      </c>
      <c r="F987" s="0" t="n">
        <v>15000</v>
      </c>
      <c r="G987" s="0" t="n">
        <v>79.958</v>
      </c>
      <c r="H987" s="0" t="n">
        <v>5.282245</v>
      </c>
      <c r="J987" s="224" t="n">
        <f aca="false">ROUND(D987/10000,0)</f>
        <v>2018</v>
      </c>
      <c r="K987" s="224" t="n">
        <f aca="false">ROUND((D987-J987*10000)/100,0)</f>
        <v>7</v>
      </c>
      <c r="L987" s="224" t="n">
        <f aca="false">D987-J987*10000-K987*100</f>
        <v>20</v>
      </c>
      <c r="M987" s="325" t="n">
        <f aca="false">DATE(J987,K987,L987)</f>
        <v>43301</v>
      </c>
      <c r="N987" s="222" t="n">
        <f aca="false">M987+E987</f>
        <v>43301.6650231482</v>
      </c>
      <c r="O987" s="0" t="n">
        <v>79.958</v>
      </c>
      <c r="P987" s="0" t="n">
        <v>5.282245</v>
      </c>
      <c r="Q987" s="0" t="s">
        <v>282</v>
      </c>
    </row>
    <row r="988" customFormat="false" ht="15" hidden="false" customHeight="false" outlineLevel="0" collapsed="false">
      <c r="A988" s="0" t="s">
        <v>847</v>
      </c>
      <c r="B988" s="0" t="s">
        <v>282</v>
      </c>
      <c r="C988" s="0" t="s">
        <v>325</v>
      </c>
      <c r="D988" s="0" t="n">
        <v>20180720</v>
      </c>
      <c r="E988" s="0" t="s">
        <v>960</v>
      </c>
      <c r="F988" s="0" t="n">
        <v>15000</v>
      </c>
      <c r="G988" s="0" t="n">
        <v>79.958</v>
      </c>
      <c r="H988" s="0" t="n">
        <v>5.282245</v>
      </c>
      <c r="J988" s="224" t="n">
        <f aca="false">ROUND(D988/10000,0)</f>
        <v>2018</v>
      </c>
      <c r="K988" s="224" t="n">
        <f aca="false">ROUND((D988-J988*10000)/100,0)</f>
        <v>7</v>
      </c>
      <c r="L988" s="224" t="n">
        <f aca="false">D988-J988*10000-K988*100</f>
        <v>20</v>
      </c>
      <c r="M988" s="325" t="n">
        <f aca="false">DATE(J988,K988,L988)</f>
        <v>43301</v>
      </c>
      <c r="N988" s="222" t="n">
        <f aca="false">M988+E988</f>
        <v>43301.665150463</v>
      </c>
      <c r="O988" s="0" t="n">
        <v>79.958</v>
      </c>
      <c r="P988" s="0" t="n">
        <v>5.282245</v>
      </c>
      <c r="Q988" s="0" t="s">
        <v>282</v>
      </c>
    </row>
    <row r="989" customFormat="false" ht="15" hidden="false" customHeight="false" outlineLevel="0" collapsed="false">
      <c r="A989" s="0" t="s">
        <v>847</v>
      </c>
      <c r="B989" s="0" t="s">
        <v>282</v>
      </c>
      <c r="C989" s="0" t="s">
        <v>325</v>
      </c>
      <c r="D989" s="0" t="n">
        <v>20180720</v>
      </c>
      <c r="E989" s="0" t="s">
        <v>961</v>
      </c>
      <c r="F989" s="0" t="n">
        <v>7000</v>
      </c>
      <c r="G989" s="0" t="n">
        <v>80.109</v>
      </c>
      <c r="H989" s="0" t="n">
        <v>5.269249</v>
      </c>
      <c r="J989" s="224" t="n">
        <f aca="false">ROUND(D989/10000,0)</f>
        <v>2018</v>
      </c>
      <c r="K989" s="224" t="n">
        <f aca="false">ROUND((D989-J989*10000)/100,0)</f>
        <v>7</v>
      </c>
      <c r="L989" s="224" t="n">
        <f aca="false">D989-J989*10000-K989*100</f>
        <v>20</v>
      </c>
      <c r="M989" s="325" t="n">
        <f aca="false">DATE(J989,K989,L989)</f>
        <v>43301</v>
      </c>
      <c r="N989" s="222" t="n">
        <f aca="false">M989+E989</f>
        <v>43301.6750347222</v>
      </c>
      <c r="O989" s="0" t="n">
        <v>80.109</v>
      </c>
      <c r="P989" s="0" t="n">
        <v>5.269249</v>
      </c>
      <c r="Q989" s="0" t="s">
        <v>282</v>
      </c>
    </row>
    <row r="990" customFormat="false" ht="15" hidden="false" customHeight="false" outlineLevel="0" collapsed="false">
      <c r="A990" s="0" t="s">
        <v>847</v>
      </c>
      <c r="B990" s="0" t="s">
        <v>282</v>
      </c>
      <c r="C990" s="0" t="s">
        <v>325</v>
      </c>
      <c r="D990" s="0" t="n">
        <v>20180720</v>
      </c>
      <c r="E990" s="0" t="s">
        <v>961</v>
      </c>
      <c r="F990" s="0" t="n">
        <v>7000</v>
      </c>
      <c r="G990" s="0" t="n">
        <v>80.466</v>
      </c>
      <c r="H990" s="0" t="n">
        <v>5.238656</v>
      </c>
      <c r="J990" s="224" t="n">
        <f aca="false">ROUND(D990/10000,0)</f>
        <v>2018</v>
      </c>
      <c r="K990" s="224" t="n">
        <f aca="false">ROUND((D990-J990*10000)/100,0)</f>
        <v>7</v>
      </c>
      <c r="L990" s="224" t="n">
        <f aca="false">D990-J990*10000-K990*100</f>
        <v>20</v>
      </c>
      <c r="M990" s="325" t="n">
        <f aca="false">DATE(J990,K990,L990)</f>
        <v>43301</v>
      </c>
      <c r="N990" s="222" t="n">
        <f aca="false">M990+E990</f>
        <v>43301.6750347222</v>
      </c>
      <c r="O990" s="0" t="n">
        <v>80.466</v>
      </c>
      <c r="P990" s="0" t="n">
        <v>5.238656</v>
      </c>
      <c r="Q990" s="0" t="s">
        <v>282</v>
      </c>
    </row>
    <row r="991" customFormat="false" ht="15" hidden="false" customHeight="false" outlineLevel="0" collapsed="false">
      <c r="A991" s="0" t="s">
        <v>847</v>
      </c>
      <c r="B991" s="0" t="s">
        <v>282</v>
      </c>
      <c r="C991" s="0" t="s">
        <v>325</v>
      </c>
      <c r="D991" s="0" t="n">
        <v>20180720</v>
      </c>
      <c r="E991" s="0" t="s">
        <v>961</v>
      </c>
      <c r="F991" s="0" t="n">
        <v>7000</v>
      </c>
      <c r="G991" s="0" t="n">
        <v>82.141</v>
      </c>
      <c r="H991" s="0" t="n">
        <v>5.097559</v>
      </c>
      <c r="J991" s="224" t="n">
        <f aca="false">ROUND(D991/10000,0)</f>
        <v>2018</v>
      </c>
      <c r="K991" s="224" t="n">
        <f aca="false">ROUND((D991-J991*10000)/100,0)</f>
        <v>7</v>
      </c>
      <c r="L991" s="224" t="n">
        <f aca="false">D991-J991*10000-K991*100</f>
        <v>20</v>
      </c>
      <c r="M991" s="325" t="n">
        <f aca="false">DATE(J991,K991,L991)</f>
        <v>43301</v>
      </c>
      <c r="N991" s="222" t="n">
        <f aca="false">M991+E991</f>
        <v>43301.6750347222</v>
      </c>
      <c r="O991" s="0" t="n">
        <v>82.141</v>
      </c>
      <c r="P991" s="0" t="n">
        <v>5.097559</v>
      </c>
      <c r="Q991" s="0" t="s">
        <v>282</v>
      </c>
    </row>
    <row r="992" customFormat="false" ht="15" hidden="false" customHeight="false" outlineLevel="0" collapsed="false">
      <c r="A992" s="0" t="s">
        <v>847</v>
      </c>
      <c r="B992" s="0" t="s">
        <v>282</v>
      </c>
      <c r="C992" s="0" t="s">
        <v>325</v>
      </c>
      <c r="D992" s="0" t="n">
        <v>20180723</v>
      </c>
      <c r="E992" s="0" t="s">
        <v>962</v>
      </c>
      <c r="F992" s="0" t="n">
        <v>15000</v>
      </c>
      <c r="G992" s="0" t="n">
        <v>78.567</v>
      </c>
      <c r="H992" s="0" t="n">
        <v>5.40369</v>
      </c>
      <c r="J992" s="224" t="n">
        <f aca="false">ROUND(D992/10000,0)</f>
        <v>2018</v>
      </c>
      <c r="K992" s="224" t="n">
        <f aca="false">ROUND((D992-J992*10000)/100,0)</f>
        <v>7</v>
      </c>
      <c r="L992" s="224" t="n">
        <f aca="false">D992-J992*10000-K992*100</f>
        <v>23</v>
      </c>
      <c r="M992" s="325" t="n">
        <f aca="false">DATE(J992,K992,L992)</f>
        <v>43304</v>
      </c>
      <c r="N992" s="222" t="n">
        <f aca="false">M992+E992</f>
        <v>43304.4534143519</v>
      </c>
      <c r="O992" s="0" t="n">
        <v>78.567</v>
      </c>
      <c r="P992" s="0" t="n">
        <v>5.40369</v>
      </c>
      <c r="Q992" s="0" t="s">
        <v>282</v>
      </c>
    </row>
    <row r="993" customFormat="false" ht="15" hidden="false" customHeight="false" outlineLevel="0" collapsed="false">
      <c r="A993" s="0" t="s">
        <v>847</v>
      </c>
      <c r="B993" s="0" t="s">
        <v>282</v>
      </c>
      <c r="C993" s="0" t="s">
        <v>325</v>
      </c>
      <c r="D993" s="0" t="n">
        <v>20180723</v>
      </c>
      <c r="E993" s="0" t="s">
        <v>962</v>
      </c>
      <c r="F993" s="0" t="n">
        <v>15000</v>
      </c>
      <c r="G993" s="0" t="n">
        <v>78.567</v>
      </c>
      <c r="H993" s="0" t="n">
        <v>5.40369</v>
      </c>
      <c r="J993" s="224" t="n">
        <f aca="false">ROUND(D993/10000,0)</f>
        <v>2018</v>
      </c>
      <c r="K993" s="224" t="n">
        <f aca="false">ROUND((D993-J993*10000)/100,0)</f>
        <v>7</v>
      </c>
      <c r="L993" s="224" t="n">
        <f aca="false">D993-J993*10000-K993*100</f>
        <v>23</v>
      </c>
      <c r="M993" s="325" t="n">
        <f aca="false">DATE(J993,K993,L993)</f>
        <v>43304</v>
      </c>
      <c r="N993" s="222" t="n">
        <f aca="false">M993+E993</f>
        <v>43304.4534143519</v>
      </c>
      <c r="O993" s="0" t="n">
        <v>78.567</v>
      </c>
      <c r="P993" s="0" t="n">
        <v>5.40369</v>
      </c>
      <c r="Q993" s="0" t="s">
        <v>282</v>
      </c>
    </row>
    <row r="994" customFormat="false" ht="15" hidden="false" customHeight="false" outlineLevel="0" collapsed="false">
      <c r="A994" s="0" t="s">
        <v>847</v>
      </c>
      <c r="B994" s="0" t="s">
        <v>282</v>
      </c>
      <c r="C994" s="0" t="s">
        <v>325</v>
      </c>
      <c r="D994" s="0" t="n">
        <v>20180723</v>
      </c>
      <c r="E994" s="0" t="s">
        <v>963</v>
      </c>
      <c r="F994" s="0" t="n">
        <v>6000</v>
      </c>
      <c r="G994" s="0" t="n">
        <v>78.633</v>
      </c>
      <c r="H994" s="0" t="n">
        <v>5.397866</v>
      </c>
      <c r="J994" s="224" t="n">
        <f aca="false">ROUND(D994/10000,0)</f>
        <v>2018</v>
      </c>
      <c r="K994" s="224" t="n">
        <f aca="false">ROUND((D994-J994*10000)/100,0)</f>
        <v>7</v>
      </c>
      <c r="L994" s="224" t="n">
        <f aca="false">D994-J994*10000-K994*100</f>
        <v>23</v>
      </c>
      <c r="M994" s="325" t="n">
        <f aca="false">DATE(J994,K994,L994)</f>
        <v>43304</v>
      </c>
      <c r="N994" s="222" t="n">
        <f aca="false">M994+E994</f>
        <v>43304.5318634259</v>
      </c>
      <c r="O994" s="0" t="n">
        <v>78.633</v>
      </c>
      <c r="P994" s="0" t="n">
        <v>5.397866</v>
      </c>
      <c r="Q994" s="0" t="s">
        <v>282</v>
      </c>
    </row>
    <row r="995" customFormat="false" ht="15" hidden="false" customHeight="false" outlineLevel="0" collapsed="false">
      <c r="A995" s="0" t="s">
        <v>847</v>
      </c>
      <c r="B995" s="0" t="s">
        <v>282</v>
      </c>
      <c r="C995" s="0" t="s">
        <v>325</v>
      </c>
      <c r="D995" s="0" t="n">
        <v>20180723</v>
      </c>
      <c r="E995" s="0" t="s">
        <v>964</v>
      </c>
      <c r="F995" s="0" t="n">
        <v>6000</v>
      </c>
      <c r="G995" s="0" t="n">
        <v>78.633</v>
      </c>
      <c r="H995" s="0" t="n">
        <v>5.397866</v>
      </c>
      <c r="J995" s="224" t="n">
        <f aca="false">ROUND(D995/10000,0)</f>
        <v>2018</v>
      </c>
      <c r="K995" s="224" t="n">
        <f aca="false">ROUND((D995-J995*10000)/100,0)</f>
        <v>7</v>
      </c>
      <c r="L995" s="224" t="n">
        <f aca="false">D995-J995*10000-K995*100</f>
        <v>23</v>
      </c>
      <c r="M995" s="325" t="n">
        <f aca="false">DATE(J995,K995,L995)</f>
        <v>43304</v>
      </c>
      <c r="N995" s="222" t="n">
        <f aca="false">M995+E995</f>
        <v>43304.5320023148</v>
      </c>
      <c r="O995" s="0" t="n">
        <v>78.633</v>
      </c>
      <c r="P995" s="0" t="n">
        <v>5.397866</v>
      </c>
      <c r="Q995" s="0" t="s">
        <v>282</v>
      </c>
    </row>
    <row r="996" customFormat="false" ht="15" hidden="false" customHeight="false" outlineLevel="0" collapsed="false">
      <c r="A996" s="0" t="s">
        <v>847</v>
      </c>
      <c r="B996" s="0" t="s">
        <v>282</v>
      </c>
      <c r="C996" s="0" t="s">
        <v>325</v>
      </c>
      <c r="D996" s="0" t="n">
        <v>20180723</v>
      </c>
      <c r="E996" s="0" t="s">
        <v>965</v>
      </c>
      <c r="F996" s="0" t="n">
        <v>5000</v>
      </c>
      <c r="G996" s="0" t="n">
        <v>78.592</v>
      </c>
      <c r="H996" s="0" t="n">
        <v>5.401483</v>
      </c>
      <c r="J996" s="224" t="n">
        <f aca="false">ROUND(D996/10000,0)</f>
        <v>2018</v>
      </c>
      <c r="K996" s="224" t="n">
        <f aca="false">ROUND((D996-J996*10000)/100,0)</f>
        <v>7</v>
      </c>
      <c r="L996" s="224" t="n">
        <f aca="false">D996-J996*10000-K996*100</f>
        <v>23</v>
      </c>
      <c r="M996" s="325" t="n">
        <f aca="false">DATE(J996,K996,L996)</f>
        <v>43304</v>
      </c>
      <c r="N996" s="222" t="n">
        <f aca="false">M996+E996</f>
        <v>43304.551712963</v>
      </c>
      <c r="O996" s="0" t="n">
        <v>78.592</v>
      </c>
      <c r="P996" s="0" t="n">
        <v>5.401483</v>
      </c>
      <c r="Q996" s="0" t="s">
        <v>282</v>
      </c>
    </row>
    <row r="997" customFormat="false" ht="15" hidden="false" customHeight="false" outlineLevel="0" collapsed="false">
      <c r="A997" s="0" t="s">
        <v>847</v>
      </c>
      <c r="B997" s="0" t="s">
        <v>282</v>
      </c>
      <c r="C997" s="0" t="s">
        <v>325</v>
      </c>
      <c r="D997" s="0" t="n">
        <v>20180723</v>
      </c>
      <c r="E997" s="0" t="s">
        <v>966</v>
      </c>
      <c r="F997" s="0" t="n">
        <v>5000</v>
      </c>
      <c r="G997" s="0" t="n">
        <v>78.592</v>
      </c>
      <c r="H997" s="0" t="n">
        <v>5.401483</v>
      </c>
      <c r="J997" s="224" t="n">
        <f aca="false">ROUND(D997/10000,0)</f>
        <v>2018</v>
      </c>
      <c r="K997" s="224" t="n">
        <f aca="false">ROUND((D997-J997*10000)/100,0)</f>
        <v>7</v>
      </c>
      <c r="L997" s="224" t="n">
        <f aca="false">D997-J997*10000-K997*100</f>
        <v>23</v>
      </c>
      <c r="M997" s="325" t="n">
        <f aca="false">DATE(J997,K997,L997)</f>
        <v>43304</v>
      </c>
      <c r="N997" s="222" t="n">
        <f aca="false">M997+E997</f>
        <v>43304.5517476852</v>
      </c>
      <c r="O997" s="0" t="n">
        <v>78.592</v>
      </c>
      <c r="P997" s="0" t="n">
        <v>5.401483</v>
      </c>
      <c r="Q997" s="0" t="s">
        <v>282</v>
      </c>
    </row>
    <row r="998" customFormat="false" ht="15" hidden="false" customHeight="false" outlineLevel="0" collapsed="false">
      <c r="A998" s="0" t="s">
        <v>847</v>
      </c>
      <c r="B998" s="0" t="s">
        <v>282</v>
      </c>
      <c r="C998" s="0" t="s">
        <v>325</v>
      </c>
      <c r="D998" s="0" t="n">
        <v>20180723</v>
      </c>
      <c r="E998" s="0" t="s">
        <v>967</v>
      </c>
      <c r="F998" s="0" t="n">
        <v>15000</v>
      </c>
      <c r="G998" s="0" t="n">
        <v>78.4533</v>
      </c>
      <c r="H998" s="0" t="n">
        <v>5.413738</v>
      </c>
      <c r="J998" s="224" t="n">
        <f aca="false">ROUND(D998/10000,0)</f>
        <v>2018</v>
      </c>
      <c r="K998" s="224" t="n">
        <f aca="false">ROUND((D998-J998*10000)/100,0)</f>
        <v>7</v>
      </c>
      <c r="L998" s="224" t="n">
        <f aca="false">D998-J998*10000-K998*100</f>
        <v>23</v>
      </c>
      <c r="M998" s="325" t="n">
        <f aca="false">DATE(J998,K998,L998)</f>
        <v>43304</v>
      </c>
      <c r="N998" s="222" t="n">
        <f aca="false">M998+E998</f>
        <v>43304.5880787037</v>
      </c>
      <c r="O998" s="0" t="n">
        <v>78.4533</v>
      </c>
      <c r="P998" s="0" t="n">
        <v>5.413738</v>
      </c>
      <c r="Q998" s="0" t="s">
        <v>282</v>
      </c>
    </row>
    <row r="999" customFormat="false" ht="15" hidden="false" customHeight="false" outlineLevel="0" collapsed="false">
      <c r="A999" s="0" t="s">
        <v>847</v>
      </c>
      <c r="B999" s="0" t="s">
        <v>282</v>
      </c>
      <c r="C999" s="0" t="s">
        <v>325</v>
      </c>
      <c r="D999" s="0" t="n">
        <v>20180723</v>
      </c>
      <c r="E999" s="0" t="s">
        <v>967</v>
      </c>
      <c r="F999" s="0" t="n">
        <v>15000</v>
      </c>
      <c r="G999" s="0" t="n">
        <v>80.0223</v>
      </c>
      <c r="H999" s="0" t="n">
        <v>5.276817</v>
      </c>
      <c r="J999" s="224" t="n">
        <f aca="false">ROUND(D999/10000,0)</f>
        <v>2018</v>
      </c>
      <c r="K999" s="224" t="n">
        <f aca="false">ROUND((D999-J999*10000)/100,0)</f>
        <v>7</v>
      </c>
      <c r="L999" s="224" t="n">
        <f aca="false">D999-J999*10000-K999*100</f>
        <v>23</v>
      </c>
      <c r="M999" s="325" t="n">
        <f aca="false">DATE(J999,K999,L999)</f>
        <v>43304</v>
      </c>
      <c r="N999" s="222" t="n">
        <f aca="false">M999+E999</f>
        <v>43304.5880787037</v>
      </c>
      <c r="O999" s="0" t="n">
        <v>80.0223</v>
      </c>
      <c r="P999" s="0" t="n">
        <v>5.276817</v>
      </c>
      <c r="Q999" s="0" t="s">
        <v>282</v>
      </c>
    </row>
    <row r="1000" customFormat="false" ht="15" hidden="false" customHeight="false" outlineLevel="0" collapsed="false">
      <c r="A1000" s="0" t="s">
        <v>847</v>
      </c>
      <c r="B1000" s="0" t="s">
        <v>282</v>
      </c>
      <c r="C1000" s="0" t="s">
        <v>325</v>
      </c>
      <c r="D1000" s="0" t="n">
        <v>20180723</v>
      </c>
      <c r="E1000" s="0" t="s">
        <v>968</v>
      </c>
      <c r="F1000" s="0" t="n">
        <v>15000</v>
      </c>
      <c r="G1000" s="0" t="n">
        <v>78.398</v>
      </c>
      <c r="H1000" s="0" t="n">
        <v>5.418633</v>
      </c>
      <c r="J1000" s="224" t="n">
        <f aca="false">ROUND(D1000/10000,0)</f>
        <v>2018</v>
      </c>
      <c r="K1000" s="224" t="n">
        <f aca="false">ROUND((D1000-J1000*10000)/100,0)</f>
        <v>7</v>
      </c>
      <c r="L1000" s="224" t="n">
        <f aca="false">D1000-J1000*10000-K1000*100</f>
        <v>23</v>
      </c>
      <c r="M1000" s="325" t="n">
        <f aca="false">DATE(J1000,K1000,L1000)</f>
        <v>43304</v>
      </c>
      <c r="N1000" s="222" t="n">
        <f aca="false">M1000+E1000</f>
        <v>43304.6001388889</v>
      </c>
      <c r="O1000" s="0" t="n">
        <v>78.398</v>
      </c>
      <c r="P1000" s="0" t="n">
        <v>5.418633</v>
      </c>
      <c r="Q1000" s="0" t="s">
        <v>282</v>
      </c>
    </row>
    <row r="1001" customFormat="false" ht="15" hidden="false" customHeight="false" outlineLevel="0" collapsed="false">
      <c r="A1001" s="0" t="s">
        <v>847</v>
      </c>
      <c r="B1001" s="0" t="s">
        <v>282</v>
      </c>
      <c r="C1001" s="0" t="s">
        <v>325</v>
      </c>
      <c r="D1001" s="0" t="n">
        <v>20180723</v>
      </c>
      <c r="E1001" s="0" t="s">
        <v>968</v>
      </c>
      <c r="F1001" s="0" t="n">
        <v>15000</v>
      </c>
      <c r="G1001" s="0" t="n">
        <v>78.398</v>
      </c>
      <c r="H1001" s="0" t="n">
        <v>5.418633</v>
      </c>
      <c r="J1001" s="224" t="n">
        <f aca="false">ROUND(D1001/10000,0)</f>
        <v>2018</v>
      </c>
      <c r="K1001" s="224" t="n">
        <f aca="false">ROUND((D1001-J1001*10000)/100,0)</f>
        <v>7</v>
      </c>
      <c r="L1001" s="224" t="n">
        <f aca="false">D1001-J1001*10000-K1001*100</f>
        <v>23</v>
      </c>
      <c r="M1001" s="325" t="n">
        <f aca="false">DATE(J1001,K1001,L1001)</f>
        <v>43304</v>
      </c>
      <c r="N1001" s="222" t="n">
        <f aca="false">M1001+E1001</f>
        <v>43304.6001388889</v>
      </c>
      <c r="O1001" s="0" t="n">
        <v>78.398</v>
      </c>
      <c r="P1001" s="0" t="n">
        <v>5.418633</v>
      </c>
      <c r="Q1001" s="0" t="s">
        <v>282</v>
      </c>
    </row>
    <row r="1002" customFormat="false" ht="15" hidden="false" customHeight="false" outlineLevel="0" collapsed="false">
      <c r="A1002" s="0" t="s">
        <v>847</v>
      </c>
      <c r="B1002" s="0" t="s">
        <v>282</v>
      </c>
      <c r="C1002" s="0" t="s">
        <v>325</v>
      </c>
      <c r="D1002" s="0" t="n">
        <v>20180723</v>
      </c>
      <c r="E1002" s="0" t="s">
        <v>969</v>
      </c>
      <c r="F1002" s="0" t="n">
        <v>150000</v>
      </c>
      <c r="G1002" s="0" t="n">
        <v>78.462</v>
      </c>
      <c r="H1002" s="0" t="n">
        <v>5.412969</v>
      </c>
      <c r="J1002" s="224" t="n">
        <f aca="false">ROUND(D1002/10000,0)</f>
        <v>2018</v>
      </c>
      <c r="K1002" s="224" t="n">
        <f aca="false">ROUND((D1002-J1002*10000)/100,0)</f>
        <v>7</v>
      </c>
      <c r="L1002" s="224" t="n">
        <f aca="false">D1002-J1002*10000-K1002*100</f>
        <v>23</v>
      </c>
      <c r="M1002" s="325" t="n">
        <f aca="false">DATE(J1002,K1002,L1002)</f>
        <v>43304</v>
      </c>
      <c r="N1002" s="222" t="n">
        <f aca="false">M1002+E1002</f>
        <v>43304.6843981482</v>
      </c>
      <c r="O1002" s="0" t="n">
        <v>78.462</v>
      </c>
      <c r="P1002" s="0" t="n">
        <v>5.412969</v>
      </c>
      <c r="Q1002" s="0" t="s">
        <v>282</v>
      </c>
    </row>
    <row r="1003" customFormat="false" ht="15" hidden="false" customHeight="false" outlineLevel="0" collapsed="false">
      <c r="A1003" s="0" t="s">
        <v>847</v>
      </c>
      <c r="B1003" s="0" t="s">
        <v>282</v>
      </c>
      <c r="C1003" s="0" t="s">
        <v>325</v>
      </c>
      <c r="D1003" s="0" t="n">
        <v>20180724</v>
      </c>
      <c r="E1003" s="0" t="s">
        <v>970</v>
      </c>
      <c r="F1003" s="0" t="n">
        <v>1646000</v>
      </c>
      <c r="G1003" s="0" t="n">
        <v>79.008</v>
      </c>
      <c r="H1003" s="0" t="n">
        <v>5.365022</v>
      </c>
      <c r="J1003" s="224" t="n">
        <f aca="false">ROUND(D1003/10000,0)</f>
        <v>2018</v>
      </c>
      <c r="K1003" s="224" t="n">
        <f aca="false">ROUND((D1003-J1003*10000)/100,0)</f>
        <v>7</v>
      </c>
      <c r="L1003" s="224" t="n">
        <f aca="false">D1003-J1003*10000-K1003*100</f>
        <v>24</v>
      </c>
      <c r="M1003" s="325" t="n">
        <f aca="false">DATE(J1003,K1003,L1003)</f>
        <v>43305</v>
      </c>
      <c r="N1003" s="222" t="n">
        <f aca="false">M1003+E1003</f>
        <v>43305.4725115741</v>
      </c>
      <c r="O1003" s="0" t="n">
        <v>79.008</v>
      </c>
      <c r="P1003" s="0" t="n">
        <v>5.365022</v>
      </c>
      <c r="Q1003" s="0" t="s">
        <v>282</v>
      </c>
    </row>
    <row r="1004" customFormat="false" ht="15" hidden="false" customHeight="false" outlineLevel="0" collapsed="false">
      <c r="A1004" s="0" t="s">
        <v>847</v>
      </c>
      <c r="B1004" s="0" t="s">
        <v>282</v>
      </c>
      <c r="C1004" s="0" t="s">
        <v>325</v>
      </c>
      <c r="D1004" s="0" t="n">
        <v>20180724</v>
      </c>
      <c r="E1004" s="0" t="s">
        <v>971</v>
      </c>
      <c r="F1004" s="0" t="n">
        <v>15000</v>
      </c>
      <c r="G1004" s="0" t="n">
        <v>78.58</v>
      </c>
      <c r="H1004" s="0" t="n">
        <v>5.402662</v>
      </c>
      <c r="J1004" s="224" t="n">
        <f aca="false">ROUND(D1004/10000,0)</f>
        <v>2018</v>
      </c>
      <c r="K1004" s="224" t="n">
        <f aca="false">ROUND((D1004-J1004*10000)/100,0)</f>
        <v>7</v>
      </c>
      <c r="L1004" s="224" t="n">
        <f aca="false">D1004-J1004*10000-K1004*100</f>
        <v>24</v>
      </c>
      <c r="M1004" s="325" t="n">
        <f aca="false">DATE(J1004,K1004,L1004)</f>
        <v>43305</v>
      </c>
      <c r="N1004" s="222" t="n">
        <f aca="false">M1004+E1004</f>
        <v>43305.5290740741</v>
      </c>
      <c r="O1004" s="0" t="n">
        <v>78.58</v>
      </c>
      <c r="P1004" s="0" t="n">
        <v>5.402662</v>
      </c>
      <c r="Q1004" s="0" t="s">
        <v>282</v>
      </c>
    </row>
    <row r="1005" customFormat="false" ht="15" hidden="false" customHeight="false" outlineLevel="0" collapsed="false">
      <c r="A1005" s="0" t="s">
        <v>847</v>
      </c>
      <c r="B1005" s="0" t="s">
        <v>282</v>
      </c>
      <c r="C1005" s="0" t="s">
        <v>325</v>
      </c>
      <c r="D1005" s="0" t="n">
        <v>20180724</v>
      </c>
      <c r="E1005" s="0" t="s">
        <v>971</v>
      </c>
      <c r="F1005" s="0" t="n">
        <v>15000</v>
      </c>
      <c r="G1005" s="0" t="n">
        <v>78.58</v>
      </c>
      <c r="H1005" s="0" t="n">
        <v>5.402662</v>
      </c>
      <c r="J1005" s="224" t="n">
        <f aca="false">ROUND(D1005/10000,0)</f>
        <v>2018</v>
      </c>
      <c r="K1005" s="224" t="n">
        <f aca="false">ROUND((D1005-J1005*10000)/100,0)</f>
        <v>7</v>
      </c>
      <c r="L1005" s="224" t="n">
        <f aca="false">D1005-J1005*10000-K1005*100</f>
        <v>24</v>
      </c>
      <c r="M1005" s="325" t="n">
        <f aca="false">DATE(J1005,K1005,L1005)</f>
        <v>43305</v>
      </c>
      <c r="N1005" s="222" t="n">
        <f aca="false">M1005+E1005</f>
        <v>43305.5290740741</v>
      </c>
      <c r="O1005" s="0" t="n">
        <v>78.58</v>
      </c>
      <c r="P1005" s="0" t="n">
        <v>5.402662</v>
      </c>
      <c r="Q1005" s="0" t="s">
        <v>282</v>
      </c>
    </row>
    <row r="1006" customFormat="false" ht="15" hidden="false" customHeight="false" outlineLevel="0" collapsed="false">
      <c r="A1006" s="0" t="s">
        <v>847</v>
      </c>
      <c r="B1006" s="0" t="s">
        <v>282</v>
      </c>
      <c r="C1006" s="0" t="s">
        <v>325</v>
      </c>
      <c r="D1006" s="0" t="n">
        <v>20180724</v>
      </c>
      <c r="E1006" s="0" t="s">
        <v>972</v>
      </c>
      <c r="F1006" s="0" t="n">
        <v>170000</v>
      </c>
      <c r="G1006" s="0" t="n">
        <v>78.633</v>
      </c>
      <c r="H1006" s="0" t="n">
        <v>5.397985</v>
      </c>
      <c r="J1006" s="224" t="n">
        <f aca="false">ROUND(D1006/10000,0)</f>
        <v>2018</v>
      </c>
      <c r="K1006" s="224" t="n">
        <f aca="false">ROUND((D1006-J1006*10000)/100,0)</f>
        <v>7</v>
      </c>
      <c r="L1006" s="224" t="n">
        <f aca="false">D1006-J1006*10000-K1006*100</f>
        <v>24</v>
      </c>
      <c r="M1006" s="325" t="n">
        <f aca="false">DATE(J1006,K1006,L1006)</f>
        <v>43305</v>
      </c>
      <c r="N1006" s="222" t="n">
        <f aca="false">M1006+E1006</f>
        <v>43305.5538425926</v>
      </c>
      <c r="O1006" s="0" t="n">
        <v>78.633</v>
      </c>
      <c r="P1006" s="0" t="n">
        <v>5.397985</v>
      </c>
      <c r="Q1006" s="0" t="s">
        <v>282</v>
      </c>
    </row>
    <row r="1007" customFormat="false" ht="15" hidden="false" customHeight="false" outlineLevel="0" collapsed="false">
      <c r="A1007" s="0" t="s">
        <v>847</v>
      </c>
      <c r="B1007" s="0" t="s">
        <v>282</v>
      </c>
      <c r="C1007" s="0" t="s">
        <v>325</v>
      </c>
      <c r="D1007" s="0" t="n">
        <v>20180724</v>
      </c>
      <c r="E1007" s="0" t="s">
        <v>973</v>
      </c>
      <c r="F1007" s="0" t="n">
        <v>15000</v>
      </c>
      <c r="G1007" s="0" t="n">
        <v>79.139</v>
      </c>
      <c r="H1007" s="0" t="n">
        <v>5.353557</v>
      </c>
      <c r="J1007" s="224" t="n">
        <f aca="false">ROUND(D1007/10000,0)</f>
        <v>2018</v>
      </c>
      <c r="K1007" s="224" t="n">
        <f aca="false">ROUND((D1007-J1007*10000)/100,0)</f>
        <v>7</v>
      </c>
      <c r="L1007" s="224" t="n">
        <f aca="false">D1007-J1007*10000-K1007*100</f>
        <v>24</v>
      </c>
      <c r="M1007" s="325" t="n">
        <f aca="false">DATE(J1007,K1007,L1007)</f>
        <v>43305</v>
      </c>
      <c r="N1007" s="222" t="n">
        <f aca="false">M1007+E1007</f>
        <v>43305.6024305556</v>
      </c>
      <c r="O1007" s="0" t="n">
        <v>79.139</v>
      </c>
      <c r="P1007" s="0" t="n">
        <v>5.353557</v>
      </c>
      <c r="Q1007" s="0" t="s">
        <v>282</v>
      </c>
    </row>
    <row r="1008" customFormat="false" ht="15" hidden="false" customHeight="false" outlineLevel="0" collapsed="false">
      <c r="A1008" s="0" t="s">
        <v>847</v>
      </c>
      <c r="B1008" s="0" t="s">
        <v>282</v>
      </c>
      <c r="C1008" s="0" t="s">
        <v>325</v>
      </c>
      <c r="D1008" s="0" t="n">
        <v>20180724</v>
      </c>
      <c r="E1008" s="0" t="s">
        <v>974</v>
      </c>
      <c r="F1008" s="0" t="n">
        <v>15000</v>
      </c>
      <c r="G1008" s="0" t="n">
        <v>79.139</v>
      </c>
      <c r="H1008" s="0" t="n">
        <v>5.353557</v>
      </c>
      <c r="J1008" s="224" t="n">
        <f aca="false">ROUND(D1008/10000,0)</f>
        <v>2018</v>
      </c>
      <c r="K1008" s="224" t="n">
        <f aca="false">ROUND((D1008-J1008*10000)/100,0)</f>
        <v>7</v>
      </c>
      <c r="L1008" s="224" t="n">
        <f aca="false">D1008-J1008*10000-K1008*100</f>
        <v>24</v>
      </c>
      <c r="M1008" s="325" t="n">
        <f aca="false">DATE(J1008,K1008,L1008)</f>
        <v>43305</v>
      </c>
      <c r="N1008" s="222" t="n">
        <f aca="false">M1008+E1008</f>
        <v>43305.6024421296</v>
      </c>
      <c r="O1008" s="0" t="n">
        <v>79.139</v>
      </c>
      <c r="P1008" s="0" t="n">
        <v>5.353557</v>
      </c>
      <c r="Q1008" s="0" t="s">
        <v>282</v>
      </c>
    </row>
    <row r="1009" customFormat="false" ht="15" hidden="false" customHeight="false" outlineLevel="0" collapsed="false">
      <c r="A1009" s="0" t="s">
        <v>847</v>
      </c>
      <c r="B1009" s="0" t="s">
        <v>282</v>
      </c>
      <c r="C1009" s="0" t="s">
        <v>325</v>
      </c>
      <c r="D1009" s="0" t="n">
        <v>20180724</v>
      </c>
      <c r="E1009" s="0" t="s">
        <v>975</v>
      </c>
      <c r="F1009" s="0" t="n">
        <v>12000</v>
      </c>
      <c r="G1009" s="0" t="n">
        <v>77.679005</v>
      </c>
      <c r="H1009" s="0" t="n">
        <v>5.482829</v>
      </c>
      <c r="J1009" s="224" t="n">
        <f aca="false">ROUND(D1009/10000,0)</f>
        <v>2018</v>
      </c>
      <c r="K1009" s="224" t="n">
        <f aca="false">ROUND((D1009-J1009*10000)/100,0)</f>
        <v>7</v>
      </c>
      <c r="L1009" s="224" t="n">
        <f aca="false">D1009-J1009*10000-K1009*100</f>
        <v>24</v>
      </c>
      <c r="M1009" s="325" t="n">
        <f aca="false">DATE(J1009,K1009,L1009)</f>
        <v>43305</v>
      </c>
      <c r="N1009" s="222" t="n">
        <f aca="false">M1009+E1009</f>
        <v>43305.6946296296</v>
      </c>
      <c r="O1009" s="0" t="n">
        <v>77.679005</v>
      </c>
      <c r="P1009" s="0" t="n">
        <v>5.482829</v>
      </c>
      <c r="Q1009" s="0" t="s">
        <v>282</v>
      </c>
    </row>
    <row r="1010" customFormat="false" ht="15" hidden="false" customHeight="false" outlineLevel="0" collapsed="false">
      <c r="A1010" s="0" t="s">
        <v>847</v>
      </c>
      <c r="B1010" s="0" t="s">
        <v>282</v>
      </c>
      <c r="C1010" s="0" t="s">
        <v>325</v>
      </c>
      <c r="D1010" s="0" t="n">
        <v>20180724</v>
      </c>
      <c r="E1010" s="0" t="s">
        <v>975</v>
      </c>
      <c r="F1010" s="0" t="n">
        <v>12000</v>
      </c>
      <c r="G1010" s="0" t="n">
        <v>78.266</v>
      </c>
      <c r="H1010" s="0" t="n">
        <v>5.430456</v>
      </c>
      <c r="J1010" s="224" t="n">
        <f aca="false">ROUND(D1010/10000,0)</f>
        <v>2018</v>
      </c>
      <c r="K1010" s="224" t="n">
        <f aca="false">ROUND((D1010-J1010*10000)/100,0)</f>
        <v>7</v>
      </c>
      <c r="L1010" s="224" t="n">
        <f aca="false">D1010-J1010*10000-K1010*100</f>
        <v>24</v>
      </c>
      <c r="M1010" s="325" t="n">
        <f aca="false">DATE(J1010,K1010,L1010)</f>
        <v>43305</v>
      </c>
      <c r="N1010" s="222" t="n">
        <f aca="false">M1010+E1010</f>
        <v>43305.6946296296</v>
      </c>
      <c r="O1010" s="0" t="n">
        <v>78.266</v>
      </c>
      <c r="P1010" s="0" t="n">
        <v>5.430456</v>
      </c>
      <c r="Q1010" s="0" t="s">
        <v>282</v>
      </c>
    </row>
    <row r="1011" customFormat="false" ht="15" hidden="false" customHeight="false" outlineLevel="0" collapsed="false">
      <c r="A1011" s="0" t="s">
        <v>847</v>
      </c>
      <c r="B1011" s="0" t="s">
        <v>282</v>
      </c>
      <c r="C1011" s="0" t="s">
        <v>325</v>
      </c>
      <c r="D1011" s="0" t="n">
        <v>20180725</v>
      </c>
      <c r="E1011" s="0" t="s">
        <v>976</v>
      </c>
      <c r="F1011" s="0" t="n">
        <v>300000</v>
      </c>
      <c r="G1011" s="0" t="n">
        <v>79.234</v>
      </c>
      <c r="H1011" s="0" t="n">
        <v>5.345375</v>
      </c>
      <c r="J1011" s="224" t="n">
        <f aca="false">ROUND(D1011/10000,0)</f>
        <v>2018</v>
      </c>
      <c r="K1011" s="224" t="n">
        <f aca="false">ROUND((D1011-J1011*10000)/100,0)</f>
        <v>7</v>
      </c>
      <c r="L1011" s="224" t="n">
        <f aca="false">D1011-J1011*10000-K1011*100</f>
        <v>25</v>
      </c>
      <c r="M1011" s="325" t="n">
        <f aca="false">DATE(J1011,K1011,L1011)</f>
        <v>43306</v>
      </c>
      <c r="N1011" s="222" t="n">
        <f aca="false">M1011+E1011</f>
        <v>43306.4136805556</v>
      </c>
      <c r="O1011" s="0" t="n">
        <v>79.234</v>
      </c>
      <c r="P1011" s="0" t="n">
        <v>5.345375</v>
      </c>
      <c r="Q1011" s="0" t="s">
        <v>282</v>
      </c>
    </row>
    <row r="1012" customFormat="false" ht="15" hidden="false" customHeight="false" outlineLevel="0" collapsed="false">
      <c r="A1012" s="0" t="s">
        <v>847</v>
      </c>
      <c r="B1012" s="0" t="s">
        <v>282</v>
      </c>
      <c r="C1012" s="0" t="s">
        <v>325</v>
      </c>
      <c r="D1012" s="0" t="n">
        <v>20180725</v>
      </c>
      <c r="E1012" s="0" t="s">
        <v>977</v>
      </c>
      <c r="F1012" s="0" t="n">
        <v>30000</v>
      </c>
      <c r="G1012" s="0" t="n">
        <v>79.216</v>
      </c>
      <c r="H1012" s="0" t="n">
        <v>5.346946</v>
      </c>
      <c r="J1012" s="224" t="n">
        <f aca="false">ROUND(D1012/10000,0)</f>
        <v>2018</v>
      </c>
      <c r="K1012" s="224" t="n">
        <f aca="false">ROUND((D1012-J1012*10000)/100,0)</f>
        <v>7</v>
      </c>
      <c r="L1012" s="224" t="n">
        <f aca="false">D1012-J1012*10000-K1012*100</f>
        <v>25</v>
      </c>
      <c r="M1012" s="325" t="n">
        <f aca="false">DATE(J1012,K1012,L1012)</f>
        <v>43306</v>
      </c>
      <c r="N1012" s="222" t="n">
        <f aca="false">M1012+E1012</f>
        <v>43306.5914699074</v>
      </c>
      <c r="O1012" s="0" t="n">
        <v>79.216</v>
      </c>
      <c r="P1012" s="0" t="n">
        <v>5.346946</v>
      </c>
      <c r="Q1012" s="0" t="s">
        <v>282</v>
      </c>
    </row>
    <row r="1013" customFormat="false" ht="15" hidden="false" customHeight="false" outlineLevel="0" collapsed="false">
      <c r="A1013" s="0" t="s">
        <v>847</v>
      </c>
      <c r="B1013" s="0" t="s">
        <v>282</v>
      </c>
      <c r="C1013" s="0" t="s">
        <v>325</v>
      </c>
      <c r="D1013" s="0" t="n">
        <v>20180725</v>
      </c>
      <c r="E1013" s="0" t="s">
        <v>978</v>
      </c>
      <c r="F1013" s="0" t="n">
        <v>12000</v>
      </c>
      <c r="G1013" s="0" t="n">
        <v>79.278</v>
      </c>
      <c r="H1013" s="0" t="n">
        <v>5.341536</v>
      </c>
      <c r="J1013" s="224" t="n">
        <f aca="false">ROUND(D1013/10000,0)</f>
        <v>2018</v>
      </c>
      <c r="K1013" s="224" t="n">
        <f aca="false">ROUND((D1013-J1013*10000)/100,0)</f>
        <v>7</v>
      </c>
      <c r="L1013" s="224" t="n">
        <f aca="false">D1013-J1013*10000-K1013*100</f>
        <v>25</v>
      </c>
      <c r="M1013" s="325" t="n">
        <f aca="false">DATE(J1013,K1013,L1013)</f>
        <v>43306</v>
      </c>
      <c r="N1013" s="222" t="n">
        <f aca="false">M1013+E1013</f>
        <v>43306.6012731481</v>
      </c>
      <c r="O1013" s="0" t="n">
        <v>79.278</v>
      </c>
      <c r="P1013" s="0" t="n">
        <v>5.341536</v>
      </c>
      <c r="Q1013" s="0" t="s">
        <v>282</v>
      </c>
    </row>
    <row r="1014" customFormat="false" ht="15" hidden="false" customHeight="false" outlineLevel="0" collapsed="false">
      <c r="A1014" s="0" t="s">
        <v>847</v>
      </c>
      <c r="B1014" s="0" t="s">
        <v>282</v>
      </c>
      <c r="C1014" s="0" t="s">
        <v>325</v>
      </c>
      <c r="D1014" s="0" t="n">
        <v>20180725</v>
      </c>
      <c r="E1014" s="0" t="s">
        <v>978</v>
      </c>
      <c r="F1014" s="0" t="n">
        <v>12000</v>
      </c>
      <c r="G1014" s="0" t="n">
        <v>79.278</v>
      </c>
      <c r="H1014" s="0" t="n">
        <v>5.341536</v>
      </c>
      <c r="J1014" s="224" t="n">
        <f aca="false">ROUND(D1014/10000,0)</f>
        <v>2018</v>
      </c>
      <c r="K1014" s="224" t="n">
        <f aca="false">ROUND((D1014-J1014*10000)/100,0)</f>
        <v>7</v>
      </c>
      <c r="L1014" s="224" t="n">
        <f aca="false">D1014-J1014*10000-K1014*100</f>
        <v>25</v>
      </c>
      <c r="M1014" s="325" t="n">
        <f aca="false">DATE(J1014,K1014,L1014)</f>
        <v>43306</v>
      </c>
      <c r="N1014" s="222" t="n">
        <f aca="false">M1014+E1014</f>
        <v>43306.6012731481</v>
      </c>
      <c r="O1014" s="0" t="n">
        <v>79.278</v>
      </c>
      <c r="P1014" s="0" t="n">
        <v>5.341536</v>
      </c>
      <c r="Q1014" s="0" t="s">
        <v>282</v>
      </c>
    </row>
    <row r="1015" customFormat="false" ht="15" hidden="false" customHeight="false" outlineLevel="0" collapsed="false">
      <c r="A1015" s="0" t="s">
        <v>847</v>
      </c>
      <c r="B1015" s="0" t="s">
        <v>282</v>
      </c>
      <c r="C1015" s="0" t="s">
        <v>325</v>
      </c>
      <c r="D1015" s="0" t="n">
        <v>20180725</v>
      </c>
      <c r="E1015" s="0" t="s">
        <v>805</v>
      </c>
      <c r="F1015" s="0" t="n">
        <v>12000</v>
      </c>
      <c r="G1015" s="0" t="n">
        <v>80.863</v>
      </c>
      <c r="H1015" s="0" t="n">
        <v>5.205171</v>
      </c>
      <c r="J1015" s="224" t="n">
        <f aca="false">ROUND(D1015/10000,0)</f>
        <v>2018</v>
      </c>
      <c r="K1015" s="224" t="n">
        <f aca="false">ROUND((D1015-J1015*10000)/100,0)</f>
        <v>7</v>
      </c>
      <c r="L1015" s="224" t="n">
        <f aca="false">D1015-J1015*10000-K1015*100</f>
        <v>25</v>
      </c>
      <c r="M1015" s="325" t="n">
        <f aca="false">DATE(J1015,K1015,L1015)</f>
        <v>43306</v>
      </c>
      <c r="N1015" s="222" t="n">
        <f aca="false">M1015+E1015</f>
        <v>43306.6012847222</v>
      </c>
      <c r="O1015" s="0" t="n">
        <v>80.863</v>
      </c>
      <c r="P1015" s="0" t="n">
        <v>5.205171</v>
      </c>
      <c r="Q1015" s="0" t="s">
        <v>282</v>
      </c>
    </row>
    <row r="1016" customFormat="false" ht="15" hidden="false" customHeight="false" outlineLevel="0" collapsed="false">
      <c r="A1016" s="0" t="s">
        <v>847</v>
      </c>
      <c r="B1016" s="0" t="s">
        <v>282</v>
      </c>
      <c r="C1016" s="0" t="s">
        <v>325</v>
      </c>
      <c r="D1016" s="0" t="n">
        <v>20180725</v>
      </c>
      <c r="E1016" s="0" t="s">
        <v>979</v>
      </c>
      <c r="F1016" s="0" t="n">
        <v>10000</v>
      </c>
      <c r="G1016" s="0" t="n">
        <v>79.252</v>
      </c>
      <c r="H1016" s="0" t="n">
        <v>5.343804</v>
      </c>
      <c r="J1016" s="224" t="n">
        <f aca="false">ROUND(D1016/10000,0)</f>
        <v>2018</v>
      </c>
      <c r="K1016" s="224" t="n">
        <f aca="false">ROUND((D1016-J1016*10000)/100,0)</f>
        <v>7</v>
      </c>
      <c r="L1016" s="224" t="n">
        <f aca="false">D1016-J1016*10000-K1016*100</f>
        <v>25</v>
      </c>
      <c r="M1016" s="325" t="n">
        <f aca="false">DATE(J1016,K1016,L1016)</f>
        <v>43306</v>
      </c>
      <c r="N1016" s="222" t="n">
        <f aca="false">M1016+E1016</f>
        <v>43306.6275347222</v>
      </c>
      <c r="O1016" s="0" t="n">
        <v>79.252</v>
      </c>
      <c r="P1016" s="0" t="n">
        <v>5.343804</v>
      </c>
      <c r="Q1016" s="0" t="s">
        <v>282</v>
      </c>
    </row>
    <row r="1017" customFormat="false" ht="15" hidden="false" customHeight="false" outlineLevel="0" collapsed="false">
      <c r="A1017" s="0" t="s">
        <v>847</v>
      </c>
      <c r="B1017" s="0" t="s">
        <v>282</v>
      </c>
      <c r="C1017" s="0" t="s">
        <v>325</v>
      </c>
      <c r="D1017" s="0" t="n">
        <v>20180725</v>
      </c>
      <c r="E1017" s="0" t="s">
        <v>980</v>
      </c>
      <c r="F1017" s="0" t="n">
        <v>10000</v>
      </c>
      <c r="G1017" s="0" t="n">
        <v>79.252</v>
      </c>
      <c r="H1017" s="0" t="n">
        <v>5.343804</v>
      </c>
      <c r="J1017" s="224" t="n">
        <f aca="false">ROUND(D1017/10000,0)</f>
        <v>2018</v>
      </c>
      <c r="K1017" s="224" t="n">
        <f aca="false">ROUND((D1017-J1017*10000)/100,0)</f>
        <v>7</v>
      </c>
      <c r="L1017" s="224" t="n">
        <f aca="false">D1017-J1017*10000-K1017*100</f>
        <v>25</v>
      </c>
      <c r="M1017" s="325" t="n">
        <f aca="false">DATE(J1017,K1017,L1017)</f>
        <v>43306</v>
      </c>
      <c r="N1017" s="222" t="n">
        <f aca="false">M1017+E1017</f>
        <v>43306.6275462963</v>
      </c>
      <c r="O1017" s="0" t="n">
        <v>79.252</v>
      </c>
      <c r="P1017" s="0" t="n">
        <v>5.343804</v>
      </c>
      <c r="Q1017" s="0" t="s">
        <v>282</v>
      </c>
    </row>
    <row r="1018" customFormat="false" ht="15" hidden="false" customHeight="false" outlineLevel="0" collapsed="false">
      <c r="A1018" s="0" t="s">
        <v>847</v>
      </c>
      <c r="B1018" s="0" t="s">
        <v>282</v>
      </c>
      <c r="C1018" s="0" t="s">
        <v>325</v>
      </c>
      <c r="D1018" s="0" t="n">
        <v>20180726</v>
      </c>
      <c r="E1018" s="0" t="s">
        <v>981</v>
      </c>
      <c r="F1018" s="0" t="n">
        <v>12000</v>
      </c>
      <c r="G1018" s="0" t="n">
        <v>76.406</v>
      </c>
      <c r="H1018" s="0" t="n">
        <v>5.598842</v>
      </c>
      <c r="J1018" s="224" t="n">
        <f aca="false">ROUND(D1018/10000,0)</f>
        <v>2018</v>
      </c>
      <c r="K1018" s="224" t="n">
        <f aca="false">ROUND((D1018-J1018*10000)/100,0)</f>
        <v>7</v>
      </c>
      <c r="L1018" s="224" t="n">
        <f aca="false">D1018-J1018*10000-K1018*100</f>
        <v>26</v>
      </c>
      <c r="M1018" s="325" t="n">
        <f aca="false">DATE(J1018,K1018,L1018)</f>
        <v>43307</v>
      </c>
      <c r="N1018" s="222" t="n">
        <f aca="false">M1018+E1018</f>
        <v>43307.4346180556</v>
      </c>
      <c r="O1018" s="0" t="n">
        <v>76.406</v>
      </c>
      <c r="P1018" s="0" t="n">
        <v>5.598842</v>
      </c>
      <c r="Q1018" s="0" t="s">
        <v>282</v>
      </c>
    </row>
    <row r="1019" customFormat="false" ht="15" hidden="false" customHeight="false" outlineLevel="0" collapsed="false">
      <c r="A1019" s="0" t="s">
        <v>847</v>
      </c>
      <c r="B1019" s="0" t="s">
        <v>282</v>
      </c>
      <c r="C1019" s="0" t="s">
        <v>325</v>
      </c>
      <c r="D1019" s="0" t="n">
        <v>20180726</v>
      </c>
      <c r="E1019" s="0" t="s">
        <v>981</v>
      </c>
      <c r="F1019" s="0" t="n">
        <v>12000</v>
      </c>
      <c r="G1019" s="0" t="n">
        <v>78.081</v>
      </c>
      <c r="H1019" s="0" t="n">
        <v>5.447394</v>
      </c>
      <c r="J1019" s="224" t="n">
        <f aca="false">ROUND(D1019/10000,0)</f>
        <v>2018</v>
      </c>
      <c r="K1019" s="224" t="n">
        <f aca="false">ROUND((D1019-J1019*10000)/100,0)</f>
        <v>7</v>
      </c>
      <c r="L1019" s="224" t="n">
        <f aca="false">D1019-J1019*10000-K1019*100</f>
        <v>26</v>
      </c>
      <c r="M1019" s="325" t="n">
        <f aca="false">DATE(J1019,K1019,L1019)</f>
        <v>43307</v>
      </c>
      <c r="N1019" s="222" t="n">
        <f aca="false">M1019+E1019</f>
        <v>43307.4346180556</v>
      </c>
      <c r="O1019" s="0" t="n">
        <v>78.081</v>
      </c>
      <c r="P1019" s="0" t="n">
        <v>5.447394</v>
      </c>
      <c r="Q1019" s="0" t="s">
        <v>282</v>
      </c>
    </row>
    <row r="1020" customFormat="false" ht="15" hidden="false" customHeight="false" outlineLevel="0" collapsed="false">
      <c r="A1020" s="0" t="s">
        <v>847</v>
      </c>
      <c r="B1020" s="0" t="s">
        <v>282</v>
      </c>
      <c r="C1020" s="0" t="s">
        <v>325</v>
      </c>
      <c r="D1020" s="0" t="n">
        <v>20180726</v>
      </c>
      <c r="E1020" s="0" t="s">
        <v>981</v>
      </c>
      <c r="F1020" s="0" t="n">
        <v>12000</v>
      </c>
      <c r="G1020" s="0" t="n">
        <v>78.331</v>
      </c>
      <c r="H1020" s="0" t="n">
        <v>5.425175</v>
      </c>
      <c r="J1020" s="224" t="n">
        <f aca="false">ROUND(D1020/10000,0)</f>
        <v>2018</v>
      </c>
      <c r="K1020" s="224" t="n">
        <f aca="false">ROUND((D1020-J1020*10000)/100,0)</f>
        <v>7</v>
      </c>
      <c r="L1020" s="224" t="n">
        <f aca="false">D1020-J1020*10000-K1020*100</f>
        <v>26</v>
      </c>
      <c r="M1020" s="325" t="n">
        <f aca="false">DATE(J1020,K1020,L1020)</f>
        <v>43307</v>
      </c>
      <c r="N1020" s="222" t="n">
        <f aca="false">M1020+E1020</f>
        <v>43307.4346180556</v>
      </c>
      <c r="O1020" s="0" t="n">
        <v>78.331</v>
      </c>
      <c r="P1020" s="0" t="n">
        <v>5.425175</v>
      </c>
      <c r="Q1020" s="0" t="s">
        <v>282</v>
      </c>
    </row>
    <row r="1021" customFormat="false" ht="15" hidden="false" customHeight="false" outlineLevel="0" collapsed="false">
      <c r="A1021" s="0" t="s">
        <v>847</v>
      </c>
      <c r="B1021" s="0" t="s">
        <v>282</v>
      </c>
      <c r="C1021" s="0" t="s">
        <v>325</v>
      </c>
      <c r="D1021" s="0" t="n">
        <v>20180726</v>
      </c>
      <c r="E1021" s="0" t="s">
        <v>456</v>
      </c>
      <c r="F1021" s="0" t="n">
        <v>439000</v>
      </c>
      <c r="G1021" s="0" t="n">
        <v>78.479</v>
      </c>
      <c r="H1021" s="0" t="n">
        <v>5.412066</v>
      </c>
      <c r="J1021" s="224" t="n">
        <f aca="false">ROUND(D1021/10000,0)</f>
        <v>2018</v>
      </c>
      <c r="K1021" s="224" t="n">
        <f aca="false">ROUND((D1021-J1021*10000)/100,0)</f>
        <v>7</v>
      </c>
      <c r="L1021" s="224" t="n">
        <f aca="false">D1021-J1021*10000-K1021*100</f>
        <v>26</v>
      </c>
      <c r="M1021" s="325" t="n">
        <f aca="false">DATE(J1021,K1021,L1021)</f>
        <v>43307</v>
      </c>
      <c r="N1021" s="222" t="n">
        <f aca="false">M1021+E1021</f>
        <v>43307.5777777778</v>
      </c>
      <c r="O1021" s="0" t="n">
        <v>78.479</v>
      </c>
      <c r="P1021" s="0" t="n">
        <v>5.412066</v>
      </c>
      <c r="Q1021" s="0" t="s">
        <v>282</v>
      </c>
    </row>
    <row r="1022" customFormat="false" ht="15" hidden="false" customHeight="false" outlineLevel="0" collapsed="false">
      <c r="A1022" s="0" t="s">
        <v>847</v>
      </c>
      <c r="B1022" s="0" t="s">
        <v>282</v>
      </c>
      <c r="C1022" s="0" t="s">
        <v>325</v>
      </c>
      <c r="D1022" s="0" t="n">
        <v>20180726</v>
      </c>
      <c r="E1022" s="0" t="s">
        <v>456</v>
      </c>
      <c r="F1022" s="0" t="n">
        <v>439000</v>
      </c>
      <c r="G1022" s="0" t="n">
        <v>78.479</v>
      </c>
      <c r="H1022" s="0" t="n">
        <v>5.412066</v>
      </c>
      <c r="J1022" s="224" t="n">
        <f aca="false">ROUND(D1022/10000,0)</f>
        <v>2018</v>
      </c>
      <c r="K1022" s="224" t="n">
        <f aca="false">ROUND((D1022-J1022*10000)/100,0)</f>
        <v>7</v>
      </c>
      <c r="L1022" s="224" t="n">
        <f aca="false">D1022-J1022*10000-K1022*100</f>
        <v>26</v>
      </c>
      <c r="M1022" s="325" t="n">
        <f aca="false">DATE(J1022,K1022,L1022)</f>
        <v>43307</v>
      </c>
      <c r="N1022" s="222" t="n">
        <f aca="false">M1022+E1022</f>
        <v>43307.5777777778</v>
      </c>
      <c r="O1022" s="0" t="n">
        <v>78.479</v>
      </c>
      <c r="P1022" s="0" t="n">
        <v>5.412066</v>
      </c>
      <c r="Q1022" s="0" t="s">
        <v>282</v>
      </c>
    </row>
    <row r="1023" customFormat="false" ht="15" hidden="false" customHeight="false" outlineLevel="0" collapsed="false">
      <c r="A1023" s="0" t="s">
        <v>847</v>
      </c>
      <c r="B1023" s="0" t="s">
        <v>282</v>
      </c>
      <c r="C1023" s="0" t="s">
        <v>325</v>
      </c>
      <c r="D1023" s="0" t="n">
        <v>20180726</v>
      </c>
      <c r="E1023" s="0" t="s">
        <v>982</v>
      </c>
      <c r="F1023" s="0" t="n">
        <v>12000</v>
      </c>
      <c r="G1023" s="0" t="n">
        <v>78.985</v>
      </c>
      <c r="H1023" s="0" t="n">
        <v>5.367506</v>
      </c>
      <c r="J1023" s="224" t="n">
        <f aca="false">ROUND(D1023/10000,0)</f>
        <v>2018</v>
      </c>
      <c r="K1023" s="224" t="n">
        <f aca="false">ROUND((D1023-J1023*10000)/100,0)</f>
        <v>7</v>
      </c>
      <c r="L1023" s="224" t="n">
        <f aca="false">D1023-J1023*10000-K1023*100</f>
        <v>26</v>
      </c>
      <c r="M1023" s="325" t="n">
        <f aca="false">DATE(J1023,K1023,L1023)</f>
        <v>43307</v>
      </c>
      <c r="N1023" s="222" t="n">
        <f aca="false">M1023+E1023</f>
        <v>43307.6029166667</v>
      </c>
      <c r="O1023" s="0" t="n">
        <v>78.985</v>
      </c>
      <c r="P1023" s="0" t="n">
        <v>5.367506</v>
      </c>
      <c r="Q1023" s="0" t="s">
        <v>282</v>
      </c>
    </row>
    <row r="1024" customFormat="false" ht="15" hidden="false" customHeight="false" outlineLevel="0" collapsed="false">
      <c r="A1024" s="0" t="s">
        <v>847</v>
      </c>
      <c r="B1024" s="0" t="s">
        <v>282</v>
      </c>
      <c r="C1024" s="0" t="s">
        <v>325</v>
      </c>
      <c r="D1024" s="0" t="n">
        <v>20180726</v>
      </c>
      <c r="E1024" s="0" t="s">
        <v>983</v>
      </c>
      <c r="F1024" s="0" t="n">
        <v>12000</v>
      </c>
      <c r="G1024" s="0" t="n">
        <v>78.985</v>
      </c>
      <c r="H1024" s="0" t="n">
        <v>5.367506</v>
      </c>
      <c r="J1024" s="224" t="n">
        <f aca="false">ROUND(D1024/10000,0)</f>
        <v>2018</v>
      </c>
      <c r="K1024" s="224" t="n">
        <f aca="false">ROUND((D1024-J1024*10000)/100,0)</f>
        <v>7</v>
      </c>
      <c r="L1024" s="224" t="n">
        <f aca="false">D1024-J1024*10000-K1024*100</f>
        <v>26</v>
      </c>
      <c r="M1024" s="325" t="n">
        <f aca="false">DATE(J1024,K1024,L1024)</f>
        <v>43307</v>
      </c>
      <c r="N1024" s="222" t="n">
        <f aca="false">M1024+E1024</f>
        <v>43307.6029976852</v>
      </c>
      <c r="O1024" s="0" t="n">
        <v>78.985</v>
      </c>
      <c r="P1024" s="0" t="n">
        <v>5.367506</v>
      </c>
      <c r="Q1024" s="0" t="s">
        <v>282</v>
      </c>
    </row>
    <row r="1025" customFormat="false" ht="15" hidden="false" customHeight="false" outlineLevel="0" collapsed="false">
      <c r="A1025" s="0" t="s">
        <v>847</v>
      </c>
      <c r="B1025" s="0" t="s">
        <v>282</v>
      </c>
      <c r="C1025" s="0" t="s">
        <v>325</v>
      </c>
      <c r="D1025" s="0" t="n">
        <v>20180726</v>
      </c>
      <c r="E1025" s="0" t="s">
        <v>984</v>
      </c>
      <c r="F1025" s="0" t="n">
        <v>8000</v>
      </c>
      <c r="G1025" s="0" t="n">
        <v>79.081</v>
      </c>
      <c r="H1025" s="0" t="n">
        <v>5.359097</v>
      </c>
      <c r="J1025" s="224" t="n">
        <f aca="false">ROUND(D1025/10000,0)</f>
        <v>2018</v>
      </c>
      <c r="K1025" s="224" t="n">
        <f aca="false">ROUND((D1025-J1025*10000)/100,0)</f>
        <v>7</v>
      </c>
      <c r="L1025" s="224" t="n">
        <f aca="false">D1025-J1025*10000-K1025*100</f>
        <v>26</v>
      </c>
      <c r="M1025" s="325" t="n">
        <f aca="false">DATE(J1025,K1025,L1025)</f>
        <v>43307</v>
      </c>
      <c r="N1025" s="222" t="n">
        <f aca="false">M1025+E1025</f>
        <v>43307.6073032408</v>
      </c>
      <c r="O1025" s="0" t="n">
        <v>79.081</v>
      </c>
      <c r="P1025" s="0" t="n">
        <v>5.359097</v>
      </c>
      <c r="Q1025" s="0" t="s">
        <v>282</v>
      </c>
    </row>
    <row r="1026" customFormat="false" ht="15" hidden="false" customHeight="false" outlineLevel="0" collapsed="false">
      <c r="A1026" s="0" t="s">
        <v>847</v>
      </c>
      <c r="B1026" s="0" t="s">
        <v>282</v>
      </c>
      <c r="C1026" s="0" t="s">
        <v>325</v>
      </c>
      <c r="D1026" s="0" t="n">
        <v>20180726</v>
      </c>
      <c r="E1026" s="0" t="s">
        <v>985</v>
      </c>
      <c r="F1026" s="0" t="n">
        <v>8000</v>
      </c>
      <c r="G1026" s="0" t="n">
        <v>79.081</v>
      </c>
      <c r="H1026" s="0" t="n">
        <v>5.359097</v>
      </c>
      <c r="J1026" s="224" t="n">
        <f aca="false">ROUND(D1026/10000,0)</f>
        <v>2018</v>
      </c>
      <c r="K1026" s="224" t="n">
        <f aca="false">ROUND((D1026-J1026*10000)/100,0)</f>
        <v>7</v>
      </c>
      <c r="L1026" s="224" t="n">
        <f aca="false">D1026-J1026*10000-K1026*100</f>
        <v>26</v>
      </c>
      <c r="M1026" s="325" t="n">
        <f aca="false">DATE(J1026,K1026,L1026)</f>
        <v>43307</v>
      </c>
      <c r="N1026" s="222" t="n">
        <f aca="false">M1026+E1026</f>
        <v>43307.6074305556</v>
      </c>
      <c r="O1026" s="0" t="n">
        <v>79.081</v>
      </c>
      <c r="P1026" s="0" t="n">
        <v>5.359097</v>
      </c>
      <c r="Q1026" s="0" t="s">
        <v>282</v>
      </c>
    </row>
    <row r="1027" customFormat="false" ht="15" hidden="false" customHeight="false" outlineLevel="0" collapsed="false">
      <c r="A1027" s="0" t="s">
        <v>847</v>
      </c>
      <c r="B1027" s="0" t="s">
        <v>282</v>
      </c>
      <c r="C1027" s="0" t="s">
        <v>325</v>
      </c>
      <c r="D1027" s="0" t="n">
        <v>20180726</v>
      </c>
      <c r="E1027" s="0" t="s">
        <v>986</v>
      </c>
      <c r="F1027" s="0" t="n">
        <v>50000</v>
      </c>
      <c r="G1027" s="0" t="n">
        <v>78.164</v>
      </c>
      <c r="H1027" s="0" t="n">
        <v>5.440007</v>
      </c>
      <c r="J1027" s="224" t="n">
        <f aca="false">ROUND(D1027/10000,0)</f>
        <v>2018</v>
      </c>
      <c r="K1027" s="224" t="n">
        <f aca="false">ROUND((D1027-J1027*10000)/100,0)</f>
        <v>7</v>
      </c>
      <c r="L1027" s="224" t="n">
        <f aca="false">D1027-J1027*10000-K1027*100</f>
        <v>26</v>
      </c>
      <c r="M1027" s="325" t="n">
        <f aca="false">DATE(J1027,K1027,L1027)</f>
        <v>43307</v>
      </c>
      <c r="N1027" s="222" t="n">
        <f aca="false">M1027+E1027</f>
        <v>43307.632650463</v>
      </c>
      <c r="O1027" s="0" t="n">
        <v>78.164</v>
      </c>
      <c r="P1027" s="0" t="n">
        <v>5.440007</v>
      </c>
      <c r="Q1027" s="0" t="s">
        <v>282</v>
      </c>
    </row>
    <row r="1028" customFormat="false" ht="15" hidden="false" customHeight="false" outlineLevel="0" collapsed="false">
      <c r="A1028" s="0" t="s">
        <v>847</v>
      </c>
      <c r="B1028" s="0" t="s">
        <v>282</v>
      </c>
      <c r="C1028" s="0" t="s">
        <v>325</v>
      </c>
      <c r="D1028" s="0" t="n">
        <v>20180727</v>
      </c>
      <c r="E1028" s="0" t="s">
        <v>987</v>
      </c>
      <c r="F1028" s="0" t="n">
        <v>12000</v>
      </c>
      <c r="G1028" s="0" t="n">
        <v>79.166</v>
      </c>
      <c r="H1028" s="0" t="n">
        <v>5.351779</v>
      </c>
      <c r="J1028" s="224" t="n">
        <f aca="false">ROUND(D1028/10000,0)</f>
        <v>2018</v>
      </c>
      <c r="K1028" s="224" t="n">
        <f aca="false">ROUND((D1028-J1028*10000)/100,0)</f>
        <v>7</v>
      </c>
      <c r="L1028" s="224" t="n">
        <f aca="false">D1028-J1028*10000-K1028*100</f>
        <v>27</v>
      </c>
      <c r="M1028" s="325" t="n">
        <f aca="false">DATE(J1028,K1028,L1028)</f>
        <v>43308</v>
      </c>
      <c r="N1028" s="222" t="n">
        <f aca="false">M1028+E1028</f>
        <v>43308.5112037037</v>
      </c>
      <c r="O1028" s="0" t="n">
        <v>79.166</v>
      </c>
      <c r="P1028" s="0" t="n">
        <v>5.351779</v>
      </c>
      <c r="Q1028" s="0" t="s">
        <v>282</v>
      </c>
    </row>
    <row r="1029" customFormat="false" ht="15" hidden="false" customHeight="false" outlineLevel="0" collapsed="false">
      <c r="A1029" s="0" t="s">
        <v>847</v>
      </c>
      <c r="B1029" s="0" t="s">
        <v>282</v>
      </c>
      <c r="C1029" s="0" t="s">
        <v>325</v>
      </c>
      <c r="D1029" s="0" t="n">
        <v>20180727</v>
      </c>
      <c r="E1029" s="0" t="s">
        <v>987</v>
      </c>
      <c r="F1029" s="0" t="n">
        <v>12000</v>
      </c>
      <c r="G1029" s="0" t="n">
        <v>79.166</v>
      </c>
      <c r="H1029" s="0" t="n">
        <v>5.351779</v>
      </c>
      <c r="J1029" s="224" t="n">
        <f aca="false">ROUND(D1029/10000,0)</f>
        <v>2018</v>
      </c>
      <c r="K1029" s="224" t="n">
        <f aca="false">ROUND((D1029-J1029*10000)/100,0)</f>
        <v>7</v>
      </c>
      <c r="L1029" s="224" t="n">
        <f aca="false">D1029-J1029*10000-K1029*100</f>
        <v>27</v>
      </c>
      <c r="M1029" s="325" t="n">
        <f aca="false">DATE(J1029,K1029,L1029)</f>
        <v>43308</v>
      </c>
      <c r="N1029" s="222" t="n">
        <f aca="false">M1029+E1029</f>
        <v>43308.5112037037</v>
      </c>
      <c r="O1029" s="0" t="n">
        <v>79.166</v>
      </c>
      <c r="P1029" s="0" t="n">
        <v>5.351779</v>
      </c>
      <c r="Q1029" s="0" t="s">
        <v>282</v>
      </c>
    </row>
    <row r="1030" customFormat="false" ht="15" hidden="false" customHeight="false" outlineLevel="0" collapsed="false">
      <c r="A1030" s="0" t="s">
        <v>847</v>
      </c>
      <c r="B1030" s="0" t="s">
        <v>282</v>
      </c>
      <c r="C1030" s="0" t="s">
        <v>325</v>
      </c>
      <c r="D1030" s="0" t="n">
        <v>20180727</v>
      </c>
      <c r="E1030" s="0" t="s">
        <v>988</v>
      </c>
      <c r="F1030" s="0" t="n">
        <v>12000</v>
      </c>
      <c r="G1030" s="0" t="n">
        <v>79.143</v>
      </c>
      <c r="H1030" s="0" t="n">
        <v>5.35379</v>
      </c>
      <c r="J1030" s="224" t="n">
        <f aca="false">ROUND(D1030/10000,0)</f>
        <v>2018</v>
      </c>
      <c r="K1030" s="224" t="n">
        <f aca="false">ROUND((D1030-J1030*10000)/100,0)</f>
        <v>7</v>
      </c>
      <c r="L1030" s="224" t="n">
        <f aca="false">D1030-J1030*10000-K1030*100</f>
        <v>27</v>
      </c>
      <c r="M1030" s="325" t="n">
        <f aca="false">DATE(J1030,K1030,L1030)</f>
        <v>43308</v>
      </c>
      <c r="N1030" s="222" t="n">
        <f aca="false">M1030+E1030</f>
        <v>43308.5718981481</v>
      </c>
      <c r="O1030" s="0" t="n">
        <v>79.143</v>
      </c>
      <c r="P1030" s="0" t="n">
        <v>5.35379</v>
      </c>
      <c r="Q1030" s="0" t="s">
        <v>282</v>
      </c>
    </row>
    <row r="1031" customFormat="false" ht="15" hidden="false" customHeight="false" outlineLevel="0" collapsed="false">
      <c r="A1031" s="0" t="s">
        <v>847</v>
      </c>
      <c r="B1031" s="0" t="s">
        <v>282</v>
      </c>
      <c r="C1031" s="0" t="s">
        <v>325</v>
      </c>
      <c r="D1031" s="0" t="n">
        <v>20180727</v>
      </c>
      <c r="E1031" s="0" t="s">
        <v>988</v>
      </c>
      <c r="F1031" s="0" t="n">
        <v>12000</v>
      </c>
      <c r="G1031" s="0" t="n">
        <v>79.143</v>
      </c>
      <c r="H1031" s="0" t="n">
        <v>5.35379</v>
      </c>
      <c r="J1031" s="224" t="n">
        <f aca="false">ROUND(D1031/10000,0)</f>
        <v>2018</v>
      </c>
      <c r="K1031" s="224" t="n">
        <f aca="false">ROUND((D1031-J1031*10000)/100,0)</f>
        <v>7</v>
      </c>
      <c r="L1031" s="224" t="n">
        <f aca="false">D1031-J1031*10000-K1031*100</f>
        <v>27</v>
      </c>
      <c r="M1031" s="325" t="n">
        <f aca="false">DATE(J1031,K1031,L1031)</f>
        <v>43308</v>
      </c>
      <c r="N1031" s="222" t="n">
        <f aca="false">M1031+E1031</f>
        <v>43308.5718981481</v>
      </c>
      <c r="O1031" s="0" t="n">
        <v>79.143</v>
      </c>
      <c r="P1031" s="0" t="n">
        <v>5.35379</v>
      </c>
      <c r="Q1031" s="0" t="s">
        <v>282</v>
      </c>
    </row>
    <row r="1032" customFormat="false" ht="15" hidden="false" customHeight="false" outlineLevel="0" collapsed="false">
      <c r="A1032" s="0" t="s">
        <v>847</v>
      </c>
      <c r="B1032" s="0" t="s">
        <v>282</v>
      </c>
      <c r="C1032" s="0" t="s">
        <v>325</v>
      </c>
      <c r="D1032" s="0" t="n">
        <v>20180727</v>
      </c>
      <c r="E1032" s="0" t="s">
        <v>989</v>
      </c>
      <c r="F1032" s="0" t="n">
        <v>9000</v>
      </c>
      <c r="G1032" s="0" t="n">
        <v>79.225</v>
      </c>
      <c r="H1032" s="0" t="n">
        <v>5.346625</v>
      </c>
      <c r="J1032" s="224" t="n">
        <f aca="false">ROUND(D1032/10000,0)</f>
        <v>2018</v>
      </c>
      <c r="K1032" s="224" t="n">
        <f aca="false">ROUND((D1032-J1032*10000)/100,0)</f>
        <v>7</v>
      </c>
      <c r="L1032" s="224" t="n">
        <f aca="false">D1032-J1032*10000-K1032*100</f>
        <v>27</v>
      </c>
      <c r="M1032" s="325" t="n">
        <f aca="false">DATE(J1032,K1032,L1032)</f>
        <v>43308</v>
      </c>
      <c r="N1032" s="222" t="n">
        <f aca="false">M1032+E1032</f>
        <v>43308.6076041667</v>
      </c>
      <c r="O1032" s="0" t="n">
        <v>79.225</v>
      </c>
      <c r="P1032" s="0" t="n">
        <v>5.346625</v>
      </c>
      <c r="Q1032" s="0" t="s">
        <v>282</v>
      </c>
    </row>
    <row r="1033" customFormat="false" ht="15" hidden="false" customHeight="false" outlineLevel="0" collapsed="false">
      <c r="A1033" s="0" t="s">
        <v>847</v>
      </c>
      <c r="B1033" s="0" t="s">
        <v>282</v>
      </c>
      <c r="C1033" s="0" t="s">
        <v>325</v>
      </c>
      <c r="D1033" s="0" t="n">
        <v>20180727</v>
      </c>
      <c r="E1033" s="0" t="s">
        <v>989</v>
      </c>
      <c r="F1033" s="0" t="n">
        <v>9000</v>
      </c>
      <c r="G1033" s="0" t="n">
        <v>79.225</v>
      </c>
      <c r="H1033" s="0" t="n">
        <v>5.346625</v>
      </c>
      <c r="J1033" s="224" t="n">
        <f aca="false">ROUND(D1033/10000,0)</f>
        <v>2018</v>
      </c>
      <c r="K1033" s="224" t="n">
        <f aca="false">ROUND((D1033-J1033*10000)/100,0)</f>
        <v>7</v>
      </c>
      <c r="L1033" s="224" t="n">
        <f aca="false">D1033-J1033*10000-K1033*100</f>
        <v>27</v>
      </c>
      <c r="M1033" s="325" t="n">
        <f aca="false">DATE(J1033,K1033,L1033)</f>
        <v>43308</v>
      </c>
      <c r="N1033" s="222" t="n">
        <f aca="false">M1033+E1033</f>
        <v>43308.6076041667</v>
      </c>
      <c r="O1033" s="0" t="n">
        <v>79.225</v>
      </c>
      <c r="P1033" s="0" t="n">
        <v>5.346625</v>
      </c>
      <c r="Q1033" s="0" t="s">
        <v>282</v>
      </c>
    </row>
    <row r="1034" customFormat="false" ht="15" hidden="false" customHeight="false" outlineLevel="0" collapsed="false">
      <c r="A1034" s="0" t="s">
        <v>847</v>
      </c>
      <c r="B1034" s="0" t="s">
        <v>282</v>
      </c>
      <c r="C1034" s="0" t="s">
        <v>325</v>
      </c>
      <c r="D1034" s="0" t="n">
        <v>20180727</v>
      </c>
      <c r="E1034" s="0" t="s">
        <v>990</v>
      </c>
      <c r="F1034" s="0" t="n">
        <v>15000</v>
      </c>
      <c r="G1034" s="0" t="n">
        <v>79.155</v>
      </c>
      <c r="H1034" s="0" t="n">
        <v>5.35274</v>
      </c>
      <c r="J1034" s="224" t="n">
        <f aca="false">ROUND(D1034/10000,0)</f>
        <v>2018</v>
      </c>
      <c r="K1034" s="224" t="n">
        <f aca="false">ROUND((D1034-J1034*10000)/100,0)</f>
        <v>7</v>
      </c>
      <c r="L1034" s="224" t="n">
        <f aca="false">D1034-J1034*10000-K1034*100</f>
        <v>27</v>
      </c>
      <c r="M1034" s="325" t="n">
        <f aca="false">DATE(J1034,K1034,L1034)</f>
        <v>43308</v>
      </c>
      <c r="N1034" s="222" t="n">
        <f aca="false">M1034+E1034</f>
        <v>43308.6173032407</v>
      </c>
      <c r="O1034" s="0" t="n">
        <v>79.155</v>
      </c>
      <c r="P1034" s="0" t="n">
        <v>5.35274</v>
      </c>
      <c r="Q1034" s="0" t="s">
        <v>282</v>
      </c>
    </row>
    <row r="1035" customFormat="false" ht="15" hidden="false" customHeight="false" outlineLevel="0" collapsed="false">
      <c r="A1035" s="0" t="s">
        <v>847</v>
      </c>
      <c r="B1035" s="0" t="s">
        <v>282</v>
      </c>
      <c r="C1035" s="0" t="s">
        <v>325</v>
      </c>
      <c r="D1035" s="0" t="n">
        <v>20180727</v>
      </c>
      <c r="E1035" s="0" t="s">
        <v>991</v>
      </c>
      <c r="F1035" s="0" t="n">
        <v>15000</v>
      </c>
      <c r="G1035" s="0" t="n">
        <v>79.155</v>
      </c>
      <c r="H1035" s="0" t="n">
        <v>5.35274</v>
      </c>
      <c r="J1035" s="224" t="n">
        <f aca="false">ROUND(D1035/10000,0)</f>
        <v>2018</v>
      </c>
      <c r="K1035" s="224" t="n">
        <f aca="false">ROUND((D1035-J1035*10000)/100,0)</f>
        <v>7</v>
      </c>
      <c r="L1035" s="224" t="n">
        <f aca="false">D1035-J1035*10000-K1035*100</f>
        <v>27</v>
      </c>
      <c r="M1035" s="325" t="n">
        <f aca="false">DATE(J1035,K1035,L1035)</f>
        <v>43308</v>
      </c>
      <c r="N1035" s="222" t="n">
        <f aca="false">M1035+E1035</f>
        <v>43308.6173611111</v>
      </c>
      <c r="O1035" s="0" t="n">
        <v>79.155</v>
      </c>
      <c r="P1035" s="0" t="n">
        <v>5.35274</v>
      </c>
      <c r="Q1035" s="0" t="s">
        <v>282</v>
      </c>
    </row>
    <row r="1036" customFormat="false" ht="15" hidden="false" customHeight="false" outlineLevel="0" collapsed="false">
      <c r="A1036" s="0" t="s">
        <v>847</v>
      </c>
      <c r="B1036" s="0" t="s">
        <v>282</v>
      </c>
      <c r="C1036" s="0" t="s">
        <v>325</v>
      </c>
      <c r="D1036" s="0" t="n">
        <v>20180727</v>
      </c>
      <c r="E1036" s="0" t="s">
        <v>992</v>
      </c>
      <c r="F1036" s="0" t="n">
        <v>8000</v>
      </c>
      <c r="G1036" s="0" t="n">
        <v>79.215</v>
      </c>
      <c r="H1036" s="0" t="n">
        <v>5.347498</v>
      </c>
      <c r="J1036" s="224" t="n">
        <f aca="false">ROUND(D1036/10000,0)</f>
        <v>2018</v>
      </c>
      <c r="K1036" s="224" t="n">
        <f aca="false">ROUND((D1036-J1036*10000)/100,0)</f>
        <v>7</v>
      </c>
      <c r="L1036" s="224" t="n">
        <f aca="false">D1036-J1036*10000-K1036*100</f>
        <v>27</v>
      </c>
      <c r="M1036" s="325" t="n">
        <f aca="false">DATE(J1036,K1036,L1036)</f>
        <v>43308</v>
      </c>
      <c r="N1036" s="222" t="n">
        <f aca="false">M1036+E1036</f>
        <v>43308.625150463</v>
      </c>
      <c r="O1036" s="0" t="n">
        <v>79.215</v>
      </c>
      <c r="P1036" s="0" t="n">
        <v>5.347498</v>
      </c>
      <c r="Q1036" s="0" t="s">
        <v>282</v>
      </c>
    </row>
    <row r="1037" customFormat="false" ht="15" hidden="false" customHeight="false" outlineLevel="0" collapsed="false">
      <c r="A1037" s="0" t="s">
        <v>847</v>
      </c>
      <c r="B1037" s="0" t="s">
        <v>282</v>
      </c>
      <c r="C1037" s="0" t="s">
        <v>325</v>
      </c>
      <c r="D1037" s="0" t="n">
        <v>20180727</v>
      </c>
      <c r="E1037" s="0" t="s">
        <v>993</v>
      </c>
      <c r="F1037" s="0" t="n">
        <v>8000</v>
      </c>
      <c r="G1037" s="0" t="n">
        <v>79.215</v>
      </c>
      <c r="H1037" s="0" t="n">
        <v>5.347498</v>
      </c>
      <c r="J1037" s="224" t="n">
        <f aca="false">ROUND(D1037/10000,0)</f>
        <v>2018</v>
      </c>
      <c r="K1037" s="224" t="n">
        <f aca="false">ROUND((D1037-J1037*10000)/100,0)</f>
        <v>7</v>
      </c>
      <c r="L1037" s="224" t="n">
        <f aca="false">D1037-J1037*10000-K1037*100</f>
        <v>27</v>
      </c>
      <c r="M1037" s="325" t="n">
        <f aca="false">DATE(J1037,K1037,L1037)</f>
        <v>43308</v>
      </c>
      <c r="N1037" s="222" t="n">
        <f aca="false">M1037+E1037</f>
        <v>43308.6252083333</v>
      </c>
      <c r="O1037" s="0" t="n">
        <v>79.215</v>
      </c>
      <c r="P1037" s="0" t="n">
        <v>5.347498</v>
      </c>
      <c r="Q1037" s="0" t="s">
        <v>282</v>
      </c>
    </row>
    <row r="1038" customFormat="false" ht="15" hidden="false" customHeight="false" outlineLevel="0" collapsed="false">
      <c r="A1038" s="0" t="s">
        <v>847</v>
      </c>
      <c r="B1038" s="0" t="s">
        <v>282</v>
      </c>
      <c r="C1038" s="0" t="s">
        <v>325</v>
      </c>
      <c r="D1038" s="0" t="n">
        <v>20180727</v>
      </c>
      <c r="E1038" s="0" t="s">
        <v>994</v>
      </c>
      <c r="F1038" s="0" t="n">
        <v>15000</v>
      </c>
      <c r="G1038" s="0" t="n">
        <v>79.121</v>
      </c>
      <c r="H1038" s="0" t="n">
        <v>5.355714</v>
      </c>
      <c r="J1038" s="224" t="n">
        <f aca="false">ROUND(D1038/10000,0)</f>
        <v>2018</v>
      </c>
      <c r="K1038" s="224" t="n">
        <f aca="false">ROUND((D1038-J1038*10000)/100,0)</f>
        <v>7</v>
      </c>
      <c r="L1038" s="224" t="n">
        <f aca="false">D1038-J1038*10000-K1038*100</f>
        <v>27</v>
      </c>
      <c r="M1038" s="325" t="n">
        <f aca="false">DATE(J1038,K1038,L1038)</f>
        <v>43308</v>
      </c>
      <c r="N1038" s="222" t="n">
        <f aca="false">M1038+E1038</f>
        <v>43308.6447106482</v>
      </c>
      <c r="O1038" s="0" t="n">
        <v>79.121</v>
      </c>
      <c r="P1038" s="0" t="n">
        <v>5.355714</v>
      </c>
      <c r="Q1038" s="0" t="s">
        <v>282</v>
      </c>
    </row>
    <row r="1039" customFormat="false" ht="15" hidden="false" customHeight="false" outlineLevel="0" collapsed="false">
      <c r="A1039" s="0" t="s">
        <v>847</v>
      </c>
      <c r="B1039" s="0" t="s">
        <v>282</v>
      </c>
      <c r="C1039" s="0" t="s">
        <v>325</v>
      </c>
      <c r="D1039" s="0" t="n">
        <v>20180727</v>
      </c>
      <c r="E1039" s="0" t="s">
        <v>994</v>
      </c>
      <c r="F1039" s="0" t="n">
        <v>15000</v>
      </c>
      <c r="G1039" s="0" t="n">
        <v>79.121</v>
      </c>
      <c r="H1039" s="0" t="n">
        <v>5.355714</v>
      </c>
      <c r="J1039" s="224" t="n">
        <f aca="false">ROUND(D1039/10000,0)</f>
        <v>2018</v>
      </c>
      <c r="K1039" s="224" t="n">
        <f aca="false">ROUND((D1039-J1039*10000)/100,0)</f>
        <v>7</v>
      </c>
      <c r="L1039" s="224" t="n">
        <f aca="false">D1039-J1039*10000-K1039*100</f>
        <v>27</v>
      </c>
      <c r="M1039" s="325" t="n">
        <f aca="false">DATE(J1039,K1039,L1039)</f>
        <v>43308</v>
      </c>
      <c r="N1039" s="222" t="n">
        <f aca="false">M1039+E1039</f>
        <v>43308.6447106482</v>
      </c>
      <c r="O1039" s="0" t="n">
        <v>79.121</v>
      </c>
      <c r="P1039" s="0" t="n">
        <v>5.355714</v>
      </c>
      <c r="Q1039" s="0" t="s">
        <v>282</v>
      </c>
    </row>
    <row r="1040" customFormat="false" ht="15" hidden="false" customHeight="false" outlineLevel="0" collapsed="false">
      <c r="A1040" s="0" t="s">
        <v>847</v>
      </c>
      <c r="B1040" s="0" t="s">
        <v>282</v>
      </c>
      <c r="C1040" s="0" t="s">
        <v>325</v>
      </c>
      <c r="D1040" s="0" t="n">
        <v>20180727</v>
      </c>
      <c r="E1040" s="0" t="s">
        <v>995</v>
      </c>
      <c r="F1040" s="0" t="n">
        <v>2000</v>
      </c>
      <c r="G1040" s="0" t="n">
        <v>79.168</v>
      </c>
      <c r="H1040" s="0" t="n">
        <v>5.351604</v>
      </c>
      <c r="J1040" s="224" t="n">
        <f aca="false">ROUND(D1040/10000,0)</f>
        <v>2018</v>
      </c>
      <c r="K1040" s="224" t="n">
        <f aca="false">ROUND((D1040-J1040*10000)/100,0)</f>
        <v>7</v>
      </c>
      <c r="L1040" s="224" t="n">
        <f aca="false">D1040-J1040*10000-K1040*100</f>
        <v>27</v>
      </c>
      <c r="M1040" s="325" t="n">
        <f aca="false">DATE(J1040,K1040,L1040)</f>
        <v>43308</v>
      </c>
      <c r="N1040" s="222" t="n">
        <f aca="false">M1040+E1040</f>
        <v>43308.6610416667</v>
      </c>
      <c r="O1040" s="0" t="n">
        <v>79.168</v>
      </c>
      <c r="P1040" s="0" t="n">
        <v>5.351604</v>
      </c>
      <c r="Q1040" s="0" t="s">
        <v>282</v>
      </c>
    </row>
    <row r="1041" customFormat="false" ht="15" hidden="false" customHeight="false" outlineLevel="0" collapsed="false">
      <c r="A1041" s="0" t="s">
        <v>847</v>
      </c>
      <c r="B1041" s="0" t="s">
        <v>282</v>
      </c>
      <c r="C1041" s="0" t="s">
        <v>325</v>
      </c>
      <c r="D1041" s="0" t="n">
        <v>20180727</v>
      </c>
      <c r="E1041" s="0" t="s">
        <v>996</v>
      </c>
      <c r="F1041" s="0" t="n">
        <v>10000</v>
      </c>
      <c r="G1041" s="0" t="n">
        <v>79.187</v>
      </c>
      <c r="H1041" s="0" t="n">
        <v>5.349944</v>
      </c>
      <c r="J1041" s="224" t="n">
        <f aca="false">ROUND(D1041/10000,0)</f>
        <v>2018</v>
      </c>
      <c r="K1041" s="224" t="n">
        <f aca="false">ROUND((D1041-J1041*10000)/100,0)</f>
        <v>7</v>
      </c>
      <c r="L1041" s="224" t="n">
        <f aca="false">D1041-J1041*10000-K1041*100</f>
        <v>27</v>
      </c>
      <c r="M1041" s="325" t="n">
        <f aca="false">DATE(J1041,K1041,L1041)</f>
        <v>43308</v>
      </c>
      <c r="N1041" s="222" t="n">
        <f aca="false">M1041+E1041</f>
        <v>43308.6610532407</v>
      </c>
      <c r="O1041" s="0" t="n">
        <v>79.187</v>
      </c>
      <c r="P1041" s="0" t="n">
        <v>5.349944</v>
      </c>
      <c r="Q1041" s="0" t="s">
        <v>282</v>
      </c>
    </row>
    <row r="1042" customFormat="false" ht="15" hidden="false" customHeight="false" outlineLevel="0" collapsed="false">
      <c r="A1042" s="0" t="s">
        <v>847</v>
      </c>
      <c r="B1042" s="0" t="s">
        <v>282</v>
      </c>
      <c r="C1042" s="0" t="s">
        <v>325</v>
      </c>
      <c r="D1042" s="0" t="n">
        <v>20180727</v>
      </c>
      <c r="E1042" s="0" t="s">
        <v>996</v>
      </c>
      <c r="F1042" s="0" t="n">
        <v>12000</v>
      </c>
      <c r="G1042" s="0" t="n">
        <v>79.183</v>
      </c>
      <c r="H1042" s="0" t="n">
        <v>5.350293</v>
      </c>
      <c r="J1042" s="224" t="n">
        <f aca="false">ROUND(D1042/10000,0)</f>
        <v>2018</v>
      </c>
      <c r="K1042" s="224" t="n">
        <f aca="false">ROUND((D1042-J1042*10000)/100,0)</f>
        <v>7</v>
      </c>
      <c r="L1042" s="224" t="n">
        <f aca="false">D1042-J1042*10000-K1042*100</f>
        <v>27</v>
      </c>
      <c r="M1042" s="325" t="n">
        <f aca="false">DATE(J1042,K1042,L1042)</f>
        <v>43308</v>
      </c>
      <c r="N1042" s="222" t="n">
        <f aca="false">M1042+E1042</f>
        <v>43308.6610532407</v>
      </c>
      <c r="O1042" s="0" t="n">
        <v>79.183</v>
      </c>
      <c r="P1042" s="0" t="n">
        <v>5.350293</v>
      </c>
      <c r="Q1042" s="0" t="s">
        <v>282</v>
      </c>
    </row>
    <row r="1043" customFormat="false" ht="15" hidden="false" customHeight="false" outlineLevel="0" collapsed="false">
      <c r="A1043" s="0" t="s">
        <v>847</v>
      </c>
      <c r="B1043" s="0" t="s">
        <v>282</v>
      </c>
      <c r="C1043" s="0" t="s">
        <v>325</v>
      </c>
      <c r="D1043" s="0" t="n">
        <v>20180727</v>
      </c>
      <c r="E1043" s="0" t="s">
        <v>997</v>
      </c>
      <c r="F1043" s="0" t="n">
        <v>12000</v>
      </c>
      <c r="G1043" s="0" t="n">
        <v>79.183</v>
      </c>
      <c r="H1043" s="0" t="n">
        <v>5.350293</v>
      </c>
      <c r="J1043" s="224" t="n">
        <f aca="false">ROUND(D1043/10000,0)</f>
        <v>2018</v>
      </c>
      <c r="K1043" s="224" t="n">
        <f aca="false">ROUND((D1043-J1043*10000)/100,0)</f>
        <v>7</v>
      </c>
      <c r="L1043" s="224" t="n">
        <f aca="false">D1043-J1043*10000-K1043*100</f>
        <v>27</v>
      </c>
      <c r="M1043" s="325" t="n">
        <f aca="false">DATE(J1043,K1043,L1043)</f>
        <v>43308</v>
      </c>
      <c r="N1043" s="222" t="n">
        <f aca="false">M1043+E1043</f>
        <v>43308.6610763889</v>
      </c>
      <c r="O1043" s="0" t="n">
        <v>79.183</v>
      </c>
      <c r="P1043" s="0" t="n">
        <v>5.350293</v>
      </c>
      <c r="Q1043" s="0" t="s">
        <v>282</v>
      </c>
    </row>
    <row r="1044" customFormat="false" ht="15" hidden="false" customHeight="false" outlineLevel="0" collapsed="false">
      <c r="A1044" s="0" t="s">
        <v>847</v>
      </c>
      <c r="B1044" s="0" t="s">
        <v>282</v>
      </c>
      <c r="C1044" s="0" t="s">
        <v>325</v>
      </c>
      <c r="D1044" s="0" t="n">
        <v>20180730</v>
      </c>
      <c r="E1044" s="0" t="s">
        <v>998</v>
      </c>
      <c r="F1044" s="0" t="n">
        <v>10000</v>
      </c>
      <c r="G1044" s="0" t="n">
        <v>78.84</v>
      </c>
      <c r="H1044" s="0" t="n">
        <v>5.380354</v>
      </c>
      <c r="J1044" s="224" t="n">
        <f aca="false">ROUND(D1044/10000,0)</f>
        <v>2018</v>
      </c>
      <c r="K1044" s="224" t="n">
        <f aca="false">ROUND((D1044-J1044*10000)/100,0)</f>
        <v>7</v>
      </c>
      <c r="L1044" s="224" t="n">
        <f aca="false">D1044-J1044*10000-K1044*100</f>
        <v>30</v>
      </c>
      <c r="M1044" s="325" t="n">
        <f aca="false">DATE(J1044,K1044,L1044)</f>
        <v>43311</v>
      </c>
      <c r="N1044" s="222" t="n">
        <f aca="false">M1044+E1044</f>
        <v>43311.4720486111</v>
      </c>
      <c r="O1044" s="0" t="n">
        <v>78.84</v>
      </c>
      <c r="P1044" s="0" t="n">
        <v>5.380354</v>
      </c>
      <c r="Q1044" s="0" t="s">
        <v>282</v>
      </c>
    </row>
    <row r="1045" customFormat="false" ht="15" hidden="false" customHeight="false" outlineLevel="0" collapsed="false">
      <c r="A1045" s="0" t="s">
        <v>847</v>
      </c>
      <c r="B1045" s="0" t="s">
        <v>282</v>
      </c>
      <c r="C1045" s="0" t="s">
        <v>325</v>
      </c>
      <c r="D1045" s="0" t="n">
        <v>20180730</v>
      </c>
      <c r="E1045" s="0" t="s">
        <v>998</v>
      </c>
      <c r="F1045" s="0" t="n">
        <v>10000</v>
      </c>
      <c r="G1045" s="0" t="n">
        <v>78.84</v>
      </c>
      <c r="H1045" s="0" t="n">
        <v>5.380354</v>
      </c>
      <c r="J1045" s="224" t="n">
        <f aca="false">ROUND(D1045/10000,0)</f>
        <v>2018</v>
      </c>
      <c r="K1045" s="224" t="n">
        <f aca="false">ROUND((D1045-J1045*10000)/100,0)</f>
        <v>7</v>
      </c>
      <c r="L1045" s="224" t="n">
        <f aca="false">D1045-J1045*10000-K1045*100</f>
        <v>30</v>
      </c>
      <c r="M1045" s="325" t="n">
        <f aca="false">DATE(J1045,K1045,L1045)</f>
        <v>43311</v>
      </c>
      <c r="N1045" s="222" t="n">
        <f aca="false">M1045+E1045</f>
        <v>43311.4720486111</v>
      </c>
      <c r="O1045" s="0" t="n">
        <v>78.84</v>
      </c>
      <c r="P1045" s="0" t="n">
        <v>5.380354</v>
      </c>
      <c r="Q1045" s="0" t="s">
        <v>282</v>
      </c>
    </row>
    <row r="1046" customFormat="false" ht="15" hidden="false" customHeight="false" outlineLevel="0" collapsed="false">
      <c r="A1046" s="0" t="s">
        <v>847</v>
      </c>
      <c r="B1046" s="0" t="s">
        <v>282</v>
      </c>
      <c r="C1046" s="0" t="s">
        <v>325</v>
      </c>
      <c r="D1046" s="0" t="n">
        <v>20180730</v>
      </c>
      <c r="E1046" s="0" t="s">
        <v>999</v>
      </c>
      <c r="F1046" s="0" t="n">
        <v>12000</v>
      </c>
      <c r="G1046" s="0" t="n">
        <v>78.984</v>
      </c>
      <c r="H1046" s="0" t="n">
        <v>5.367712</v>
      </c>
      <c r="J1046" s="224" t="n">
        <f aca="false">ROUND(D1046/10000,0)</f>
        <v>2018</v>
      </c>
      <c r="K1046" s="224" t="n">
        <f aca="false">ROUND((D1046-J1046*10000)/100,0)</f>
        <v>7</v>
      </c>
      <c r="L1046" s="224" t="n">
        <f aca="false">D1046-J1046*10000-K1046*100</f>
        <v>30</v>
      </c>
      <c r="M1046" s="325" t="n">
        <f aca="false">DATE(J1046,K1046,L1046)</f>
        <v>43311</v>
      </c>
      <c r="N1046" s="222" t="n">
        <f aca="false">M1046+E1046</f>
        <v>43311.4839467593</v>
      </c>
      <c r="O1046" s="0" t="n">
        <v>78.984</v>
      </c>
      <c r="P1046" s="0" t="n">
        <v>5.367712</v>
      </c>
      <c r="Q1046" s="0" t="s">
        <v>282</v>
      </c>
    </row>
    <row r="1047" customFormat="false" ht="15" hidden="false" customHeight="false" outlineLevel="0" collapsed="false">
      <c r="A1047" s="0" t="s">
        <v>847</v>
      </c>
      <c r="B1047" s="0" t="s">
        <v>282</v>
      </c>
      <c r="C1047" s="0" t="s">
        <v>325</v>
      </c>
      <c r="D1047" s="0" t="n">
        <v>20180730</v>
      </c>
      <c r="E1047" s="0" t="s">
        <v>1000</v>
      </c>
      <c r="F1047" s="0" t="n">
        <v>12000</v>
      </c>
      <c r="G1047" s="0" t="n">
        <v>78.984</v>
      </c>
      <c r="H1047" s="0" t="n">
        <v>5.367712</v>
      </c>
      <c r="J1047" s="224" t="n">
        <f aca="false">ROUND(D1047/10000,0)</f>
        <v>2018</v>
      </c>
      <c r="K1047" s="224" t="n">
        <f aca="false">ROUND((D1047-J1047*10000)/100,0)</f>
        <v>7</v>
      </c>
      <c r="L1047" s="224" t="n">
        <f aca="false">D1047-J1047*10000-K1047*100</f>
        <v>30</v>
      </c>
      <c r="M1047" s="325" t="n">
        <f aca="false">DATE(J1047,K1047,L1047)</f>
        <v>43311</v>
      </c>
      <c r="N1047" s="222" t="n">
        <f aca="false">M1047+E1047</f>
        <v>43311.4840162037</v>
      </c>
      <c r="O1047" s="0" t="n">
        <v>78.984</v>
      </c>
      <c r="P1047" s="0" t="n">
        <v>5.367712</v>
      </c>
      <c r="Q1047" s="0" t="s">
        <v>282</v>
      </c>
    </row>
    <row r="1048" customFormat="false" ht="15" hidden="false" customHeight="false" outlineLevel="0" collapsed="false">
      <c r="A1048" s="0" t="s">
        <v>847</v>
      </c>
      <c r="B1048" s="0" t="s">
        <v>282</v>
      </c>
      <c r="C1048" s="0" t="s">
        <v>325</v>
      </c>
      <c r="D1048" s="0" t="n">
        <v>20180730</v>
      </c>
      <c r="E1048" s="0" t="s">
        <v>1001</v>
      </c>
      <c r="F1048" s="0" t="n">
        <v>25000</v>
      </c>
      <c r="G1048" s="0" t="n">
        <v>78.7</v>
      </c>
      <c r="H1048" s="0" t="n">
        <v>5.392675</v>
      </c>
      <c r="J1048" s="224" t="n">
        <f aca="false">ROUND(D1048/10000,0)</f>
        <v>2018</v>
      </c>
      <c r="K1048" s="224" t="n">
        <f aca="false">ROUND((D1048-J1048*10000)/100,0)</f>
        <v>7</v>
      </c>
      <c r="L1048" s="224" t="n">
        <f aca="false">D1048-J1048*10000-K1048*100</f>
        <v>30</v>
      </c>
      <c r="M1048" s="325" t="n">
        <f aca="false">DATE(J1048,K1048,L1048)</f>
        <v>43311</v>
      </c>
      <c r="N1048" s="222" t="n">
        <f aca="false">M1048+E1048</f>
        <v>43311.5152893519</v>
      </c>
      <c r="O1048" s="0" t="n">
        <v>78.7</v>
      </c>
      <c r="P1048" s="0" t="n">
        <v>5.392675</v>
      </c>
      <c r="Q1048" s="0" t="s">
        <v>282</v>
      </c>
    </row>
    <row r="1049" customFormat="false" ht="15" hidden="false" customHeight="false" outlineLevel="0" collapsed="false">
      <c r="A1049" s="0" t="s">
        <v>847</v>
      </c>
      <c r="B1049" s="0" t="s">
        <v>282</v>
      </c>
      <c r="C1049" s="0" t="s">
        <v>325</v>
      </c>
      <c r="D1049" s="0" t="n">
        <v>20180730</v>
      </c>
      <c r="E1049" s="0" t="s">
        <v>1001</v>
      </c>
      <c r="F1049" s="0" t="n">
        <v>25000</v>
      </c>
      <c r="G1049" s="0" t="n">
        <v>78.8</v>
      </c>
      <c r="H1049" s="0" t="n">
        <v>5.383871</v>
      </c>
      <c r="J1049" s="224" t="n">
        <f aca="false">ROUND(D1049/10000,0)</f>
        <v>2018</v>
      </c>
      <c r="K1049" s="224" t="n">
        <f aca="false">ROUND((D1049-J1049*10000)/100,0)</f>
        <v>7</v>
      </c>
      <c r="L1049" s="224" t="n">
        <f aca="false">D1049-J1049*10000-K1049*100</f>
        <v>30</v>
      </c>
      <c r="M1049" s="325" t="n">
        <f aca="false">DATE(J1049,K1049,L1049)</f>
        <v>43311</v>
      </c>
      <c r="N1049" s="222" t="n">
        <f aca="false">M1049+E1049</f>
        <v>43311.5152893519</v>
      </c>
      <c r="O1049" s="0" t="n">
        <v>78.8</v>
      </c>
      <c r="P1049" s="0" t="n">
        <v>5.383871</v>
      </c>
      <c r="Q1049" s="0" t="s">
        <v>282</v>
      </c>
    </row>
    <row r="1050" customFormat="false" ht="15" hidden="false" customHeight="false" outlineLevel="0" collapsed="false">
      <c r="A1050" s="0" t="s">
        <v>847</v>
      </c>
      <c r="B1050" s="0" t="s">
        <v>282</v>
      </c>
      <c r="C1050" s="0" t="s">
        <v>325</v>
      </c>
      <c r="D1050" s="0" t="n">
        <v>20180730</v>
      </c>
      <c r="E1050" s="0" t="s">
        <v>1001</v>
      </c>
      <c r="F1050" s="0" t="n">
        <v>25000</v>
      </c>
      <c r="G1050" s="0" t="n">
        <v>78.7</v>
      </c>
      <c r="H1050" s="0" t="n">
        <v>5.392675</v>
      </c>
      <c r="J1050" s="224" t="n">
        <f aca="false">ROUND(D1050/10000,0)</f>
        <v>2018</v>
      </c>
      <c r="K1050" s="224" t="n">
        <f aca="false">ROUND((D1050-J1050*10000)/100,0)</f>
        <v>7</v>
      </c>
      <c r="L1050" s="224" t="n">
        <f aca="false">D1050-J1050*10000-K1050*100</f>
        <v>30</v>
      </c>
      <c r="M1050" s="325" t="n">
        <f aca="false">DATE(J1050,K1050,L1050)</f>
        <v>43311</v>
      </c>
      <c r="N1050" s="222" t="n">
        <f aca="false">M1050+E1050</f>
        <v>43311.5152893519</v>
      </c>
      <c r="O1050" s="0" t="n">
        <v>78.7</v>
      </c>
      <c r="P1050" s="0" t="n">
        <v>5.392675</v>
      </c>
      <c r="Q1050" s="0" t="s">
        <v>282</v>
      </c>
    </row>
    <row r="1051" customFormat="false" ht="15" hidden="false" customHeight="false" outlineLevel="0" collapsed="false">
      <c r="A1051" s="0" t="s">
        <v>847</v>
      </c>
      <c r="B1051" s="0" t="s">
        <v>282</v>
      </c>
      <c r="C1051" s="0" t="s">
        <v>325</v>
      </c>
      <c r="D1051" s="0" t="n">
        <v>20180730</v>
      </c>
      <c r="E1051" s="0" t="s">
        <v>1002</v>
      </c>
      <c r="F1051" s="0" t="n">
        <v>15000</v>
      </c>
      <c r="G1051" s="0" t="n">
        <v>79.148</v>
      </c>
      <c r="H1051" s="0" t="n">
        <v>5.353352</v>
      </c>
      <c r="J1051" s="224" t="n">
        <f aca="false">ROUND(D1051/10000,0)</f>
        <v>2018</v>
      </c>
      <c r="K1051" s="224" t="n">
        <f aca="false">ROUND((D1051-J1051*10000)/100,0)</f>
        <v>7</v>
      </c>
      <c r="L1051" s="224" t="n">
        <f aca="false">D1051-J1051*10000-K1051*100</f>
        <v>30</v>
      </c>
      <c r="M1051" s="325" t="n">
        <f aca="false">DATE(J1051,K1051,L1051)</f>
        <v>43311</v>
      </c>
      <c r="N1051" s="222" t="n">
        <f aca="false">M1051+E1051</f>
        <v>43311.5821527778</v>
      </c>
      <c r="O1051" s="0" t="n">
        <v>79.148</v>
      </c>
      <c r="P1051" s="0" t="n">
        <v>5.353352</v>
      </c>
      <c r="Q1051" s="0" t="s">
        <v>282</v>
      </c>
    </row>
    <row r="1052" customFormat="false" ht="15" hidden="false" customHeight="false" outlineLevel="0" collapsed="false">
      <c r="A1052" s="0" t="s">
        <v>847</v>
      </c>
      <c r="B1052" s="0" t="s">
        <v>282</v>
      </c>
      <c r="C1052" s="0" t="s">
        <v>325</v>
      </c>
      <c r="D1052" s="0" t="n">
        <v>20180730</v>
      </c>
      <c r="E1052" s="0" t="s">
        <v>1002</v>
      </c>
      <c r="F1052" s="0" t="n">
        <v>15000</v>
      </c>
      <c r="G1052" s="0" t="n">
        <v>81.123</v>
      </c>
      <c r="H1052" s="0" t="n">
        <v>5.183571</v>
      </c>
      <c r="J1052" s="224" t="n">
        <f aca="false">ROUND(D1052/10000,0)</f>
        <v>2018</v>
      </c>
      <c r="K1052" s="224" t="n">
        <f aca="false">ROUND((D1052-J1052*10000)/100,0)</f>
        <v>7</v>
      </c>
      <c r="L1052" s="224" t="n">
        <f aca="false">D1052-J1052*10000-K1052*100</f>
        <v>30</v>
      </c>
      <c r="M1052" s="325" t="n">
        <f aca="false">DATE(J1052,K1052,L1052)</f>
        <v>43311</v>
      </c>
      <c r="N1052" s="222" t="n">
        <f aca="false">M1052+E1052</f>
        <v>43311.5821527778</v>
      </c>
      <c r="O1052" s="0" t="n">
        <v>81.123</v>
      </c>
      <c r="P1052" s="0" t="n">
        <v>5.183571</v>
      </c>
      <c r="Q1052" s="0" t="s">
        <v>282</v>
      </c>
    </row>
    <row r="1053" customFormat="false" ht="15" hidden="false" customHeight="false" outlineLevel="0" collapsed="false">
      <c r="A1053" s="0" t="s">
        <v>847</v>
      </c>
      <c r="B1053" s="0" t="s">
        <v>282</v>
      </c>
      <c r="C1053" s="0" t="s">
        <v>325</v>
      </c>
      <c r="D1053" s="0" t="n">
        <v>20180730</v>
      </c>
      <c r="E1053" s="0" t="s">
        <v>1003</v>
      </c>
      <c r="F1053" s="0" t="n">
        <v>15000</v>
      </c>
      <c r="G1053" s="0" t="n">
        <v>78.898</v>
      </c>
      <c r="H1053" s="0" t="n">
        <v>5.375258</v>
      </c>
      <c r="J1053" s="224" t="n">
        <f aca="false">ROUND(D1053/10000,0)</f>
        <v>2018</v>
      </c>
      <c r="K1053" s="224" t="n">
        <f aca="false">ROUND((D1053-J1053*10000)/100,0)</f>
        <v>7</v>
      </c>
      <c r="L1053" s="224" t="n">
        <f aca="false">D1053-J1053*10000-K1053*100</f>
        <v>30</v>
      </c>
      <c r="M1053" s="325" t="n">
        <f aca="false">DATE(J1053,K1053,L1053)</f>
        <v>43311</v>
      </c>
      <c r="N1053" s="222" t="n">
        <f aca="false">M1053+E1053</f>
        <v>43311.5821643519</v>
      </c>
      <c r="O1053" s="0" t="n">
        <v>78.898</v>
      </c>
      <c r="P1053" s="0" t="n">
        <v>5.375258</v>
      </c>
      <c r="Q1053" s="0" t="s">
        <v>282</v>
      </c>
    </row>
    <row r="1054" customFormat="false" ht="15" hidden="false" customHeight="false" outlineLevel="0" collapsed="false">
      <c r="A1054" s="0" t="s">
        <v>847</v>
      </c>
      <c r="B1054" s="0" t="s">
        <v>282</v>
      </c>
      <c r="C1054" s="0" t="s">
        <v>325</v>
      </c>
      <c r="D1054" s="0" t="n">
        <v>20180730</v>
      </c>
      <c r="E1054" s="0" t="s">
        <v>1004</v>
      </c>
      <c r="F1054" s="0" t="n">
        <v>11000</v>
      </c>
      <c r="G1054" s="0" t="n">
        <v>78.968</v>
      </c>
      <c r="H1054" s="0" t="n">
        <v>5.369115</v>
      </c>
      <c r="J1054" s="224" t="n">
        <f aca="false">ROUND(D1054/10000,0)</f>
        <v>2018</v>
      </c>
      <c r="K1054" s="224" t="n">
        <f aca="false">ROUND((D1054-J1054*10000)/100,0)</f>
        <v>7</v>
      </c>
      <c r="L1054" s="224" t="n">
        <f aca="false">D1054-J1054*10000-K1054*100</f>
        <v>30</v>
      </c>
      <c r="M1054" s="325" t="n">
        <f aca="false">DATE(J1054,K1054,L1054)</f>
        <v>43311</v>
      </c>
      <c r="N1054" s="222" t="n">
        <f aca="false">M1054+E1054</f>
        <v>43311.615150463</v>
      </c>
      <c r="O1054" s="0" t="n">
        <v>78.968</v>
      </c>
      <c r="P1054" s="0" t="n">
        <v>5.369115</v>
      </c>
      <c r="Q1054" s="0" t="s">
        <v>282</v>
      </c>
    </row>
    <row r="1055" customFormat="false" ht="15" hidden="false" customHeight="false" outlineLevel="0" collapsed="false">
      <c r="A1055" s="0" t="s">
        <v>847</v>
      </c>
      <c r="B1055" s="0" t="s">
        <v>282</v>
      </c>
      <c r="C1055" s="0" t="s">
        <v>325</v>
      </c>
      <c r="D1055" s="0" t="n">
        <v>20180730</v>
      </c>
      <c r="E1055" s="0" t="s">
        <v>1005</v>
      </c>
      <c r="F1055" s="0" t="n">
        <v>11000</v>
      </c>
      <c r="G1055" s="0" t="n">
        <v>78.968</v>
      </c>
      <c r="H1055" s="0" t="n">
        <v>5.369115</v>
      </c>
      <c r="J1055" s="224" t="n">
        <f aca="false">ROUND(D1055/10000,0)</f>
        <v>2018</v>
      </c>
      <c r="K1055" s="224" t="n">
        <f aca="false">ROUND((D1055-J1055*10000)/100,0)</f>
        <v>7</v>
      </c>
      <c r="L1055" s="224" t="n">
        <f aca="false">D1055-J1055*10000-K1055*100</f>
        <v>30</v>
      </c>
      <c r="M1055" s="325" t="n">
        <f aca="false">DATE(J1055,K1055,L1055)</f>
        <v>43311</v>
      </c>
      <c r="N1055" s="222" t="n">
        <f aca="false">M1055+E1055</f>
        <v>43311.615162037</v>
      </c>
      <c r="O1055" s="0" t="n">
        <v>78.968</v>
      </c>
      <c r="P1055" s="0" t="n">
        <v>5.369115</v>
      </c>
      <c r="Q1055" s="0" t="s">
        <v>282</v>
      </c>
    </row>
    <row r="1056" customFormat="false" ht="15" hidden="false" customHeight="false" outlineLevel="0" collapsed="false">
      <c r="A1056" s="0" t="s">
        <v>847</v>
      </c>
      <c r="B1056" s="0" t="s">
        <v>282</v>
      </c>
      <c r="C1056" s="0" t="s">
        <v>325</v>
      </c>
      <c r="D1056" s="0" t="n">
        <v>20180730</v>
      </c>
      <c r="E1056" s="0" t="s">
        <v>1006</v>
      </c>
      <c r="F1056" s="0" t="n">
        <v>6000</v>
      </c>
      <c r="G1056" s="0" t="n">
        <v>78.924</v>
      </c>
      <c r="H1056" s="0" t="n">
        <v>5.372976</v>
      </c>
      <c r="J1056" s="224" t="n">
        <f aca="false">ROUND(D1056/10000,0)</f>
        <v>2018</v>
      </c>
      <c r="K1056" s="224" t="n">
        <f aca="false">ROUND((D1056-J1056*10000)/100,0)</f>
        <v>7</v>
      </c>
      <c r="L1056" s="224" t="n">
        <f aca="false">D1056-J1056*10000-K1056*100</f>
        <v>30</v>
      </c>
      <c r="M1056" s="325" t="n">
        <f aca="false">DATE(J1056,K1056,L1056)</f>
        <v>43311</v>
      </c>
      <c r="N1056" s="222" t="n">
        <f aca="false">M1056+E1056</f>
        <v>43311.6445138889</v>
      </c>
      <c r="O1056" s="0" t="n">
        <v>78.924</v>
      </c>
      <c r="P1056" s="0" t="n">
        <v>5.372976</v>
      </c>
      <c r="Q1056" s="0" t="s">
        <v>282</v>
      </c>
    </row>
    <row r="1057" customFormat="false" ht="15" hidden="false" customHeight="false" outlineLevel="0" collapsed="false">
      <c r="A1057" s="0" t="s">
        <v>847</v>
      </c>
      <c r="B1057" s="0" t="s">
        <v>282</v>
      </c>
      <c r="C1057" s="0" t="s">
        <v>325</v>
      </c>
      <c r="D1057" s="0" t="n">
        <v>20180730</v>
      </c>
      <c r="E1057" s="0" t="s">
        <v>1007</v>
      </c>
      <c r="F1057" s="0" t="n">
        <v>6000</v>
      </c>
      <c r="G1057" s="0" t="n">
        <v>78.924</v>
      </c>
      <c r="H1057" s="0" t="n">
        <v>5.372976</v>
      </c>
      <c r="J1057" s="224" t="n">
        <f aca="false">ROUND(D1057/10000,0)</f>
        <v>2018</v>
      </c>
      <c r="K1057" s="224" t="n">
        <f aca="false">ROUND((D1057-J1057*10000)/100,0)</f>
        <v>7</v>
      </c>
      <c r="L1057" s="224" t="n">
        <f aca="false">D1057-J1057*10000-K1057*100</f>
        <v>30</v>
      </c>
      <c r="M1057" s="325" t="n">
        <f aca="false">DATE(J1057,K1057,L1057)</f>
        <v>43311</v>
      </c>
      <c r="N1057" s="222" t="n">
        <f aca="false">M1057+E1057</f>
        <v>43311.644525463</v>
      </c>
      <c r="O1057" s="0" t="n">
        <v>78.924</v>
      </c>
      <c r="P1057" s="0" t="n">
        <v>5.372976</v>
      </c>
      <c r="Q1057" s="0" t="s">
        <v>282</v>
      </c>
    </row>
    <row r="1058" customFormat="false" ht="15" hidden="false" customHeight="false" outlineLevel="0" collapsed="false">
      <c r="A1058" s="0" t="s">
        <v>847</v>
      </c>
      <c r="B1058" s="0" t="s">
        <v>282</v>
      </c>
      <c r="C1058" s="0" t="s">
        <v>325</v>
      </c>
      <c r="D1058" s="0" t="n">
        <v>20180730</v>
      </c>
      <c r="E1058" s="0" t="s">
        <v>1008</v>
      </c>
      <c r="F1058" s="0" t="n">
        <v>10000</v>
      </c>
      <c r="G1058" s="0" t="n">
        <v>78.893</v>
      </c>
      <c r="H1058" s="0" t="n">
        <v>5.375697</v>
      </c>
      <c r="J1058" s="224" t="n">
        <f aca="false">ROUND(D1058/10000,0)</f>
        <v>2018</v>
      </c>
      <c r="K1058" s="224" t="n">
        <f aca="false">ROUND((D1058-J1058*10000)/100,0)</f>
        <v>7</v>
      </c>
      <c r="L1058" s="224" t="n">
        <f aca="false">D1058-J1058*10000-K1058*100</f>
        <v>30</v>
      </c>
      <c r="M1058" s="325" t="n">
        <f aca="false">DATE(J1058,K1058,L1058)</f>
        <v>43311</v>
      </c>
      <c r="N1058" s="222" t="n">
        <f aca="false">M1058+E1058</f>
        <v>43311.6584259259</v>
      </c>
      <c r="O1058" s="0" t="n">
        <v>78.893</v>
      </c>
      <c r="P1058" s="0" t="n">
        <v>5.375697</v>
      </c>
      <c r="Q1058" s="0" t="s">
        <v>282</v>
      </c>
    </row>
    <row r="1059" customFormat="false" ht="15" hidden="false" customHeight="false" outlineLevel="0" collapsed="false">
      <c r="A1059" s="0" t="s">
        <v>847</v>
      </c>
      <c r="B1059" s="0" t="s">
        <v>282</v>
      </c>
      <c r="C1059" s="0" t="s">
        <v>325</v>
      </c>
      <c r="D1059" s="0" t="n">
        <v>20180730</v>
      </c>
      <c r="E1059" s="0" t="s">
        <v>1008</v>
      </c>
      <c r="F1059" s="0" t="n">
        <v>10000</v>
      </c>
      <c r="G1059" s="0" t="n">
        <v>78.893</v>
      </c>
      <c r="H1059" s="0" t="n">
        <v>5.375697</v>
      </c>
      <c r="J1059" s="224" t="n">
        <f aca="false">ROUND(D1059/10000,0)</f>
        <v>2018</v>
      </c>
      <c r="K1059" s="224" t="n">
        <f aca="false">ROUND((D1059-J1059*10000)/100,0)</f>
        <v>7</v>
      </c>
      <c r="L1059" s="224" t="n">
        <f aca="false">D1059-J1059*10000-K1059*100</f>
        <v>30</v>
      </c>
      <c r="M1059" s="325" t="n">
        <f aca="false">DATE(J1059,K1059,L1059)</f>
        <v>43311</v>
      </c>
      <c r="N1059" s="222" t="n">
        <f aca="false">M1059+E1059</f>
        <v>43311.6584259259</v>
      </c>
      <c r="O1059" s="0" t="n">
        <v>78.893</v>
      </c>
      <c r="P1059" s="0" t="n">
        <v>5.375697</v>
      </c>
      <c r="Q1059" s="0" t="s">
        <v>282</v>
      </c>
    </row>
    <row r="1060" customFormat="false" ht="15" hidden="false" customHeight="false" outlineLevel="0" collapsed="false">
      <c r="A1060" s="0" t="s">
        <v>847</v>
      </c>
      <c r="B1060" s="0" t="s">
        <v>282</v>
      </c>
      <c r="C1060" s="0" t="s">
        <v>325</v>
      </c>
      <c r="D1060" s="0" t="n">
        <v>20180731</v>
      </c>
      <c r="E1060" s="0" t="s">
        <v>1009</v>
      </c>
      <c r="F1060" s="0" t="n">
        <v>13000</v>
      </c>
      <c r="G1060" s="0" t="n">
        <v>79.065</v>
      </c>
      <c r="H1060" s="0" t="n">
        <v>5.360732</v>
      </c>
      <c r="J1060" s="224" t="n">
        <f aca="false">ROUND(D1060/10000,0)</f>
        <v>2018</v>
      </c>
      <c r="K1060" s="224" t="n">
        <f aca="false">ROUND((D1060-J1060*10000)/100,0)</f>
        <v>7</v>
      </c>
      <c r="L1060" s="224" t="n">
        <f aca="false">D1060-J1060*10000-K1060*100</f>
        <v>31</v>
      </c>
      <c r="M1060" s="325" t="n">
        <f aca="false">DATE(J1060,K1060,L1060)</f>
        <v>43312</v>
      </c>
      <c r="N1060" s="222" t="n">
        <f aca="false">M1060+E1060</f>
        <v>43312.4082060185</v>
      </c>
      <c r="O1060" s="0" t="n">
        <v>79.065</v>
      </c>
      <c r="P1060" s="0" t="n">
        <v>5.360732</v>
      </c>
      <c r="Q1060" s="0" t="s">
        <v>282</v>
      </c>
    </row>
    <row r="1061" customFormat="false" ht="15" hidden="false" customHeight="false" outlineLevel="0" collapsed="false">
      <c r="A1061" s="0" t="s">
        <v>847</v>
      </c>
      <c r="B1061" s="0" t="s">
        <v>282</v>
      </c>
      <c r="C1061" s="0" t="s">
        <v>325</v>
      </c>
      <c r="D1061" s="0" t="n">
        <v>20180731</v>
      </c>
      <c r="E1061" s="0" t="s">
        <v>1010</v>
      </c>
      <c r="F1061" s="0" t="n">
        <v>13000</v>
      </c>
      <c r="G1061" s="0" t="n">
        <v>79.065</v>
      </c>
      <c r="H1061" s="0" t="n">
        <v>5.360732</v>
      </c>
      <c r="J1061" s="224" t="n">
        <f aca="false">ROUND(D1061/10000,0)</f>
        <v>2018</v>
      </c>
      <c r="K1061" s="224" t="n">
        <f aca="false">ROUND((D1061-J1061*10000)/100,0)</f>
        <v>7</v>
      </c>
      <c r="L1061" s="224" t="n">
        <f aca="false">D1061-J1061*10000-K1061*100</f>
        <v>31</v>
      </c>
      <c r="M1061" s="325" t="n">
        <f aca="false">DATE(J1061,K1061,L1061)</f>
        <v>43312</v>
      </c>
      <c r="N1061" s="222" t="n">
        <f aca="false">M1061+E1061</f>
        <v>43312.4082175926</v>
      </c>
      <c r="O1061" s="0" t="n">
        <v>79.065</v>
      </c>
      <c r="P1061" s="0" t="n">
        <v>5.360732</v>
      </c>
      <c r="Q1061" s="0" t="s">
        <v>282</v>
      </c>
    </row>
    <row r="1062" customFormat="false" ht="15" hidden="false" customHeight="false" outlineLevel="0" collapsed="false">
      <c r="A1062" s="0" t="s">
        <v>847</v>
      </c>
      <c r="B1062" s="0" t="s">
        <v>282</v>
      </c>
      <c r="C1062" s="0" t="s">
        <v>325</v>
      </c>
      <c r="D1062" s="0" t="n">
        <v>20180731</v>
      </c>
      <c r="E1062" s="0" t="s">
        <v>1011</v>
      </c>
      <c r="F1062" s="0" t="n">
        <v>13000</v>
      </c>
      <c r="G1062" s="0" t="n">
        <v>78.874</v>
      </c>
      <c r="H1062" s="0" t="n">
        <v>5.377485</v>
      </c>
      <c r="J1062" s="224" t="n">
        <f aca="false">ROUND(D1062/10000,0)</f>
        <v>2018</v>
      </c>
      <c r="K1062" s="224" t="n">
        <f aca="false">ROUND((D1062-J1062*10000)/100,0)</f>
        <v>7</v>
      </c>
      <c r="L1062" s="224" t="n">
        <f aca="false">D1062-J1062*10000-K1062*100</f>
        <v>31</v>
      </c>
      <c r="M1062" s="325" t="n">
        <f aca="false">DATE(J1062,K1062,L1062)</f>
        <v>43312</v>
      </c>
      <c r="N1062" s="222" t="n">
        <f aca="false">M1062+E1062</f>
        <v>43312.4544675926</v>
      </c>
      <c r="O1062" s="0" t="n">
        <v>78.874</v>
      </c>
      <c r="P1062" s="0" t="n">
        <v>5.377485</v>
      </c>
      <c r="Q1062" s="0" t="s">
        <v>282</v>
      </c>
    </row>
    <row r="1063" customFormat="false" ht="15" hidden="false" customHeight="false" outlineLevel="0" collapsed="false">
      <c r="A1063" s="0" t="s">
        <v>847</v>
      </c>
      <c r="B1063" s="0" t="s">
        <v>282</v>
      </c>
      <c r="C1063" s="0" t="s">
        <v>325</v>
      </c>
      <c r="D1063" s="0" t="n">
        <v>20180731</v>
      </c>
      <c r="E1063" s="0" t="s">
        <v>1012</v>
      </c>
      <c r="F1063" s="0" t="n">
        <v>13000</v>
      </c>
      <c r="G1063" s="0" t="n">
        <v>78.874</v>
      </c>
      <c r="H1063" s="0" t="n">
        <v>5.377485</v>
      </c>
      <c r="J1063" s="224" t="n">
        <f aca="false">ROUND(D1063/10000,0)</f>
        <v>2018</v>
      </c>
      <c r="K1063" s="224" t="n">
        <f aca="false">ROUND((D1063-J1063*10000)/100,0)</f>
        <v>7</v>
      </c>
      <c r="L1063" s="224" t="n">
        <f aca="false">D1063-J1063*10000-K1063*100</f>
        <v>31</v>
      </c>
      <c r="M1063" s="325" t="n">
        <f aca="false">DATE(J1063,K1063,L1063)</f>
        <v>43312</v>
      </c>
      <c r="N1063" s="222" t="n">
        <f aca="false">M1063+E1063</f>
        <v>43312.4545138889</v>
      </c>
      <c r="O1063" s="0" t="n">
        <v>78.874</v>
      </c>
      <c r="P1063" s="0" t="n">
        <v>5.377485</v>
      </c>
      <c r="Q1063" s="0" t="s">
        <v>282</v>
      </c>
    </row>
    <row r="1064" customFormat="false" ht="15" hidden="false" customHeight="false" outlineLevel="0" collapsed="false">
      <c r="A1064" s="0" t="s">
        <v>847</v>
      </c>
      <c r="B1064" s="0" t="s">
        <v>282</v>
      </c>
      <c r="C1064" s="0" t="s">
        <v>325</v>
      </c>
      <c r="D1064" s="0" t="n">
        <v>20180731</v>
      </c>
      <c r="E1064" s="0" t="s">
        <v>1013</v>
      </c>
      <c r="F1064" s="0" t="n">
        <v>25000</v>
      </c>
      <c r="G1064" s="0" t="n">
        <v>78.263</v>
      </c>
      <c r="H1064" s="0" t="n">
        <v>5.431453</v>
      </c>
      <c r="J1064" s="224" t="n">
        <f aca="false">ROUND(D1064/10000,0)</f>
        <v>2018</v>
      </c>
      <c r="K1064" s="224" t="n">
        <f aca="false">ROUND((D1064-J1064*10000)/100,0)</f>
        <v>7</v>
      </c>
      <c r="L1064" s="224" t="n">
        <f aca="false">D1064-J1064*10000-K1064*100</f>
        <v>31</v>
      </c>
      <c r="M1064" s="325" t="n">
        <f aca="false">DATE(J1064,K1064,L1064)</f>
        <v>43312</v>
      </c>
      <c r="N1064" s="222" t="n">
        <f aca="false">M1064+E1064</f>
        <v>43312.4566319444</v>
      </c>
      <c r="O1064" s="0" t="n">
        <v>78.263</v>
      </c>
      <c r="P1064" s="0" t="n">
        <v>5.431453</v>
      </c>
      <c r="Q1064" s="0" t="s">
        <v>282</v>
      </c>
    </row>
    <row r="1065" customFormat="false" ht="15" hidden="false" customHeight="false" outlineLevel="0" collapsed="false">
      <c r="A1065" s="0" t="s">
        <v>847</v>
      </c>
      <c r="B1065" s="0" t="s">
        <v>282</v>
      </c>
      <c r="C1065" s="0" t="s">
        <v>325</v>
      </c>
      <c r="D1065" s="0" t="n">
        <v>20180731</v>
      </c>
      <c r="E1065" s="0" t="s">
        <v>1014</v>
      </c>
      <c r="F1065" s="0" t="n">
        <v>25000</v>
      </c>
      <c r="G1065" s="0" t="n">
        <v>77.463</v>
      </c>
      <c r="H1065" s="0" t="n">
        <v>5.502999</v>
      </c>
      <c r="J1065" s="224" t="n">
        <f aca="false">ROUND(D1065/10000,0)</f>
        <v>2018</v>
      </c>
      <c r="K1065" s="224" t="n">
        <f aca="false">ROUND((D1065-J1065*10000)/100,0)</f>
        <v>7</v>
      </c>
      <c r="L1065" s="224" t="n">
        <f aca="false">D1065-J1065*10000-K1065*100</f>
        <v>31</v>
      </c>
      <c r="M1065" s="325" t="n">
        <f aca="false">DATE(J1065,K1065,L1065)</f>
        <v>43312</v>
      </c>
      <c r="N1065" s="222" t="n">
        <f aca="false">M1065+E1065</f>
        <v>43312.4603819444</v>
      </c>
      <c r="O1065" s="0" t="n">
        <v>77.463</v>
      </c>
      <c r="P1065" s="0" t="n">
        <v>5.502999</v>
      </c>
      <c r="Q1065" s="0" t="s">
        <v>282</v>
      </c>
    </row>
    <row r="1066" customFormat="false" ht="15" hidden="false" customHeight="false" outlineLevel="0" collapsed="false">
      <c r="A1066" s="0" t="s">
        <v>847</v>
      </c>
      <c r="B1066" s="0" t="s">
        <v>282</v>
      </c>
      <c r="C1066" s="0" t="s">
        <v>325</v>
      </c>
      <c r="D1066" s="0" t="n">
        <v>20180731</v>
      </c>
      <c r="E1066" s="0" t="s">
        <v>1014</v>
      </c>
      <c r="F1066" s="0" t="n">
        <v>25000</v>
      </c>
      <c r="G1066" s="0" t="n">
        <v>77.463</v>
      </c>
      <c r="H1066" s="0" t="n">
        <v>5.502999</v>
      </c>
      <c r="J1066" s="224" t="n">
        <f aca="false">ROUND(D1066/10000,0)</f>
        <v>2018</v>
      </c>
      <c r="K1066" s="224" t="n">
        <f aca="false">ROUND((D1066-J1066*10000)/100,0)</f>
        <v>7</v>
      </c>
      <c r="L1066" s="224" t="n">
        <f aca="false">D1066-J1066*10000-K1066*100</f>
        <v>31</v>
      </c>
      <c r="M1066" s="325" t="n">
        <f aca="false">DATE(J1066,K1066,L1066)</f>
        <v>43312</v>
      </c>
      <c r="N1066" s="222" t="n">
        <f aca="false">M1066+E1066</f>
        <v>43312.4603819444</v>
      </c>
      <c r="O1066" s="0" t="n">
        <v>77.463</v>
      </c>
      <c r="P1066" s="0" t="n">
        <v>5.502999</v>
      </c>
      <c r="Q1066" s="0" t="s">
        <v>282</v>
      </c>
    </row>
    <row r="1067" customFormat="false" ht="15" hidden="false" customHeight="false" outlineLevel="0" collapsed="false">
      <c r="A1067" s="0" t="s">
        <v>847</v>
      </c>
      <c r="B1067" s="0" t="s">
        <v>282</v>
      </c>
      <c r="C1067" s="0" t="s">
        <v>325</v>
      </c>
      <c r="D1067" s="0" t="n">
        <v>20180731</v>
      </c>
      <c r="E1067" s="0" t="s">
        <v>1015</v>
      </c>
      <c r="F1067" s="0" t="n">
        <v>8000</v>
      </c>
      <c r="G1067" s="0" t="n">
        <v>79.666</v>
      </c>
      <c r="H1067" s="0" t="n">
        <v>5.308379</v>
      </c>
      <c r="J1067" s="224" t="n">
        <f aca="false">ROUND(D1067/10000,0)</f>
        <v>2018</v>
      </c>
      <c r="K1067" s="224" t="n">
        <f aca="false">ROUND((D1067-J1067*10000)/100,0)</f>
        <v>7</v>
      </c>
      <c r="L1067" s="224" t="n">
        <f aca="false">D1067-J1067*10000-K1067*100</f>
        <v>31</v>
      </c>
      <c r="M1067" s="325" t="n">
        <f aca="false">DATE(J1067,K1067,L1067)</f>
        <v>43312</v>
      </c>
      <c r="N1067" s="222" t="n">
        <f aca="false">M1067+E1067</f>
        <v>43312.4674652778</v>
      </c>
      <c r="O1067" s="0" t="n">
        <v>79.666</v>
      </c>
      <c r="P1067" s="0" t="n">
        <v>5.308379</v>
      </c>
      <c r="Q1067" s="0" t="s">
        <v>282</v>
      </c>
    </row>
    <row r="1068" customFormat="false" ht="15" hidden="false" customHeight="false" outlineLevel="0" collapsed="false">
      <c r="A1068" s="0" t="s">
        <v>847</v>
      </c>
      <c r="B1068" s="0" t="s">
        <v>282</v>
      </c>
      <c r="C1068" s="0" t="s">
        <v>325</v>
      </c>
      <c r="D1068" s="0" t="n">
        <v>20180731</v>
      </c>
      <c r="E1068" s="0" t="s">
        <v>1016</v>
      </c>
      <c r="F1068" s="0" t="n">
        <v>8000</v>
      </c>
      <c r="G1068" s="0" t="n">
        <v>79.666</v>
      </c>
      <c r="H1068" s="0" t="n">
        <v>5.308379</v>
      </c>
      <c r="J1068" s="224" t="n">
        <f aca="false">ROUND(D1068/10000,0)</f>
        <v>2018</v>
      </c>
      <c r="K1068" s="224" t="n">
        <f aca="false">ROUND((D1068-J1068*10000)/100,0)</f>
        <v>7</v>
      </c>
      <c r="L1068" s="224" t="n">
        <f aca="false">D1068-J1068*10000-K1068*100</f>
        <v>31</v>
      </c>
      <c r="M1068" s="325" t="n">
        <f aca="false">DATE(J1068,K1068,L1068)</f>
        <v>43312</v>
      </c>
      <c r="N1068" s="222" t="n">
        <f aca="false">M1068+E1068</f>
        <v>43312.4678587963</v>
      </c>
      <c r="O1068" s="0" t="n">
        <v>79.666</v>
      </c>
      <c r="P1068" s="0" t="n">
        <v>5.308379</v>
      </c>
      <c r="Q1068" s="0" t="s">
        <v>282</v>
      </c>
    </row>
    <row r="1069" customFormat="false" ht="15" hidden="false" customHeight="false" outlineLevel="0" collapsed="false">
      <c r="A1069" s="0" t="s">
        <v>847</v>
      </c>
      <c r="B1069" s="0" t="s">
        <v>282</v>
      </c>
      <c r="C1069" s="0" t="s">
        <v>325</v>
      </c>
      <c r="D1069" s="0" t="n">
        <v>20180731</v>
      </c>
      <c r="E1069" s="0" t="s">
        <v>1017</v>
      </c>
      <c r="F1069" s="0" t="n">
        <v>7000</v>
      </c>
      <c r="G1069" s="0" t="n">
        <v>78.931</v>
      </c>
      <c r="H1069" s="0" t="n">
        <v>5.372479</v>
      </c>
      <c r="J1069" s="224" t="n">
        <f aca="false">ROUND(D1069/10000,0)</f>
        <v>2018</v>
      </c>
      <c r="K1069" s="224" t="n">
        <f aca="false">ROUND((D1069-J1069*10000)/100,0)</f>
        <v>7</v>
      </c>
      <c r="L1069" s="224" t="n">
        <f aca="false">D1069-J1069*10000-K1069*100</f>
        <v>31</v>
      </c>
      <c r="M1069" s="325" t="n">
        <f aca="false">DATE(J1069,K1069,L1069)</f>
        <v>43312</v>
      </c>
      <c r="N1069" s="222" t="n">
        <f aca="false">M1069+E1069</f>
        <v>43312.5099537037</v>
      </c>
      <c r="O1069" s="0" t="n">
        <v>78.931</v>
      </c>
      <c r="P1069" s="0" t="n">
        <v>5.372479</v>
      </c>
      <c r="Q1069" s="0" t="s">
        <v>282</v>
      </c>
    </row>
    <row r="1070" customFormat="false" ht="15" hidden="false" customHeight="false" outlineLevel="0" collapsed="false">
      <c r="A1070" s="0" t="s">
        <v>847</v>
      </c>
      <c r="B1070" s="0" t="s">
        <v>282</v>
      </c>
      <c r="C1070" s="0" t="s">
        <v>325</v>
      </c>
      <c r="D1070" s="0" t="n">
        <v>20180731</v>
      </c>
      <c r="E1070" s="0" t="s">
        <v>1018</v>
      </c>
      <c r="F1070" s="0" t="n">
        <v>7000</v>
      </c>
      <c r="G1070" s="0" t="n">
        <v>78.931</v>
      </c>
      <c r="H1070" s="0" t="n">
        <v>5.372479</v>
      </c>
      <c r="J1070" s="224" t="n">
        <f aca="false">ROUND(D1070/10000,0)</f>
        <v>2018</v>
      </c>
      <c r="K1070" s="224" t="n">
        <f aca="false">ROUND((D1070-J1070*10000)/100,0)</f>
        <v>7</v>
      </c>
      <c r="L1070" s="224" t="n">
        <f aca="false">D1070-J1070*10000-K1070*100</f>
        <v>31</v>
      </c>
      <c r="M1070" s="325" t="n">
        <f aca="false">DATE(J1070,K1070,L1070)</f>
        <v>43312</v>
      </c>
      <c r="N1070" s="222" t="n">
        <f aca="false">M1070+E1070</f>
        <v>43312.5099884259</v>
      </c>
      <c r="O1070" s="0" t="n">
        <v>78.931</v>
      </c>
      <c r="P1070" s="0" t="n">
        <v>5.372479</v>
      </c>
      <c r="Q1070" s="0" t="s">
        <v>282</v>
      </c>
    </row>
    <row r="1071" customFormat="false" ht="15" hidden="false" customHeight="false" outlineLevel="0" collapsed="false">
      <c r="A1071" s="0" t="s">
        <v>847</v>
      </c>
      <c r="B1071" s="0" t="s">
        <v>282</v>
      </c>
      <c r="C1071" s="0" t="s">
        <v>325</v>
      </c>
      <c r="D1071" s="0" t="n">
        <v>20180731</v>
      </c>
      <c r="E1071" s="0" t="s">
        <v>1019</v>
      </c>
      <c r="F1071" s="0" t="n">
        <v>35000</v>
      </c>
      <c r="G1071" s="0" t="n">
        <v>79.69</v>
      </c>
      <c r="H1071" s="0" t="n">
        <v>5.306299</v>
      </c>
      <c r="J1071" s="224" t="n">
        <f aca="false">ROUND(D1071/10000,0)</f>
        <v>2018</v>
      </c>
      <c r="K1071" s="224" t="n">
        <f aca="false">ROUND((D1071-J1071*10000)/100,0)</f>
        <v>7</v>
      </c>
      <c r="L1071" s="224" t="n">
        <f aca="false">D1071-J1071*10000-K1071*100</f>
        <v>31</v>
      </c>
      <c r="M1071" s="325" t="n">
        <f aca="false">DATE(J1071,K1071,L1071)</f>
        <v>43312</v>
      </c>
      <c r="N1071" s="222" t="n">
        <f aca="false">M1071+E1071</f>
        <v>43312.6887037037</v>
      </c>
      <c r="O1071" s="0" t="n">
        <v>79.69</v>
      </c>
      <c r="P1071" s="0" t="n">
        <v>5.306299</v>
      </c>
      <c r="Q1071" s="0" t="s">
        <v>282</v>
      </c>
    </row>
    <row r="1072" customFormat="false" ht="15" hidden="false" customHeight="false" outlineLevel="0" collapsed="false">
      <c r="A1072" s="0" t="s">
        <v>847</v>
      </c>
      <c r="B1072" s="0" t="s">
        <v>282</v>
      </c>
      <c r="C1072" s="0" t="s">
        <v>325</v>
      </c>
      <c r="D1072" s="0" t="n">
        <v>20180731</v>
      </c>
      <c r="E1072" s="0" t="s">
        <v>1019</v>
      </c>
      <c r="F1072" s="0" t="n">
        <v>35000</v>
      </c>
      <c r="G1072" s="0" t="n">
        <v>79.94</v>
      </c>
      <c r="H1072" s="0" t="n">
        <v>5.28469</v>
      </c>
      <c r="J1072" s="224" t="n">
        <f aca="false">ROUND(D1072/10000,0)</f>
        <v>2018</v>
      </c>
      <c r="K1072" s="224" t="n">
        <f aca="false">ROUND((D1072-J1072*10000)/100,0)</f>
        <v>7</v>
      </c>
      <c r="L1072" s="224" t="n">
        <f aca="false">D1072-J1072*10000-K1072*100</f>
        <v>31</v>
      </c>
      <c r="M1072" s="325" t="n">
        <f aca="false">DATE(J1072,K1072,L1072)</f>
        <v>43312</v>
      </c>
      <c r="N1072" s="222" t="n">
        <f aca="false">M1072+E1072</f>
        <v>43312.6887037037</v>
      </c>
      <c r="O1072" s="0" t="n">
        <v>79.94</v>
      </c>
      <c r="P1072" s="0" t="n">
        <v>5.28469</v>
      </c>
      <c r="Q1072" s="0" t="s">
        <v>282</v>
      </c>
    </row>
    <row r="1073" customFormat="false" ht="15" hidden="false" customHeight="false" outlineLevel="0" collapsed="false">
      <c r="A1073" s="0" t="s">
        <v>847</v>
      </c>
      <c r="B1073" s="0" t="s">
        <v>282</v>
      </c>
      <c r="C1073" s="0" t="s">
        <v>325</v>
      </c>
      <c r="D1073" s="0" t="n">
        <v>20180731</v>
      </c>
      <c r="E1073" s="0" t="s">
        <v>1019</v>
      </c>
      <c r="F1073" s="0" t="n">
        <v>35000</v>
      </c>
      <c r="G1073" s="0" t="n">
        <v>81.515</v>
      </c>
      <c r="H1073" s="0" t="n">
        <v>5.150647</v>
      </c>
      <c r="J1073" s="224" t="n">
        <f aca="false">ROUND(D1073/10000,0)</f>
        <v>2018</v>
      </c>
      <c r="K1073" s="224" t="n">
        <f aca="false">ROUND((D1073-J1073*10000)/100,0)</f>
        <v>7</v>
      </c>
      <c r="L1073" s="224" t="n">
        <f aca="false">D1073-J1073*10000-K1073*100</f>
        <v>31</v>
      </c>
      <c r="M1073" s="325" t="n">
        <f aca="false">DATE(J1073,K1073,L1073)</f>
        <v>43312</v>
      </c>
      <c r="N1073" s="222" t="n">
        <f aca="false">M1073+E1073</f>
        <v>43312.6887037037</v>
      </c>
      <c r="O1073" s="0" t="n">
        <v>81.515</v>
      </c>
      <c r="P1073" s="0" t="n">
        <v>5.150647</v>
      </c>
      <c r="Q1073" s="0" t="s">
        <v>282</v>
      </c>
    </row>
    <row r="1074" customFormat="false" ht="15" hidden="false" customHeight="false" outlineLevel="0" collapsed="false">
      <c r="A1074" s="0" t="s">
        <v>847</v>
      </c>
      <c r="B1074" s="0" t="s">
        <v>282</v>
      </c>
      <c r="C1074" s="0" t="s">
        <v>325</v>
      </c>
      <c r="D1074" s="0" t="n">
        <v>20180801</v>
      </c>
      <c r="E1074" s="0" t="s">
        <v>1020</v>
      </c>
      <c r="F1074" s="0" t="n">
        <v>10000</v>
      </c>
      <c r="G1074" s="0" t="n">
        <v>78.521</v>
      </c>
      <c r="H1074" s="0" t="n">
        <v>5.40869</v>
      </c>
      <c r="J1074" s="224" t="n">
        <f aca="false">ROUND(D1074/10000,0)</f>
        <v>2018</v>
      </c>
      <c r="K1074" s="224" t="n">
        <f aca="false">ROUND((D1074-J1074*10000)/100,0)</f>
        <v>8</v>
      </c>
      <c r="L1074" s="224" t="n">
        <f aca="false">D1074-J1074*10000-K1074*100</f>
        <v>1</v>
      </c>
      <c r="M1074" s="325" t="n">
        <f aca="false">DATE(J1074,K1074,L1074)</f>
        <v>43313</v>
      </c>
      <c r="N1074" s="222" t="n">
        <f aca="false">M1074+E1074</f>
        <v>43313.4837962963</v>
      </c>
      <c r="O1074" s="0" t="n">
        <v>78.521</v>
      </c>
      <c r="P1074" s="0" t="n">
        <v>5.40869</v>
      </c>
      <c r="Q1074" s="0" t="s">
        <v>282</v>
      </c>
    </row>
    <row r="1075" customFormat="false" ht="15" hidden="false" customHeight="false" outlineLevel="0" collapsed="false">
      <c r="A1075" s="0" t="s">
        <v>847</v>
      </c>
      <c r="B1075" s="0" t="s">
        <v>282</v>
      </c>
      <c r="C1075" s="0" t="s">
        <v>325</v>
      </c>
      <c r="D1075" s="0" t="n">
        <v>20180801</v>
      </c>
      <c r="E1075" s="0" t="s">
        <v>1021</v>
      </c>
      <c r="F1075" s="0" t="n">
        <v>10000</v>
      </c>
      <c r="G1075" s="0" t="n">
        <v>78.521</v>
      </c>
      <c r="H1075" s="0" t="n">
        <v>5.40869</v>
      </c>
      <c r="J1075" s="224" t="n">
        <f aca="false">ROUND(D1075/10000,0)</f>
        <v>2018</v>
      </c>
      <c r="K1075" s="224" t="n">
        <f aca="false">ROUND((D1075-J1075*10000)/100,0)</f>
        <v>8</v>
      </c>
      <c r="L1075" s="224" t="n">
        <f aca="false">D1075-J1075*10000-K1075*100</f>
        <v>1</v>
      </c>
      <c r="M1075" s="325" t="n">
        <f aca="false">DATE(J1075,K1075,L1075)</f>
        <v>43313</v>
      </c>
      <c r="N1075" s="222" t="n">
        <f aca="false">M1075+E1075</f>
        <v>43313.4838078704</v>
      </c>
      <c r="O1075" s="0" t="n">
        <v>78.521</v>
      </c>
      <c r="P1075" s="0" t="n">
        <v>5.40869</v>
      </c>
      <c r="Q1075" s="0" t="s">
        <v>282</v>
      </c>
    </row>
    <row r="1076" customFormat="false" ht="15" hidden="false" customHeight="false" outlineLevel="0" collapsed="false">
      <c r="A1076" s="0" t="s">
        <v>847</v>
      </c>
      <c r="B1076" s="0" t="s">
        <v>282</v>
      </c>
      <c r="C1076" s="0" t="s">
        <v>325</v>
      </c>
      <c r="D1076" s="0" t="n">
        <v>20180801</v>
      </c>
      <c r="E1076" s="0" t="s">
        <v>1022</v>
      </c>
      <c r="F1076" s="0" t="n">
        <v>11000</v>
      </c>
      <c r="G1076" s="0" t="n">
        <v>78.578</v>
      </c>
      <c r="H1076" s="0" t="n">
        <v>5.403653</v>
      </c>
      <c r="J1076" s="224" t="n">
        <f aca="false">ROUND(D1076/10000,0)</f>
        <v>2018</v>
      </c>
      <c r="K1076" s="224" t="n">
        <f aca="false">ROUND((D1076-J1076*10000)/100,0)</f>
        <v>8</v>
      </c>
      <c r="L1076" s="224" t="n">
        <f aca="false">D1076-J1076*10000-K1076*100</f>
        <v>1</v>
      </c>
      <c r="M1076" s="325" t="n">
        <f aca="false">DATE(J1076,K1076,L1076)</f>
        <v>43313</v>
      </c>
      <c r="N1076" s="222" t="n">
        <f aca="false">M1076+E1076</f>
        <v>43313.5138888889</v>
      </c>
      <c r="O1076" s="0" t="n">
        <v>78.578</v>
      </c>
      <c r="P1076" s="0" t="n">
        <v>5.403653</v>
      </c>
      <c r="Q1076" s="0" t="s">
        <v>282</v>
      </c>
    </row>
    <row r="1077" customFormat="false" ht="15" hidden="false" customHeight="false" outlineLevel="0" collapsed="false">
      <c r="A1077" s="0" t="s">
        <v>847</v>
      </c>
      <c r="B1077" s="0" t="s">
        <v>282</v>
      </c>
      <c r="C1077" s="0" t="s">
        <v>325</v>
      </c>
      <c r="D1077" s="0" t="n">
        <v>20180801</v>
      </c>
      <c r="E1077" s="0" t="s">
        <v>1023</v>
      </c>
      <c r="F1077" s="0" t="n">
        <v>11000</v>
      </c>
      <c r="G1077" s="0" t="n">
        <v>78.578</v>
      </c>
      <c r="H1077" s="0" t="n">
        <v>5.403653</v>
      </c>
      <c r="J1077" s="224" t="n">
        <f aca="false">ROUND(D1077/10000,0)</f>
        <v>2018</v>
      </c>
      <c r="K1077" s="224" t="n">
        <f aca="false">ROUND((D1077-J1077*10000)/100,0)</f>
        <v>8</v>
      </c>
      <c r="L1077" s="224" t="n">
        <f aca="false">D1077-J1077*10000-K1077*100</f>
        <v>1</v>
      </c>
      <c r="M1077" s="325" t="n">
        <f aca="false">DATE(J1077,K1077,L1077)</f>
        <v>43313</v>
      </c>
      <c r="N1077" s="222" t="n">
        <f aca="false">M1077+E1077</f>
        <v>43313.513900463</v>
      </c>
      <c r="O1077" s="0" t="n">
        <v>78.578</v>
      </c>
      <c r="P1077" s="0" t="n">
        <v>5.403653</v>
      </c>
      <c r="Q1077" s="0" t="s">
        <v>282</v>
      </c>
    </row>
    <row r="1078" customFormat="false" ht="15" hidden="false" customHeight="false" outlineLevel="0" collapsed="false">
      <c r="A1078" s="0" t="s">
        <v>847</v>
      </c>
      <c r="B1078" s="0" t="s">
        <v>282</v>
      </c>
      <c r="C1078" s="0" t="s">
        <v>325</v>
      </c>
      <c r="D1078" s="0" t="n">
        <v>20180801</v>
      </c>
      <c r="E1078" s="0" t="s">
        <v>1024</v>
      </c>
      <c r="F1078" s="0" t="n">
        <v>18000</v>
      </c>
      <c r="G1078" s="0" t="n">
        <v>78.418</v>
      </c>
      <c r="H1078" s="0" t="n">
        <v>5.417804</v>
      </c>
      <c r="J1078" s="224" t="n">
        <f aca="false">ROUND(D1078/10000,0)</f>
        <v>2018</v>
      </c>
      <c r="K1078" s="224" t="n">
        <f aca="false">ROUND((D1078-J1078*10000)/100,0)</f>
        <v>8</v>
      </c>
      <c r="L1078" s="224" t="n">
        <f aca="false">D1078-J1078*10000-K1078*100</f>
        <v>1</v>
      </c>
      <c r="M1078" s="325" t="n">
        <f aca="false">DATE(J1078,K1078,L1078)</f>
        <v>43313</v>
      </c>
      <c r="N1078" s="222" t="n">
        <f aca="false">M1078+E1078</f>
        <v>43313.5743055556</v>
      </c>
      <c r="O1078" s="0" t="n">
        <v>78.418</v>
      </c>
      <c r="P1078" s="0" t="n">
        <v>5.417804</v>
      </c>
      <c r="Q1078" s="0" t="s">
        <v>282</v>
      </c>
    </row>
    <row r="1079" customFormat="false" ht="15" hidden="false" customHeight="false" outlineLevel="0" collapsed="false">
      <c r="A1079" s="0" t="s">
        <v>847</v>
      </c>
      <c r="B1079" s="0" t="s">
        <v>282</v>
      </c>
      <c r="C1079" s="0" t="s">
        <v>325</v>
      </c>
      <c r="D1079" s="0" t="n">
        <v>20180801</v>
      </c>
      <c r="E1079" s="0" t="s">
        <v>1025</v>
      </c>
      <c r="F1079" s="0" t="n">
        <v>6000</v>
      </c>
      <c r="G1079" s="0" t="n">
        <v>79.268</v>
      </c>
      <c r="H1079" s="0" t="n">
        <v>5.34308</v>
      </c>
      <c r="J1079" s="224" t="n">
        <f aca="false">ROUND(D1079/10000,0)</f>
        <v>2018</v>
      </c>
      <c r="K1079" s="224" t="n">
        <f aca="false">ROUND((D1079-J1079*10000)/100,0)</f>
        <v>8</v>
      </c>
      <c r="L1079" s="224" t="n">
        <f aca="false">D1079-J1079*10000-K1079*100</f>
        <v>1</v>
      </c>
      <c r="M1079" s="325" t="n">
        <f aca="false">DATE(J1079,K1079,L1079)</f>
        <v>43313</v>
      </c>
      <c r="N1079" s="222" t="n">
        <f aca="false">M1079+E1079</f>
        <v>43313.6413657407</v>
      </c>
      <c r="O1079" s="0" t="n">
        <v>79.268</v>
      </c>
      <c r="P1079" s="0" t="n">
        <v>5.34308</v>
      </c>
      <c r="Q1079" s="0" t="s">
        <v>282</v>
      </c>
    </row>
    <row r="1080" customFormat="false" ht="15" hidden="false" customHeight="false" outlineLevel="0" collapsed="false">
      <c r="A1080" s="0" t="s">
        <v>847</v>
      </c>
      <c r="B1080" s="0" t="s">
        <v>282</v>
      </c>
      <c r="C1080" s="0" t="s">
        <v>325</v>
      </c>
      <c r="D1080" s="0" t="n">
        <v>20180801</v>
      </c>
      <c r="E1080" s="0" t="s">
        <v>1026</v>
      </c>
      <c r="F1080" s="0" t="n">
        <v>6000</v>
      </c>
      <c r="G1080" s="0" t="n">
        <v>79.268</v>
      </c>
      <c r="H1080" s="0" t="n">
        <v>5.34308</v>
      </c>
      <c r="J1080" s="224" t="n">
        <f aca="false">ROUND(D1080/10000,0)</f>
        <v>2018</v>
      </c>
      <c r="K1080" s="224" t="n">
        <f aca="false">ROUND((D1080-J1080*10000)/100,0)</f>
        <v>8</v>
      </c>
      <c r="L1080" s="224" t="n">
        <f aca="false">D1080-J1080*10000-K1080*100</f>
        <v>1</v>
      </c>
      <c r="M1080" s="325" t="n">
        <f aca="false">DATE(J1080,K1080,L1080)</f>
        <v>43313</v>
      </c>
      <c r="N1080" s="222" t="n">
        <f aca="false">M1080+E1080</f>
        <v>43313.6414814815</v>
      </c>
      <c r="O1080" s="0" t="n">
        <v>79.268</v>
      </c>
      <c r="P1080" s="0" t="n">
        <v>5.34308</v>
      </c>
      <c r="Q1080" s="0" t="s">
        <v>282</v>
      </c>
    </row>
    <row r="1081" customFormat="false" ht="15" hidden="false" customHeight="false" outlineLevel="0" collapsed="false">
      <c r="A1081" s="0" t="s">
        <v>847</v>
      </c>
      <c r="B1081" s="0" t="s">
        <v>282</v>
      </c>
      <c r="C1081" s="0" t="s">
        <v>325</v>
      </c>
      <c r="D1081" s="0" t="n">
        <v>20180801</v>
      </c>
      <c r="E1081" s="0" t="s">
        <v>1027</v>
      </c>
      <c r="F1081" s="0" t="n">
        <v>6000</v>
      </c>
      <c r="G1081" s="0" t="n">
        <v>78.365</v>
      </c>
      <c r="H1081" s="0" t="n">
        <v>5.4225</v>
      </c>
      <c r="J1081" s="224" t="n">
        <f aca="false">ROUND(D1081/10000,0)</f>
        <v>2018</v>
      </c>
      <c r="K1081" s="224" t="n">
        <f aca="false">ROUND((D1081-J1081*10000)/100,0)</f>
        <v>8</v>
      </c>
      <c r="L1081" s="224" t="n">
        <f aca="false">D1081-J1081*10000-K1081*100</f>
        <v>1</v>
      </c>
      <c r="M1081" s="325" t="n">
        <f aca="false">DATE(J1081,K1081,L1081)</f>
        <v>43313</v>
      </c>
      <c r="N1081" s="222" t="n">
        <f aca="false">M1081+E1081</f>
        <v>43313.6644444445</v>
      </c>
      <c r="O1081" s="0" t="n">
        <v>78.365</v>
      </c>
      <c r="P1081" s="0" t="n">
        <v>5.4225</v>
      </c>
      <c r="Q1081" s="0" t="s">
        <v>282</v>
      </c>
    </row>
    <row r="1082" customFormat="false" ht="15" hidden="false" customHeight="false" outlineLevel="0" collapsed="false">
      <c r="A1082" s="0" t="s">
        <v>847</v>
      </c>
      <c r="B1082" s="0" t="s">
        <v>282</v>
      </c>
      <c r="C1082" s="0" t="s">
        <v>325</v>
      </c>
      <c r="D1082" s="0" t="n">
        <v>20180801</v>
      </c>
      <c r="E1082" s="0" t="s">
        <v>1028</v>
      </c>
      <c r="F1082" s="0" t="n">
        <v>6000</v>
      </c>
      <c r="G1082" s="0" t="n">
        <v>78.365</v>
      </c>
      <c r="H1082" s="0" t="n">
        <v>5.4225</v>
      </c>
      <c r="J1082" s="224" t="n">
        <f aca="false">ROUND(D1082/10000,0)</f>
        <v>2018</v>
      </c>
      <c r="K1082" s="224" t="n">
        <f aca="false">ROUND((D1082-J1082*10000)/100,0)</f>
        <v>8</v>
      </c>
      <c r="L1082" s="224" t="n">
        <f aca="false">D1082-J1082*10000-K1082*100</f>
        <v>1</v>
      </c>
      <c r="M1082" s="325" t="n">
        <f aca="false">DATE(J1082,K1082,L1082)</f>
        <v>43313</v>
      </c>
      <c r="N1082" s="222" t="n">
        <f aca="false">M1082+E1082</f>
        <v>43313.6645138889</v>
      </c>
      <c r="O1082" s="0" t="n">
        <v>78.365</v>
      </c>
      <c r="P1082" s="0" t="n">
        <v>5.4225</v>
      </c>
      <c r="Q1082" s="0" t="s">
        <v>282</v>
      </c>
    </row>
    <row r="1083" customFormat="false" ht="15" hidden="false" customHeight="false" outlineLevel="0" collapsed="false">
      <c r="A1083" s="0" t="s">
        <v>847</v>
      </c>
      <c r="B1083" s="0" t="s">
        <v>282</v>
      </c>
      <c r="C1083" s="0" t="s">
        <v>325</v>
      </c>
      <c r="D1083" s="0" t="n">
        <v>20180802</v>
      </c>
      <c r="E1083" s="0" t="s">
        <v>1029</v>
      </c>
      <c r="F1083" s="0" t="n">
        <v>150000</v>
      </c>
      <c r="G1083" s="0" t="n">
        <v>78.378</v>
      </c>
      <c r="H1083" s="0" t="n">
        <v>5.421639</v>
      </c>
      <c r="J1083" s="224" t="n">
        <f aca="false">ROUND(D1083/10000,0)</f>
        <v>2018</v>
      </c>
      <c r="K1083" s="224" t="n">
        <f aca="false">ROUND((D1083-J1083*10000)/100,0)</f>
        <v>8</v>
      </c>
      <c r="L1083" s="224" t="n">
        <f aca="false">D1083-J1083*10000-K1083*100</f>
        <v>2</v>
      </c>
      <c r="M1083" s="325" t="n">
        <f aca="false">DATE(J1083,K1083,L1083)</f>
        <v>43314</v>
      </c>
      <c r="N1083" s="222" t="n">
        <f aca="false">M1083+E1083</f>
        <v>43314.4328009259</v>
      </c>
      <c r="O1083" s="0" t="n">
        <v>78.378</v>
      </c>
      <c r="P1083" s="0" t="n">
        <v>5.421639</v>
      </c>
      <c r="Q1083" s="0" t="s">
        <v>282</v>
      </c>
    </row>
    <row r="1084" customFormat="false" ht="15" hidden="false" customHeight="false" outlineLevel="0" collapsed="false">
      <c r="A1084" s="0" t="s">
        <v>847</v>
      </c>
      <c r="B1084" s="0" t="s">
        <v>282</v>
      </c>
      <c r="C1084" s="0" t="s">
        <v>325</v>
      </c>
      <c r="D1084" s="0" t="n">
        <v>20180802</v>
      </c>
      <c r="E1084" s="0" t="s">
        <v>1030</v>
      </c>
      <c r="F1084" s="0" t="n">
        <v>150000</v>
      </c>
      <c r="G1084" s="0" t="n">
        <v>79.478</v>
      </c>
      <c r="H1084" s="0" t="n">
        <v>5.325062</v>
      </c>
      <c r="J1084" s="224" t="n">
        <f aca="false">ROUND(D1084/10000,0)</f>
        <v>2018</v>
      </c>
      <c r="K1084" s="224" t="n">
        <f aca="false">ROUND((D1084-J1084*10000)/100,0)</f>
        <v>8</v>
      </c>
      <c r="L1084" s="224" t="n">
        <f aca="false">D1084-J1084*10000-K1084*100</f>
        <v>2</v>
      </c>
      <c r="M1084" s="325" t="n">
        <f aca="false">DATE(J1084,K1084,L1084)</f>
        <v>43314</v>
      </c>
      <c r="N1084" s="222" t="n">
        <f aca="false">M1084+E1084</f>
        <v>43314.4707291667</v>
      </c>
      <c r="O1084" s="0" t="n">
        <v>79.478</v>
      </c>
      <c r="P1084" s="0" t="n">
        <v>5.325062</v>
      </c>
      <c r="Q1084" s="0" t="s">
        <v>282</v>
      </c>
    </row>
    <row r="1085" customFormat="false" ht="15" hidden="false" customHeight="false" outlineLevel="0" collapsed="false">
      <c r="A1085" s="0" t="s">
        <v>847</v>
      </c>
      <c r="B1085" s="0" t="s">
        <v>282</v>
      </c>
      <c r="C1085" s="0" t="s">
        <v>325</v>
      </c>
      <c r="D1085" s="0" t="n">
        <v>20180802</v>
      </c>
      <c r="E1085" s="0" t="s">
        <v>1030</v>
      </c>
      <c r="F1085" s="0" t="n">
        <v>150000</v>
      </c>
      <c r="G1085" s="0" t="n">
        <v>79.501333</v>
      </c>
      <c r="H1085" s="0" t="n">
        <v>5.323033</v>
      </c>
      <c r="J1085" s="224" t="n">
        <f aca="false">ROUND(D1085/10000,0)</f>
        <v>2018</v>
      </c>
      <c r="K1085" s="224" t="n">
        <f aca="false">ROUND((D1085-J1085*10000)/100,0)</f>
        <v>8</v>
      </c>
      <c r="L1085" s="224" t="n">
        <f aca="false">D1085-J1085*10000-K1085*100</f>
        <v>2</v>
      </c>
      <c r="M1085" s="325" t="n">
        <f aca="false">DATE(J1085,K1085,L1085)</f>
        <v>43314</v>
      </c>
      <c r="N1085" s="222" t="n">
        <f aca="false">M1085+E1085</f>
        <v>43314.4707291667</v>
      </c>
      <c r="O1085" s="0" t="n">
        <v>79.501333</v>
      </c>
      <c r="P1085" s="0" t="n">
        <v>5.323033</v>
      </c>
      <c r="Q1085" s="0" t="s">
        <v>282</v>
      </c>
    </row>
    <row r="1086" customFormat="false" ht="15" hidden="false" customHeight="false" outlineLevel="0" collapsed="false">
      <c r="A1086" s="0" t="s">
        <v>847</v>
      </c>
      <c r="B1086" s="0" t="s">
        <v>282</v>
      </c>
      <c r="C1086" s="0" t="s">
        <v>325</v>
      </c>
      <c r="D1086" s="0" t="n">
        <v>20180802</v>
      </c>
      <c r="E1086" s="0" t="s">
        <v>1031</v>
      </c>
      <c r="F1086" s="0" t="n">
        <v>7000</v>
      </c>
      <c r="G1086" s="0" t="n">
        <v>78.713</v>
      </c>
      <c r="H1086" s="0" t="n">
        <v>5.39203</v>
      </c>
      <c r="J1086" s="224" t="n">
        <f aca="false">ROUND(D1086/10000,0)</f>
        <v>2018</v>
      </c>
      <c r="K1086" s="224" t="n">
        <f aca="false">ROUND((D1086-J1086*10000)/100,0)</f>
        <v>8</v>
      </c>
      <c r="L1086" s="224" t="n">
        <f aca="false">D1086-J1086*10000-K1086*100</f>
        <v>2</v>
      </c>
      <c r="M1086" s="325" t="n">
        <f aca="false">DATE(J1086,K1086,L1086)</f>
        <v>43314</v>
      </c>
      <c r="N1086" s="222" t="n">
        <f aca="false">M1086+E1086</f>
        <v>43314.4872106482</v>
      </c>
      <c r="O1086" s="0" t="n">
        <v>78.713</v>
      </c>
      <c r="P1086" s="0" t="n">
        <v>5.39203</v>
      </c>
      <c r="Q1086" s="0" t="s">
        <v>282</v>
      </c>
    </row>
    <row r="1087" customFormat="false" ht="15" hidden="false" customHeight="false" outlineLevel="0" collapsed="false">
      <c r="A1087" s="0" t="s">
        <v>847</v>
      </c>
      <c r="B1087" s="0" t="s">
        <v>282</v>
      </c>
      <c r="C1087" s="0" t="s">
        <v>325</v>
      </c>
      <c r="D1087" s="0" t="n">
        <v>20180802</v>
      </c>
      <c r="E1087" s="0" t="s">
        <v>1031</v>
      </c>
      <c r="F1087" s="0" t="n">
        <v>7000</v>
      </c>
      <c r="G1087" s="0" t="n">
        <v>78.713</v>
      </c>
      <c r="H1087" s="0" t="n">
        <v>5.39203</v>
      </c>
      <c r="J1087" s="224" t="n">
        <f aca="false">ROUND(D1087/10000,0)</f>
        <v>2018</v>
      </c>
      <c r="K1087" s="224" t="n">
        <f aca="false">ROUND((D1087-J1087*10000)/100,0)</f>
        <v>8</v>
      </c>
      <c r="L1087" s="224" t="n">
        <f aca="false">D1087-J1087*10000-K1087*100</f>
        <v>2</v>
      </c>
      <c r="M1087" s="325" t="n">
        <f aca="false">DATE(J1087,K1087,L1087)</f>
        <v>43314</v>
      </c>
      <c r="N1087" s="222" t="n">
        <f aca="false">M1087+E1087</f>
        <v>43314.4872106482</v>
      </c>
      <c r="O1087" s="0" t="n">
        <v>78.713</v>
      </c>
      <c r="P1087" s="0" t="n">
        <v>5.39203</v>
      </c>
      <c r="Q1087" s="0" t="s">
        <v>282</v>
      </c>
    </row>
    <row r="1088" customFormat="false" ht="15" hidden="false" customHeight="false" outlineLevel="0" collapsed="false">
      <c r="A1088" s="0" t="s">
        <v>847</v>
      </c>
      <c r="B1088" s="0" t="s">
        <v>282</v>
      </c>
      <c r="C1088" s="0" t="s">
        <v>325</v>
      </c>
      <c r="D1088" s="0" t="n">
        <v>20180802</v>
      </c>
      <c r="E1088" s="0" t="s">
        <v>1031</v>
      </c>
      <c r="F1088" s="0" t="n">
        <v>7000</v>
      </c>
      <c r="G1088" s="0" t="n">
        <v>78.713</v>
      </c>
      <c r="H1088" s="0" t="n">
        <v>5.39203</v>
      </c>
      <c r="J1088" s="224" t="n">
        <f aca="false">ROUND(D1088/10000,0)</f>
        <v>2018</v>
      </c>
      <c r="K1088" s="224" t="n">
        <f aca="false">ROUND((D1088-J1088*10000)/100,0)</f>
        <v>8</v>
      </c>
      <c r="L1088" s="224" t="n">
        <f aca="false">D1088-J1088*10000-K1088*100</f>
        <v>2</v>
      </c>
      <c r="M1088" s="325" t="n">
        <f aca="false">DATE(J1088,K1088,L1088)</f>
        <v>43314</v>
      </c>
      <c r="N1088" s="222" t="n">
        <f aca="false">M1088+E1088</f>
        <v>43314.4872106482</v>
      </c>
      <c r="O1088" s="0" t="n">
        <v>78.713</v>
      </c>
      <c r="P1088" s="0" t="n">
        <v>5.39203</v>
      </c>
      <c r="Q1088" s="0" t="s">
        <v>282</v>
      </c>
    </row>
    <row r="1089" customFormat="false" ht="15" hidden="false" customHeight="false" outlineLevel="0" collapsed="false">
      <c r="A1089" s="0" t="s">
        <v>847</v>
      </c>
      <c r="B1089" s="0" t="s">
        <v>282</v>
      </c>
      <c r="C1089" s="0" t="s">
        <v>325</v>
      </c>
      <c r="D1089" s="0" t="n">
        <v>20180802</v>
      </c>
      <c r="E1089" s="0" t="s">
        <v>688</v>
      </c>
      <c r="F1089" s="0" t="n">
        <v>6000</v>
      </c>
      <c r="G1089" s="0" t="n">
        <v>78.685</v>
      </c>
      <c r="H1089" s="0" t="n">
        <v>5.394499</v>
      </c>
      <c r="J1089" s="224" t="n">
        <f aca="false">ROUND(D1089/10000,0)</f>
        <v>2018</v>
      </c>
      <c r="K1089" s="224" t="n">
        <f aca="false">ROUND((D1089-J1089*10000)/100,0)</f>
        <v>8</v>
      </c>
      <c r="L1089" s="224" t="n">
        <f aca="false">D1089-J1089*10000-K1089*100</f>
        <v>2</v>
      </c>
      <c r="M1089" s="325" t="n">
        <f aca="false">DATE(J1089,K1089,L1089)</f>
        <v>43314</v>
      </c>
      <c r="N1089" s="222" t="n">
        <f aca="false">M1089+E1089</f>
        <v>43314.494837963</v>
      </c>
      <c r="O1089" s="0" t="n">
        <v>78.685</v>
      </c>
      <c r="P1089" s="0" t="n">
        <v>5.394499</v>
      </c>
      <c r="Q1089" s="0" t="s">
        <v>282</v>
      </c>
    </row>
    <row r="1090" customFormat="false" ht="15" hidden="false" customHeight="false" outlineLevel="0" collapsed="false">
      <c r="A1090" s="0" t="s">
        <v>847</v>
      </c>
      <c r="B1090" s="0" t="s">
        <v>282</v>
      </c>
      <c r="C1090" s="0" t="s">
        <v>325</v>
      </c>
      <c r="D1090" s="0" t="n">
        <v>20180802</v>
      </c>
      <c r="E1090" s="0" t="s">
        <v>1032</v>
      </c>
      <c r="F1090" s="0" t="n">
        <v>6000</v>
      </c>
      <c r="G1090" s="0" t="n">
        <v>78.685</v>
      </c>
      <c r="H1090" s="0" t="n">
        <v>5.394499</v>
      </c>
      <c r="J1090" s="224" t="n">
        <f aca="false">ROUND(D1090/10000,0)</f>
        <v>2018</v>
      </c>
      <c r="K1090" s="224" t="n">
        <f aca="false">ROUND((D1090-J1090*10000)/100,0)</f>
        <v>8</v>
      </c>
      <c r="L1090" s="224" t="n">
        <f aca="false">D1090-J1090*10000-K1090*100</f>
        <v>2</v>
      </c>
      <c r="M1090" s="325" t="n">
        <f aca="false">DATE(J1090,K1090,L1090)</f>
        <v>43314</v>
      </c>
      <c r="N1090" s="222" t="n">
        <f aca="false">M1090+E1090</f>
        <v>43314.4951041667</v>
      </c>
      <c r="O1090" s="0" t="n">
        <v>78.685</v>
      </c>
      <c r="P1090" s="0" t="n">
        <v>5.394499</v>
      </c>
      <c r="Q1090" s="0" t="s">
        <v>282</v>
      </c>
    </row>
    <row r="1091" customFormat="false" ht="15" hidden="false" customHeight="false" outlineLevel="0" collapsed="false">
      <c r="A1091" s="0" t="s">
        <v>847</v>
      </c>
      <c r="B1091" s="0" t="s">
        <v>282</v>
      </c>
      <c r="C1091" s="0" t="s">
        <v>325</v>
      </c>
      <c r="D1091" s="0" t="n">
        <v>20180802</v>
      </c>
      <c r="E1091" s="0" t="s">
        <v>1033</v>
      </c>
      <c r="F1091" s="0" t="n">
        <v>12000</v>
      </c>
      <c r="G1091" s="0" t="n">
        <v>78.819</v>
      </c>
      <c r="H1091" s="0" t="n">
        <v>5.382698</v>
      </c>
      <c r="J1091" s="224" t="n">
        <f aca="false">ROUND(D1091/10000,0)</f>
        <v>2018</v>
      </c>
      <c r="K1091" s="224" t="n">
        <f aca="false">ROUND((D1091-J1091*10000)/100,0)</f>
        <v>8</v>
      </c>
      <c r="L1091" s="224" t="n">
        <f aca="false">D1091-J1091*10000-K1091*100</f>
        <v>2</v>
      </c>
      <c r="M1091" s="325" t="n">
        <f aca="false">DATE(J1091,K1091,L1091)</f>
        <v>43314</v>
      </c>
      <c r="N1091" s="222" t="n">
        <f aca="false">M1091+E1091</f>
        <v>43314.4996296296</v>
      </c>
      <c r="O1091" s="0" t="n">
        <v>78.819</v>
      </c>
      <c r="P1091" s="0" t="n">
        <v>5.382698</v>
      </c>
      <c r="Q1091" s="0" t="s">
        <v>282</v>
      </c>
    </row>
    <row r="1092" customFormat="false" ht="15" hidden="false" customHeight="false" outlineLevel="0" collapsed="false">
      <c r="A1092" s="0" t="s">
        <v>847</v>
      </c>
      <c r="B1092" s="0" t="s">
        <v>282</v>
      </c>
      <c r="C1092" s="0" t="s">
        <v>325</v>
      </c>
      <c r="D1092" s="0" t="n">
        <v>20180802</v>
      </c>
      <c r="E1092" s="0" t="s">
        <v>1033</v>
      </c>
      <c r="F1092" s="0" t="n">
        <v>12000</v>
      </c>
      <c r="G1092" s="0" t="n">
        <v>78.819</v>
      </c>
      <c r="H1092" s="0" t="n">
        <v>5.382698</v>
      </c>
      <c r="J1092" s="224" t="n">
        <f aca="false">ROUND(D1092/10000,0)</f>
        <v>2018</v>
      </c>
      <c r="K1092" s="224" t="n">
        <f aca="false">ROUND((D1092-J1092*10000)/100,0)</f>
        <v>8</v>
      </c>
      <c r="L1092" s="224" t="n">
        <f aca="false">D1092-J1092*10000-K1092*100</f>
        <v>2</v>
      </c>
      <c r="M1092" s="325" t="n">
        <f aca="false">DATE(J1092,K1092,L1092)</f>
        <v>43314</v>
      </c>
      <c r="N1092" s="222" t="n">
        <f aca="false">M1092+E1092</f>
        <v>43314.4996296296</v>
      </c>
      <c r="O1092" s="0" t="n">
        <v>78.819</v>
      </c>
      <c r="P1092" s="0" t="n">
        <v>5.382698</v>
      </c>
      <c r="Q1092" s="0" t="s">
        <v>282</v>
      </c>
    </row>
    <row r="1093" customFormat="false" ht="15" hidden="false" customHeight="false" outlineLevel="0" collapsed="false">
      <c r="A1093" s="0" t="s">
        <v>847</v>
      </c>
      <c r="B1093" s="0" t="s">
        <v>282</v>
      </c>
      <c r="C1093" s="0" t="s">
        <v>325</v>
      </c>
      <c r="D1093" s="0" t="n">
        <v>20180802</v>
      </c>
      <c r="E1093" s="0" t="s">
        <v>1034</v>
      </c>
      <c r="F1093" s="0" t="n">
        <v>1031000</v>
      </c>
      <c r="G1093" s="0" t="n">
        <v>78.623</v>
      </c>
      <c r="H1093" s="0" t="n">
        <v>5.399968</v>
      </c>
      <c r="J1093" s="224" t="n">
        <f aca="false">ROUND(D1093/10000,0)</f>
        <v>2018</v>
      </c>
      <c r="K1093" s="224" t="n">
        <f aca="false">ROUND((D1093-J1093*10000)/100,0)</f>
        <v>8</v>
      </c>
      <c r="L1093" s="224" t="n">
        <f aca="false">D1093-J1093*10000-K1093*100</f>
        <v>2</v>
      </c>
      <c r="M1093" s="325" t="n">
        <f aca="false">DATE(J1093,K1093,L1093)</f>
        <v>43314</v>
      </c>
      <c r="N1093" s="222" t="n">
        <f aca="false">M1093+E1093</f>
        <v>43314.534849537</v>
      </c>
      <c r="O1093" s="0" t="n">
        <v>78.623</v>
      </c>
      <c r="P1093" s="0" t="n">
        <v>5.399968</v>
      </c>
      <c r="Q1093" s="0" t="s">
        <v>282</v>
      </c>
    </row>
    <row r="1094" customFormat="false" ht="15" hidden="false" customHeight="false" outlineLevel="0" collapsed="false">
      <c r="A1094" s="0" t="s">
        <v>847</v>
      </c>
      <c r="B1094" s="0" t="s">
        <v>282</v>
      </c>
      <c r="C1094" s="0" t="s">
        <v>325</v>
      </c>
      <c r="D1094" s="0" t="n">
        <v>20180802</v>
      </c>
      <c r="E1094" s="0" t="s">
        <v>1035</v>
      </c>
      <c r="F1094" s="0" t="n">
        <v>7000</v>
      </c>
      <c r="G1094" s="0" t="n">
        <v>78.691</v>
      </c>
      <c r="H1094" s="0" t="n">
        <v>5.39397</v>
      </c>
      <c r="J1094" s="224" t="n">
        <f aca="false">ROUND(D1094/10000,0)</f>
        <v>2018</v>
      </c>
      <c r="K1094" s="224" t="n">
        <f aca="false">ROUND((D1094-J1094*10000)/100,0)</f>
        <v>8</v>
      </c>
      <c r="L1094" s="224" t="n">
        <f aca="false">D1094-J1094*10000-K1094*100</f>
        <v>2</v>
      </c>
      <c r="M1094" s="325" t="n">
        <f aca="false">DATE(J1094,K1094,L1094)</f>
        <v>43314</v>
      </c>
      <c r="N1094" s="222" t="n">
        <f aca="false">M1094+E1094</f>
        <v>43314.5697453704</v>
      </c>
      <c r="O1094" s="0" t="n">
        <v>78.691</v>
      </c>
      <c r="P1094" s="0" t="n">
        <v>5.39397</v>
      </c>
      <c r="Q1094" s="0" t="s">
        <v>282</v>
      </c>
    </row>
    <row r="1095" customFormat="false" ht="15" hidden="false" customHeight="false" outlineLevel="0" collapsed="false">
      <c r="A1095" s="0" t="s">
        <v>847</v>
      </c>
      <c r="B1095" s="0" t="s">
        <v>282</v>
      </c>
      <c r="C1095" s="0" t="s">
        <v>325</v>
      </c>
      <c r="D1095" s="0" t="n">
        <v>20180802</v>
      </c>
      <c r="E1095" s="0" t="s">
        <v>1036</v>
      </c>
      <c r="F1095" s="0" t="n">
        <v>7000</v>
      </c>
      <c r="G1095" s="0" t="n">
        <v>78.691</v>
      </c>
      <c r="H1095" s="0" t="n">
        <v>5.39397</v>
      </c>
      <c r="J1095" s="224" t="n">
        <f aca="false">ROUND(D1095/10000,0)</f>
        <v>2018</v>
      </c>
      <c r="K1095" s="224" t="n">
        <f aca="false">ROUND((D1095-J1095*10000)/100,0)</f>
        <v>8</v>
      </c>
      <c r="L1095" s="224" t="n">
        <f aca="false">D1095-J1095*10000-K1095*100</f>
        <v>2</v>
      </c>
      <c r="M1095" s="325" t="n">
        <f aca="false">DATE(J1095,K1095,L1095)</f>
        <v>43314</v>
      </c>
      <c r="N1095" s="222" t="n">
        <f aca="false">M1095+E1095</f>
        <v>43314.5697800926</v>
      </c>
      <c r="O1095" s="0" t="n">
        <v>78.691</v>
      </c>
      <c r="P1095" s="0" t="n">
        <v>5.39397</v>
      </c>
      <c r="Q1095" s="0" t="s">
        <v>282</v>
      </c>
    </row>
    <row r="1096" customFormat="false" ht="15" hidden="false" customHeight="false" outlineLevel="0" collapsed="false">
      <c r="A1096" s="0" t="s">
        <v>847</v>
      </c>
      <c r="B1096" s="0" t="s">
        <v>282</v>
      </c>
      <c r="C1096" s="0" t="s">
        <v>325</v>
      </c>
      <c r="D1096" s="0" t="n">
        <v>20180802</v>
      </c>
      <c r="E1096" s="0" t="s">
        <v>1037</v>
      </c>
      <c r="F1096" s="0" t="n">
        <v>7000</v>
      </c>
      <c r="G1096" s="0" t="n">
        <v>78.941</v>
      </c>
      <c r="H1096" s="0" t="n">
        <v>5.371978</v>
      </c>
      <c r="J1096" s="224" t="n">
        <f aca="false">ROUND(D1096/10000,0)</f>
        <v>2018</v>
      </c>
      <c r="K1096" s="224" t="n">
        <f aca="false">ROUND((D1096-J1096*10000)/100,0)</f>
        <v>8</v>
      </c>
      <c r="L1096" s="224" t="n">
        <f aca="false">D1096-J1096*10000-K1096*100</f>
        <v>2</v>
      </c>
      <c r="M1096" s="325" t="n">
        <f aca="false">DATE(J1096,K1096,L1096)</f>
        <v>43314</v>
      </c>
      <c r="N1096" s="222" t="n">
        <f aca="false">M1096+E1096</f>
        <v>43314.5744560185</v>
      </c>
      <c r="O1096" s="0" t="n">
        <v>78.941</v>
      </c>
      <c r="P1096" s="0" t="n">
        <v>5.371978</v>
      </c>
      <c r="Q1096" s="0" t="s">
        <v>282</v>
      </c>
    </row>
    <row r="1097" customFormat="false" ht="15" hidden="false" customHeight="false" outlineLevel="0" collapsed="false">
      <c r="A1097" s="0" t="s">
        <v>847</v>
      </c>
      <c r="B1097" s="0" t="s">
        <v>282</v>
      </c>
      <c r="C1097" s="0" t="s">
        <v>325</v>
      </c>
      <c r="D1097" s="0" t="n">
        <v>20180802</v>
      </c>
      <c r="E1097" s="0" t="s">
        <v>1038</v>
      </c>
      <c r="F1097" s="0" t="n">
        <v>7000</v>
      </c>
      <c r="G1097" s="0" t="n">
        <v>78.941</v>
      </c>
      <c r="H1097" s="0" t="n">
        <v>5.371978</v>
      </c>
      <c r="J1097" s="224" t="n">
        <f aca="false">ROUND(D1097/10000,0)</f>
        <v>2018</v>
      </c>
      <c r="K1097" s="224" t="n">
        <f aca="false">ROUND((D1097-J1097*10000)/100,0)</f>
        <v>8</v>
      </c>
      <c r="L1097" s="224" t="n">
        <f aca="false">D1097-J1097*10000-K1097*100</f>
        <v>2</v>
      </c>
      <c r="M1097" s="325" t="n">
        <f aca="false">DATE(J1097,K1097,L1097)</f>
        <v>43314</v>
      </c>
      <c r="N1097" s="222" t="n">
        <f aca="false">M1097+E1097</f>
        <v>43314.5744675926</v>
      </c>
      <c r="O1097" s="0" t="n">
        <v>78.941</v>
      </c>
      <c r="P1097" s="0" t="n">
        <v>5.371978</v>
      </c>
      <c r="Q1097" s="0" t="s">
        <v>282</v>
      </c>
    </row>
    <row r="1098" customFormat="false" ht="15" hidden="false" customHeight="false" outlineLevel="0" collapsed="false">
      <c r="A1098" s="0" t="s">
        <v>847</v>
      </c>
      <c r="B1098" s="0" t="s">
        <v>282</v>
      </c>
      <c r="C1098" s="0" t="s">
        <v>325</v>
      </c>
      <c r="D1098" s="0" t="n">
        <v>20180802</v>
      </c>
      <c r="E1098" s="0" t="s">
        <v>1039</v>
      </c>
      <c r="F1098" s="0" t="n">
        <v>6000</v>
      </c>
      <c r="G1098" s="0" t="n">
        <v>78.691</v>
      </c>
      <c r="H1098" s="0" t="n">
        <v>5.39397</v>
      </c>
      <c r="J1098" s="224" t="n">
        <f aca="false">ROUND(D1098/10000,0)</f>
        <v>2018</v>
      </c>
      <c r="K1098" s="224" t="n">
        <f aca="false">ROUND((D1098-J1098*10000)/100,0)</f>
        <v>8</v>
      </c>
      <c r="L1098" s="224" t="n">
        <f aca="false">D1098-J1098*10000-K1098*100</f>
        <v>2</v>
      </c>
      <c r="M1098" s="325" t="n">
        <f aca="false">DATE(J1098,K1098,L1098)</f>
        <v>43314</v>
      </c>
      <c r="N1098" s="222" t="n">
        <f aca="false">M1098+E1098</f>
        <v>43314.5890046296</v>
      </c>
      <c r="O1098" s="0" t="n">
        <v>78.691</v>
      </c>
      <c r="P1098" s="0" t="n">
        <v>5.39397</v>
      </c>
      <c r="Q1098" s="0" t="s">
        <v>282</v>
      </c>
    </row>
    <row r="1099" customFormat="false" ht="15" hidden="false" customHeight="false" outlineLevel="0" collapsed="false">
      <c r="A1099" s="0" t="s">
        <v>847</v>
      </c>
      <c r="B1099" s="0" t="s">
        <v>282</v>
      </c>
      <c r="C1099" s="0" t="s">
        <v>325</v>
      </c>
      <c r="D1099" s="0" t="n">
        <v>20180802</v>
      </c>
      <c r="E1099" s="0" t="s">
        <v>1039</v>
      </c>
      <c r="F1099" s="0" t="n">
        <v>6000</v>
      </c>
      <c r="G1099" s="0" t="n">
        <v>78.691</v>
      </c>
      <c r="H1099" s="0" t="n">
        <v>5.39397</v>
      </c>
      <c r="J1099" s="224" t="n">
        <f aca="false">ROUND(D1099/10000,0)</f>
        <v>2018</v>
      </c>
      <c r="K1099" s="224" t="n">
        <f aca="false">ROUND((D1099-J1099*10000)/100,0)</f>
        <v>8</v>
      </c>
      <c r="L1099" s="224" t="n">
        <f aca="false">D1099-J1099*10000-K1099*100</f>
        <v>2</v>
      </c>
      <c r="M1099" s="325" t="n">
        <f aca="false">DATE(J1099,K1099,L1099)</f>
        <v>43314</v>
      </c>
      <c r="N1099" s="222" t="n">
        <f aca="false">M1099+E1099</f>
        <v>43314.5890046296</v>
      </c>
      <c r="O1099" s="0" t="n">
        <v>78.691</v>
      </c>
      <c r="P1099" s="0" t="n">
        <v>5.39397</v>
      </c>
      <c r="Q1099" s="0" t="s">
        <v>282</v>
      </c>
    </row>
    <row r="1100" customFormat="false" ht="15" hidden="false" customHeight="false" outlineLevel="0" collapsed="false">
      <c r="A1100" s="0" t="s">
        <v>847</v>
      </c>
      <c r="B1100" s="0" t="s">
        <v>282</v>
      </c>
      <c r="C1100" s="0" t="s">
        <v>325</v>
      </c>
      <c r="D1100" s="0" t="n">
        <v>20180802</v>
      </c>
      <c r="E1100" s="0" t="s">
        <v>1040</v>
      </c>
      <c r="F1100" s="0" t="n">
        <v>7000</v>
      </c>
      <c r="G1100" s="0" t="n">
        <v>78.662</v>
      </c>
      <c r="H1100" s="0" t="n">
        <v>5.396527</v>
      </c>
      <c r="J1100" s="224" t="n">
        <f aca="false">ROUND(D1100/10000,0)</f>
        <v>2018</v>
      </c>
      <c r="K1100" s="224" t="n">
        <f aca="false">ROUND((D1100-J1100*10000)/100,0)</f>
        <v>8</v>
      </c>
      <c r="L1100" s="224" t="n">
        <f aca="false">D1100-J1100*10000-K1100*100</f>
        <v>2</v>
      </c>
      <c r="M1100" s="325" t="n">
        <f aca="false">DATE(J1100,K1100,L1100)</f>
        <v>43314</v>
      </c>
      <c r="N1100" s="222" t="n">
        <f aca="false">M1100+E1100</f>
        <v>43314.5893171296</v>
      </c>
      <c r="O1100" s="0" t="n">
        <v>78.662</v>
      </c>
      <c r="P1100" s="0" t="n">
        <v>5.396527</v>
      </c>
      <c r="Q1100" s="0" t="s">
        <v>282</v>
      </c>
    </row>
    <row r="1101" customFormat="false" ht="15" hidden="false" customHeight="false" outlineLevel="0" collapsed="false">
      <c r="A1101" s="0" t="s">
        <v>847</v>
      </c>
      <c r="B1101" s="0" t="s">
        <v>282</v>
      </c>
      <c r="C1101" s="0" t="s">
        <v>325</v>
      </c>
      <c r="D1101" s="0" t="n">
        <v>20180802</v>
      </c>
      <c r="E1101" s="0" t="s">
        <v>1041</v>
      </c>
      <c r="F1101" s="0" t="n">
        <v>7000</v>
      </c>
      <c r="G1101" s="0" t="n">
        <v>78.662</v>
      </c>
      <c r="H1101" s="0" t="n">
        <v>5.396527</v>
      </c>
      <c r="J1101" s="224" t="n">
        <f aca="false">ROUND(D1101/10000,0)</f>
        <v>2018</v>
      </c>
      <c r="K1101" s="224" t="n">
        <f aca="false">ROUND((D1101-J1101*10000)/100,0)</f>
        <v>8</v>
      </c>
      <c r="L1101" s="224" t="n">
        <f aca="false">D1101-J1101*10000-K1101*100</f>
        <v>2</v>
      </c>
      <c r="M1101" s="325" t="n">
        <f aca="false">DATE(J1101,K1101,L1101)</f>
        <v>43314</v>
      </c>
      <c r="N1101" s="222" t="n">
        <f aca="false">M1101+E1101</f>
        <v>43314.5894328704</v>
      </c>
      <c r="O1101" s="0" t="n">
        <v>78.662</v>
      </c>
      <c r="P1101" s="0" t="n">
        <v>5.396527</v>
      </c>
      <c r="Q1101" s="0" t="s">
        <v>282</v>
      </c>
    </row>
    <row r="1102" customFormat="false" ht="15" hidden="false" customHeight="false" outlineLevel="0" collapsed="false">
      <c r="A1102" s="0" t="s">
        <v>847</v>
      </c>
      <c r="B1102" s="0" t="s">
        <v>282</v>
      </c>
      <c r="C1102" s="0" t="s">
        <v>325</v>
      </c>
      <c r="D1102" s="0" t="n">
        <v>20180802</v>
      </c>
      <c r="E1102" s="0" t="s">
        <v>1042</v>
      </c>
      <c r="F1102" s="0" t="n">
        <v>7000</v>
      </c>
      <c r="G1102" s="0" t="n">
        <v>78.702</v>
      </c>
      <c r="H1102" s="0" t="n">
        <v>5.393</v>
      </c>
      <c r="J1102" s="224" t="n">
        <f aca="false">ROUND(D1102/10000,0)</f>
        <v>2018</v>
      </c>
      <c r="K1102" s="224" t="n">
        <f aca="false">ROUND((D1102-J1102*10000)/100,0)</f>
        <v>8</v>
      </c>
      <c r="L1102" s="224" t="n">
        <f aca="false">D1102-J1102*10000-K1102*100</f>
        <v>2</v>
      </c>
      <c r="M1102" s="325" t="n">
        <f aca="false">DATE(J1102,K1102,L1102)</f>
        <v>43314</v>
      </c>
      <c r="N1102" s="222" t="n">
        <f aca="false">M1102+E1102</f>
        <v>43314.5986226852</v>
      </c>
      <c r="O1102" s="0" t="n">
        <v>78.702</v>
      </c>
      <c r="P1102" s="0" t="n">
        <v>5.393</v>
      </c>
      <c r="Q1102" s="0" t="s">
        <v>282</v>
      </c>
    </row>
    <row r="1103" customFormat="false" ht="15" hidden="false" customHeight="false" outlineLevel="0" collapsed="false">
      <c r="A1103" s="0" t="s">
        <v>847</v>
      </c>
      <c r="B1103" s="0" t="s">
        <v>282</v>
      </c>
      <c r="C1103" s="0" t="s">
        <v>325</v>
      </c>
      <c r="D1103" s="0" t="n">
        <v>20180802</v>
      </c>
      <c r="E1103" s="0" t="s">
        <v>1043</v>
      </c>
      <c r="F1103" s="0" t="n">
        <v>7000</v>
      </c>
      <c r="G1103" s="0" t="n">
        <v>78.702</v>
      </c>
      <c r="H1103" s="0" t="n">
        <v>5.393</v>
      </c>
      <c r="J1103" s="224" t="n">
        <f aca="false">ROUND(D1103/10000,0)</f>
        <v>2018</v>
      </c>
      <c r="K1103" s="224" t="n">
        <f aca="false">ROUND((D1103-J1103*10000)/100,0)</f>
        <v>8</v>
      </c>
      <c r="L1103" s="224" t="n">
        <f aca="false">D1103-J1103*10000-K1103*100</f>
        <v>2</v>
      </c>
      <c r="M1103" s="325" t="n">
        <f aca="false">DATE(J1103,K1103,L1103)</f>
        <v>43314</v>
      </c>
      <c r="N1103" s="222" t="n">
        <f aca="false">M1103+E1103</f>
        <v>43314.5986342593</v>
      </c>
      <c r="O1103" s="0" t="n">
        <v>78.702</v>
      </c>
      <c r="P1103" s="0" t="n">
        <v>5.393</v>
      </c>
      <c r="Q1103" s="0" t="s">
        <v>282</v>
      </c>
    </row>
    <row r="1104" customFormat="false" ht="15" hidden="false" customHeight="false" outlineLevel="0" collapsed="false">
      <c r="A1104" s="0" t="s">
        <v>847</v>
      </c>
      <c r="B1104" s="0" t="s">
        <v>282</v>
      </c>
      <c r="C1104" s="0" t="s">
        <v>325</v>
      </c>
      <c r="D1104" s="0" t="n">
        <v>20180802</v>
      </c>
      <c r="E1104" s="0" t="s">
        <v>1044</v>
      </c>
      <c r="F1104" s="0" t="n">
        <v>10000</v>
      </c>
      <c r="G1104" s="0" t="n">
        <v>78.785</v>
      </c>
      <c r="H1104" s="0" t="n">
        <v>5.385689</v>
      </c>
      <c r="J1104" s="224" t="n">
        <f aca="false">ROUND(D1104/10000,0)</f>
        <v>2018</v>
      </c>
      <c r="K1104" s="224" t="n">
        <f aca="false">ROUND((D1104-J1104*10000)/100,0)</f>
        <v>8</v>
      </c>
      <c r="L1104" s="224" t="n">
        <f aca="false">D1104-J1104*10000-K1104*100</f>
        <v>2</v>
      </c>
      <c r="M1104" s="325" t="n">
        <f aca="false">DATE(J1104,K1104,L1104)</f>
        <v>43314</v>
      </c>
      <c r="N1104" s="222" t="n">
        <f aca="false">M1104+E1104</f>
        <v>43314.6019097222</v>
      </c>
      <c r="O1104" s="0" t="n">
        <v>78.785</v>
      </c>
      <c r="P1104" s="0" t="n">
        <v>5.385689</v>
      </c>
      <c r="Q1104" s="0" t="s">
        <v>282</v>
      </c>
    </row>
    <row r="1105" customFormat="false" ht="15" hidden="false" customHeight="false" outlineLevel="0" collapsed="false">
      <c r="A1105" s="0" t="s">
        <v>847</v>
      </c>
      <c r="B1105" s="0" t="s">
        <v>282</v>
      </c>
      <c r="C1105" s="0" t="s">
        <v>325</v>
      </c>
      <c r="D1105" s="0" t="n">
        <v>20180802</v>
      </c>
      <c r="E1105" s="0" t="s">
        <v>1044</v>
      </c>
      <c r="F1105" s="0" t="n">
        <v>10000</v>
      </c>
      <c r="G1105" s="0" t="n">
        <v>78.785</v>
      </c>
      <c r="H1105" s="0" t="n">
        <v>5.385689</v>
      </c>
      <c r="J1105" s="224" t="n">
        <f aca="false">ROUND(D1105/10000,0)</f>
        <v>2018</v>
      </c>
      <c r="K1105" s="224" t="n">
        <f aca="false">ROUND((D1105-J1105*10000)/100,0)</f>
        <v>8</v>
      </c>
      <c r="L1105" s="224" t="n">
        <f aca="false">D1105-J1105*10000-K1105*100</f>
        <v>2</v>
      </c>
      <c r="M1105" s="325" t="n">
        <f aca="false">DATE(J1105,K1105,L1105)</f>
        <v>43314</v>
      </c>
      <c r="N1105" s="222" t="n">
        <f aca="false">M1105+E1105</f>
        <v>43314.6019097222</v>
      </c>
      <c r="O1105" s="0" t="n">
        <v>78.785</v>
      </c>
      <c r="P1105" s="0" t="n">
        <v>5.385689</v>
      </c>
      <c r="Q1105" s="0" t="s">
        <v>282</v>
      </c>
    </row>
    <row r="1106" customFormat="false" ht="15" hidden="false" customHeight="false" outlineLevel="0" collapsed="false">
      <c r="A1106" s="0" t="s">
        <v>847</v>
      </c>
      <c r="B1106" s="0" t="s">
        <v>282</v>
      </c>
      <c r="C1106" s="0" t="s">
        <v>325</v>
      </c>
      <c r="D1106" s="0" t="n">
        <v>20180802</v>
      </c>
      <c r="E1106" s="0" t="s">
        <v>1045</v>
      </c>
      <c r="F1106" s="0" t="n">
        <v>40000</v>
      </c>
      <c r="G1106" s="0" t="n">
        <v>78.65</v>
      </c>
      <c r="H1106" s="0" t="n">
        <v>5.397585</v>
      </c>
      <c r="J1106" s="224" t="n">
        <f aca="false">ROUND(D1106/10000,0)</f>
        <v>2018</v>
      </c>
      <c r="K1106" s="224" t="n">
        <f aca="false">ROUND((D1106-J1106*10000)/100,0)</f>
        <v>8</v>
      </c>
      <c r="L1106" s="224" t="n">
        <f aca="false">D1106-J1106*10000-K1106*100</f>
        <v>2</v>
      </c>
      <c r="M1106" s="325" t="n">
        <f aca="false">DATE(J1106,K1106,L1106)</f>
        <v>43314</v>
      </c>
      <c r="N1106" s="222" t="n">
        <f aca="false">M1106+E1106</f>
        <v>43314.6086458333</v>
      </c>
      <c r="O1106" s="0" t="n">
        <v>78.65</v>
      </c>
      <c r="P1106" s="0" t="n">
        <v>5.397585</v>
      </c>
      <c r="Q1106" s="0" t="s">
        <v>282</v>
      </c>
    </row>
    <row r="1107" customFormat="false" ht="15" hidden="false" customHeight="false" outlineLevel="0" collapsed="false">
      <c r="A1107" s="0" t="s">
        <v>847</v>
      </c>
      <c r="B1107" s="0" t="s">
        <v>282</v>
      </c>
      <c r="C1107" s="0" t="s">
        <v>325</v>
      </c>
      <c r="D1107" s="0" t="n">
        <v>20180802</v>
      </c>
      <c r="E1107" s="0" t="s">
        <v>1045</v>
      </c>
      <c r="F1107" s="0" t="n">
        <v>40000</v>
      </c>
      <c r="G1107" s="0" t="n">
        <v>78.75</v>
      </c>
      <c r="H1107" s="0" t="n">
        <v>5.388771</v>
      </c>
      <c r="J1107" s="224" t="n">
        <f aca="false">ROUND(D1107/10000,0)</f>
        <v>2018</v>
      </c>
      <c r="K1107" s="224" t="n">
        <f aca="false">ROUND((D1107-J1107*10000)/100,0)</f>
        <v>8</v>
      </c>
      <c r="L1107" s="224" t="n">
        <f aca="false">D1107-J1107*10000-K1107*100</f>
        <v>2</v>
      </c>
      <c r="M1107" s="325" t="n">
        <f aca="false">DATE(J1107,K1107,L1107)</f>
        <v>43314</v>
      </c>
      <c r="N1107" s="222" t="n">
        <f aca="false">M1107+E1107</f>
        <v>43314.6086458333</v>
      </c>
      <c r="O1107" s="0" t="n">
        <v>78.75</v>
      </c>
      <c r="P1107" s="0" t="n">
        <v>5.388771</v>
      </c>
      <c r="Q1107" s="0" t="s">
        <v>282</v>
      </c>
    </row>
    <row r="1108" customFormat="false" ht="15" hidden="false" customHeight="false" outlineLevel="0" collapsed="false">
      <c r="A1108" s="0" t="s">
        <v>847</v>
      </c>
      <c r="B1108" s="0" t="s">
        <v>282</v>
      </c>
      <c r="C1108" s="0" t="s">
        <v>325</v>
      </c>
      <c r="D1108" s="0" t="n">
        <v>20180802</v>
      </c>
      <c r="E1108" s="0" t="s">
        <v>1046</v>
      </c>
      <c r="F1108" s="0" t="n">
        <v>13000</v>
      </c>
      <c r="G1108" s="0" t="n">
        <v>78.762</v>
      </c>
      <c r="H1108" s="0" t="n">
        <v>5.387714</v>
      </c>
      <c r="J1108" s="224" t="n">
        <f aca="false">ROUND(D1108/10000,0)</f>
        <v>2018</v>
      </c>
      <c r="K1108" s="224" t="n">
        <f aca="false">ROUND((D1108-J1108*10000)/100,0)</f>
        <v>8</v>
      </c>
      <c r="L1108" s="224" t="n">
        <f aca="false">D1108-J1108*10000-K1108*100</f>
        <v>2</v>
      </c>
      <c r="M1108" s="325" t="n">
        <f aca="false">DATE(J1108,K1108,L1108)</f>
        <v>43314</v>
      </c>
      <c r="N1108" s="222" t="n">
        <f aca="false">M1108+E1108</f>
        <v>43314.6258333333</v>
      </c>
      <c r="O1108" s="0" t="n">
        <v>78.762</v>
      </c>
      <c r="P1108" s="0" t="n">
        <v>5.387714</v>
      </c>
      <c r="Q1108" s="0" t="s">
        <v>282</v>
      </c>
    </row>
    <row r="1109" customFormat="false" ht="15" hidden="false" customHeight="false" outlineLevel="0" collapsed="false">
      <c r="A1109" s="0" t="s">
        <v>847</v>
      </c>
      <c r="B1109" s="0" t="s">
        <v>282</v>
      </c>
      <c r="C1109" s="0" t="s">
        <v>325</v>
      </c>
      <c r="D1109" s="0" t="n">
        <v>20180802</v>
      </c>
      <c r="E1109" s="0" t="s">
        <v>1047</v>
      </c>
      <c r="F1109" s="0" t="n">
        <v>13000</v>
      </c>
      <c r="G1109" s="0" t="n">
        <v>78.762</v>
      </c>
      <c r="H1109" s="0" t="n">
        <v>5.387714</v>
      </c>
      <c r="J1109" s="224" t="n">
        <f aca="false">ROUND(D1109/10000,0)</f>
        <v>2018</v>
      </c>
      <c r="K1109" s="224" t="n">
        <f aca="false">ROUND((D1109-J1109*10000)/100,0)</f>
        <v>8</v>
      </c>
      <c r="L1109" s="224" t="n">
        <f aca="false">D1109-J1109*10000-K1109*100</f>
        <v>2</v>
      </c>
      <c r="M1109" s="325" t="n">
        <f aca="false">DATE(J1109,K1109,L1109)</f>
        <v>43314</v>
      </c>
      <c r="N1109" s="222" t="n">
        <f aca="false">M1109+E1109</f>
        <v>43314.6258449074</v>
      </c>
      <c r="O1109" s="0" t="n">
        <v>78.762</v>
      </c>
      <c r="P1109" s="0" t="n">
        <v>5.387714</v>
      </c>
      <c r="Q1109" s="0" t="s">
        <v>282</v>
      </c>
    </row>
    <row r="1110" customFormat="false" ht="15" hidden="false" customHeight="false" outlineLevel="0" collapsed="false">
      <c r="A1110" s="0" t="s">
        <v>847</v>
      </c>
      <c r="B1110" s="0" t="s">
        <v>282</v>
      </c>
      <c r="C1110" s="0" t="s">
        <v>325</v>
      </c>
      <c r="D1110" s="0" t="n">
        <v>20180802</v>
      </c>
      <c r="E1110" s="0" t="s">
        <v>1048</v>
      </c>
      <c r="F1110" s="0" t="n">
        <v>15000</v>
      </c>
      <c r="G1110" s="0" t="n">
        <v>78.796</v>
      </c>
      <c r="H1110" s="0" t="n">
        <v>5.384721</v>
      </c>
      <c r="J1110" s="224" t="n">
        <f aca="false">ROUND(D1110/10000,0)</f>
        <v>2018</v>
      </c>
      <c r="K1110" s="224" t="n">
        <f aca="false">ROUND((D1110-J1110*10000)/100,0)</f>
        <v>8</v>
      </c>
      <c r="L1110" s="224" t="n">
        <f aca="false">D1110-J1110*10000-K1110*100</f>
        <v>2</v>
      </c>
      <c r="M1110" s="325" t="n">
        <f aca="false">DATE(J1110,K1110,L1110)</f>
        <v>43314</v>
      </c>
      <c r="N1110" s="222" t="n">
        <f aca="false">M1110+E1110</f>
        <v>43314.6419560185</v>
      </c>
      <c r="O1110" s="0" t="n">
        <v>78.796</v>
      </c>
      <c r="P1110" s="0" t="n">
        <v>5.384721</v>
      </c>
      <c r="Q1110" s="0" t="s">
        <v>282</v>
      </c>
    </row>
    <row r="1111" customFormat="false" ht="15" hidden="false" customHeight="false" outlineLevel="0" collapsed="false">
      <c r="A1111" s="0" t="s">
        <v>847</v>
      </c>
      <c r="B1111" s="0" t="s">
        <v>282</v>
      </c>
      <c r="C1111" s="0" t="s">
        <v>325</v>
      </c>
      <c r="D1111" s="0" t="n">
        <v>20180802</v>
      </c>
      <c r="E1111" s="0" t="s">
        <v>1049</v>
      </c>
      <c r="F1111" s="0" t="n">
        <v>15000</v>
      </c>
      <c r="G1111" s="0" t="n">
        <v>78.796</v>
      </c>
      <c r="H1111" s="0" t="n">
        <v>5.384721</v>
      </c>
      <c r="J1111" s="224" t="n">
        <f aca="false">ROUND(D1111/10000,0)</f>
        <v>2018</v>
      </c>
      <c r="K1111" s="224" t="n">
        <f aca="false">ROUND((D1111-J1111*10000)/100,0)</f>
        <v>8</v>
      </c>
      <c r="L1111" s="224" t="n">
        <f aca="false">D1111-J1111*10000-K1111*100</f>
        <v>2</v>
      </c>
      <c r="M1111" s="325" t="n">
        <f aca="false">DATE(J1111,K1111,L1111)</f>
        <v>43314</v>
      </c>
      <c r="N1111" s="222" t="n">
        <f aca="false">M1111+E1111</f>
        <v>43314.6420138889</v>
      </c>
      <c r="O1111" s="0" t="n">
        <v>78.796</v>
      </c>
      <c r="P1111" s="0" t="n">
        <v>5.384721</v>
      </c>
      <c r="Q1111" s="0" t="s">
        <v>282</v>
      </c>
    </row>
    <row r="1112" customFormat="false" ht="15" hidden="false" customHeight="false" outlineLevel="0" collapsed="false">
      <c r="A1112" s="0" t="s">
        <v>847</v>
      </c>
      <c r="B1112" s="0" t="s">
        <v>282</v>
      </c>
      <c r="C1112" s="0" t="s">
        <v>325</v>
      </c>
      <c r="D1112" s="0" t="n">
        <v>20180803</v>
      </c>
      <c r="E1112" s="0" t="s">
        <v>1050</v>
      </c>
      <c r="F1112" s="0" t="n">
        <v>13000</v>
      </c>
      <c r="G1112" s="0" t="n">
        <v>79.204</v>
      </c>
      <c r="H1112" s="0" t="n">
        <v>5.349039</v>
      </c>
      <c r="J1112" s="224" t="n">
        <f aca="false">ROUND(D1112/10000,0)</f>
        <v>2018</v>
      </c>
      <c r="K1112" s="224" t="n">
        <f aca="false">ROUND((D1112-J1112*10000)/100,0)</f>
        <v>8</v>
      </c>
      <c r="L1112" s="224" t="n">
        <f aca="false">D1112-J1112*10000-K1112*100</f>
        <v>3</v>
      </c>
      <c r="M1112" s="325" t="n">
        <f aca="false">DATE(J1112,K1112,L1112)</f>
        <v>43315</v>
      </c>
      <c r="N1112" s="222" t="n">
        <f aca="false">M1112+E1112</f>
        <v>43315.4738773148</v>
      </c>
      <c r="O1112" s="0" t="n">
        <v>79.204</v>
      </c>
      <c r="P1112" s="0" t="n">
        <v>5.349039</v>
      </c>
      <c r="Q1112" s="0" t="s">
        <v>282</v>
      </c>
    </row>
    <row r="1113" customFormat="false" ht="15" hidden="false" customHeight="false" outlineLevel="0" collapsed="false">
      <c r="A1113" s="0" t="s">
        <v>847</v>
      </c>
      <c r="B1113" s="0" t="s">
        <v>282</v>
      </c>
      <c r="C1113" s="0" t="s">
        <v>325</v>
      </c>
      <c r="D1113" s="0" t="n">
        <v>20180803</v>
      </c>
      <c r="E1113" s="0" t="s">
        <v>1050</v>
      </c>
      <c r="F1113" s="0" t="n">
        <v>13000</v>
      </c>
      <c r="G1113" s="0" t="n">
        <v>79.204</v>
      </c>
      <c r="H1113" s="0" t="n">
        <v>5.349039</v>
      </c>
      <c r="J1113" s="224" t="n">
        <f aca="false">ROUND(D1113/10000,0)</f>
        <v>2018</v>
      </c>
      <c r="K1113" s="224" t="n">
        <f aca="false">ROUND((D1113-J1113*10000)/100,0)</f>
        <v>8</v>
      </c>
      <c r="L1113" s="224" t="n">
        <f aca="false">D1113-J1113*10000-K1113*100</f>
        <v>3</v>
      </c>
      <c r="M1113" s="325" t="n">
        <f aca="false">DATE(J1113,K1113,L1113)</f>
        <v>43315</v>
      </c>
      <c r="N1113" s="222" t="n">
        <f aca="false">M1113+E1113</f>
        <v>43315.4738773148</v>
      </c>
      <c r="O1113" s="0" t="n">
        <v>79.204</v>
      </c>
      <c r="P1113" s="0" t="n">
        <v>5.349039</v>
      </c>
      <c r="Q1113" s="0" t="s">
        <v>282</v>
      </c>
    </row>
    <row r="1114" customFormat="false" ht="15" hidden="false" customHeight="false" outlineLevel="0" collapsed="false">
      <c r="A1114" s="0" t="s">
        <v>847</v>
      </c>
      <c r="B1114" s="0" t="s">
        <v>282</v>
      </c>
      <c r="C1114" s="0" t="s">
        <v>325</v>
      </c>
      <c r="D1114" s="0" t="n">
        <v>20180803</v>
      </c>
      <c r="E1114" s="0" t="s">
        <v>1051</v>
      </c>
      <c r="F1114" s="0" t="n">
        <v>85000</v>
      </c>
      <c r="G1114" s="0" t="n">
        <v>79.176</v>
      </c>
      <c r="H1114" s="0" t="n">
        <v>5.351486</v>
      </c>
      <c r="J1114" s="224" t="n">
        <f aca="false">ROUND(D1114/10000,0)</f>
        <v>2018</v>
      </c>
      <c r="K1114" s="224" t="n">
        <f aca="false">ROUND((D1114-J1114*10000)/100,0)</f>
        <v>8</v>
      </c>
      <c r="L1114" s="224" t="n">
        <f aca="false">D1114-J1114*10000-K1114*100</f>
        <v>3</v>
      </c>
      <c r="M1114" s="325" t="n">
        <f aca="false">DATE(J1114,K1114,L1114)</f>
        <v>43315</v>
      </c>
      <c r="N1114" s="222" t="n">
        <f aca="false">M1114+E1114</f>
        <v>43315.4902199074</v>
      </c>
      <c r="O1114" s="0" t="n">
        <v>79.176</v>
      </c>
      <c r="P1114" s="0" t="n">
        <v>5.351486</v>
      </c>
      <c r="Q1114" s="0" t="s">
        <v>282</v>
      </c>
    </row>
    <row r="1115" customFormat="false" ht="15" hidden="false" customHeight="false" outlineLevel="0" collapsed="false">
      <c r="A1115" s="0" t="s">
        <v>847</v>
      </c>
      <c r="B1115" s="0" t="s">
        <v>282</v>
      </c>
      <c r="C1115" s="0" t="s">
        <v>325</v>
      </c>
      <c r="D1115" s="0" t="n">
        <v>20180803</v>
      </c>
      <c r="E1115" s="0" t="s">
        <v>1052</v>
      </c>
      <c r="F1115" s="0" t="n">
        <v>13000</v>
      </c>
      <c r="G1115" s="0" t="n">
        <v>79.148</v>
      </c>
      <c r="H1115" s="0" t="n">
        <v>5.353935</v>
      </c>
      <c r="J1115" s="224" t="n">
        <f aca="false">ROUND(D1115/10000,0)</f>
        <v>2018</v>
      </c>
      <c r="K1115" s="224" t="n">
        <f aca="false">ROUND((D1115-J1115*10000)/100,0)</f>
        <v>8</v>
      </c>
      <c r="L1115" s="224" t="n">
        <f aca="false">D1115-J1115*10000-K1115*100</f>
        <v>3</v>
      </c>
      <c r="M1115" s="325" t="n">
        <f aca="false">DATE(J1115,K1115,L1115)</f>
        <v>43315</v>
      </c>
      <c r="N1115" s="222" t="n">
        <f aca="false">M1115+E1115</f>
        <v>43315.5255324074</v>
      </c>
      <c r="O1115" s="0" t="n">
        <v>79.148</v>
      </c>
      <c r="P1115" s="0" t="n">
        <v>5.353935</v>
      </c>
      <c r="Q1115" s="0" t="s">
        <v>282</v>
      </c>
    </row>
    <row r="1116" customFormat="false" ht="15" hidden="false" customHeight="false" outlineLevel="0" collapsed="false">
      <c r="A1116" s="0" t="s">
        <v>847</v>
      </c>
      <c r="B1116" s="0" t="s">
        <v>282</v>
      </c>
      <c r="C1116" s="0" t="s">
        <v>325</v>
      </c>
      <c r="D1116" s="0" t="n">
        <v>20180803</v>
      </c>
      <c r="E1116" s="0" t="s">
        <v>1052</v>
      </c>
      <c r="F1116" s="0" t="n">
        <v>13000</v>
      </c>
      <c r="G1116" s="0" t="n">
        <v>79.148</v>
      </c>
      <c r="H1116" s="0" t="n">
        <v>5.353935</v>
      </c>
      <c r="J1116" s="224" t="n">
        <f aca="false">ROUND(D1116/10000,0)</f>
        <v>2018</v>
      </c>
      <c r="K1116" s="224" t="n">
        <f aca="false">ROUND((D1116-J1116*10000)/100,0)</f>
        <v>8</v>
      </c>
      <c r="L1116" s="224" t="n">
        <f aca="false">D1116-J1116*10000-K1116*100</f>
        <v>3</v>
      </c>
      <c r="M1116" s="325" t="n">
        <f aca="false">DATE(J1116,K1116,L1116)</f>
        <v>43315</v>
      </c>
      <c r="N1116" s="222" t="n">
        <f aca="false">M1116+E1116</f>
        <v>43315.5255324074</v>
      </c>
      <c r="O1116" s="0" t="n">
        <v>79.148</v>
      </c>
      <c r="P1116" s="0" t="n">
        <v>5.353935</v>
      </c>
      <c r="Q1116" s="0" t="s">
        <v>282</v>
      </c>
    </row>
    <row r="1117" customFormat="false" ht="15" hidden="false" customHeight="false" outlineLevel="0" collapsed="false">
      <c r="A1117" s="0" t="s">
        <v>847</v>
      </c>
      <c r="B1117" s="0" t="s">
        <v>282</v>
      </c>
      <c r="C1117" s="0" t="s">
        <v>325</v>
      </c>
      <c r="D1117" s="0" t="n">
        <v>20180803</v>
      </c>
      <c r="E1117" s="0" t="s">
        <v>1053</v>
      </c>
      <c r="F1117" s="0" t="n">
        <v>10000</v>
      </c>
      <c r="G1117" s="0" t="n">
        <v>79.672</v>
      </c>
      <c r="H1117" s="0" t="n">
        <v>5.30831</v>
      </c>
      <c r="J1117" s="224" t="n">
        <f aca="false">ROUND(D1117/10000,0)</f>
        <v>2018</v>
      </c>
      <c r="K1117" s="224" t="n">
        <f aca="false">ROUND((D1117-J1117*10000)/100,0)</f>
        <v>8</v>
      </c>
      <c r="L1117" s="224" t="n">
        <f aca="false">D1117-J1117*10000-K1117*100</f>
        <v>3</v>
      </c>
      <c r="M1117" s="325" t="n">
        <f aca="false">DATE(J1117,K1117,L1117)</f>
        <v>43315</v>
      </c>
      <c r="N1117" s="222" t="n">
        <f aca="false">M1117+E1117</f>
        <v>43315.5659953704</v>
      </c>
      <c r="O1117" s="0" t="n">
        <v>79.672</v>
      </c>
      <c r="P1117" s="0" t="n">
        <v>5.30831</v>
      </c>
      <c r="Q1117" s="0" t="s">
        <v>282</v>
      </c>
    </row>
    <row r="1118" customFormat="false" ht="15" hidden="false" customHeight="false" outlineLevel="0" collapsed="false">
      <c r="A1118" s="0" t="s">
        <v>847</v>
      </c>
      <c r="B1118" s="0" t="s">
        <v>282</v>
      </c>
      <c r="C1118" s="0" t="s">
        <v>325</v>
      </c>
      <c r="D1118" s="0" t="n">
        <v>20180803</v>
      </c>
      <c r="E1118" s="0" t="s">
        <v>1053</v>
      </c>
      <c r="F1118" s="0" t="n">
        <v>10000</v>
      </c>
      <c r="G1118" s="0" t="n">
        <v>79.922</v>
      </c>
      <c r="H1118" s="0" t="n">
        <v>5.286688</v>
      </c>
      <c r="J1118" s="224" t="n">
        <f aca="false">ROUND(D1118/10000,0)</f>
        <v>2018</v>
      </c>
      <c r="K1118" s="224" t="n">
        <f aca="false">ROUND((D1118-J1118*10000)/100,0)</f>
        <v>8</v>
      </c>
      <c r="L1118" s="224" t="n">
        <f aca="false">D1118-J1118*10000-K1118*100</f>
        <v>3</v>
      </c>
      <c r="M1118" s="325" t="n">
        <f aca="false">DATE(J1118,K1118,L1118)</f>
        <v>43315</v>
      </c>
      <c r="N1118" s="222" t="n">
        <f aca="false">M1118+E1118</f>
        <v>43315.5659953704</v>
      </c>
      <c r="O1118" s="0" t="n">
        <v>79.922</v>
      </c>
      <c r="P1118" s="0" t="n">
        <v>5.286688</v>
      </c>
      <c r="Q1118" s="0" t="s">
        <v>282</v>
      </c>
    </row>
    <row r="1119" customFormat="false" ht="15" hidden="false" customHeight="false" outlineLevel="0" collapsed="false">
      <c r="A1119" s="0" t="s">
        <v>847</v>
      </c>
      <c r="B1119" s="0" t="s">
        <v>282</v>
      </c>
      <c r="C1119" s="0" t="s">
        <v>325</v>
      </c>
      <c r="D1119" s="0" t="n">
        <v>20180803</v>
      </c>
      <c r="E1119" s="0" t="s">
        <v>1053</v>
      </c>
      <c r="F1119" s="0" t="n">
        <v>10000</v>
      </c>
      <c r="G1119" s="0" t="n">
        <v>81.897</v>
      </c>
      <c r="H1119" s="0" t="n">
        <v>5.119064</v>
      </c>
      <c r="J1119" s="224" t="n">
        <f aca="false">ROUND(D1119/10000,0)</f>
        <v>2018</v>
      </c>
      <c r="K1119" s="224" t="n">
        <f aca="false">ROUND((D1119-J1119*10000)/100,0)</f>
        <v>8</v>
      </c>
      <c r="L1119" s="224" t="n">
        <f aca="false">D1119-J1119*10000-K1119*100</f>
        <v>3</v>
      </c>
      <c r="M1119" s="325" t="n">
        <f aca="false">DATE(J1119,K1119,L1119)</f>
        <v>43315</v>
      </c>
      <c r="N1119" s="222" t="n">
        <f aca="false">M1119+E1119</f>
        <v>43315.5659953704</v>
      </c>
      <c r="O1119" s="0" t="n">
        <v>81.897</v>
      </c>
      <c r="P1119" s="0" t="n">
        <v>5.119064</v>
      </c>
      <c r="Q1119" s="0" t="s">
        <v>282</v>
      </c>
    </row>
    <row r="1120" customFormat="false" ht="15" hidden="false" customHeight="false" outlineLevel="0" collapsed="false">
      <c r="A1120" s="0" t="s">
        <v>847</v>
      </c>
      <c r="B1120" s="0" t="s">
        <v>282</v>
      </c>
      <c r="C1120" s="0" t="s">
        <v>325</v>
      </c>
      <c r="D1120" s="0" t="n">
        <v>20180803</v>
      </c>
      <c r="E1120" s="0" t="s">
        <v>1054</v>
      </c>
      <c r="F1120" s="0" t="n">
        <v>12000</v>
      </c>
      <c r="G1120" s="0" t="n">
        <v>79.185</v>
      </c>
      <c r="H1120" s="0" t="n">
        <v>5.350699</v>
      </c>
      <c r="J1120" s="224" t="n">
        <f aca="false">ROUND(D1120/10000,0)</f>
        <v>2018</v>
      </c>
      <c r="K1120" s="224" t="n">
        <f aca="false">ROUND((D1120-J1120*10000)/100,0)</f>
        <v>8</v>
      </c>
      <c r="L1120" s="224" t="n">
        <f aca="false">D1120-J1120*10000-K1120*100</f>
        <v>3</v>
      </c>
      <c r="M1120" s="325" t="n">
        <f aca="false">DATE(J1120,K1120,L1120)</f>
        <v>43315</v>
      </c>
      <c r="N1120" s="222" t="n">
        <f aca="false">M1120+E1120</f>
        <v>43315.583125</v>
      </c>
      <c r="O1120" s="0" t="n">
        <v>79.185</v>
      </c>
      <c r="P1120" s="0" t="n">
        <v>5.350699</v>
      </c>
      <c r="Q1120" s="0" t="s">
        <v>282</v>
      </c>
    </row>
    <row r="1121" customFormat="false" ht="15" hidden="false" customHeight="false" outlineLevel="0" collapsed="false">
      <c r="A1121" s="0" t="s">
        <v>847</v>
      </c>
      <c r="B1121" s="0" t="s">
        <v>282</v>
      </c>
      <c r="C1121" s="0" t="s">
        <v>325</v>
      </c>
      <c r="D1121" s="0" t="n">
        <v>20180803</v>
      </c>
      <c r="E1121" s="0" t="s">
        <v>1055</v>
      </c>
      <c r="F1121" s="0" t="n">
        <v>12000</v>
      </c>
      <c r="G1121" s="0" t="n">
        <v>79.185</v>
      </c>
      <c r="H1121" s="0" t="n">
        <v>5.350699</v>
      </c>
      <c r="J1121" s="224" t="n">
        <f aca="false">ROUND(D1121/10000,0)</f>
        <v>2018</v>
      </c>
      <c r="K1121" s="224" t="n">
        <f aca="false">ROUND((D1121-J1121*10000)/100,0)</f>
        <v>8</v>
      </c>
      <c r="L1121" s="224" t="n">
        <f aca="false">D1121-J1121*10000-K1121*100</f>
        <v>3</v>
      </c>
      <c r="M1121" s="325" t="n">
        <f aca="false">DATE(J1121,K1121,L1121)</f>
        <v>43315</v>
      </c>
      <c r="N1121" s="222" t="n">
        <f aca="false">M1121+E1121</f>
        <v>43315.5833796296</v>
      </c>
      <c r="O1121" s="0" t="n">
        <v>79.185</v>
      </c>
      <c r="P1121" s="0" t="n">
        <v>5.350699</v>
      </c>
      <c r="Q1121" s="0" t="s">
        <v>282</v>
      </c>
    </row>
    <row r="1122" customFormat="false" ht="15" hidden="false" customHeight="false" outlineLevel="0" collapsed="false">
      <c r="A1122" s="0" t="s">
        <v>847</v>
      </c>
      <c r="B1122" s="0" t="s">
        <v>282</v>
      </c>
      <c r="C1122" s="0" t="s">
        <v>325</v>
      </c>
      <c r="D1122" s="0" t="n">
        <v>20180803</v>
      </c>
      <c r="E1122" s="0" t="s">
        <v>1056</v>
      </c>
      <c r="F1122" s="0" t="n">
        <v>7000</v>
      </c>
      <c r="G1122" s="0" t="n">
        <v>79.186</v>
      </c>
      <c r="H1122" s="0" t="n">
        <v>5.350612</v>
      </c>
      <c r="J1122" s="224" t="n">
        <f aca="false">ROUND(D1122/10000,0)</f>
        <v>2018</v>
      </c>
      <c r="K1122" s="224" t="n">
        <f aca="false">ROUND((D1122-J1122*10000)/100,0)</f>
        <v>8</v>
      </c>
      <c r="L1122" s="224" t="n">
        <f aca="false">D1122-J1122*10000-K1122*100</f>
        <v>3</v>
      </c>
      <c r="M1122" s="325" t="n">
        <f aca="false">DATE(J1122,K1122,L1122)</f>
        <v>43315</v>
      </c>
      <c r="N1122" s="222" t="n">
        <f aca="false">M1122+E1122</f>
        <v>43315.5834375</v>
      </c>
      <c r="O1122" s="0" t="n">
        <v>79.186</v>
      </c>
      <c r="P1122" s="0" t="n">
        <v>5.350612</v>
      </c>
      <c r="Q1122" s="0" t="s">
        <v>282</v>
      </c>
    </row>
    <row r="1123" customFormat="false" ht="15" hidden="false" customHeight="false" outlineLevel="0" collapsed="false">
      <c r="A1123" s="0" t="s">
        <v>847</v>
      </c>
      <c r="B1123" s="0" t="s">
        <v>282</v>
      </c>
      <c r="C1123" s="0" t="s">
        <v>325</v>
      </c>
      <c r="D1123" s="0" t="n">
        <v>20180803</v>
      </c>
      <c r="E1123" s="0" t="s">
        <v>1057</v>
      </c>
      <c r="F1123" s="0" t="n">
        <v>7000</v>
      </c>
      <c r="G1123" s="0" t="n">
        <v>79.186</v>
      </c>
      <c r="H1123" s="0" t="n">
        <v>5.350612</v>
      </c>
      <c r="J1123" s="224" t="n">
        <f aca="false">ROUND(D1123/10000,0)</f>
        <v>2018</v>
      </c>
      <c r="K1123" s="224" t="n">
        <f aca="false">ROUND((D1123-J1123*10000)/100,0)</f>
        <v>8</v>
      </c>
      <c r="L1123" s="224" t="n">
        <f aca="false">D1123-J1123*10000-K1123*100</f>
        <v>3</v>
      </c>
      <c r="M1123" s="325" t="n">
        <f aca="false">DATE(J1123,K1123,L1123)</f>
        <v>43315</v>
      </c>
      <c r="N1123" s="222" t="n">
        <f aca="false">M1123+E1123</f>
        <v>43315.5834837963</v>
      </c>
      <c r="O1123" s="0" t="n">
        <v>79.186</v>
      </c>
      <c r="P1123" s="0" t="n">
        <v>5.350612</v>
      </c>
      <c r="Q1123" s="0" t="s">
        <v>282</v>
      </c>
    </row>
    <row r="1124" customFormat="false" ht="15" hidden="false" customHeight="false" outlineLevel="0" collapsed="false">
      <c r="A1124" s="0" t="s">
        <v>847</v>
      </c>
      <c r="B1124" s="0" t="s">
        <v>282</v>
      </c>
      <c r="C1124" s="0" t="s">
        <v>325</v>
      </c>
      <c r="D1124" s="0" t="n">
        <v>20180803</v>
      </c>
      <c r="E1124" s="0" t="s">
        <v>1058</v>
      </c>
      <c r="F1124" s="0" t="n">
        <v>12000</v>
      </c>
      <c r="G1124" s="0" t="n">
        <v>79.185</v>
      </c>
      <c r="H1124" s="0" t="n">
        <v>5.350699</v>
      </c>
      <c r="J1124" s="224" t="n">
        <f aca="false">ROUND(D1124/10000,0)</f>
        <v>2018</v>
      </c>
      <c r="K1124" s="224" t="n">
        <f aca="false">ROUND((D1124-J1124*10000)/100,0)</f>
        <v>8</v>
      </c>
      <c r="L1124" s="224" t="n">
        <f aca="false">D1124-J1124*10000-K1124*100</f>
        <v>3</v>
      </c>
      <c r="M1124" s="325" t="n">
        <f aca="false">DATE(J1124,K1124,L1124)</f>
        <v>43315</v>
      </c>
      <c r="N1124" s="222" t="n">
        <f aca="false">M1124+E1124</f>
        <v>43315.5870138889</v>
      </c>
      <c r="O1124" s="0" t="n">
        <v>79.185</v>
      </c>
      <c r="P1124" s="0" t="n">
        <v>5.350699</v>
      </c>
      <c r="Q1124" s="0" t="s">
        <v>282</v>
      </c>
    </row>
    <row r="1125" customFormat="false" ht="15" hidden="false" customHeight="false" outlineLevel="0" collapsed="false">
      <c r="A1125" s="0" t="s">
        <v>847</v>
      </c>
      <c r="B1125" s="0" t="s">
        <v>282</v>
      </c>
      <c r="C1125" s="0" t="s">
        <v>325</v>
      </c>
      <c r="D1125" s="0" t="n">
        <v>20180803</v>
      </c>
      <c r="E1125" s="0" t="s">
        <v>1059</v>
      </c>
      <c r="F1125" s="0" t="n">
        <v>12000</v>
      </c>
      <c r="G1125" s="0" t="n">
        <v>79.185</v>
      </c>
      <c r="H1125" s="0" t="n">
        <v>5.350699</v>
      </c>
      <c r="J1125" s="224" t="n">
        <f aca="false">ROUND(D1125/10000,0)</f>
        <v>2018</v>
      </c>
      <c r="K1125" s="224" t="n">
        <f aca="false">ROUND((D1125-J1125*10000)/100,0)</f>
        <v>8</v>
      </c>
      <c r="L1125" s="224" t="n">
        <f aca="false">D1125-J1125*10000-K1125*100</f>
        <v>3</v>
      </c>
      <c r="M1125" s="325" t="n">
        <f aca="false">DATE(J1125,K1125,L1125)</f>
        <v>43315</v>
      </c>
      <c r="N1125" s="222" t="n">
        <f aca="false">M1125+E1125</f>
        <v>43315.5870833333</v>
      </c>
      <c r="O1125" s="0" t="n">
        <v>79.185</v>
      </c>
      <c r="P1125" s="0" t="n">
        <v>5.350699</v>
      </c>
      <c r="Q1125" s="0" t="s">
        <v>282</v>
      </c>
    </row>
    <row r="1126" customFormat="false" ht="15" hidden="false" customHeight="false" outlineLevel="0" collapsed="false">
      <c r="A1126" s="0" t="s">
        <v>847</v>
      </c>
      <c r="B1126" s="0" t="s">
        <v>282</v>
      </c>
      <c r="C1126" s="0" t="s">
        <v>325</v>
      </c>
      <c r="D1126" s="0" t="n">
        <v>20180806</v>
      </c>
      <c r="E1126" s="0" t="s">
        <v>1060</v>
      </c>
      <c r="F1126" s="0" t="n">
        <v>8000</v>
      </c>
      <c r="G1126" s="0" t="n">
        <v>79.55</v>
      </c>
      <c r="H1126" s="0" t="n">
        <v>5.318987</v>
      </c>
      <c r="J1126" s="224" t="n">
        <f aca="false">ROUND(D1126/10000,0)</f>
        <v>2018</v>
      </c>
      <c r="K1126" s="224" t="n">
        <f aca="false">ROUND((D1126-J1126*10000)/100,0)</f>
        <v>8</v>
      </c>
      <c r="L1126" s="224" t="n">
        <f aca="false">D1126-J1126*10000-K1126*100</f>
        <v>6</v>
      </c>
      <c r="M1126" s="325" t="n">
        <f aca="false">DATE(J1126,K1126,L1126)</f>
        <v>43318</v>
      </c>
      <c r="N1126" s="222" t="n">
        <f aca="false">M1126+E1126</f>
        <v>43318.4444444444</v>
      </c>
      <c r="O1126" s="0" t="n">
        <v>79.55</v>
      </c>
      <c r="P1126" s="0" t="n">
        <v>5.318987</v>
      </c>
      <c r="Q1126" s="0" t="s">
        <v>282</v>
      </c>
    </row>
    <row r="1127" customFormat="false" ht="15" hidden="false" customHeight="false" outlineLevel="0" collapsed="false">
      <c r="A1127" s="0" t="s">
        <v>847</v>
      </c>
      <c r="B1127" s="0" t="s">
        <v>282</v>
      </c>
      <c r="C1127" s="0" t="s">
        <v>325</v>
      </c>
      <c r="D1127" s="0" t="n">
        <v>20180806</v>
      </c>
      <c r="E1127" s="0" t="s">
        <v>1060</v>
      </c>
      <c r="F1127" s="0" t="n">
        <v>8000</v>
      </c>
      <c r="G1127" s="0" t="n">
        <v>79.55</v>
      </c>
      <c r="H1127" s="0" t="n">
        <v>5.318987</v>
      </c>
      <c r="J1127" s="224" t="n">
        <f aca="false">ROUND(D1127/10000,0)</f>
        <v>2018</v>
      </c>
      <c r="K1127" s="224" t="n">
        <f aca="false">ROUND((D1127-J1127*10000)/100,0)</f>
        <v>8</v>
      </c>
      <c r="L1127" s="224" t="n">
        <f aca="false">D1127-J1127*10000-K1127*100</f>
        <v>6</v>
      </c>
      <c r="M1127" s="325" t="n">
        <f aca="false">DATE(J1127,K1127,L1127)</f>
        <v>43318</v>
      </c>
      <c r="N1127" s="222" t="n">
        <f aca="false">M1127+E1127</f>
        <v>43318.4444444444</v>
      </c>
      <c r="O1127" s="0" t="n">
        <v>79.55</v>
      </c>
      <c r="P1127" s="0" t="n">
        <v>5.318987</v>
      </c>
      <c r="Q1127" s="0" t="s">
        <v>282</v>
      </c>
    </row>
    <row r="1128" customFormat="false" ht="15" hidden="false" customHeight="false" outlineLevel="0" collapsed="false">
      <c r="A1128" s="0" t="s">
        <v>847</v>
      </c>
      <c r="B1128" s="0" t="s">
        <v>282</v>
      </c>
      <c r="C1128" s="0" t="s">
        <v>325</v>
      </c>
      <c r="D1128" s="0" t="n">
        <v>20180806</v>
      </c>
      <c r="E1128" s="0" t="s">
        <v>1061</v>
      </c>
      <c r="F1128" s="0" t="n">
        <v>12000</v>
      </c>
      <c r="G1128" s="0" t="n">
        <v>79.425</v>
      </c>
      <c r="H1128" s="0" t="n">
        <v>5.329857</v>
      </c>
      <c r="J1128" s="224" t="n">
        <f aca="false">ROUND(D1128/10000,0)</f>
        <v>2018</v>
      </c>
      <c r="K1128" s="224" t="n">
        <f aca="false">ROUND((D1128-J1128*10000)/100,0)</f>
        <v>8</v>
      </c>
      <c r="L1128" s="224" t="n">
        <f aca="false">D1128-J1128*10000-K1128*100</f>
        <v>6</v>
      </c>
      <c r="M1128" s="325" t="n">
        <f aca="false">DATE(J1128,K1128,L1128)</f>
        <v>43318</v>
      </c>
      <c r="N1128" s="222" t="n">
        <f aca="false">M1128+E1128</f>
        <v>43318.4802314815</v>
      </c>
      <c r="O1128" s="0" t="n">
        <v>79.425</v>
      </c>
      <c r="P1128" s="0" t="n">
        <v>5.329857</v>
      </c>
      <c r="Q1128" s="0" t="s">
        <v>282</v>
      </c>
    </row>
    <row r="1129" customFormat="false" ht="15" hidden="false" customHeight="false" outlineLevel="0" collapsed="false">
      <c r="A1129" s="0" t="s">
        <v>847</v>
      </c>
      <c r="B1129" s="0" t="s">
        <v>282</v>
      </c>
      <c r="C1129" s="0" t="s">
        <v>325</v>
      </c>
      <c r="D1129" s="0" t="n">
        <v>20180806</v>
      </c>
      <c r="E1129" s="0" t="s">
        <v>1061</v>
      </c>
      <c r="F1129" s="0" t="n">
        <v>12000</v>
      </c>
      <c r="G1129" s="0" t="n">
        <v>79.425</v>
      </c>
      <c r="H1129" s="0" t="n">
        <v>5.329857</v>
      </c>
      <c r="J1129" s="224" t="n">
        <f aca="false">ROUND(D1129/10000,0)</f>
        <v>2018</v>
      </c>
      <c r="K1129" s="224" t="n">
        <f aca="false">ROUND((D1129-J1129*10000)/100,0)</f>
        <v>8</v>
      </c>
      <c r="L1129" s="224" t="n">
        <f aca="false">D1129-J1129*10000-K1129*100</f>
        <v>6</v>
      </c>
      <c r="M1129" s="325" t="n">
        <f aca="false">DATE(J1129,K1129,L1129)</f>
        <v>43318</v>
      </c>
      <c r="N1129" s="222" t="n">
        <f aca="false">M1129+E1129</f>
        <v>43318.4802314815</v>
      </c>
      <c r="O1129" s="0" t="n">
        <v>79.425</v>
      </c>
      <c r="P1129" s="0" t="n">
        <v>5.329857</v>
      </c>
      <c r="Q1129" s="0" t="s">
        <v>282</v>
      </c>
    </row>
    <row r="1130" customFormat="false" ht="15" hidden="false" customHeight="false" outlineLevel="0" collapsed="false">
      <c r="A1130" s="0" t="s">
        <v>847</v>
      </c>
      <c r="B1130" s="0" t="s">
        <v>282</v>
      </c>
      <c r="C1130" s="0" t="s">
        <v>325</v>
      </c>
      <c r="D1130" s="0" t="n">
        <v>20180806</v>
      </c>
      <c r="E1130" s="0" t="s">
        <v>1062</v>
      </c>
      <c r="F1130" s="0" t="n">
        <v>13000</v>
      </c>
      <c r="G1130" s="0" t="n">
        <v>79.334</v>
      </c>
      <c r="H1130" s="0" t="n">
        <v>5.337785</v>
      </c>
      <c r="J1130" s="224" t="n">
        <f aca="false">ROUND(D1130/10000,0)</f>
        <v>2018</v>
      </c>
      <c r="K1130" s="224" t="n">
        <f aca="false">ROUND((D1130-J1130*10000)/100,0)</f>
        <v>8</v>
      </c>
      <c r="L1130" s="224" t="n">
        <f aca="false">D1130-J1130*10000-K1130*100</f>
        <v>6</v>
      </c>
      <c r="M1130" s="325" t="n">
        <f aca="false">DATE(J1130,K1130,L1130)</f>
        <v>43318</v>
      </c>
      <c r="N1130" s="222" t="n">
        <f aca="false">M1130+E1130</f>
        <v>43318.5262847222</v>
      </c>
      <c r="O1130" s="0" t="n">
        <v>79.334</v>
      </c>
      <c r="P1130" s="0" t="n">
        <v>5.337785</v>
      </c>
      <c r="Q1130" s="0" t="s">
        <v>282</v>
      </c>
    </row>
    <row r="1131" customFormat="false" ht="15" hidden="false" customHeight="false" outlineLevel="0" collapsed="false">
      <c r="A1131" s="0" t="s">
        <v>847</v>
      </c>
      <c r="B1131" s="0" t="s">
        <v>282</v>
      </c>
      <c r="C1131" s="0" t="s">
        <v>325</v>
      </c>
      <c r="D1131" s="0" t="n">
        <v>20180806</v>
      </c>
      <c r="E1131" s="0" t="s">
        <v>1062</v>
      </c>
      <c r="F1131" s="0" t="n">
        <v>13000</v>
      </c>
      <c r="G1131" s="0" t="n">
        <v>79.334</v>
      </c>
      <c r="H1131" s="0" t="n">
        <v>5.337785</v>
      </c>
      <c r="J1131" s="224" t="n">
        <f aca="false">ROUND(D1131/10000,0)</f>
        <v>2018</v>
      </c>
      <c r="K1131" s="224" t="n">
        <f aca="false">ROUND((D1131-J1131*10000)/100,0)</f>
        <v>8</v>
      </c>
      <c r="L1131" s="224" t="n">
        <f aca="false">D1131-J1131*10000-K1131*100</f>
        <v>6</v>
      </c>
      <c r="M1131" s="325" t="n">
        <f aca="false">DATE(J1131,K1131,L1131)</f>
        <v>43318</v>
      </c>
      <c r="N1131" s="222" t="n">
        <f aca="false">M1131+E1131</f>
        <v>43318.5262847222</v>
      </c>
      <c r="O1131" s="0" t="n">
        <v>79.334</v>
      </c>
      <c r="P1131" s="0" t="n">
        <v>5.337785</v>
      </c>
      <c r="Q1131" s="0" t="s">
        <v>282</v>
      </c>
    </row>
    <row r="1132" customFormat="false" ht="15" hidden="false" customHeight="false" outlineLevel="0" collapsed="false">
      <c r="A1132" s="0" t="s">
        <v>847</v>
      </c>
      <c r="B1132" s="0" t="s">
        <v>282</v>
      </c>
      <c r="C1132" s="0" t="s">
        <v>325</v>
      </c>
      <c r="D1132" s="0" t="n">
        <v>20180806</v>
      </c>
      <c r="E1132" s="0" t="s">
        <v>1063</v>
      </c>
      <c r="F1132" s="0" t="n">
        <v>12000</v>
      </c>
      <c r="G1132" s="0" t="n">
        <v>79.459</v>
      </c>
      <c r="H1132" s="0" t="n">
        <v>5.326898</v>
      </c>
      <c r="J1132" s="224" t="n">
        <f aca="false">ROUND(D1132/10000,0)</f>
        <v>2018</v>
      </c>
      <c r="K1132" s="224" t="n">
        <f aca="false">ROUND((D1132-J1132*10000)/100,0)</f>
        <v>8</v>
      </c>
      <c r="L1132" s="224" t="n">
        <f aca="false">D1132-J1132*10000-K1132*100</f>
        <v>6</v>
      </c>
      <c r="M1132" s="325" t="n">
        <f aca="false">DATE(J1132,K1132,L1132)</f>
        <v>43318</v>
      </c>
      <c r="N1132" s="222" t="n">
        <f aca="false">M1132+E1132</f>
        <v>43318.5365393519</v>
      </c>
      <c r="O1132" s="0" t="n">
        <v>79.459</v>
      </c>
      <c r="P1132" s="0" t="n">
        <v>5.326898</v>
      </c>
      <c r="Q1132" s="0" t="s">
        <v>282</v>
      </c>
    </row>
    <row r="1133" customFormat="false" ht="15" hidden="false" customHeight="false" outlineLevel="0" collapsed="false">
      <c r="A1133" s="0" t="s">
        <v>847</v>
      </c>
      <c r="B1133" s="0" t="s">
        <v>282</v>
      </c>
      <c r="C1133" s="0" t="s">
        <v>325</v>
      </c>
      <c r="D1133" s="0" t="n">
        <v>20180806</v>
      </c>
      <c r="E1133" s="0" t="s">
        <v>1063</v>
      </c>
      <c r="F1133" s="0" t="n">
        <v>12000</v>
      </c>
      <c r="G1133" s="0" t="n">
        <v>79.459</v>
      </c>
      <c r="H1133" s="0" t="n">
        <v>5.326898</v>
      </c>
      <c r="J1133" s="224" t="n">
        <f aca="false">ROUND(D1133/10000,0)</f>
        <v>2018</v>
      </c>
      <c r="K1133" s="224" t="n">
        <f aca="false">ROUND((D1133-J1133*10000)/100,0)</f>
        <v>8</v>
      </c>
      <c r="L1133" s="224" t="n">
        <f aca="false">D1133-J1133*10000-K1133*100</f>
        <v>6</v>
      </c>
      <c r="M1133" s="325" t="n">
        <f aca="false">DATE(J1133,K1133,L1133)</f>
        <v>43318</v>
      </c>
      <c r="N1133" s="222" t="n">
        <f aca="false">M1133+E1133</f>
        <v>43318.5365393519</v>
      </c>
      <c r="O1133" s="0" t="n">
        <v>79.459</v>
      </c>
      <c r="P1133" s="0" t="n">
        <v>5.326898</v>
      </c>
      <c r="Q1133" s="0" t="s">
        <v>282</v>
      </c>
    </row>
    <row r="1134" customFormat="false" ht="15" hidden="false" customHeight="false" outlineLevel="0" collapsed="false">
      <c r="A1134" s="0" t="s">
        <v>847</v>
      </c>
      <c r="B1134" s="0" t="s">
        <v>282</v>
      </c>
      <c r="C1134" s="0" t="s">
        <v>325</v>
      </c>
      <c r="D1134" s="0" t="n">
        <v>20180806</v>
      </c>
      <c r="E1134" s="0" t="s">
        <v>1064</v>
      </c>
      <c r="F1134" s="0" t="n">
        <v>10000</v>
      </c>
      <c r="G1134" s="0" t="n">
        <v>79.38</v>
      </c>
      <c r="H1134" s="0" t="n">
        <v>5.333776</v>
      </c>
      <c r="J1134" s="224" t="n">
        <f aca="false">ROUND(D1134/10000,0)</f>
        <v>2018</v>
      </c>
      <c r="K1134" s="224" t="n">
        <f aca="false">ROUND((D1134-J1134*10000)/100,0)</f>
        <v>8</v>
      </c>
      <c r="L1134" s="224" t="n">
        <f aca="false">D1134-J1134*10000-K1134*100</f>
        <v>6</v>
      </c>
      <c r="M1134" s="325" t="n">
        <f aca="false">DATE(J1134,K1134,L1134)</f>
        <v>43318</v>
      </c>
      <c r="N1134" s="222" t="n">
        <f aca="false">M1134+E1134</f>
        <v>43318.6050925926</v>
      </c>
      <c r="O1134" s="0" t="n">
        <v>79.38</v>
      </c>
      <c r="P1134" s="0" t="n">
        <v>5.333776</v>
      </c>
      <c r="Q1134" s="0" t="s">
        <v>282</v>
      </c>
    </row>
    <row r="1135" customFormat="false" ht="15" hidden="false" customHeight="false" outlineLevel="0" collapsed="false">
      <c r="A1135" s="0" t="s">
        <v>847</v>
      </c>
      <c r="B1135" s="0" t="s">
        <v>282</v>
      </c>
      <c r="C1135" s="0" t="s">
        <v>325</v>
      </c>
      <c r="D1135" s="0" t="n">
        <v>20180806</v>
      </c>
      <c r="E1135" s="0" t="s">
        <v>1065</v>
      </c>
      <c r="F1135" s="0" t="n">
        <v>10000</v>
      </c>
      <c r="G1135" s="0" t="n">
        <v>79.38</v>
      </c>
      <c r="H1135" s="0" t="n">
        <v>5.333776</v>
      </c>
      <c r="J1135" s="224" t="n">
        <f aca="false">ROUND(D1135/10000,0)</f>
        <v>2018</v>
      </c>
      <c r="K1135" s="224" t="n">
        <f aca="false">ROUND((D1135-J1135*10000)/100,0)</f>
        <v>8</v>
      </c>
      <c r="L1135" s="224" t="n">
        <f aca="false">D1135-J1135*10000-K1135*100</f>
        <v>6</v>
      </c>
      <c r="M1135" s="325" t="n">
        <f aca="false">DATE(J1135,K1135,L1135)</f>
        <v>43318</v>
      </c>
      <c r="N1135" s="222" t="n">
        <f aca="false">M1135+E1135</f>
        <v>43318.6051041667</v>
      </c>
      <c r="O1135" s="0" t="n">
        <v>79.38</v>
      </c>
      <c r="P1135" s="0" t="n">
        <v>5.333776</v>
      </c>
      <c r="Q1135" s="0" t="s">
        <v>282</v>
      </c>
    </row>
    <row r="1136" customFormat="false" ht="15" hidden="false" customHeight="false" outlineLevel="0" collapsed="false">
      <c r="A1136" s="0" t="s">
        <v>847</v>
      </c>
      <c r="B1136" s="0" t="s">
        <v>282</v>
      </c>
      <c r="C1136" s="0" t="s">
        <v>325</v>
      </c>
      <c r="D1136" s="0" t="n">
        <v>20180806</v>
      </c>
      <c r="E1136" s="0" t="s">
        <v>1066</v>
      </c>
      <c r="F1136" s="0" t="n">
        <v>15000</v>
      </c>
      <c r="G1136" s="0" t="n">
        <v>79.345</v>
      </c>
      <c r="H1136" s="0" t="n">
        <v>5.336826</v>
      </c>
      <c r="J1136" s="224" t="n">
        <f aca="false">ROUND(D1136/10000,0)</f>
        <v>2018</v>
      </c>
      <c r="K1136" s="224" t="n">
        <f aca="false">ROUND((D1136-J1136*10000)/100,0)</f>
        <v>8</v>
      </c>
      <c r="L1136" s="224" t="n">
        <f aca="false">D1136-J1136*10000-K1136*100</f>
        <v>6</v>
      </c>
      <c r="M1136" s="325" t="n">
        <f aca="false">DATE(J1136,K1136,L1136)</f>
        <v>43318</v>
      </c>
      <c r="N1136" s="222" t="n">
        <f aca="false">M1136+E1136</f>
        <v>43318.6254166667</v>
      </c>
      <c r="O1136" s="0" t="n">
        <v>79.345</v>
      </c>
      <c r="P1136" s="0" t="n">
        <v>5.336826</v>
      </c>
      <c r="Q1136" s="0" t="s">
        <v>282</v>
      </c>
    </row>
    <row r="1137" customFormat="false" ht="15" hidden="false" customHeight="false" outlineLevel="0" collapsed="false">
      <c r="A1137" s="0" t="s">
        <v>847</v>
      </c>
      <c r="B1137" s="0" t="s">
        <v>282</v>
      </c>
      <c r="C1137" s="0" t="s">
        <v>325</v>
      </c>
      <c r="D1137" s="0" t="n">
        <v>20180806</v>
      </c>
      <c r="E1137" s="0" t="s">
        <v>1066</v>
      </c>
      <c r="F1137" s="0" t="n">
        <v>15000</v>
      </c>
      <c r="G1137" s="0" t="n">
        <v>79.345</v>
      </c>
      <c r="H1137" s="0" t="n">
        <v>5.336826</v>
      </c>
      <c r="J1137" s="224" t="n">
        <f aca="false">ROUND(D1137/10000,0)</f>
        <v>2018</v>
      </c>
      <c r="K1137" s="224" t="n">
        <f aca="false">ROUND((D1137-J1137*10000)/100,0)</f>
        <v>8</v>
      </c>
      <c r="L1137" s="224" t="n">
        <f aca="false">D1137-J1137*10000-K1137*100</f>
        <v>6</v>
      </c>
      <c r="M1137" s="325" t="n">
        <f aca="false">DATE(J1137,K1137,L1137)</f>
        <v>43318</v>
      </c>
      <c r="N1137" s="222" t="n">
        <f aca="false">M1137+E1137</f>
        <v>43318.6254166667</v>
      </c>
      <c r="O1137" s="0" t="n">
        <v>79.345</v>
      </c>
      <c r="P1137" s="0" t="n">
        <v>5.336826</v>
      </c>
      <c r="Q1137" s="0" t="s">
        <v>282</v>
      </c>
    </row>
    <row r="1138" customFormat="false" ht="15" hidden="false" customHeight="false" outlineLevel="0" collapsed="false">
      <c r="A1138" s="0" t="s">
        <v>847</v>
      </c>
      <c r="B1138" s="0" t="s">
        <v>282</v>
      </c>
      <c r="C1138" s="0" t="s">
        <v>325</v>
      </c>
      <c r="D1138" s="0" t="n">
        <v>20180806</v>
      </c>
      <c r="E1138" s="0" t="s">
        <v>1067</v>
      </c>
      <c r="F1138" s="0" t="n">
        <v>12000</v>
      </c>
      <c r="G1138" s="0" t="n">
        <v>79.311</v>
      </c>
      <c r="H1138" s="0" t="n">
        <v>5.339791</v>
      </c>
      <c r="J1138" s="224" t="n">
        <f aca="false">ROUND(D1138/10000,0)</f>
        <v>2018</v>
      </c>
      <c r="K1138" s="224" t="n">
        <f aca="false">ROUND((D1138-J1138*10000)/100,0)</f>
        <v>8</v>
      </c>
      <c r="L1138" s="224" t="n">
        <f aca="false">D1138-J1138*10000-K1138*100</f>
        <v>6</v>
      </c>
      <c r="M1138" s="325" t="n">
        <f aca="false">DATE(J1138,K1138,L1138)</f>
        <v>43318</v>
      </c>
      <c r="N1138" s="222" t="n">
        <f aca="false">M1138+E1138</f>
        <v>43318.635</v>
      </c>
      <c r="O1138" s="0" t="n">
        <v>79.311</v>
      </c>
      <c r="P1138" s="0" t="n">
        <v>5.339791</v>
      </c>
      <c r="Q1138" s="0" t="s">
        <v>282</v>
      </c>
    </row>
    <row r="1139" customFormat="false" ht="15" hidden="false" customHeight="false" outlineLevel="0" collapsed="false">
      <c r="A1139" s="0" t="s">
        <v>847</v>
      </c>
      <c r="B1139" s="0" t="s">
        <v>282</v>
      </c>
      <c r="C1139" s="0" t="s">
        <v>325</v>
      </c>
      <c r="D1139" s="0" t="n">
        <v>20180806</v>
      </c>
      <c r="E1139" s="0" t="s">
        <v>1067</v>
      </c>
      <c r="F1139" s="0" t="n">
        <v>12000</v>
      </c>
      <c r="G1139" s="0" t="n">
        <v>79.311</v>
      </c>
      <c r="H1139" s="0" t="n">
        <v>5.339791</v>
      </c>
      <c r="J1139" s="224" t="n">
        <f aca="false">ROUND(D1139/10000,0)</f>
        <v>2018</v>
      </c>
      <c r="K1139" s="224" t="n">
        <f aca="false">ROUND((D1139-J1139*10000)/100,0)</f>
        <v>8</v>
      </c>
      <c r="L1139" s="224" t="n">
        <f aca="false">D1139-J1139*10000-K1139*100</f>
        <v>6</v>
      </c>
      <c r="M1139" s="325" t="n">
        <f aca="false">DATE(J1139,K1139,L1139)</f>
        <v>43318</v>
      </c>
      <c r="N1139" s="222" t="n">
        <f aca="false">M1139+E1139</f>
        <v>43318.635</v>
      </c>
      <c r="O1139" s="0" t="n">
        <v>79.311</v>
      </c>
      <c r="P1139" s="0" t="n">
        <v>5.339791</v>
      </c>
      <c r="Q1139" s="0" t="s">
        <v>282</v>
      </c>
    </row>
    <row r="1140" customFormat="false" ht="15" hidden="false" customHeight="false" outlineLevel="0" collapsed="false">
      <c r="A1140" s="0" t="s">
        <v>847</v>
      </c>
      <c r="B1140" s="0" t="s">
        <v>282</v>
      </c>
      <c r="C1140" s="0" t="s">
        <v>325</v>
      </c>
      <c r="D1140" s="0" t="n">
        <v>20180807</v>
      </c>
      <c r="E1140" s="0" t="s">
        <v>1068</v>
      </c>
      <c r="F1140" s="0" t="n">
        <v>5000</v>
      </c>
      <c r="G1140" s="0" t="n">
        <v>79.727</v>
      </c>
      <c r="H1140" s="0" t="n">
        <v>5.303727</v>
      </c>
      <c r="J1140" s="224" t="n">
        <f aca="false">ROUND(D1140/10000,0)</f>
        <v>2018</v>
      </c>
      <c r="K1140" s="224" t="n">
        <f aca="false">ROUND((D1140-J1140*10000)/100,0)</f>
        <v>8</v>
      </c>
      <c r="L1140" s="224" t="n">
        <f aca="false">D1140-J1140*10000-K1140*100</f>
        <v>7</v>
      </c>
      <c r="M1140" s="325" t="n">
        <f aca="false">DATE(J1140,K1140,L1140)</f>
        <v>43319</v>
      </c>
      <c r="N1140" s="222" t="n">
        <f aca="false">M1140+E1140</f>
        <v>43319.5407986111</v>
      </c>
      <c r="O1140" s="0" t="n">
        <v>79.727</v>
      </c>
      <c r="P1140" s="0" t="n">
        <v>5.303727</v>
      </c>
      <c r="Q1140" s="0" t="s">
        <v>282</v>
      </c>
    </row>
    <row r="1141" customFormat="false" ht="15" hidden="false" customHeight="false" outlineLevel="0" collapsed="false">
      <c r="A1141" s="0" t="s">
        <v>847</v>
      </c>
      <c r="B1141" s="0" t="s">
        <v>282</v>
      </c>
      <c r="C1141" s="0" t="s">
        <v>325</v>
      </c>
      <c r="D1141" s="0" t="n">
        <v>20180807</v>
      </c>
      <c r="E1141" s="0" t="s">
        <v>1068</v>
      </c>
      <c r="F1141" s="0" t="n">
        <v>5000</v>
      </c>
      <c r="G1141" s="0" t="n">
        <v>81.788</v>
      </c>
      <c r="H1141" s="0" t="n">
        <v>5.128331</v>
      </c>
      <c r="J1141" s="224" t="n">
        <f aca="false">ROUND(D1141/10000,0)</f>
        <v>2018</v>
      </c>
      <c r="K1141" s="224" t="n">
        <f aca="false">ROUND((D1141-J1141*10000)/100,0)</f>
        <v>8</v>
      </c>
      <c r="L1141" s="224" t="n">
        <f aca="false">D1141-J1141*10000-K1141*100</f>
        <v>7</v>
      </c>
      <c r="M1141" s="325" t="n">
        <f aca="false">DATE(J1141,K1141,L1141)</f>
        <v>43319</v>
      </c>
      <c r="N1141" s="222" t="n">
        <f aca="false">M1141+E1141</f>
        <v>43319.5407986111</v>
      </c>
      <c r="O1141" s="0" t="n">
        <v>81.788</v>
      </c>
      <c r="P1141" s="0" t="n">
        <v>5.128331</v>
      </c>
      <c r="Q1141" s="0" t="s">
        <v>282</v>
      </c>
    </row>
    <row r="1142" customFormat="false" ht="15" hidden="false" customHeight="false" outlineLevel="0" collapsed="false">
      <c r="A1142" s="0" t="s">
        <v>847</v>
      </c>
      <c r="B1142" s="0" t="s">
        <v>282</v>
      </c>
      <c r="C1142" s="0" t="s">
        <v>325</v>
      </c>
      <c r="D1142" s="0" t="n">
        <v>20180807</v>
      </c>
      <c r="E1142" s="0" t="s">
        <v>1069</v>
      </c>
      <c r="F1142" s="0" t="n">
        <v>5000</v>
      </c>
      <c r="G1142" s="0" t="n">
        <v>79.227</v>
      </c>
      <c r="H1142" s="0" t="n">
        <v>5.347216</v>
      </c>
      <c r="J1142" s="224" t="n">
        <f aca="false">ROUND(D1142/10000,0)</f>
        <v>2018</v>
      </c>
      <c r="K1142" s="224" t="n">
        <f aca="false">ROUND((D1142-J1142*10000)/100,0)</f>
        <v>8</v>
      </c>
      <c r="L1142" s="224" t="n">
        <f aca="false">D1142-J1142*10000-K1142*100</f>
        <v>7</v>
      </c>
      <c r="M1142" s="325" t="n">
        <f aca="false">DATE(J1142,K1142,L1142)</f>
        <v>43319</v>
      </c>
      <c r="N1142" s="222" t="n">
        <f aca="false">M1142+E1142</f>
        <v>43319.5408101852</v>
      </c>
      <c r="O1142" s="0" t="n">
        <v>79.227</v>
      </c>
      <c r="P1142" s="0" t="n">
        <v>5.347216</v>
      </c>
      <c r="Q1142" s="0" t="s">
        <v>282</v>
      </c>
    </row>
    <row r="1143" customFormat="false" ht="15" hidden="false" customHeight="false" outlineLevel="0" collapsed="false">
      <c r="A1143" s="0" t="s">
        <v>847</v>
      </c>
      <c r="B1143" s="0" t="s">
        <v>282</v>
      </c>
      <c r="C1143" s="0" t="s">
        <v>325</v>
      </c>
      <c r="D1143" s="0" t="n">
        <v>20180807</v>
      </c>
      <c r="E1143" s="0" t="s">
        <v>965</v>
      </c>
      <c r="F1143" s="0" t="n">
        <v>7000</v>
      </c>
      <c r="G1143" s="0" t="n">
        <v>79.32</v>
      </c>
      <c r="H1143" s="0" t="n">
        <v>5.339099</v>
      </c>
      <c r="J1143" s="224" t="n">
        <f aca="false">ROUND(D1143/10000,0)</f>
        <v>2018</v>
      </c>
      <c r="K1143" s="224" t="n">
        <f aca="false">ROUND((D1143-J1143*10000)/100,0)</f>
        <v>8</v>
      </c>
      <c r="L1143" s="224" t="n">
        <f aca="false">D1143-J1143*10000-K1143*100</f>
        <v>7</v>
      </c>
      <c r="M1143" s="325" t="n">
        <f aca="false">DATE(J1143,K1143,L1143)</f>
        <v>43319</v>
      </c>
      <c r="N1143" s="222" t="n">
        <f aca="false">M1143+E1143</f>
        <v>43319.551712963</v>
      </c>
      <c r="O1143" s="0" t="n">
        <v>79.32</v>
      </c>
      <c r="P1143" s="0" t="n">
        <v>5.339099</v>
      </c>
      <c r="Q1143" s="0" t="s">
        <v>282</v>
      </c>
    </row>
    <row r="1144" customFormat="false" ht="15" hidden="false" customHeight="false" outlineLevel="0" collapsed="false">
      <c r="A1144" s="0" t="s">
        <v>847</v>
      </c>
      <c r="B1144" s="0" t="s">
        <v>282</v>
      </c>
      <c r="C1144" s="0" t="s">
        <v>325</v>
      </c>
      <c r="D1144" s="0" t="n">
        <v>20180807</v>
      </c>
      <c r="E1144" s="0" t="s">
        <v>1070</v>
      </c>
      <c r="F1144" s="0" t="n">
        <v>7000</v>
      </c>
      <c r="G1144" s="0" t="n">
        <v>79.32</v>
      </c>
      <c r="H1144" s="0" t="n">
        <v>5.339099</v>
      </c>
      <c r="J1144" s="224" t="n">
        <f aca="false">ROUND(D1144/10000,0)</f>
        <v>2018</v>
      </c>
      <c r="K1144" s="224" t="n">
        <f aca="false">ROUND((D1144-J1144*10000)/100,0)</f>
        <v>8</v>
      </c>
      <c r="L1144" s="224" t="n">
        <f aca="false">D1144-J1144*10000-K1144*100</f>
        <v>7</v>
      </c>
      <c r="M1144" s="325" t="n">
        <f aca="false">DATE(J1144,K1144,L1144)</f>
        <v>43319</v>
      </c>
      <c r="N1144" s="222" t="n">
        <f aca="false">M1144+E1144</f>
        <v>43319.551724537</v>
      </c>
      <c r="O1144" s="0" t="n">
        <v>79.32</v>
      </c>
      <c r="P1144" s="0" t="n">
        <v>5.339099</v>
      </c>
      <c r="Q1144" s="0" t="s">
        <v>282</v>
      </c>
    </row>
    <row r="1145" customFormat="false" ht="15" hidden="false" customHeight="false" outlineLevel="0" collapsed="false">
      <c r="A1145" s="0" t="s">
        <v>847</v>
      </c>
      <c r="B1145" s="0" t="s">
        <v>282</v>
      </c>
      <c r="C1145" s="0" t="s">
        <v>325</v>
      </c>
      <c r="D1145" s="0" t="n">
        <v>20180807</v>
      </c>
      <c r="E1145" s="0" t="s">
        <v>1071</v>
      </c>
      <c r="F1145" s="0" t="n">
        <v>5000</v>
      </c>
      <c r="G1145" s="0" t="n">
        <v>79.766</v>
      </c>
      <c r="H1145" s="0" t="n">
        <v>5.30035</v>
      </c>
      <c r="J1145" s="224" t="n">
        <f aca="false">ROUND(D1145/10000,0)</f>
        <v>2018</v>
      </c>
      <c r="K1145" s="224" t="n">
        <f aca="false">ROUND((D1145-J1145*10000)/100,0)</f>
        <v>8</v>
      </c>
      <c r="L1145" s="224" t="n">
        <f aca="false">D1145-J1145*10000-K1145*100</f>
        <v>7</v>
      </c>
      <c r="M1145" s="325" t="n">
        <f aca="false">DATE(J1145,K1145,L1145)</f>
        <v>43319</v>
      </c>
      <c r="N1145" s="222" t="n">
        <f aca="false">M1145+E1145</f>
        <v>43319.5746412037</v>
      </c>
      <c r="O1145" s="0" t="n">
        <v>79.766</v>
      </c>
      <c r="P1145" s="0" t="n">
        <v>5.30035</v>
      </c>
      <c r="Q1145" s="0" t="s">
        <v>282</v>
      </c>
    </row>
    <row r="1146" customFormat="false" ht="15" hidden="false" customHeight="false" outlineLevel="0" collapsed="false">
      <c r="A1146" s="0" t="s">
        <v>847</v>
      </c>
      <c r="B1146" s="0" t="s">
        <v>282</v>
      </c>
      <c r="C1146" s="0" t="s">
        <v>325</v>
      </c>
      <c r="D1146" s="0" t="n">
        <v>20180807</v>
      </c>
      <c r="E1146" s="0" t="s">
        <v>1071</v>
      </c>
      <c r="F1146" s="0" t="n">
        <v>5000</v>
      </c>
      <c r="G1146" s="0" t="n">
        <v>81.828</v>
      </c>
      <c r="H1146" s="0" t="n">
        <v>5.124987</v>
      </c>
      <c r="J1146" s="224" t="n">
        <f aca="false">ROUND(D1146/10000,0)</f>
        <v>2018</v>
      </c>
      <c r="K1146" s="224" t="n">
        <f aca="false">ROUND((D1146-J1146*10000)/100,0)</f>
        <v>8</v>
      </c>
      <c r="L1146" s="224" t="n">
        <f aca="false">D1146-J1146*10000-K1146*100</f>
        <v>7</v>
      </c>
      <c r="M1146" s="325" t="n">
        <f aca="false">DATE(J1146,K1146,L1146)</f>
        <v>43319</v>
      </c>
      <c r="N1146" s="222" t="n">
        <f aca="false">M1146+E1146</f>
        <v>43319.5746412037</v>
      </c>
      <c r="O1146" s="0" t="n">
        <v>81.828</v>
      </c>
      <c r="P1146" s="0" t="n">
        <v>5.124987</v>
      </c>
      <c r="Q1146" s="0" t="s">
        <v>282</v>
      </c>
    </row>
    <row r="1147" customFormat="false" ht="15" hidden="false" customHeight="false" outlineLevel="0" collapsed="false">
      <c r="A1147" s="0" t="s">
        <v>847</v>
      </c>
      <c r="B1147" s="0" t="s">
        <v>282</v>
      </c>
      <c r="C1147" s="0" t="s">
        <v>325</v>
      </c>
      <c r="D1147" s="0" t="n">
        <v>20180807</v>
      </c>
      <c r="E1147" s="0" t="s">
        <v>1072</v>
      </c>
      <c r="F1147" s="0" t="n">
        <v>5000</v>
      </c>
      <c r="G1147" s="0" t="n">
        <v>79.266</v>
      </c>
      <c r="H1147" s="0" t="n">
        <v>5.34381</v>
      </c>
      <c r="J1147" s="224" t="n">
        <f aca="false">ROUND(D1147/10000,0)</f>
        <v>2018</v>
      </c>
      <c r="K1147" s="224" t="n">
        <f aca="false">ROUND((D1147-J1147*10000)/100,0)</f>
        <v>8</v>
      </c>
      <c r="L1147" s="224" t="n">
        <f aca="false">D1147-J1147*10000-K1147*100</f>
        <v>7</v>
      </c>
      <c r="M1147" s="325" t="n">
        <f aca="false">DATE(J1147,K1147,L1147)</f>
        <v>43319</v>
      </c>
      <c r="N1147" s="222" t="n">
        <f aca="false">M1147+E1147</f>
        <v>43319.5746527778</v>
      </c>
      <c r="O1147" s="0" t="n">
        <v>79.266</v>
      </c>
      <c r="P1147" s="0" t="n">
        <v>5.34381</v>
      </c>
      <c r="Q1147" s="0" t="s">
        <v>282</v>
      </c>
    </row>
    <row r="1148" customFormat="false" ht="15" hidden="false" customHeight="false" outlineLevel="0" collapsed="false">
      <c r="A1148" s="0" t="s">
        <v>847</v>
      </c>
      <c r="B1148" s="0" t="s">
        <v>282</v>
      </c>
      <c r="C1148" s="0" t="s">
        <v>325</v>
      </c>
      <c r="D1148" s="0" t="n">
        <v>20180807</v>
      </c>
      <c r="E1148" s="0" t="s">
        <v>1073</v>
      </c>
      <c r="F1148" s="0" t="n">
        <v>7000</v>
      </c>
      <c r="G1148" s="0" t="n">
        <v>78.745</v>
      </c>
      <c r="H1148" s="0" t="n">
        <v>5.389498</v>
      </c>
      <c r="J1148" s="224" t="n">
        <f aca="false">ROUND(D1148/10000,0)</f>
        <v>2018</v>
      </c>
      <c r="K1148" s="224" t="n">
        <f aca="false">ROUND((D1148-J1148*10000)/100,0)</f>
        <v>8</v>
      </c>
      <c r="L1148" s="224" t="n">
        <f aca="false">D1148-J1148*10000-K1148*100</f>
        <v>7</v>
      </c>
      <c r="M1148" s="325" t="n">
        <f aca="false">DATE(J1148,K1148,L1148)</f>
        <v>43319</v>
      </c>
      <c r="N1148" s="222" t="n">
        <f aca="false">M1148+E1148</f>
        <v>43319.5762037037</v>
      </c>
      <c r="O1148" s="0" t="n">
        <v>78.745</v>
      </c>
      <c r="P1148" s="0" t="n">
        <v>5.389498</v>
      </c>
      <c r="Q1148" s="0" t="s">
        <v>282</v>
      </c>
    </row>
    <row r="1149" customFormat="false" ht="15" hidden="false" customHeight="false" outlineLevel="0" collapsed="false">
      <c r="A1149" s="0" t="s">
        <v>847</v>
      </c>
      <c r="B1149" s="0" t="s">
        <v>282</v>
      </c>
      <c r="C1149" s="0" t="s">
        <v>325</v>
      </c>
      <c r="D1149" s="0" t="n">
        <v>20180807</v>
      </c>
      <c r="E1149" s="0" t="s">
        <v>1074</v>
      </c>
      <c r="F1149" s="0" t="n">
        <v>7000</v>
      </c>
      <c r="G1149" s="0" t="n">
        <v>78.745</v>
      </c>
      <c r="H1149" s="0" t="n">
        <v>5.389498</v>
      </c>
      <c r="J1149" s="224" t="n">
        <f aca="false">ROUND(D1149/10000,0)</f>
        <v>2018</v>
      </c>
      <c r="K1149" s="224" t="n">
        <f aca="false">ROUND((D1149-J1149*10000)/100,0)</f>
        <v>8</v>
      </c>
      <c r="L1149" s="224" t="n">
        <f aca="false">D1149-J1149*10000-K1149*100</f>
        <v>7</v>
      </c>
      <c r="M1149" s="325" t="n">
        <f aca="false">DATE(J1149,K1149,L1149)</f>
        <v>43319</v>
      </c>
      <c r="N1149" s="222" t="n">
        <f aca="false">M1149+E1149</f>
        <v>43319.5762731481</v>
      </c>
      <c r="O1149" s="0" t="n">
        <v>78.745</v>
      </c>
      <c r="P1149" s="0" t="n">
        <v>5.389498</v>
      </c>
      <c r="Q1149" s="0" t="s">
        <v>282</v>
      </c>
    </row>
    <row r="1150" customFormat="false" ht="15" hidden="false" customHeight="false" outlineLevel="0" collapsed="false">
      <c r="A1150" s="0" t="s">
        <v>847</v>
      </c>
      <c r="B1150" s="0" t="s">
        <v>282</v>
      </c>
      <c r="C1150" s="0" t="s">
        <v>325</v>
      </c>
      <c r="D1150" s="0" t="n">
        <v>20180807</v>
      </c>
      <c r="E1150" s="0" t="s">
        <v>1075</v>
      </c>
      <c r="F1150" s="0" t="n">
        <v>6000</v>
      </c>
      <c r="G1150" s="0" t="n">
        <v>78.728</v>
      </c>
      <c r="H1150" s="0" t="n">
        <v>5.390996</v>
      </c>
      <c r="J1150" s="224" t="n">
        <f aca="false">ROUND(D1150/10000,0)</f>
        <v>2018</v>
      </c>
      <c r="K1150" s="224" t="n">
        <f aca="false">ROUND((D1150-J1150*10000)/100,0)</f>
        <v>8</v>
      </c>
      <c r="L1150" s="224" t="n">
        <f aca="false">D1150-J1150*10000-K1150*100</f>
        <v>7</v>
      </c>
      <c r="M1150" s="325" t="n">
        <f aca="false">DATE(J1150,K1150,L1150)</f>
        <v>43319</v>
      </c>
      <c r="N1150" s="222" t="n">
        <f aca="false">M1150+E1150</f>
        <v>43319.6026273148</v>
      </c>
      <c r="O1150" s="0" t="n">
        <v>78.728</v>
      </c>
      <c r="P1150" s="0" t="n">
        <v>5.390996</v>
      </c>
      <c r="Q1150" s="0" t="s">
        <v>282</v>
      </c>
    </row>
    <row r="1151" customFormat="false" ht="15" hidden="false" customHeight="false" outlineLevel="0" collapsed="false">
      <c r="A1151" s="0" t="s">
        <v>847</v>
      </c>
      <c r="B1151" s="0" t="s">
        <v>282</v>
      </c>
      <c r="C1151" s="0" t="s">
        <v>325</v>
      </c>
      <c r="D1151" s="0" t="n">
        <v>20180807</v>
      </c>
      <c r="E1151" s="0" t="s">
        <v>1075</v>
      </c>
      <c r="F1151" s="0" t="n">
        <v>6000</v>
      </c>
      <c r="G1151" s="0" t="n">
        <v>78.728</v>
      </c>
      <c r="H1151" s="0" t="n">
        <v>5.390996</v>
      </c>
      <c r="J1151" s="224" t="n">
        <f aca="false">ROUND(D1151/10000,0)</f>
        <v>2018</v>
      </c>
      <c r="K1151" s="224" t="n">
        <f aca="false">ROUND((D1151-J1151*10000)/100,0)</f>
        <v>8</v>
      </c>
      <c r="L1151" s="224" t="n">
        <f aca="false">D1151-J1151*10000-K1151*100</f>
        <v>7</v>
      </c>
      <c r="M1151" s="325" t="n">
        <f aca="false">DATE(J1151,K1151,L1151)</f>
        <v>43319</v>
      </c>
      <c r="N1151" s="222" t="n">
        <f aca="false">M1151+E1151</f>
        <v>43319.6026273148</v>
      </c>
      <c r="O1151" s="0" t="n">
        <v>78.728</v>
      </c>
      <c r="P1151" s="0" t="n">
        <v>5.390996</v>
      </c>
      <c r="Q1151" s="0" t="s">
        <v>282</v>
      </c>
    </row>
    <row r="1152" customFormat="false" ht="15" hidden="false" customHeight="false" outlineLevel="0" collapsed="false">
      <c r="A1152" s="0" t="s">
        <v>847</v>
      </c>
      <c r="B1152" s="0" t="s">
        <v>282</v>
      </c>
      <c r="C1152" s="0" t="s">
        <v>325</v>
      </c>
      <c r="D1152" s="0" t="n">
        <v>20180807</v>
      </c>
      <c r="E1152" s="0" t="s">
        <v>1076</v>
      </c>
      <c r="F1152" s="0" t="n">
        <v>6000</v>
      </c>
      <c r="G1152" s="0" t="n">
        <v>78.728</v>
      </c>
      <c r="H1152" s="0" t="n">
        <v>5.390996</v>
      </c>
      <c r="J1152" s="224" t="n">
        <f aca="false">ROUND(D1152/10000,0)</f>
        <v>2018</v>
      </c>
      <c r="K1152" s="224" t="n">
        <f aca="false">ROUND((D1152-J1152*10000)/100,0)</f>
        <v>8</v>
      </c>
      <c r="L1152" s="224" t="n">
        <f aca="false">D1152-J1152*10000-K1152*100</f>
        <v>7</v>
      </c>
      <c r="M1152" s="325" t="n">
        <f aca="false">DATE(J1152,K1152,L1152)</f>
        <v>43319</v>
      </c>
      <c r="N1152" s="222" t="n">
        <f aca="false">M1152+E1152</f>
        <v>43319.6026388889</v>
      </c>
      <c r="O1152" s="0" t="n">
        <v>78.728</v>
      </c>
      <c r="P1152" s="0" t="n">
        <v>5.390996</v>
      </c>
      <c r="Q1152" s="0" t="s">
        <v>282</v>
      </c>
    </row>
    <row r="1153" customFormat="false" ht="15" hidden="false" customHeight="false" outlineLevel="0" collapsed="false">
      <c r="A1153" s="0" t="s">
        <v>847</v>
      </c>
      <c r="B1153" s="0" t="s">
        <v>282</v>
      </c>
      <c r="C1153" s="0" t="s">
        <v>325</v>
      </c>
      <c r="D1153" s="0" t="n">
        <v>20180807</v>
      </c>
      <c r="E1153" s="0" t="s">
        <v>1077</v>
      </c>
      <c r="F1153" s="0" t="n">
        <v>85000</v>
      </c>
      <c r="G1153" s="0" t="n">
        <v>79.16</v>
      </c>
      <c r="H1153" s="0" t="n">
        <v>5.353072</v>
      </c>
      <c r="J1153" s="224" t="n">
        <f aca="false">ROUND(D1153/10000,0)</f>
        <v>2018</v>
      </c>
      <c r="K1153" s="224" t="n">
        <f aca="false">ROUND((D1153-J1153*10000)/100,0)</f>
        <v>8</v>
      </c>
      <c r="L1153" s="224" t="n">
        <f aca="false">D1153-J1153*10000-K1153*100</f>
        <v>7</v>
      </c>
      <c r="M1153" s="325" t="n">
        <f aca="false">DATE(J1153,K1153,L1153)</f>
        <v>43319</v>
      </c>
      <c r="N1153" s="222" t="n">
        <f aca="false">M1153+E1153</f>
        <v>43319.6064699074</v>
      </c>
      <c r="O1153" s="0" t="n">
        <v>79.16</v>
      </c>
      <c r="P1153" s="0" t="n">
        <v>5.353072</v>
      </c>
      <c r="Q1153" s="0" t="s">
        <v>282</v>
      </c>
    </row>
    <row r="1154" customFormat="false" ht="15" hidden="false" customHeight="false" outlineLevel="0" collapsed="false">
      <c r="A1154" s="0" t="s">
        <v>847</v>
      </c>
      <c r="B1154" s="0" t="s">
        <v>282</v>
      </c>
      <c r="C1154" s="0" t="s">
        <v>325</v>
      </c>
      <c r="D1154" s="0" t="n">
        <v>20180807</v>
      </c>
      <c r="E1154" s="0" t="s">
        <v>1078</v>
      </c>
      <c r="F1154" s="0" t="n">
        <v>85000</v>
      </c>
      <c r="G1154" s="0" t="n">
        <v>79.16</v>
      </c>
      <c r="H1154" s="0" t="n">
        <v>5.353072</v>
      </c>
      <c r="J1154" s="224" t="n">
        <f aca="false">ROUND(D1154/10000,0)</f>
        <v>2018</v>
      </c>
      <c r="K1154" s="224" t="n">
        <f aca="false">ROUND((D1154-J1154*10000)/100,0)</f>
        <v>8</v>
      </c>
      <c r="L1154" s="224" t="n">
        <f aca="false">D1154-J1154*10000-K1154*100</f>
        <v>7</v>
      </c>
      <c r="M1154" s="325" t="n">
        <f aca="false">DATE(J1154,K1154,L1154)</f>
        <v>43319</v>
      </c>
      <c r="N1154" s="222" t="n">
        <f aca="false">M1154+E1154</f>
        <v>43319.6064814815</v>
      </c>
      <c r="O1154" s="0" t="n">
        <v>79.16</v>
      </c>
      <c r="P1154" s="0" t="n">
        <v>5.353072</v>
      </c>
      <c r="Q1154" s="0" t="s">
        <v>282</v>
      </c>
    </row>
    <row r="1155" customFormat="false" ht="15" hidden="false" customHeight="false" outlineLevel="0" collapsed="false">
      <c r="A1155" s="0" t="s">
        <v>847</v>
      </c>
      <c r="B1155" s="0" t="s">
        <v>282</v>
      </c>
      <c r="C1155" s="0" t="s">
        <v>325</v>
      </c>
      <c r="D1155" s="0" t="n">
        <v>20180807</v>
      </c>
      <c r="E1155" s="0" t="s">
        <v>1078</v>
      </c>
      <c r="F1155" s="0" t="n">
        <v>85000</v>
      </c>
      <c r="G1155" s="0" t="n">
        <v>80.738</v>
      </c>
      <c r="H1155" s="0" t="n">
        <v>5.216923</v>
      </c>
      <c r="J1155" s="224" t="n">
        <f aca="false">ROUND(D1155/10000,0)</f>
        <v>2018</v>
      </c>
      <c r="K1155" s="224" t="n">
        <f aca="false">ROUND((D1155-J1155*10000)/100,0)</f>
        <v>8</v>
      </c>
      <c r="L1155" s="224" t="n">
        <f aca="false">D1155-J1155*10000-K1155*100</f>
        <v>7</v>
      </c>
      <c r="M1155" s="325" t="n">
        <f aca="false">DATE(J1155,K1155,L1155)</f>
        <v>43319</v>
      </c>
      <c r="N1155" s="222" t="n">
        <f aca="false">M1155+E1155</f>
        <v>43319.6064814815</v>
      </c>
      <c r="O1155" s="0" t="n">
        <v>80.738</v>
      </c>
      <c r="P1155" s="0" t="n">
        <v>5.216923</v>
      </c>
      <c r="Q1155" s="0" t="s">
        <v>282</v>
      </c>
    </row>
    <row r="1156" customFormat="false" ht="15" hidden="false" customHeight="false" outlineLevel="0" collapsed="false">
      <c r="A1156" s="0" t="s">
        <v>847</v>
      </c>
      <c r="B1156" s="0" t="s">
        <v>282</v>
      </c>
      <c r="C1156" s="0" t="s">
        <v>325</v>
      </c>
      <c r="D1156" s="0" t="n">
        <v>20180807</v>
      </c>
      <c r="E1156" s="0" t="s">
        <v>1079</v>
      </c>
      <c r="F1156" s="0" t="n">
        <v>92000</v>
      </c>
      <c r="G1156" s="0" t="n">
        <v>79.16</v>
      </c>
      <c r="H1156" s="0" t="n">
        <v>5.353072</v>
      </c>
      <c r="J1156" s="224" t="n">
        <f aca="false">ROUND(D1156/10000,0)</f>
        <v>2018</v>
      </c>
      <c r="K1156" s="224" t="n">
        <f aca="false">ROUND((D1156-J1156*10000)/100,0)</f>
        <v>8</v>
      </c>
      <c r="L1156" s="224" t="n">
        <f aca="false">D1156-J1156*10000-K1156*100</f>
        <v>7</v>
      </c>
      <c r="M1156" s="325" t="n">
        <f aca="false">DATE(J1156,K1156,L1156)</f>
        <v>43319</v>
      </c>
      <c r="N1156" s="222" t="n">
        <f aca="false">M1156+E1156</f>
        <v>43319.6066550926</v>
      </c>
      <c r="O1156" s="0" t="n">
        <v>79.16</v>
      </c>
      <c r="P1156" s="0" t="n">
        <v>5.353072</v>
      </c>
      <c r="Q1156" s="0" t="s">
        <v>282</v>
      </c>
    </row>
    <row r="1157" customFormat="false" ht="15" hidden="false" customHeight="false" outlineLevel="0" collapsed="false">
      <c r="A1157" s="0" t="s">
        <v>847</v>
      </c>
      <c r="B1157" s="0" t="s">
        <v>282</v>
      </c>
      <c r="C1157" s="0" t="s">
        <v>325</v>
      </c>
      <c r="D1157" s="0" t="n">
        <v>20180807</v>
      </c>
      <c r="E1157" s="0" t="s">
        <v>1080</v>
      </c>
      <c r="F1157" s="0" t="n">
        <v>92000</v>
      </c>
      <c r="G1157" s="0" t="n">
        <v>79.16</v>
      </c>
      <c r="H1157" s="0" t="n">
        <v>5.353072</v>
      </c>
      <c r="J1157" s="224" t="n">
        <f aca="false">ROUND(D1157/10000,0)</f>
        <v>2018</v>
      </c>
      <c r="K1157" s="224" t="n">
        <f aca="false">ROUND((D1157-J1157*10000)/100,0)</f>
        <v>8</v>
      </c>
      <c r="L1157" s="224" t="n">
        <f aca="false">D1157-J1157*10000-K1157*100</f>
        <v>7</v>
      </c>
      <c r="M1157" s="325" t="n">
        <f aca="false">DATE(J1157,K1157,L1157)</f>
        <v>43319</v>
      </c>
      <c r="N1157" s="222" t="n">
        <f aca="false">M1157+E1157</f>
        <v>43319.6066666667</v>
      </c>
      <c r="O1157" s="0" t="n">
        <v>79.16</v>
      </c>
      <c r="P1157" s="0" t="n">
        <v>5.353072</v>
      </c>
      <c r="Q1157" s="0" t="s">
        <v>282</v>
      </c>
    </row>
    <row r="1158" customFormat="false" ht="15" hidden="false" customHeight="false" outlineLevel="0" collapsed="false">
      <c r="A1158" s="0" t="s">
        <v>847</v>
      </c>
      <c r="B1158" s="0" t="s">
        <v>282</v>
      </c>
      <c r="C1158" s="0" t="s">
        <v>325</v>
      </c>
      <c r="D1158" s="0" t="n">
        <v>20180807</v>
      </c>
      <c r="E1158" s="0" t="s">
        <v>1080</v>
      </c>
      <c r="F1158" s="0" t="n">
        <v>92000</v>
      </c>
      <c r="G1158" s="0" t="n">
        <v>79.16</v>
      </c>
      <c r="H1158" s="0" t="n">
        <v>5.353072</v>
      </c>
      <c r="J1158" s="224" t="n">
        <f aca="false">ROUND(D1158/10000,0)</f>
        <v>2018</v>
      </c>
      <c r="K1158" s="224" t="n">
        <f aca="false">ROUND((D1158-J1158*10000)/100,0)</f>
        <v>8</v>
      </c>
      <c r="L1158" s="224" t="n">
        <f aca="false">D1158-J1158*10000-K1158*100</f>
        <v>7</v>
      </c>
      <c r="M1158" s="325" t="n">
        <f aca="false">DATE(J1158,K1158,L1158)</f>
        <v>43319</v>
      </c>
      <c r="N1158" s="222" t="n">
        <f aca="false">M1158+E1158</f>
        <v>43319.6066666667</v>
      </c>
      <c r="O1158" s="0" t="n">
        <v>79.16</v>
      </c>
      <c r="P1158" s="0" t="n">
        <v>5.353072</v>
      </c>
      <c r="Q1158" s="0" t="s">
        <v>282</v>
      </c>
    </row>
    <row r="1159" customFormat="false" ht="15" hidden="false" customHeight="false" outlineLevel="0" collapsed="false">
      <c r="A1159" s="0" t="s">
        <v>847</v>
      </c>
      <c r="B1159" s="0" t="s">
        <v>282</v>
      </c>
      <c r="C1159" s="0" t="s">
        <v>325</v>
      </c>
      <c r="D1159" s="0" t="n">
        <v>20180807</v>
      </c>
      <c r="E1159" s="0" t="s">
        <v>1080</v>
      </c>
      <c r="F1159" s="0" t="n">
        <v>92000</v>
      </c>
      <c r="G1159" s="0" t="n">
        <v>79.16</v>
      </c>
      <c r="H1159" s="0" t="n">
        <v>5.353072</v>
      </c>
      <c r="J1159" s="224" t="n">
        <f aca="false">ROUND(D1159/10000,0)</f>
        <v>2018</v>
      </c>
      <c r="K1159" s="224" t="n">
        <f aca="false">ROUND((D1159-J1159*10000)/100,0)</f>
        <v>8</v>
      </c>
      <c r="L1159" s="224" t="n">
        <f aca="false">D1159-J1159*10000-K1159*100</f>
        <v>7</v>
      </c>
      <c r="M1159" s="325" t="n">
        <f aca="false">DATE(J1159,K1159,L1159)</f>
        <v>43319</v>
      </c>
      <c r="N1159" s="222" t="n">
        <f aca="false">M1159+E1159</f>
        <v>43319.6066666667</v>
      </c>
      <c r="O1159" s="0" t="n">
        <v>79.16</v>
      </c>
      <c r="P1159" s="0" t="n">
        <v>5.353072</v>
      </c>
      <c r="Q1159" s="0" t="s">
        <v>282</v>
      </c>
    </row>
    <row r="1160" customFormat="false" ht="15" hidden="false" customHeight="false" outlineLevel="0" collapsed="false">
      <c r="A1160" s="0" t="s">
        <v>847</v>
      </c>
      <c r="B1160" s="0" t="s">
        <v>282</v>
      </c>
      <c r="C1160" s="0" t="s">
        <v>325</v>
      </c>
      <c r="D1160" s="0" t="n">
        <v>20180807</v>
      </c>
      <c r="E1160" s="0" t="s">
        <v>1080</v>
      </c>
      <c r="F1160" s="0" t="n">
        <v>92000</v>
      </c>
      <c r="G1160" s="0" t="n">
        <v>80.738</v>
      </c>
      <c r="H1160" s="0" t="n">
        <v>5.216923</v>
      </c>
      <c r="J1160" s="224" t="n">
        <f aca="false">ROUND(D1160/10000,0)</f>
        <v>2018</v>
      </c>
      <c r="K1160" s="224" t="n">
        <f aca="false">ROUND((D1160-J1160*10000)/100,0)</f>
        <v>8</v>
      </c>
      <c r="L1160" s="224" t="n">
        <f aca="false">D1160-J1160*10000-K1160*100</f>
        <v>7</v>
      </c>
      <c r="M1160" s="325" t="n">
        <f aca="false">DATE(J1160,K1160,L1160)</f>
        <v>43319</v>
      </c>
      <c r="N1160" s="222" t="n">
        <f aca="false">M1160+E1160</f>
        <v>43319.6066666667</v>
      </c>
      <c r="O1160" s="0" t="n">
        <v>80.738</v>
      </c>
      <c r="P1160" s="0" t="n">
        <v>5.216923</v>
      </c>
      <c r="Q1160" s="0" t="s">
        <v>282</v>
      </c>
    </row>
    <row r="1161" customFormat="false" ht="15" hidden="false" customHeight="false" outlineLevel="0" collapsed="false">
      <c r="A1161" s="0" t="s">
        <v>847</v>
      </c>
      <c r="B1161" s="0" t="s">
        <v>282</v>
      </c>
      <c r="C1161" s="0" t="s">
        <v>325</v>
      </c>
      <c r="D1161" s="0" t="n">
        <v>20180807</v>
      </c>
      <c r="E1161" s="0" t="s">
        <v>1081</v>
      </c>
      <c r="F1161" s="0" t="n">
        <v>6000</v>
      </c>
      <c r="G1161" s="0" t="n">
        <v>78.898</v>
      </c>
      <c r="H1161" s="0" t="n">
        <v>5.376038</v>
      </c>
      <c r="J1161" s="224" t="n">
        <f aca="false">ROUND(D1161/10000,0)</f>
        <v>2018</v>
      </c>
      <c r="K1161" s="224" t="n">
        <f aca="false">ROUND((D1161-J1161*10000)/100,0)</f>
        <v>8</v>
      </c>
      <c r="L1161" s="224" t="n">
        <f aca="false">D1161-J1161*10000-K1161*100</f>
        <v>7</v>
      </c>
      <c r="M1161" s="325" t="n">
        <f aca="false">DATE(J1161,K1161,L1161)</f>
        <v>43319</v>
      </c>
      <c r="N1161" s="222" t="n">
        <f aca="false">M1161+E1161</f>
        <v>43319.6255092593</v>
      </c>
      <c r="O1161" s="0" t="n">
        <v>78.898</v>
      </c>
      <c r="P1161" s="0" t="n">
        <v>5.376038</v>
      </c>
      <c r="Q1161" s="0" t="s">
        <v>282</v>
      </c>
    </row>
    <row r="1162" customFormat="false" ht="15" hidden="false" customHeight="false" outlineLevel="0" collapsed="false">
      <c r="A1162" s="0" t="s">
        <v>847</v>
      </c>
      <c r="B1162" s="0" t="s">
        <v>282</v>
      </c>
      <c r="C1162" s="0" t="s">
        <v>325</v>
      </c>
      <c r="D1162" s="0" t="n">
        <v>20180807</v>
      </c>
      <c r="E1162" s="0" t="s">
        <v>1081</v>
      </c>
      <c r="F1162" s="0" t="n">
        <v>6000</v>
      </c>
      <c r="G1162" s="0" t="n">
        <v>78.898</v>
      </c>
      <c r="H1162" s="0" t="n">
        <v>5.376038</v>
      </c>
      <c r="J1162" s="224" t="n">
        <f aca="false">ROUND(D1162/10000,0)</f>
        <v>2018</v>
      </c>
      <c r="K1162" s="224" t="n">
        <f aca="false">ROUND((D1162-J1162*10000)/100,0)</f>
        <v>8</v>
      </c>
      <c r="L1162" s="224" t="n">
        <f aca="false">D1162-J1162*10000-K1162*100</f>
        <v>7</v>
      </c>
      <c r="M1162" s="325" t="n">
        <f aca="false">DATE(J1162,K1162,L1162)</f>
        <v>43319</v>
      </c>
      <c r="N1162" s="222" t="n">
        <f aca="false">M1162+E1162</f>
        <v>43319.6255092593</v>
      </c>
      <c r="O1162" s="0" t="n">
        <v>78.898</v>
      </c>
      <c r="P1162" s="0" t="n">
        <v>5.376038</v>
      </c>
      <c r="Q1162" s="0" t="s">
        <v>282</v>
      </c>
    </row>
    <row r="1163" customFormat="false" ht="15" hidden="false" customHeight="false" outlineLevel="0" collapsed="false">
      <c r="A1163" s="0" t="s">
        <v>847</v>
      </c>
      <c r="B1163" s="0" t="s">
        <v>282</v>
      </c>
      <c r="C1163" s="0" t="s">
        <v>325</v>
      </c>
      <c r="D1163" s="0" t="n">
        <v>20180807</v>
      </c>
      <c r="E1163" s="0" t="s">
        <v>1082</v>
      </c>
      <c r="F1163" s="0" t="n">
        <v>6000</v>
      </c>
      <c r="G1163" s="0" t="n">
        <v>78.898</v>
      </c>
      <c r="H1163" s="0" t="n">
        <v>5.376038</v>
      </c>
      <c r="J1163" s="224" t="n">
        <f aca="false">ROUND(D1163/10000,0)</f>
        <v>2018</v>
      </c>
      <c r="K1163" s="224" t="n">
        <f aca="false">ROUND((D1163-J1163*10000)/100,0)</f>
        <v>8</v>
      </c>
      <c r="L1163" s="224" t="n">
        <f aca="false">D1163-J1163*10000-K1163*100</f>
        <v>7</v>
      </c>
      <c r="M1163" s="325" t="n">
        <f aca="false">DATE(J1163,K1163,L1163)</f>
        <v>43319</v>
      </c>
      <c r="N1163" s="222" t="n">
        <f aca="false">M1163+E1163</f>
        <v>43319.6255208333</v>
      </c>
      <c r="O1163" s="0" t="n">
        <v>78.898</v>
      </c>
      <c r="P1163" s="0" t="n">
        <v>5.376038</v>
      </c>
      <c r="Q1163" s="0" t="s">
        <v>282</v>
      </c>
    </row>
    <row r="1164" customFormat="false" ht="15" hidden="false" customHeight="false" outlineLevel="0" collapsed="false">
      <c r="A1164" s="0" t="s">
        <v>847</v>
      </c>
      <c r="B1164" s="0" t="s">
        <v>282</v>
      </c>
      <c r="C1164" s="0" t="s">
        <v>325</v>
      </c>
      <c r="D1164" s="0" t="n">
        <v>20180807</v>
      </c>
      <c r="E1164" s="0" t="s">
        <v>1083</v>
      </c>
      <c r="F1164" s="0" t="n">
        <v>25000</v>
      </c>
      <c r="G1164" s="0" t="n">
        <v>77.921</v>
      </c>
      <c r="H1164" s="0" t="n">
        <v>5.462612</v>
      </c>
      <c r="J1164" s="224" t="n">
        <f aca="false">ROUND(D1164/10000,0)</f>
        <v>2018</v>
      </c>
      <c r="K1164" s="224" t="n">
        <f aca="false">ROUND((D1164-J1164*10000)/100,0)</f>
        <v>8</v>
      </c>
      <c r="L1164" s="224" t="n">
        <f aca="false">D1164-J1164*10000-K1164*100</f>
        <v>7</v>
      </c>
      <c r="M1164" s="325" t="n">
        <f aca="false">DATE(J1164,K1164,L1164)</f>
        <v>43319</v>
      </c>
      <c r="N1164" s="222" t="n">
        <f aca="false">M1164+E1164</f>
        <v>43319.663599537</v>
      </c>
      <c r="O1164" s="0" t="n">
        <v>77.921</v>
      </c>
      <c r="P1164" s="0" t="n">
        <v>5.462612</v>
      </c>
      <c r="Q1164" s="0" t="s">
        <v>282</v>
      </c>
    </row>
    <row r="1165" customFormat="false" ht="15" hidden="false" customHeight="false" outlineLevel="0" collapsed="false">
      <c r="A1165" s="0" t="s">
        <v>847</v>
      </c>
      <c r="B1165" s="0" t="s">
        <v>282</v>
      </c>
      <c r="C1165" s="0" t="s">
        <v>325</v>
      </c>
      <c r="D1165" s="0" t="n">
        <v>20180807</v>
      </c>
      <c r="E1165" s="0" t="s">
        <v>1083</v>
      </c>
      <c r="F1165" s="0" t="n">
        <v>25000</v>
      </c>
      <c r="G1165" s="0" t="n">
        <v>77.921</v>
      </c>
      <c r="H1165" s="0" t="n">
        <v>5.462612</v>
      </c>
      <c r="J1165" s="224" t="n">
        <f aca="false">ROUND(D1165/10000,0)</f>
        <v>2018</v>
      </c>
      <c r="K1165" s="224" t="n">
        <f aca="false">ROUND((D1165-J1165*10000)/100,0)</f>
        <v>8</v>
      </c>
      <c r="L1165" s="224" t="n">
        <f aca="false">D1165-J1165*10000-K1165*100</f>
        <v>7</v>
      </c>
      <c r="M1165" s="325" t="n">
        <f aca="false">DATE(J1165,K1165,L1165)</f>
        <v>43319</v>
      </c>
      <c r="N1165" s="222" t="n">
        <f aca="false">M1165+E1165</f>
        <v>43319.663599537</v>
      </c>
      <c r="O1165" s="0" t="n">
        <v>77.921</v>
      </c>
      <c r="P1165" s="0" t="n">
        <v>5.462612</v>
      </c>
      <c r="Q1165" s="0" t="s">
        <v>282</v>
      </c>
    </row>
    <row r="1166" customFormat="false" ht="15" hidden="false" customHeight="false" outlineLevel="0" collapsed="false">
      <c r="A1166" s="0" t="s">
        <v>847</v>
      </c>
      <c r="B1166" s="0" t="s">
        <v>282</v>
      </c>
      <c r="C1166" s="0" t="s">
        <v>325</v>
      </c>
      <c r="D1166" s="0" t="n">
        <v>20180808</v>
      </c>
      <c r="E1166" s="0" t="s">
        <v>1084</v>
      </c>
      <c r="F1166" s="0" t="n">
        <v>6000</v>
      </c>
      <c r="G1166" s="0" t="n">
        <v>77.745503</v>
      </c>
      <c r="H1166" s="0" t="n">
        <v>5.478423</v>
      </c>
      <c r="J1166" s="224" t="n">
        <f aca="false">ROUND(D1166/10000,0)</f>
        <v>2018</v>
      </c>
      <c r="K1166" s="224" t="n">
        <f aca="false">ROUND((D1166-J1166*10000)/100,0)</f>
        <v>8</v>
      </c>
      <c r="L1166" s="224" t="n">
        <f aca="false">D1166-J1166*10000-K1166*100</f>
        <v>8</v>
      </c>
      <c r="M1166" s="325" t="n">
        <f aca="false">DATE(J1166,K1166,L1166)</f>
        <v>43320</v>
      </c>
      <c r="N1166" s="222" t="n">
        <f aca="false">M1166+E1166</f>
        <v>43320.4616435185</v>
      </c>
      <c r="O1166" s="0" t="n">
        <v>77.745503</v>
      </c>
      <c r="P1166" s="0" t="n">
        <v>5.478423</v>
      </c>
      <c r="Q1166" s="0" t="s">
        <v>282</v>
      </c>
    </row>
    <row r="1167" customFormat="false" ht="15" hidden="false" customHeight="false" outlineLevel="0" collapsed="false">
      <c r="A1167" s="0" t="s">
        <v>847</v>
      </c>
      <c r="B1167" s="0" t="s">
        <v>282</v>
      </c>
      <c r="C1167" s="0" t="s">
        <v>325</v>
      </c>
      <c r="D1167" s="0" t="n">
        <v>20180808</v>
      </c>
      <c r="E1167" s="0" t="s">
        <v>1084</v>
      </c>
      <c r="F1167" s="0" t="n">
        <v>6000</v>
      </c>
      <c r="G1167" s="0" t="n">
        <v>78.333</v>
      </c>
      <c r="H1167" s="0" t="n">
        <v>5.426021</v>
      </c>
      <c r="J1167" s="224" t="n">
        <f aca="false">ROUND(D1167/10000,0)</f>
        <v>2018</v>
      </c>
      <c r="K1167" s="224" t="n">
        <f aca="false">ROUND((D1167-J1167*10000)/100,0)</f>
        <v>8</v>
      </c>
      <c r="L1167" s="224" t="n">
        <f aca="false">D1167-J1167*10000-K1167*100</f>
        <v>8</v>
      </c>
      <c r="M1167" s="325" t="n">
        <f aca="false">DATE(J1167,K1167,L1167)</f>
        <v>43320</v>
      </c>
      <c r="N1167" s="222" t="n">
        <f aca="false">M1167+E1167</f>
        <v>43320.4616435185</v>
      </c>
      <c r="O1167" s="0" t="n">
        <v>78.333</v>
      </c>
      <c r="P1167" s="0" t="n">
        <v>5.426021</v>
      </c>
      <c r="Q1167" s="0" t="s">
        <v>282</v>
      </c>
    </row>
    <row r="1168" customFormat="false" ht="15" hidden="false" customHeight="false" outlineLevel="0" collapsed="false">
      <c r="A1168" s="0" t="s">
        <v>847</v>
      </c>
      <c r="B1168" s="0" t="s">
        <v>282</v>
      </c>
      <c r="C1168" s="0" t="s">
        <v>325</v>
      </c>
      <c r="D1168" s="0" t="n">
        <v>20180808</v>
      </c>
      <c r="E1168" s="0" t="s">
        <v>1085</v>
      </c>
      <c r="F1168" s="0" t="n">
        <v>92000</v>
      </c>
      <c r="G1168" s="0" t="n">
        <v>77.45147</v>
      </c>
      <c r="H1168" s="0" t="n">
        <v>5.504855</v>
      </c>
      <c r="J1168" s="224" t="n">
        <f aca="false">ROUND(D1168/10000,0)</f>
        <v>2018</v>
      </c>
      <c r="K1168" s="224" t="n">
        <f aca="false">ROUND((D1168-J1168*10000)/100,0)</f>
        <v>8</v>
      </c>
      <c r="L1168" s="224" t="n">
        <f aca="false">D1168-J1168*10000-K1168*100</f>
        <v>8</v>
      </c>
      <c r="M1168" s="325" t="n">
        <f aca="false">DATE(J1168,K1168,L1168)</f>
        <v>43320</v>
      </c>
      <c r="N1168" s="222" t="n">
        <f aca="false">M1168+E1168</f>
        <v>43320.4659490741</v>
      </c>
      <c r="O1168" s="0" t="n">
        <v>77.45147</v>
      </c>
      <c r="P1168" s="0" t="n">
        <v>5.504855</v>
      </c>
      <c r="Q1168" s="0" t="s">
        <v>282</v>
      </c>
    </row>
    <row r="1169" customFormat="false" ht="15" hidden="false" customHeight="false" outlineLevel="0" collapsed="false">
      <c r="A1169" s="0" t="s">
        <v>847</v>
      </c>
      <c r="B1169" s="0" t="s">
        <v>282</v>
      </c>
      <c r="C1169" s="0" t="s">
        <v>325</v>
      </c>
      <c r="D1169" s="0" t="n">
        <v>20180808</v>
      </c>
      <c r="E1169" s="0" t="s">
        <v>1085</v>
      </c>
      <c r="F1169" s="0" t="n">
        <v>92000</v>
      </c>
      <c r="G1169" s="0" t="n">
        <v>77.84</v>
      </c>
      <c r="H1169" s="0" t="n">
        <v>5.469957</v>
      </c>
      <c r="J1169" s="224" t="n">
        <f aca="false">ROUND(D1169/10000,0)</f>
        <v>2018</v>
      </c>
      <c r="K1169" s="224" t="n">
        <f aca="false">ROUND((D1169-J1169*10000)/100,0)</f>
        <v>8</v>
      </c>
      <c r="L1169" s="224" t="n">
        <f aca="false">D1169-J1169*10000-K1169*100</f>
        <v>8</v>
      </c>
      <c r="M1169" s="325" t="n">
        <f aca="false">DATE(J1169,K1169,L1169)</f>
        <v>43320</v>
      </c>
      <c r="N1169" s="222" t="n">
        <f aca="false">M1169+E1169</f>
        <v>43320.4659490741</v>
      </c>
      <c r="O1169" s="0" t="n">
        <v>77.84</v>
      </c>
      <c r="P1169" s="0" t="n">
        <v>5.469957</v>
      </c>
      <c r="Q1169" s="0" t="s">
        <v>282</v>
      </c>
    </row>
    <row r="1170" customFormat="false" ht="15" hidden="false" customHeight="false" outlineLevel="0" collapsed="false">
      <c r="A1170" s="0" t="s">
        <v>847</v>
      </c>
      <c r="B1170" s="0" t="s">
        <v>282</v>
      </c>
      <c r="C1170" s="0" t="s">
        <v>325</v>
      </c>
      <c r="D1170" s="0" t="n">
        <v>20180808</v>
      </c>
      <c r="E1170" s="0" t="s">
        <v>1086</v>
      </c>
      <c r="F1170" s="0" t="n">
        <v>92000</v>
      </c>
      <c r="G1170" s="0" t="n">
        <v>77.84047</v>
      </c>
      <c r="H1170" s="0" t="n">
        <v>5.469915</v>
      </c>
      <c r="J1170" s="224" t="n">
        <f aca="false">ROUND(D1170/10000,0)</f>
        <v>2018</v>
      </c>
      <c r="K1170" s="224" t="n">
        <f aca="false">ROUND((D1170-J1170*10000)/100,0)</f>
        <v>8</v>
      </c>
      <c r="L1170" s="224" t="n">
        <f aca="false">D1170-J1170*10000-K1170*100</f>
        <v>8</v>
      </c>
      <c r="M1170" s="325" t="n">
        <f aca="false">DATE(J1170,K1170,L1170)</f>
        <v>43320</v>
      </c>
      <c r="N1170" s="222" t="n">
        <f aca="false">M1170+E1170</f>
        <v>43320.4659606482</v>
      </c>
      <c r="O1170" s="0" t="n">
        <v>77.84047</v>
      </c>
      <c r="P1170" s="0" t="n">
        <v>5.469915</v>
      </c>
      <c r="Q1170" s="0" t="s">
        <v>282</v>
      </c>
    </row>
    <row r="1171" customFormat="false" ht="15" hidden="false" customHeight="false" outlineLevel="0" collapsed="false">
      <c r="A1171" s="0" t="s">
        <v>847</v>
      </c>
      <c r="B1171" s="0" t="s">
        <v>282</v>
      </c>
      <c r="C1171" s="0" t="s">
        <v>325</v>
      </c>
      <c r="D1171" s="0" t="n">
        <v>20180808</v>
      </c>
      <c r="E1171" s="0" t="s">
        <v>1087</v>
      </c>
      <c r="F1171" s="0" t="n">
        <v>13000</v>
      </c>
      <c r="G1171" s="0" t="n">
        <v>78.869</v>
      </c>
      <c r="H1171" s="0" t="n">
        <v>5.378682</v>
      </c>
      <c r="J1171" s="224" t="n">
        <f aca="false">ROUND(D1171/10000,0)</f>
        <v>2018</v>
      </c>
      <c r="K1171" s="224" t="n">
        <f aca="false">ROUND((D1171-J1171*10000)/100,0)</f>
        <v>8</v>
      </c>
      <c r="L1171" s="224" t="n">
        <f aca="false">D1171-J1171*10000-K1171*100</f>
        <v>8</v>
      </c>
      <c r="M1171" s="325" t="n">
        <f aca="false">DATE(J1171,K1171,L1171)</f>
        <v>43320</v>
      </c>
      <c r="N1171" s="222" t="n">
        <f aca="false">M1171+E1171</f>
        <v>43320.5735648148</v>
      </c>
      <c r="O1171" s="0" t="n">
        <v>78.869</v>
      </c>
      <c r="P1171" s="0" t="n">
        <v>5.378682</v>
      </c>
      <c r="Q1171" s="0" t="s">
        <v>282</v>
      </c>
    </row>
    <row r="1172" customFormat="false" ht="15" hidden="false" customHeight="false" outlineLevel="0" collapsed="false">
      <c r="A1172" s="0" t="s">
        <v>847</v>
      </c>
      <c r="B1172" s="0" t="s">
        <v>282</v>
      </c>
      <c r="C1172" s="0" t="s">
        <v>325</v>
      </c>
      <c r="D1172" s="0" t="n">
        <v>20180808</v>
      </c>
      <c r="E1172" s="0" t="s">
        <v>1088</v>
      </c>
      <c r="F1172" s="0" t="n">
        <v>13000</v>
      </c>
      <c r="G1172" s="0" t="n">
        <v>78.869</v>
      </c>
      <c r="H1172" s="0" t="n">
        <v>5.378682</v>
      </c>
      <c r="J1172" s="224" t="n">
        <f aca="false">ROUND(D1172/10000,0)</f>
        <v>2018</v>
      </c>
      <c r="K1172" s="224" t="n">
        <f aca="false">ROUND((D1172-J1172*10000)/100,0)</f>
        <v>8</v>
      </c>
      <c r="L1172" s="224" t="n">
        <f aca="false">D1172-J1172*10000-K1172*100</f>
        <v>8</v>
      </c>
      <c r="M1172" s="325" t="n">
        <f aca="false">DATE(J1172,K1172,L1172)</f>
        <v>43320</v>
      </c>
      <c r="N1172" s="222" t="n">
        <f aca="false">M1172+E1172</f>
        <v>43320.5736574074</v>
      </c>
      <c r="O1172" s="0" t="n">
        <v>78.869</v>
      </c>
      <c r="P1172" s="0" t="n">
        <v>5.378682</v>
      </c>
      <c r="Q1172" s="0" t="s">
        <v>282</v>
      </c>
    </row>
    <row r="1173" customFormat="false" ht="15" hidden="false" customHeight="false" outlineLevel="0" collapsed="false">
      <c r="A1173" s="0" t="s">
        <v>847</v>
      </c>
      <c r="B1173" s="0" t="s">
        <v>282</v>
      </c>
      <c r="C1173" s="0" t="s">
        <v>325</v>
      </c>
      <c r="D1173" s="0" t="n">
        <v>20180808</v>
      </c>
      <c r="E1173" s="0" t="s">
        <v>1089</v>
      </c>
      <c r="F1173" s="0" t="n">
        <v>13000</v>
      </c>
      <c r="G1173" s="0" t="n">
        <v>78.835</v>
      </c>
      <c r="H1173" s="0" t="n">
        <v>5.381672</v>
      </c>
      <c r="J1173" s="224" t="n">
        <f aca="false">ROUND(D1173/10000,0)</f>
        <v>2018</v>
      </c>
      <c r="K1173" s="224" t="n">
        <f aca="false">ROUND((D1173-J1173*10000)/100,0)</f>
        <v>8</v>
      </c>
      <c r="L1173" s="224" t="n">
        <f aca="false">D1173-J1173*10000-K1173*100</f>
        <v>8</v>
      </c>
      <c r="M1173" s="325" t="n">
        <f aca="false">DATE(J1173,K1173,L1173)</f>
        <v>43320</v>
      </c>
      <c r="N1173" s="222" t="n">
        <f aca="false">M1173+E1173</f>
        <v>43320.6099074074</v>
      </c>
      <c r="O1173" s="0" t="n">
        <v>78.835</v>
      </c>
      <c r="P1173" s="0" t="n">
        <v>5.381672</v>
      </c>
      <c r="Q1173" s="0" t="s">
        <v>282</v>
      </c>
    </row>
    <row r="1174" customFormat="false" ht="15" hidden="false" customHeight="false" outlineLevel="0" collapsed="false">
      <c r="A1174" s="0" t="s">
        <v>847</v>
      </c>
      <c r="B1174" s="0" t="s">
        <v>282</v>
      </c>
      <c r="C1174" s="0" t="s">
        <v>325</v>
      </c>
      <c r="D1174" s="0" t="n">
        <v>20180808</v>
      </c>
      <c r="E1174" s="0" t="s">
        <v>1090</v>
      </c>
      <c r="F1174" s="0" t="n">
        <v>13000</v>
      </c>
      <c r="G1174" s="0" t="n">
        <v>78.835</v>
      </c>
      <c r="H1174" s="0" t="n">
        <v>5.381672</v>
      </c>
      <c r="J1174" s="224" t="n">
        <f aca="false">ROUND(D1174/10000,0)</f>
        <v>2018</v>
      </c>
      <c r="K1174" s="224" t="n">
        <f aca="false">ROUND((D1174-J1174*10000)/100,0)</f>
        <v>8</v>
      </c>
      <c r="L1174" s="224" t="n">
        <f aca="false">D1174-J1174*10000-K1174*100</f>
        <v>8</v>
      </c>
      <c r="M1174" s="325" t="n">
        <f aca="false">DATE(J1174,K1174,L1174)</f>
        <v>43320</v>
      </c>
      <c r="N1174" s="222" t="n">
        <f aca="false">M1174+E1174</f>
        <v>43320.6099421296</v>
      </c>
      <c r="O1174" s="0" t="n">
        <v>78.835</v>
      </c>
      <c r="P1174" s="0" t="n">
        <v>5.381672</v>
      </c>
      <c r="Q1174" s="0" t="s">
        <v>282</v>
      </c>
    </row>
    <row r="1175" customFormat="false" ht="15" hidden="false" customHeight="false" outlineLevel="0" collapsed="false">
      <c r="A1175" s="0" t="s">
        <v>847</v>
      </c>
      <c r="B1175" s="0" t="s">
        <v>282</v>
      </c>
      <c r="C1175" s="0" t="s">
        <v>325</v>
      </c>
      <c r="D1175" s="0" t="n">
        <v>20180808</v>
      </c>
      <c r="E1175" s="0" t="s">
        <v>1091</v>
      </c>
      <c r="F1175" s="0" t="n">
        <v>7000</v>
      </c>
      <c r="G1175" s="0" t="n">
        <v>78.548</v>
      </c>
      <c r="H1175" s="0" t="n">
        <v>5.406979</v>
      </c>
      <c r="J1175" s="224" t="n">
        <f aca="false">ROUND(D1175/10000,0)</f>
        <v>2018</v>
      </c>
      <c r="K1175" s="224" t="n">
        <f aca="false">ROUND((D1175-J1175*10000)/100,0)</f>
        <v>8</v>
      </c>
      <c r="L1175" s="224" t="n">
        <f aca="false">D1175-J1175*10000-K1175*100</f>
        <v>8</v>
      </c>
      <c r="M1175" s="325" t="n">
        <f aca="false">DATE(J1175,K1175,L1175)</f>
        <v>43320</v>
      </c>
      <c r="N1175" s="222" t="n">
        <f aca="false">M1175+E1175</f>
        <v>43320.635162037</v>
      </c>
      <c r="O1175" s="0" t="n">
        <v>78.548</v>
      </c>
      <c r="P1175" s="0" t="n">
        <v>5.406979</v>
      </c>
      <c r="Q1175" s="0" t="s">
        <v>282</v>
      </c>
    </row>
    <row r="1176" customFormat="false" ht="15" hidden="false" customHeight="false" outlineLevel="0" collapsed="false">
      <c r="A1176" s="0" t="s">
        <v>847</v>
      </c>
      <c r="B1176" s="0" t="s">
        <v>282</v>
      </c>
      <c r="C1176" s="0" t="s">
        <v>325</v>
      </c>
      <c r="D1176" s="0" t="n">
        <v>20180808</v>
      </c>
      <c r="E1176" s="0" t="s">
        <v>1091</v>
      </c>
      <c r="F1176" s="0" t="n">
        <v>7000</v>
      </c>
      <c r="G1176" s="0" t="n">
        <v>78.548</v>
      </c>
      <c r="H1176" s="0" t="n">
        <v>5.406979</v>
      </c>
      <c r="J1176" s="224" t="n">
        <f aca="false">ROUND(D1176/10000,0)</f>
        <v>2018</v>
      </c>
      <c r="K1176" s="224" t="n">
        <f aca="false">ROUND((D1176-J1176*10000)/100,0)</f>
        <v>8</v>
      </c>
      <c r="L1176" s="224" t="n">
        <f aca="false">D1176-J1176*10000-K1176*100</f>
        <v>8</v>
      </c>
      <c r="M1176" s="325" t="n">
        <f aca="false">DATE(J1176,K1176,L1176)</f>
        <v>43320</v>
      </c>
      <c r="N1176" s="222" t="n">
        <f aca="false">M1176+E1176</f>
        <v>43320.635162037</v>
      </c>
      <c r="O1176" s="0" t="n">
        <v>78.548</v>
      </c>
      <c r="P1176" s="0" t="n">
        <v>5.406979</v>
      </c>
      <c r="Q1176" s="0" t="s">
        <v>282</v>
      </c>
    </row>
    <row r="1177" customFormat="false" ht="15" hidden="false" customHeight="false" outlineLevel="0" collapsed="false">
      <c r="A1177" s="0" t="s">
        <v>847</v>
      </c>
      <c r="B1177" s="0" t="s">
        <v>282</v>
      </c>
      <c r="C1177" s="0" t="s">
        <v>325</v>
      </c>
      <c r="D1177" s="0" t="n">
        <v>20180808</v>
      </c>
      <c r="E1177" s="0" t="s">
        <v>1092</v>
      </c>
      <c r="F1177" s="0" t="n">
        <v>7000</v>
      </c>
      <c r="G1177" s="0" t="n">
        <v>78.548</v>
      </c>
      <c r="H1177" s="0" t="n">
        <v>5.406979</v>
      </c>
      <c r="J1177" s="224" t="n">
        <f aca="false">ROUND(D1177/10000,0)</f>
        <v>2018</v>
      </c>
      <c r="K1177" s="224" t="n">
        <f aca="false">ROUND((D1177-J1177*10000)/100,0)</f>
        <v>8</v>
      </c>
      <c r="L1177" s="224" t="n">
        <f aca="false">D1177-J1177*10000-K1177*100</f>
        <v>8</v>
      </c>
      <c r="M1177" s="325" t="n">
        <f aca="false">DATE(J1177,K1177,L1177)</f>
        <v>43320</v>
      </c>
      <c r="N1177" s="222" t="n">
        <f aca="false">M1177+E1177</f>
        <v>43320.6351736111</v>
      </c>
      <c r="O1177" s="0" t="n">
        <v>78.548</v>
      </c>
      <c r="P1177" s="0" t="n">
        <v>5.406979</v>
      </c>
      <c r="Q1177" s="0" t="s">
        <v>282</v>
      </c>
    </row>
    <row r="1178" customFormat="false" ht="15" hidden="false" customHeight="false" outlineLevel="0" collapsed="false">
      <c r="A1178" s="0" t="s">
        <v>847</v>
      </c>
      <c r="B1178" s="0" t="s">
        <v>282</v>
      </c>
      <c r="C1178" s="0" t="s">
        <v>325</v>
      </c>
      <c r="D1178" s="0" t="n">
        <v>20180808</v>
      </c>
      <c r="E1178" s="0" t="s">
        <v>1093</v>
      </c>
      <c r="F1178" s="0" t="n">
        <v>15000</v>
      </c>
      <c r="G1178" s="0" t="n">
        <v>78.801</v>
      </c>
      <c r="H1178" s="0" t="n">
        <v>5.384663</v>
      </c>
      <c r="J1178" s="224" t="n">
        <f aca="false">ROUND(D1178/10000,0)</f>
        <v>2018</v>
      </c>
      <c r="K1178" s="224" t="n">
        <f aca="false">ROUND((D1178-J1178*10000)/100,0)</f>
        <v>8</v>
      </c>
      <c r="L1178" s="224" t="n">
        <f aca="false">D1178-J1178*10000-K1178*100</f>
        <v>8</v>
      </c>
      <c r="M1178" s="325" t="n">
        <f aca="false">DATE(J1178,K1178,L1178)</f>
        <v>43320</v>
      </c>
      <c r="N1178" s="222" t="n">
        <f aca="false">M1178+E1178</f>
        <v>43320.6433680556</v>
      </c>
      <c r="O1178" s="0" t="n">
        <v>78.801</v>
      </c>
      <c r="P1178" s="0" t="n">
        <v>5.384663</v>
      </c>
      <c r="Q1178" s="0" t="s">
        <v>282</v>
      </c>
    </row>
    <row r="1179" customFormat="false" ht="15" hidden="false" customHeight="false" outlineLevel="0" collapsed="false">
      <c r="A1179" s="0" t="s">
        <v>847</v>
      </c>
      <c r="B1179" s="0" t="s">
        <v>282</v>
      </c>
      <c r="C1179" s="0" t="s">
        <v>325</v>
      </c>
      <c r="D1179" s="0" t="n">
        <v>20180808</v>
      </c>
      <c r="E1179" s="0" t="s">
        <v>1094</v>
      </c>
      <c r="F1179" s="0" t="n">
        <v>15000</v>
      </c>
      <c r="G1179" s="0" t="n">
        <v>78.801</v>
      </c>
      <c r="H1179" s="0" t="n">
        <v>5.384663</v>
      </c>
      <c r="J1179" s="224" t="n">
        <f aca="false">ROUND(D1179/10000,0)</f>
        <v>2018</v>
      </c>
      <c r="K1179" s="224" t="n">
        <f aca="false">ROUND((D1179-J1179*10000)/100,0)</f>
        <v>8</v>
      </c>
      <c r="L1179" s="224" t="n">
        <f aca="false">D1179-J1179*10000-K1179*100</f>
        <v>8</v>
      </c>
      <c r="M1179" s="325" t="n">
        <f aca="false">DATE(J1179,K1179,L1179)</f>
        <v>43320</v>
      </c>
      <c r="N1179" s="222" t="n">
        <f aca="false">M1179+E1179</f>
        <v>43320.6435300926</v>
      </c>
      <c r="O1179" s="0" t="n">
        <v>78.801</v>
      </c>
      <c r="P1179" s="0" t="n">
        <v>5.384663</v>
      </c>
      <c r="Q1179" s="0" t="s">
        <v>282</v>
      </c>
    </row>
    <row r="1180" customFormat="false" ht="15" hidden="false" customHeight="false" outlineLevel="0" collapsed="false">
      <c r="A1180" s="0" t="s">
        <v>847</v>
      </c>
      <c r="B1180" s="0" t="s">
        <v>282</v>
      </c>
      <c r="C1180" s="0" t="s">
        <v>325</v>
      </c>
      <c r="D1180" s="0" t="n">
        <v>20180808</v>
      </c>
      <c r="E1180" s="0" t="s">
        <v>1095</v>
      </c>
      <c r="F1180" s="0" t="n">
        <v>260000</v>
      </c>
      <c r="G1180" s="0" t="n">
        <v>78.85</v>
      </c>
      <c r="H1180" s="0" t="n">
        <v>5.380352</v>
      </c>
      <c r="J1180" s="224" t="n">
        <f aca="false">ROUND(D1180/10000,0)</f>
        <v>2018</v>
      </c>
      <c r="K1180" s="224" t="n">
        <f aca="false">ROUND((D1180-J1180*10000)/100,0)</f>
        <v>8</v>
      </c>
      <c r="L1180" s="224" t="n">
        <f aca="false">D1180-J1180*10000-K1180*100</f>
        <v>8</v>
      </c>
      <c r="M1180" s="325" t="n">
        <f aca="false">DATE(J1180,K1180,L1180)</f>
        <v>43320</v>
      </c>
      <c r="N1180" s="222" t="n">
        <f aca="false">M1180+E1180</f>
        <v>43320.6509722222</v>
      </c>
      <c r="O1180" s="0" t="n">
        <v>78.85</v>
      </c>
      <c r="P1180" s="0" t="n">
        <v>5.380352</v>
      </c>
      <c r="Q1180" s="0" t="s">
        <v>282</v>
      </c>
    </row>
    <row r="1181" customFormat="false" ht="15" hidden="false" customHeight="false" outlineLevel="0" collapsed="false">
      <c r="A1181" s="0" t="s">
        <v>847</v>
      </c>
      <c r="B1181" s="0" t="s">
        <v>282</v>
      </c>
      <c r="C1181" s="0" t="s">
        <v>325</v>
      </c>
      <c r="D1181" s="0" t="n">
        <v>20180808</v>
      </c>
      <c r="E1181" s="0" t="s">
        <v>1095</v>
      </c>
      <c r="F1181" s="0" t="n">
        <v>260000</v>
      </c>
      <c r="G1181" s="0" t="n">
        <v>78.785</v>
      </c>
      <c r="H1181" s="0" t="n">
        <v>5.386071</v>
      </c>
      <c r="J1181" s="224" t="n">
        <f aca="false">ROUND(D1181/10000,0)</f>
        <v>2018</v>
      </c>
      <c r="K1181" s="224" t="n">
        <f aca="false">ROUND((D1181-J1181*10000)/100,0)</f>
        <v>8</v>
      </c>
      <c r="L1181" s="224" t="n">
        <f aca="false">D1181-J1181*10000-K1181*100</f>
        <v>8</v>
      </c>
      <c r="M1181" s="325" t="n">
        <f aca="false">DATE(J1181,K1181,L1181)</f>
        <v>43320</v>
      </c>
      <c r="N1181" s="222" t="n">
        <f aca="false">M1181+E1181</f>
        <v>43320.6509722222</v>
      </c>
      <c r="O1181" s="0" t="n">
        <v>78.785</v>
      </c>
      <c r="P1181" s="0" t="n">
        <v>5.386071</v>
      </c>
      <c r="Q1181" s="0" t="s">
        <v>282</v>
      </c>
    </row>
    <row r="1182" customFormat="false" ht="15" hidden="false" customHeight="false" outlineLevel="0" collapsed="false">
      <c r="A1182" s="0" t="s">
        <v>847</v>
      </c>
      <c r="B1182" s="0" t="s">
        <v>282</v>
      </c>
      <c r="C1182" s="0" t="s">
        <v>325</v>
      </c>
      <c r="D1182" s="0" t="n">
        <v>20180808</v>
      </c>
      <c r="E1182" s="0" t="s">
        <v>1095</v>
      </c>
      <c r="F1182" s="0" t="n">
        <v>25000</v>
      </c>
      <c r="G1182" s="0" t="n">
        <v>80.45</v>
      </c>
      <c r="H1182" s="0" t="n">
        <v>5.241585</v>
      </c>
      <c r="J1182" s="224" t="n">
        <f aca="false">ROUND(D1182/10000,0)</f>
        <v>2018</v>
      </c>
      <c r="K1182" s="224" t="n">
        <f aca="false">ROUND((D1182-J1182*10000)/100,0)</f>
        <v>8</v>
      </c>
      <c r="L1182" s="224" t="n">
        <f aca="false">D1182-J1182*10000-K1182*100</f>
        <v>8</v>
      </c>
      <c r="M1182" s="325" t="n">
        <f aca="false">DATE(J1182,K1182,L1182)</f>
        <v>43320</v>
      </c>
      <c r="N1182" s="222" t="n">
        <f aca="false">M1182+E1182</f>
        <v>43320.6509722222</v>
      </c>
      <c r="O1182" s="0" t="n">
        <v>80.45</v>
      </c>
      <c r="P1182" s="0" t="n">
        <v>5.241585</v>
      </c>
      <c r="Q1182" s="0" t="s">
        <v>282</v>
      </c>
    </row>
    <row r="1183" customFormat="false" ht="15" hidden="false" customHeight="false" outlineLevel="0" collapsed="false">
      <c r="A1183" s="0" t="s">
        <v>847</v>
      </c>
      <c r="B1183" s="0" t="s">
        <v>282</v>
      </c>
      <c r="C1183" s="0" t="s">
        <v>325</v>
      </c>
      <c r="D1183" s="0" t="n">
        <v>20180808</v>
      </c>
      <c r="E1183" s="0" t="s">
        <v>1095</v>
      </c>
      <c r="F1183" s="0" t="n">
        <v>25000</v>
      </c>
      <c r="G1183" s="0" t="n">
        <v>80.45</v>
      </c>
      <c r="H1183" s="0" t="n">
        <v>5.241585</v>
      </c>
      <c r="J1183" s="224" t="n">
        <f aca="false">ROUND(D1183/10000,0)</f>
        <v>2018</v>
      </c>
      <c r="K1183" s="224" t="n">
        <f aca="false">ROUND((D1183-J1183*10000)/100,0)</f>
        <v>8</v>
      </c>
      <c r="L1183" s="224" t="n">
        <f aca="false">D1183-J1183*10000-K1183*100</f>
        <v>8</v>
      </c>
      <c r="M1183" s="325" t="n">
        <f aca="false">DATE(J1183,K1183,L1183)</f>
        <v>43320</v>
      </c>
      <c r="N1183" s="222" t="n">
        <f aca="false">M1183+E1183</f>
        <v>43320.6509722222</v>
      </c>
      <c r="O1183" s="0" t="n">
        <v>80.45</v>
      </c>
      <c r="P1183" s="0" t="n">
        <v>5.241585</v>
      </c>
      <c r="Q1183" s="0" t="s">
        <v>282</v>
      </c>
    </row>
    <row r="1184" customFormat="false" ht="15" hidden="false" customHeight="false" outlineLevel="0" collapsed="false">
      <c r="A1184" s="0" t="s">
        <v>847</v>
      </c>
      <c r="B1184" s="0" t="s">
        <v>282</v>
      </c>
      <c r="C1184" s="0" t="s">
        <v>325</v>
      </c>
      <c r="D1184" s="0" t="n">
        <v>20180808</v>
      </c>
      <c r="E1184" s="0" t="s">
        <v>1095</v>
      </c>
      <c r="F1184" s="0" t="n">
        <v>20000</v>
      </c>
      <c r="G1184" s="0" t="n">
        <v>80.45</v>
      </c>
      <c r="H1184" s="0" t="n">
        <v>5.241585</v>
      </c>
      <c r="J1184" s="224" t="n">
        <f aca="false">ROUND(D1184/10000,0)</f>
        <v>2018</v>
      </c>
      <c r="K1184" s="224" t="n">
        <f aca="false">ROUND((D1184-J1184*10000)/100,0)</f>
        <v>8</v>
      </c>
      <c r="L1184" s="224" t="n">
        <f aca="false">D1184-J1184*10000-K1184*100</f>
        <v>8</v>
      </c>
      <c r="M1184" s="325" t="n">
        <f aca="false">DATE(J1184,K1184,L1184)</f>
        <v>43320</v>
      </c>
      <c r="N1184" s="222" t="n">
        <f aca="false">M1184+E1184</f>
        <v>43320.6509722222</v>
      </c>
      <c r="O1184" s="0" t="n">
        <v>80.45</v>
      </c>
      <c r="P1184" s="0" t="n">
        <v>5.241585</v>
      </c>
      <c r="Q1184" s="0" t="s">
        <v>282</v>
      </c>
    </row>
    <row r="1185" customFormat="false" ht="15" hidden="false" customHeight="false" outlineLevel="0" collapsed="false">
      <c r="A1185" s="0" t="s">
        <v>847</v>
      </c>
      <c r="B1185" s="0" t="s">
        <v>282</v>
      </c>
      <c r="C1185" s="0" t="s">
        <v>325</v>
      </c>
      <c r="D1185" s="0" t="n">
        <v>20180808</v>
      </c>
      <c r="E1185" s="0" t="s">
        <v>1095</v>
      </c>
      <c r="F1185" s="0" t="n">
        <v>25000</v>
      </c>
      <c r="G1185" s="0" t="n">
        <v>80.45</v>
      </c>
      <c r="H1185" s="0" t="n">
        <v>5.241585</v>
      </c>
      <c r="J1185" s="224" t="n">
        <f aca="false">ROUND(D1185/10000,0)</f>
        <v>2018</v>
      </c>
      <c r="K1185" s="224" t="n">
        <f aca="false">ROUND((D1185-J1185*10000)/100,0)</f>
        <v>8</v>
      </c>
      <c r="L1185" s="224" t="n">
        <f aca="false">D1185-J1185*10000-K1185*100</f>
        <v>8</v>
      </c>
      <c r="M1185" s="325" t="n">
        <f aca="false">DATE(J1185,K1185,L1185)</f>
        <v>43320</v>
      </c>
      <c r="N1185" s="222" t="n">
        <f aca="false">M1185+E1185</f>
        <v>43320.6509722222</v>
      </c>
      <c r="O1185" s="0" t="n">
        <v>80.45</v>
      </c>
      <c r="P1185" s="0" t="n">
        <v>5.241585</v>
      </c>
      <c r="Q1185" s="0" t="s">
        <v>282</v>
      </c>
    </row>
    <row r="1186" customFormat="false" ht="15" hidden="false" customHeight="false" outlineLevel="0" collapsed="false">
      <c r="A1186" s="0" t="s">
        <v>847</v>
      </c>
      <c r="B1186" s="0" t="s">
        <v>282</v>
      </c>
      <c r="C1186" s="0" t="s">
        <v>325</v>
      </c>
      <c r="D1186" s="0" t="n">
        <v>20180808</v>
      </c>
      <c r="E1186" s="0" t="s">
        <v>1095</v>
      </c>
      <c r="F1186" s="0" t="n">
        <v>20000</v>
      </c>
      <c r="G1186" s="0" t="n">
        <v>80.45</v>
      </c>
      <c r="H1186" s="0" t="n">
        <v>5.241585</v>
      </c>
      <c r="J1186" s="224" t="n">
        <f aca="false">ROUND(D1186/10000,0)</f>
        <v>2018</v>
      </c>
      <c r="K1186" s="224" t="n">
        <f aca="false">ROUND((D1186-J1186*10000)/100,0)</f>
        <v>8</v>
      </c>
      <c r="L1186" s="224" t="n">
        <f aca="false">D1186-J1186*10000-K1186*100</f>
        <v>8</v>
      </c>
      <c r="M1186" s="325" t="n">
        <f aca="false">DATE(J1186,K1186,L1186)</f>
        <v>43320</v>
      </c>
      <c r="N1186" s="222" t="n">
        <f aca="false">M1186+E1186</f>
        <v>43320.6509722222</v>
      </c>
      <c r="O1186" s="0" t="n">
        <v>80.45</v>
      </c>
      <c r="P1186" s="0" t="n">
        <v>5.241585</v>
      </c>
      <c r="Q1186" s="0" t="s">
        <v>282</v>
      </c>
    </row>
    <row r="1187" customFormat="false" ht="15" hidden="false" customHeight="false" outlineLevel="0" collapsed="false">
      <c r="A1187" s="0" t="s">
        <v>847</v>
      </c>
      <c r="B1187" s="0" t="s">
        <v>282</v>
      </c>
      <c r="C1187" s="0" t="s">
        <v>325</v>
      </c>
      <c r="D1187" s="0" t="n">
        <v>20180808</v>
      </c>
      <c r="E1187" s="0" t="s">
        <v>1095</v>
      </c>
      <c r="F1187" s="0" t="n">
        <v>25000</v>
      </c>
      <c r="G1187" s="0" t="n">
        <v>80.45</v>
      </c>
      <c r="H1187" s="0" t="n">
        <v>5.241585</v>
      </c>
      <c r="J1187" s="224" t="n">
        <f aca="false">ROUND(D1187/10000,0)</f>
        <v>2018</v>
      </c>
      <c r="K1187" s="224" t="n">
        <f aca="false">ROUND((D1187-J1187*10000)/100,0)</f>
        <v>8</v>
      </c>
      <c r="L1187" s="224" t="n">
        <f aca="false">D1187-J1187*10000-K1187*100</f>
        <v>8</v>
      </c>
      <c r="M1187" s="325" t="n">
        <f aca="false">DATE(J1187,K1187,L1187)</f>
        <v>43320</v>
      </c>
      <c r="N1187" s="222" t="n">
        <f aca="false">M1187+E1187</f>
        <v>43320.6509722222</v>
      </c>
      <c r="O1187" s="0" t="n">
        <v>80.45</v>
      </c>
      <c r="P1187" s="0" t="n">
        <v>5.241585</v>
      </c>
      <c r="Q1187" s="0" t="s">
        <v>282</v>
      </c>
    </row>
    <row r="1188" customFormat="false" ht="15" hidden="false" customHeight="false" outlineLevel="0" collapsed="false">
      <c r="A1188" s="0" t="s">
        <v>847</v>
      </c>
      <c r="B1188" s="0" t="s">
        <v>282</v>
      </c>
      <c r="C1188" s="0" t="s">
        <v>325</v>
      </c>
      <c r="D1188" s="0" t="n">
        <v>20180808</v>
      </c>
      <c r="E1188" s="0" t="s">
        <v>1095</v>
      </c>
      <c r="F1188" s="0" t="n">
        <v>10000</v>
      </c>
      <c r="G1188" s="0" t="n">
        <v>80.45</v>
      </c>
      <c r="H1188" s="0" t="n">
        <v>5.241585</v>
      </c>
      <c r="J1188" s="224" t="n">
        <f aca="false">ROUND(D1188/10000,0)</f>
        <v>2018</v>
      </c>
      <c r="K1188" s="224" t="n">
        <f aca="false">ROUND((D1188-J1188*10000)/100,0)</f>
        <v>8</v>
      </c>
      <c r="L1188" s="224" t="n">
        <f aca="false">D1188-J1188*10000-K1188*100</f>
        <v>8</v>
      </c>
      <c r="M1188" s="325" t="n">
        <f aca="false">DATE(J1188,K1188,L1188)</f>
        <v>43320</v>
      </c>
      <c r="N1188" s="222" t="n">
        <f aca="false">M1188+E1188</f>
        <v>43320.6509722222</v>
      </c>
      <c r="O1188" s="0" t="n">
        <v>80.45</v>
      </c>
      <c r="P1188" s="0" t="n">
        <v>5.241585</v>
      </c>
      <c r="Q1188" s="0" t="s">
        <v>282</v>
      </c>
    </row>
    <row r="1189" customFormat="false" ht="15" hidden="false" customHeight="false" outlineLevel="0" collapsed="false">
      <c r="A1189" s="0" t="s">
        <v>847</v>
      </c>
      <c r="B1189" s="0" t="s">
        <v>282</v>
      </c>
      <c r="C1189" s="0" t="s">
        <v>325</v>
      </c>
      <c r="D1189" s="0" t="n">
        <v>20180808</v>
      </c>
      <c r="E1189" s="0" t="s">
        <v>1095</v>
      </c>
      <c r="F1189" s="0" t="n">
        <v>25000</v>
      </c>
      <c r="G1189" s="0" t="n">
        <v>80.45</v>
      </c>
      <c r="H1189" s="0" t="n">
        <v>5.241585</v>
      </c>
      <c r="J1189" s="224" t="n">
        <f aca="false">ROUND(D1189/10000,0)</f>
        <v>2018</v>
      </c>
      <c r="K1189" s="224" t="n">
        <f aca="false">ROUND((D1189-J1189*10000)/100,0)</f>
        <v>8</v>
      </c>
      <c r="L1189" s="224" t="n">
        <f aca="false">D1189-J1189*10000-K1189*100</f>
        <v>8</v>
      </c>
      <c r="M1189" s="325" t="n">
        <f aca="false">DATE(J1189,K1189,L1189)</f>
        <v>43320</v>
      </c>
      <c r="N1189" s="222" t="n">
        <f aca="false">M1189+E1189</f>
        <v>43320.6509722222</v>
      </c>
      <c r="O1189" s="0" t="n">
        <v>80.45</v>
      </c>
      <c r="P1189" s="0" t="n">
        <v>5.241585</v>
      </c>
      <c r="Q1189" s="0" t="s">
        <v>282</v>
      </c>
    </row>
    <row r="1190" customFormat="false" ht="15" hidden="false" customHeight="false" outlineLevel="0" collapsed="false">
      <c r="A1190" s="0" t="s">
        <v>847</v>
      </c>
      <c r="B1190" s="0" t="s">
        <v>282</v>
      </c>
      <c r="C1190" s="0" t="s">
        <v>325</v>
      </c>
      <c r="D1190" s="0" t="n">
        <v>20180808</v>
      </c>
      <c r="E1190" s="0" t="s">
        <v>1095</v>
      </c>
      <c r="F1190" s="0" t="n">
        <v>20000</v>
      </c>
      <c r="G1190" s="0" t="n">
        <v>80.45</v>
      </c>
      <c r="H1190" s="0" t="n">
        <v>5.241585</v>
      </c>
      <c r="J1190" s="224" t="n">
        <f aca="false">ROUND(D1190/10000,0)</f>
        <v>2018</v>
      </c>
      <c r="K1190" s="224" t="n">
        <f aca="false">ROUND((D1190-J1190*10000)/100,0)</f>
        <v>8</v>
      </c>
      <c r="L1190" s="224" t="n">
        <f aca="false">D1190-J1190*10000-K1190*100</f>
        <v>8</v>
      </c>
      <c r="M1190" s="325" t="n">
        <f aca="false">DATE(J1190,K1190,L1190)</f>
        <v>43320</v>
      </c>
      <c r="N1190" s="222" t="n">
        <f aca="false">M1190+E1190</f>
        <v>43320.6509722222</v>
      </c>
      <c r="O1190" s="0" t="n">
        <v>80.45</v>
      </c>
      <c r="P1190" s="0" t="n">
        <v>5.241585</v>
      </c>
      <c r="Q1190" s="0" t="s">
        <v>282</v>
      </c>
    </row>
    <row r="1191" customFormat="false" ht="15" hidden="false" customHeight="false" outlineLevel="0" collapsed="false">
      <c r="A1191" s="0" t="s">
        <v>847</v>
      </c>
      <c r="B1191" s="0" t="s">
        <v>282</v>
      </c>
      <c r="C1191" s="0" t="s">
        <v>325</v>
      </c>
      <c r="D1191" s="0" t="n">
        <v>20180808</v>
      </c>
      <c r="E1191" s="0" t="s">
        <v>1095</v>
      </c>
      <c r="F1191" s="0" t="n">
        <v>20000</v>
      </c>
      <c r="G1191" s="0" t="n">
        <v>80.45</v>
      </c>
      <c r="H1191" s="0" t="n">
        <v>5.241585</v>
      </c>
      <c r="J1191" s="224" t="n">
        <f aca="false">ROUND(D1191/10000,0)</f>
        <v>2018</v>
      </c>
      <c r="K1191" s="224" t="n">
        <f aca="false">ROUND((D1191-J1191*10000)/100,0)</f>
        <v>8</v>
      </c>
      <c r="L1191" s="224" t="n">
        <f aca="false">D1191-J1191*10000-K1191*100</f>
        <v>8</v>
      </c>
      <c r="M1191" s="325" t="n">
        <f aca="false">DATE(J1191,K1191,L1191)</f>
        <v>43320</v>
      </c>
      <c r="N1191" s="222" t="n">
        <f aca="false">M1191+E1191</f>
        <v>43320.6509722222</v>
      </c>
      <c r="O1191" s="0" t="n">
        <v>80.45</v>
      </c>
      <c r="P1191" s="0" t="n">
        <v>5.241585</v>
      </c>
      <c r="Q1191" s="0" t="s">
        <v>282</v>
      </c>
    </row>
    <row r="1192" customFormat="false" ht="15" hidden="false" customHeight="false" outlineLevel="0" collapsed="false">
      <c r="A1192" s="0" t="s">
        <v>847</v>
      </c>
      <c r="B1192" s="0" t="s">
        <v>282</v>
      </c>
      <c r="C1192" s="0" t="s">
        <v>325</v>
      </c>
      <c r="D1192" s="0" t="n">
        <v>20180808</v>
      </c>
      <c r="E1192" s="0" t="s">
        <v>1095</v>
      </c>
      <c r="F1192" s="0" t="n">
        <v>25000</v>
      </c>
      <c r="G1192" s="0" t="n">
        <v>80.45</v>
      </c>
      <c r="H1192" s="0" t="n">
        <v>5.241585</v>
      </c>
      <c r="J1192" s="224" t="n">
        <f aca="false">ROUND(D1192/10000,0)</f>
        <v>2018</v>
      </c>
      <c r="K1192" s="224" t="n">
        <f aca="false">ROUND((D1192-J1192*10000)/100,0)</f>
        <v>8</v>
      </c>
      <c r="L1192" s="224" t="n">
        <f aca="false">D1192-J1192*10000-K1192*100</f>
        <v>8</v>
      </c>
      <c r="M1192" s="325" t="n">
        <f aca="false">DATE(J1192,K1192,L1192)</f>
        <v>43320</v>
      </c>
      <c r="N1192" s="222" t="n">
        <f aca="false">M1192+E1192</f>
        <v>43320.6509722222</v>
      </c>
      <c r="O1192" s="0" t="n">
        <v>80.45</v>
      </c>
      <c r="P1192" s="0" t="n">
        <v>5.241585</v>
      </c>
      <c r="Q1192" s="0" t="s">
        <v>282</v>
      </c>
    </row>
    <row r="1193" customFormat="false" ht="15" hidden="false" customHeight="false" outlineLevel="0" collapsed="false">
      <c r="A1193" s="0" t="s">
        <v>847</v>
      </c>
      <c r="B1193" s="0" t="s">
        <v>282</v>
      </c>
      <c r="C1193" s="0" t="s">
        <v>325</v>
      </c>
      <c r="D1193" s="0" t="n">
        <v>20180808</v>
      </c>
      <c r="E1193" s="0" t="s">
        <v>1095</v>
      </c>
      <c r="F1193" s="0" t="n">
        <v>20000</v>
      </c>
      <c r="G1193" s="0" t="n">
        <v>80.45</v>
      </c>
      <c r="H1193" s="0" t="n">
        <v>5.241585</v>
      </c>
      <c r="J1193" s="224" t="n">
        <f aca="false">ROUND(D1193/10000,0)</f>
        <v>2018</v>
      </c>
      <c r="K1193" s="224" t="n">
        <f aca="false">ROUND((D1193-J1193*10000)/100,0)</f>
        <v>8</v>
      </c>
      <c r="L1193" s="224" t="n">
        <f aca="false">D1193-J1193*10000-K1193*100</f>
        <v>8</v>
      </c>
      <c r="M1193" s="325" t="n">
        <f aca="false">DATE(J1193,K1193,L1193)</f>
        <v>43320</v>
      </c>
      <c r="N1193" s="222" t="n">
        <f aca="false">M1193+E1193</f>
        <v>43320.6509722222</v>
      </c>
      <c r="O1193" s="0" t="n">
        <v>80.45</v>
      </c>
      <c r="P1193" s="0" t="n">
        <v>5.241585</v>
      </c>
      <c r="Q1193" s="0" t="s">
        <v>282</v>
      </c>
    </row>
    <row r="1194" customFormat="false" ht="15" hidden="false" customHeight="false" outlineLevel="0" collapsed="false">
      <c r="A1194" s="0" t="s">
        <v>847</v>
      </c>
      <c r="B1194" s="0" t="s">
        <v>282</v>
      </c>
      <c r="C1194" s="0" t="s">
        <v>325</v>
      </c>
      <c r="D1194" s="0" t="n">
        <v>20180808</v>
      </c>
      <c r="E1194" s="0" t="s">
        <v>1096</v>
      </c>
      <c r="F1194" s="0" t="n">
        <v>260000</v>
      </c>
      <c r="G1194" s="0" t="n">
        <v>78.785</v>
      </c>
      <c r="H1194" s="0" t="n">
        <v>5.386071</v>
      </c>
      <c r="J1194" s="224" t="n">
        <f aca="false">ROUND(D1194/10000,0)</f>
        <v>2018</v>
      </c>
      <c r="K1194" s="224" t="n">
        <f aca="false">ROUND((D1194-J1194*10000)/100,0)</f>
        <v>8</v>
      </c>
      <c r="L1194" s="224" t="n">
        <f aca="false">D1194-J1194*10000-K1194*100</f>
        <v>8</v>
      </c>
      <c r="M1194" s="325" t="n">
        <f aca="false">DATE(J1194,K1194,L1194)</f>
        <v>43320</v>
      </c>
      <c r="N1194" s="222" t="n">
        <f aca="false">M1194+E1194</f>
        <v>43320.6511111111</v>
      </c>
      <c r="O1194" s="0" t="n">
        <v>78.785</v>
      </c>
      <c r="P1194" s="0" t="n">
        <v>5.386071</v>
      </c>
      <c r="Q1194" s="0" t="s">
        <v>282</v>
      </c>
    </row>
    <row r="1195" customFormat="false" ht="15" hidden="false" customHeight="false" outlineLevel="0" collapsed="false">
      <c r="A1195" s="0" t="s">
        <v>847</v>
      </c>
      <c r="B1195" s="0" t="s">
        <v>282</v>
      </c>
      <c r="C1195" s="0" t="s">
        <v>325</v>
      </c>
      <c r="D1195" s="0" t="n">
        <v>20180808</v>
      </c>
      <c r="E1195" s="0" t="s">
        <v>1097</v>
      </c>
      <c r="F1195" s="0" t="n">
        <v>10000</v>
      </c>
      <c r="G1195" s="0" t="n">
        <v>79.062</v>
      </c>
      <c r="H1195" s="0" t="n">
        <v>5.361745</v>
      </c>
      <c r="J1195" s="224" t="n">
        <f aca="false">ROUND(D1195/10000,0)</f>
        <v>2018</v>
      </c>
      <c r="K1195" s="224" t="n">
        <f aca="false">ROUND((D1195-J1195*10000)/100,0)</f>
        <v>8</v>
      </c>
      <c r="L1195" s="224" t="n">
        <f aca="false">D1195-J1195*10000-K1195*100</f>
        <v>8</v>
      </c>
      <c r="M1195" s="325" t="n">
        <f aca="false">DATE(J1195,K1195,L1195)</f>
        <v>43320</v>
      </c>
      <c r="N1195" s="222" t="n">
        <f aca="false">M1195+E1195</f>
        <v>43320.6585185185</v>
      </c>
      <c r="O1195" s="0" t="n">
        <v>79.062</v>
      </c>
      <c r="P1195" s="0" t="n">
        <v>5.361745</v>
      </c>
      <c r="Q1195" s="0" t="s">
        <v>282</v>
      </c>
    </row>
    <row r="1196" customFormat="false" ht="15" hidden="false" customHeight="false" outlineLevel="0" collapsed="false">
      <c r="A1196" s="0" t="s">
        <v>847</v>
      </c>
      <c r="B1196" s="0" t="s">
        <v>282</v>
      </c>
      <c r="C1196" s="0" t="s">
        <v>325</v>
      </c>
      <c r="D1196" s="0" t="n">
        <v>20180808</v>
      </c>
      <c r="E1196" s="0" t="s">
        <v>1098</v>
      </c>
      <c r="F1196" s="0" t="n">
        <v>10000</v>
      </c>
      <c r="G1196" s="0" t="n">
        <v>79.062</v>
      </c>
      <c r="H1196" s="0" t="n">
        <v>5.361745</v>
      </c>
      <c r="J1196" s="224" t="n">
        <f aca="false">ROUND(D1196/10000,0)</f>
        <v>2018</v>
      </c>
      <c r="K1196" s="224" t="n">
        <f aca="false">ROUND((D1196-J1196*10000)/100,0)</f>
        <v>8</v>
      </c>
      <c r="L1196" s="224" t="n">
        <f aca="false">D1196-J1196*10000-K1196*100</f>
        <v>8</v>
      </c>
      <c r="M1196" s="325" t="n">
        <f aca="false">DATE(J1196,K1196,L1196)</f>
        <v>43320</v>
      </c>
      <c r="N1196" s="222" t="n">
        <f aca="false">M1196+E1196</f>
        <v>43320.6590509259</v>
      </c>
      <c r="O1196" s="0" t="n">
        <v>79.062</v>
      </c>
      <c r="P1196" s="0" t="n">
        <v>5.361745</v>
      </c>
      <c r="Q1196" s="0" t="s">
        <v>282</v>
      </c>
    </row>
    <row r="1197" customFormat="false" ht="15" hidden="false" customHeight="false" outlineLevel="0" collapsed="false">
      <c r="A1197" s="0" t="s">
        <v>847</v>
      </c>
      <c r="B1197" s="0" t="s">
        <v>282</v>
      </c>
      <c r="C1197" s="0" t="s">
        <v>325</v>
      </c>
      <c r="D1197" s="0" t="n">
        <v>20180809</v>
      </c>
      <c r="E1197" s="0" t="s">
        <v>1099</v>
      </c>
      <c r="F1197" s="0" t="n">
        <v>10000</v>
      </c>
      <c r="G1197" s="0" t="n">
        <v>78.887</v>
      </c>
      <c r="H1197" s="0" t="n">
        <v>5.377386</v>
      </c>
      <c r="J1197" s="224" t="n">
        <f aca="false">ROUND(D1197/10000,0)</f>
        <v>2018</v>
      </c>
      <c r="K1197" s="224" t="n">
        <f aca="false">ROUND((D1197-J1197*10000)/100,0)</f>
        <v>8</v>
      </c>
      <c r="L1197" s="224" t="n">
        <f aca="false">D1197-J1197*10000-K1197*100</f>
        <v>9</v>
      </c>
      <c r="M1197" s="325" t="n">
        <f aca="false">DATE(J1197,K1197,L1197)</f>
        <v>43321</v>
      </c>
      <c r="N1197" s="222" t="n">
        <f aca="false">M1197+E1197</f>
        <v>43321.5056365741</v>
      </c>
      <c r="O1197" s="0" t="n">
        <v>78.887</v>
      </c>
      <c r="P1197" s="0" t="n">
        <v>5.377386</v>
      </c>
      <c r="Q1197" s="0" t="s">
        <v>282</v>
      </c>
    </row>
    <row r="1198" customFormat="false" ht="15" hidden="false" customHeight="false" outlineLevel="0" collapsed="false">
      <c r="A1198" s="0" t="s">
        <v>847</v>
      </c>
      <c r="B1198" s="0" t="s">
        <v>282</v>
      </c>
      <c r="C1198" s="0" t="s">
        <v>325</v>
      </c>
      <c r="D1198" s="0" t="n">
        <v>20180809</v>
      </c>
      <c r="E1198" s="0" t="s">
        <v>1099</v>
      </c>
      <c r="F1198" s="0" t="n">
        <v>10000</v>
      </c>
      <c r="G1198" s="0" t="n">
        <v>78.887</v>
      </c>
      <c r="H1198" s="0" t="n">
        <v>5.377386</v>
      </c>
      <c r="J1198" s="224" t="n">
        <f aca="false">ROUND(D1198/10000,0)</f>
        <v>2018</v>
      </c>
      <c r="K1198" s="224" t="n">
        <f aca="false">ROUND((D1198-J1198*10000)/100,0)</f>
        <v>8</v>
      </c>
      <c r="L1198" s="224" t="n">
        <f aca="false">D1198-J1198*10000-K1198*100</f>
        <v>9</v>
      </c>
      <c r="M1198" s="325" t="n">
        <f aca="false">DATE(J1198,K1198,L1198)</f>
        <v>43321</v>
      </c>
      <c r="N1198" s="222" t="n">
        <f aca="false">M1198+E1198</f>
        <v>43321.5056365741</v>
      </c>
      <c r="O1198" s="0" t="n">
        <v>78.887</v>
      </c>
      <c r="P1198" s="0" t="n">
        <v>5.377386</v>
      </c>
      <c r="Q1198" s="0" t="s">
        <v>282</v>
      </c>
    </row>
    <row r="1199" customFormat="false" ht="15" hidden="false" customHeight="false" outlineLevel="0" collapsed="false">
      <c r="A1199" s="0" t="s">
        <v>847</v>
      </c>
      <c r="B1199" s="0" t="s">
        <v>282</v>
      </c>
      <c r="C1199" s="0" t="s">
        <v>325</v>
      </c>
      <c r="D1199" s="0" t="n">
        <v>20180809</v>
      </c>
      <c r="E1199" s="0" t="s">
        <v>1100</v>
      </c>
      <c r="F1199" s="0" t="n">
        <v>12000</v>
      </c>
      <c r="G1199" s="0" t="n">
        <v>78.823</v>
      </c>
      <c r="H1199" s="0" t="n">
        <v>5.383015</v>
      </c>
      <c r="J1199" s="224" t="n">
        <f aca="false">ROUND(D1199/10000,0)</f>
        <v>2018</v>
      </c>
      <c r="K1199" s="224" t="n">
        <f aca="false">ROUND((D1199-J1199*10000)/100,0)</f>
        <v>8</v>
      </c>
      <c r="L1199" s="224" t="n">
        <f aca="false">D1199-J1199*10000-K1199*100</f>
        <v>9</v>
      </c>
      <c r="M1199" s="325" t="n">
        <f aca="false">DATE(J1199,K1199,L1199)</f>
        <v>43321</v>
      </c>
      <c r="N1199" s="222" t="n">
        <f aca="false">M1199+E1199</f>
        <v>43321.5375</v>
      </c>
      <c r="O1199" s="0" t="n">
        <v>78.823</v>
      </c>
      <c r="P1199" s="0" t="n">
        <v>5.383015</v>
      </c>
      <c r="Q1199" s="0" t="s">
        <v>282</v>
      </c>
    </row>
    <row r="1200" customFormat="false" ht="15" hidden="false" customHeight="false" outlineLevel="0" collapsed="false">
      <c r="A1200" s="0" t="s">
        <v>847</v>
      </c>
      <c r="B1200" s="0" t="s">
        <v>282</v>
      </c>
      <c r="C1200" s="0" t="s">
        <v>325</v>
      </c>
      <c r="D1200" s="0" t="n">
        <v>20180809</v>
      </c>
      <c r="E1200" s="0" t="s">
        <v>1100</v>
      </c>
      <c r="F1200" s="0" t="n">
        <v>12000</v>
      </c>
      <c r="G1200" s="0" t="n">
        <v>78.823</v>
      </c>
      <c r="H1200" s="0" t="n">
        <v>5.383015</v>
      </c>
      <c r="J1200" s="224" t="n">
        <f aca="false">ROUND(D1200/10000,0)</f>
        <v>2018</v>
      </c>
      <c r="K1200" s="224" t="n">
        <f aca="false">ROUND((D1200-J1200*10000)/100,0)</f>
        <v>8</v>
      </c>
      <c r="L1200" s="224" t="n">
        <f aca="false">D1200-J1200*10000-K1200*100</f>
        <v>9</v>
      </c>
      <c r="M1200" s="325" t="n">
        <f aca="false">DATE(J1200,K1200,L1200)</f>
        <v>43321</v>
      </c>
      <c r="N1200" s="222" t="n">
        <f aca="false">M1200+E1200</f>
        <v>43321.5375</v>
      </c>
      <c r="O1200" s="0" t="n">
        <v>78.823</v>
      </c>
      <c r="P1200" s="0" t="n">
        <v>5.383015</v>
      </c>
      <c r="Q1200" s="0" t="s">
        <v>282</v>
      </c>
    </row>
    <row r="1201" customFormat="false" ht="15" hidden="false" customHeight="false" outlineLevel="0" collapsed="false">
      <c r="A1201" s="0" t="s">
        <v>847</v>
      </c>
      <c r="B1201" s="0" t="s">
        <v>282</v>
      </c>
      <c r="C1201" s="0" t="s">
        <v>325</v>
      </c>
      <c r="D1201" s="0" t="n">
        <v>20180809</v>
      </c>
      <c r="E1201" s="0" t="s">
        <v>1101</v>
      </c>
      <c r="F1201" s="0" t="n">
        <v>12000</v>
      </c>
      <c r="G1201" s="0" t="n">
        <v>78.823</v>
      </c>
      <c r="H1201" s="0" t="n">
        <v>5.383015</v>
      </c>
      <c r="J1201" s="224" t="n">
        <f aca="false">ROUND(D1201/10000,0)</f>
        <v>2018</v>
      </c>
      <c r="K1201" s="224" t="n">
        <f aca="false">ROUND((D1201-J1201*10000)/100,0)</f>
        <v>8</v>
      </c>
      <c r="L1201" s="224" t="n">
        <f aca="false">D1201-J1201*10000-K1201*100</f>
        <v>9</v>
      </c>
      <c r="M1201" s="325" t="n">
        <f aca="false">DATE(J1201,K1201,L1201)</f>
        <v>43321</v>
      </c>
      <c r="N1201" s="222" t="n">
        <f aca="false">M1201+E1201</f>
        <v>43321.5375115741</v>
      </c>
      <c r="O1201" s="0" t="n">
        <v>78.823</v>
      </c>
      <c r="P1201" s="0" t="n">
        <v>5.383015</v>
      </c>
      <c r="Q1201" s="0" t="s">
        <v>282</v>
      </c>
    </row>
    <row r="1202" customFormat="false" ht="15" hidden="false" customHeight="false" outlineLevel="0" collapsed="false">
      <c r="A1202" s="0" t="s">
        <v>847</v>
      </c>
      <c r="B1202" s="0" t="s">
        <v>282</v>
      </c>
      <c r="C1202" s="0" t="s">
        <v>325</v>
      </c>
      <c r="D1202" s="0" t="n">
        <v>20180810</v>
      </c>
      <c r="E1202" s="0" t="s">
        <v>1102</v>
      </c>
      <c r="F1202" s="0" t="n">
        <v>4600000</v>
      </c>
      <c r="G1202" s="0" t="n">
        <v>78.699</v>
      </c>
      <c r="H1202" s="0" t="n">
        <v>5.394034</v>
      </c>
      <c r="J1202" s="224" t="n">
        <f aca="false">ROUND(D1202/10000,0)</f>
        <v>2018</v>
      </c>
      <c r="K1202" s="224" t="n">
        <f aca="false">ROUND((D1202-J1202*10000)/100,0)</f>
        <v>8</v>
      </c>
      <c r="L1202" s="224" t="n">
        <f aca="false">D1202-J1202*10000-K1202*100</f>
        <v>10</v>
      </c>
      <c r="M1202" s="325" t="n">
        <f aca="false">DATE(J1202,K1202,L1202)</f>
        <v>43322</v>
      </c>
      <c r="N1202" s="222" t="n">
        <f aca="false">M1202+E1202</f>
        <v>43322.4738194445</v>
      </c>
      <c r="O1202" s="0" t="n">
        <v>78.699</v>
      </c>
      <c r="P1202" s="0" t="n">
        <v>5.394034</v>
      </c>
      <c r="Q1202" s="0" t="s">
        <v>282</v>
      </c>
    </row>
    <row r="1203" customFormat="false" ht="15" hidden="false" customHeight="false" outlineLevel="0" collapsed="false">
      <c r="A1203" s="0" t="s">
        <v>847</v>
      </c>
      <c r="B1203" s="0" t="s">
        <v>282</v>
      </c>
      <c r="C1203" s="0" t="s">
        <v>325</v>
      </c>
      <c r="D1203" s="0" t="n">
        <v>20180810</v>
      </c>
      <c r="E1203" s="0" t="s">
        <v>1102</v>
      </c>
      <c r="F1203" s="0" t="n">
        <v>4600000</v>
      </c>
      <c r="G1203" s="0" t="n">
        <v>78.699</v>
      </c>
      <c r="H1203" s="0" t="n">
        <v>5.394034</v>
      </c>
      <c r="J1203" s="224" t="n">
        <f aca="false">ROUND(D1203/10000,0)</f>
        <v>2018</v>
      </c>
      <c r="K1203" s="224" t="n">
        <f aca="false">ROUND((D1203-J1203*10000)/100,0)</f>
        <v>8</v>
      </c>
      <c r="L1203" s="224" t="n">
        <f aca="false">D1203-J1203*10000-K1203*100</f>
        <v>10</v>
      </c>
      <c r="M1203" s="325" t="n">
        <f aca="false">DATE(J1203,K1203,L1203)</f>
        <v>43322</v>
      </c>
      <c r="N1203" s="222" t="n">
        <f aca="false">M1203+E1203</f>
        <v>43322.4738194445</v>
      </c>
      <c r="O1203" s="0" t="n">
        <v>78.699</v>
      </c>
      <c r="P1203" s="0" t="n">
        <v>5.394034</v>
      </c>
      <c r="Q1203" s="0" t="s">
        <v>282</v>
      </c>
    </row>
    <row r="1204" customFormat="false" ht="15" hidden="false" customHeight="false" outlineLevel="0" collapsed="false">
      <c r="A1204" s="0" t="s">
        <v>847</v>
      </c>
      <c r="B1204" s="0" t="s">
        <v>282</v>
      </c>
      <c r="C1204" s="0" t="s">
        <v>325</v>
      </c>
      <c r="D1204" s="0" t="n">
        <v>20180810</v>
      </c>
      <c r="E1204" s="0" t="s">
        <v>1103</v>
      </c>
      <c r="F1204" s="0" t="n">
        <v>4600000</v>
      </c>
      <c r="G1204" s="0" t="n">
        <v>78.236</v>
      </c>
      <c r="H1204" s="0" t="n">
        <v>5.435031</v>
      </c>
      <c r="J1204" s="224" t="n">
        <f aca="false">ROUND(D1204/10000,0)</f>
        <v>2018</v>
      </c>
      <c r="K1204" s="224" t="n">
        <f aca="false">ROUND((D1204-J1204*10000)/100,0)</f>
        <v>8</v>
      </c>
      <c r="L1204" s="224" t="n">
        <f aca="false">D1204-J1204*10000-K1204*100</f>
        <v>10</v>
      </c>
      <c r="M1204" s="325" t="n">
        <f aca="false">DATE(J1204,K1204,L1204)</f>
        <v>43322</v>
      </c>
      <c r="N1204" s="222" t="n">
        <f aca="false">M1204+E1204</f>
        <v>43322.4781712963</v>
      </c>
      <c r="O1204" s="0" t="n">
        <v>78.236</v>
      </c>
      <c r="P1204" s="0" t="n">
        <v>5.435031</v>
      </c>
      <c r="Q1204" s="0" t="s">
        <v>282</v>
      </c>
    </row>
    <row r="1205" customFormat="false" ht="15" hidden="false" customHeight="false" outlineLevel="0" collapsed="false">
      <c r="A1205" s="0" t="s">
        <v>847</v>
      </c>
      <c r="B1205" s="0" t="s">
        <v>282</v>
      </c>
      <c r="C1205" s="0" t="s">
        <v>325</v>
      </c>
      <c r="D1205" s="0" t="n">
        <v>20180810</v>
      </c>
      <c r="E1205" s="0" t="s">
        <v>1104</v>
      </c>
      <c r="F1205" s="0" t="n">
        <v>4600000</v>
      </c>
      <c r="G1205" s="0" t="n">
        <v>78.665</v>
      </c>
      <c r="H1205" s="0" t="n">
        <v>5.397034</v>
      </c>
      <c r="J1205" s="224" t="n">
        <f aca="false">ROUND(D1205/10000,0)</f>
        <v>2018</v>
      </c>
      <c r="K1205" s="224" t="n">
        <f aca="false">ROUND((D1205-J1205*10000)/100,0)</f>
        <v>8</v>
      </c>
      <c r="L1205" s="224" t="n">
        <f aca="false">D1205-J1205*10000-K1205*100</f>
        <v>10</v>
      </c>
      <c r="M1205" s="325" t="n">
        <f aca="false">DATE(J1205,K1205,L1205)</f>
        <v>43322</v>
      </c>
      <c r="N1205" s="222" t="n">
        <f aca="false">M1205+E1205</f>
        <v>43322.4804282407</v>
      </c>
      <c r="O1205" s="0" t="n">
        <v>78.665</v>
      </c>
      <c r="P1205" s="0" t="n">
        <v>5.397034</v>
      </c>
      <c r="Q1205" s="0" t="s">
        <v>282</v>
      </c>
    </row>
    <row r="1206" customFormat="false" ht="15" hidden="false" customHeight="false" outlineLevel="0" collapsed="false">
      <c r="A1206" s="0" t="s">
        <v>847</v>
      </c>
      <c r="B1206" s="0" t="s">
        <v>282</v>
      </c>
      <c r="C1206" s="0" t="s">
        <v>325</v>
      </c>
      <c r="D1206" s="0" t="n">
        <v>20180810</v>
      </c>
      <c r="E1206" s="0" t="s">
        <v>1105</v>
      </c>
      <c r="F1206" s="0" t="n">
        <v>28000</v>
      </c>
      <c r="G1206" s="0" t="n">
        <v>78.91</v>
      </c>
      <c r="H1206" s="0" t="n">
        <v>5.375461</v>
      </c>
      <c r="J1206" s="224" t="n">
        <f aca="false">ROUND(D1206/10000,0)</f>
        <v>2018</v>
      </c>
      <c r="K1206" s="224" t="n">
        <f aca="false">ROUND((D1206-J1206*10000)/100,0)</f>
        <v>8</v>
      </c>
      <c r="L1206" s="224" t="n">
        <f aca="false">D1206-J1206*10000-K1206*100</f>
        <v>10</v>
      </c>
      <c r="M1206" s="325" t="n">
        <f aca="false">DATE(J1206,K1206,L1206)</f>
        <v>43322</v>
      </c>
      <c r="N1206" s="222" t="n">
        <f aca="false">M1206+E1206</f>
        <v>43322.6614699074</v>
      </c>
      <c r="O1206" s="0" t="n">
        <v>78.91</v>
      </c>
      <c r="P1206" s="0" t="n">
        <v>5.375461</v>
      </c>
      <c r="Q1206" s="0" t="s">
        <v>282</v>
      </c>
    </row>
    <row r="1207" customFormat="false" ht="15" hidden="false" customHeight="false" outlineLevel="0" collapsed="false">
      <c r="A1207" s="0" t="s">
        <v>847</v>
      </c>
      <c r="B1207" s="0" t="s">
        <v>282</v>
      </c>
      <c r="C1207" s="0" t="s">
        <v>325</v>
      </c>
      <c r="D1207" s="0" t="n">
        <v>20180810</v>
      </c>
      <c r="E1207" s="0" t="s">
        <v>1105</v>
      </c>
      <c r="F1207" s="0" t="n">
        <v>28000</v>
      </c>
      <c r="G1207" s="0" t="n">
        <v>78.91</v>
      </c>
      <c r="H1207" s="0" t="n">
        <v>5.375461</v>
      </c>
      <c r="J1207" s="224" t="n">
        <f aca="false">ROUND(D1207/10000,0)</f>
        <v>2018</v>
      </c>
      <c r="K1207" s="224" t="n">
        <f aca="false">ROUND((D1207-J1207*10000)/100,0)</f>
        <v>8</v>
      </c>
      <c r="L1207" s="224" t="n">
        <f aca="false">D1207-J1207*10000-K1207*100</f>
        <v>10</v>
      </c>
      <c r="M1207" s="325" t="n">
        <f aca="false">DATE(J1207,K1207,L1207)</f>
        <v>43322</v>
      </c>
      <c r="N1207" s="222" t="n">
        <f aca="false">M1207+E1207</f>
        <v>43322.6614699074</v>
      </c>
      <c r="O1207" s="0" t="n">
        <v>78.91</v>
      </c>
      <c r="P1207" s="0" t="n">
        <v>5.375461</v>
      </c>
      <c r="Q1207" s="0" t="s">
        <v>282</v>
      </c>
    </row>
    <row r="1208" customFormat="false" ht="15" hidden="false" customHeight="false" outlineLevel="0" collapsed="false">
      <c r="A1208" s="0" t="s">
        <v>847</v>
      </c>
      <c r="B1208" s="0" t="s">
        <v>282</v>
      </c>
      <c r="C1208" s="0" t="s">
        <v>325</v>
      </c>
      <c r="D1208" s="0" t="n">
        <v>20180810</v>
      </c>
      <c r="E1208" s="0" t="s">
        <v>1105</v>
      </c>
      <c r="F1208" s="0" t="n">
        <v>28000</v>
      </c>
      <c r="G1208" s="0" t="n">
        <v>78.91</v>
      </c>
      <c r="H1208" s="0" t="n">
        <v>5.375461</v>
      </c>
      <c r="J1208" s="224" t="n">
        <f aca="false">ROUND(D1208/10000,0)</f>
        <v>2018</v>
      </c>
      <c r="K1208" s="224" t="n">
        <f aca="false">ROUND((D1208-J1208*10000)/100,0)</f>
        <v>8</v>
      </c>
      <c r="L1208" s="224" t="n">
        <f aca="false">D1208-J1208*10000-K1208*100</f>
        <v>10</v>
      </c>
      <c r="M1208" s="325" t="n">
        <f aca="false">DATE(J1208,K1208,L1208)</f>
        <v>43322</v>
      </c>
      <c r="N1208" s="222" t="n">
        <f aca="false">M1208+E1208</f>
        <v>43322.6614699074</v>
      </c>
      <c r="O1208" s="0" t="n">
        <v>78.91</v>
      </c>
      <c r="P1208" s="0" t="n">
        <v>5.375461</v>
      </c>
      <c r="Q1208" s="0" t="s">
        <v>282</v>
      </c>
    </row>
    <row r="1209" customFormat="false" ht="15" hidden="false" customHeight="false" outlineLevel="0" collapsed="false">
      <c r="A1209" s="0" t="s">
        <v>847</v>
      </c>
      <c r="B1209" s="0" t="s">
        <v>282</v>
      </c>
      <c r="C1209" s="0" t="s">
        <v>325</v>
      </c>
      <c r="D1209" s="0" t="n">
        <v>20180810</v>
      </c>
      <c r="E1209" s="0" t="s">
        <v>1105</v>
      </c>
      <c r="F1209" s="0" t="n">
        <v>28000</v>
      </c>
      <c r="G1209" s="0" t="n">
        <v>78.91</v>
      </c>
      <c r="H1209" s="0" t="n">
        <v>5.375461</v>
      </c>
      <c r="J1209" s="224" t="n">
        <f aca="false">ROUND(D1209/10000,0)</f>
        <v>2018</v>
      </c>
      <c r="K1209" s="224" t="n">
        <f aca="false">ROUND((D1209-J1209*10000)/100,0)</f>
        <v>8</v>
      </c>
      <c r="L1209" s="224" t="n">
        <f aca="false">D1209-J1209*10000-K1209*100</f>
        <v>10</v>
      </c>
      <c r="M1209" s="325" t="n">
        <f aca="false">DATE(J1209,K1209,L1209)</f>
        <v>43322</v>
      </c>
      <c r="N1209" s="222" t="n">
        <f aca="false">M1209+E1209</f>
        <v>43322.6614699074</v>
      </c>
      <c r="O1209" s="0" t="n">
        <v>78.91</v>
      </c>
      <c r="P1209" s="0" t="n">
        <v>5.375461</v>
      </c>
      <c r="Q1209" s="0" t="s">
        <v>282</v>
      </c>
    </row>
    <row r="1210" customFormat="false" ht="15" hidden="false" customHeight="false" outlineLevel="0" collapsed="false">
      <c r="A1210" s="0" t="s">
        <v>847</v>
      </c>
      <c r="B1210" s="0" t="s">
        <v>282</v>
      </c>
      <c r="C1210" s="0" t="s">
        <v>325</v>
      </c>
      <c r="D1210" s="0" t="n">
        <v>20180810</v>
      </c>
      <c r="E1210" s="0" t="s">
        <v>1105</v>
      </c>
      <c r="F1210" s="0" t="n">
        <v>28000</v>
      </c>
      <c r="G1210" s="0" t="n">
        <v>78.91</v>
      </c>
      <c r="H1210" s="0" t="n">
        <v>5.375461</v>
      </c>
      <c r="J1210" s="224" t="n">
        <f aca="false">ROUND(D1210/10000,0)</f>
        <v>2018</v>
      </c>
      <c r="K1210" s="224" t="n">
        <f aca="false">ROUND((D1210-J1210*10000)/100,0)</f>
        <v>8</v>
      </c>
      <c r="L1210" s="224" t="n">
        <f aca="false">D1210-J1210*10000-K1210*100</f>
        <v>10</v>
      </c>
      <c r="M1210" s="325" t="n">
        <f aca="false">DATE(J1210,K1210,L1210)</f>
        <v>43322</v>
      </c>
      <c r="N1210" s="222" t="n">
        <f aca="false">M1210+E1210</f>
        <v>43322.6614699074</v>
      </c>
      <c r="O1210" s="0" t="n">
        <v>78.91</v>
      </c>
      <c r="P1210" s="0" t="n">
        <v>5.375461</v>
      </c>
      <c r="Q1210" s="0" t="s">
        <v>282</v>
      </c>
    </row>
    <row r="1211" customFormat="false" ht="15" hidden="false" customHeight="false" outlineLevel="0" collapsed="false">
      <c r="A1211" s="0" t="s">
        <v>847</v>
      </c>
      <c r="B1211" s="0" t="s">
        <v>282</v>
      </c>
      <c r="C1211" s="0" t="s">
        <v>325</v>
      </c>
      <c r="D1211" s="0" t="n">
        <v>20180810</v>
      </c>
      <c r="E1211" s="0" t="s">
        <v>1106</v>
      </c>
      <c r="F1211" s="0" t="n">
        <v>28000</v>
      </c>
      <c r="G1211" s="0" t="n">
        <v>79.446</v>
      </c>
      <c r="H1211" s="0" t="n">
        <v>5.328584</v>
      </c>
      <c r="J1211" s="224" t="n">
        <f aca="false">ROUND(D1211/10000,0)</f>
        <v>2018</v>
      </c>
      <c r="K1211" s="224" t="n">
        <f aca="false">ROUND((D1211-J1211*10000)/100,0)</f>
        <v>8</v>
      </c>
      <c r="L1211" s="224" t="n">
        <f aca="false">D1211-J1211*10000-K1211*100</f>
        <v>10</v>
      </c>
      <c r="M1211" s="325" t="n">
        <f aca="false">DATE(J1211,K1211,L1211)</f>
        <v>43322</v>
      </c>
      <c r="N1211" s="222" t="n">
        <f aca="false">M1211+E1211</f>
        <v>43322.6629050926</v>
      </c>
      <c r="O1211" s="0" t="n">
        <v>79.446</v>
      </c>
      <c r="P1211" s="0" t="n">
        <v>5.328584</v>
      </c>
      <c r="Q1211" s="0" t="s">
        <v>282</v>
      </c>
    </row>
    <row r="1212" customFormat="false" ht="15" hidden="false" customHeight="false" outlineLevel="0" collapsed="false">
      <c r="A1212" s="0" t="s">
        <v>847</v>
      </c>
      <c r="B1212" s="0" t="s">
        <v>282</v>
      </c>
      <c r="C1212" s="0" t="s">
        <v>325</v>
      </c>
      <c r="D1212" s="0" t="n">
        <v>20180813</v>
      </c>
      <c r="E1212" s="0" t="s">
        <v>1107</v>
      </c>
      <c r="F1212" s="0" t="n">
        <v>41000</v>
      </c>
      <c r="G1212" s="0" t="n">
        <v>79.161</v>
      </c>
      <c r="H1212" s="0" t="n">
        <v>5.35355</v>
      </c>
      <c r="J1212" s="224" t="n">
        <f aca="false">ROUND(D1212/10000,0)</f>
        <v>2018</v>
      </c>
      <c r="K1212" s="224" t="n">
        <f aca="false">ROUND((D1212-J1212*10000)/100,0)</f>
        <v>8</v>
      </c>
      <c r="L1212" s="224" t="n">
        <f aca="false">D1212-J1212*10000-K1212*100</f>
        <v>13</v>
      </c>
      <c r="M1212" s="325" t="n">
        <f aca="false">DATE(J1212,K1212,L1212)</f>
        <v>43325</v>
      </c>
      <c r="N1212" s="222" t="n">
        <f aca="false">M1212+E1212</f>
        <v>43325.4262037037</v>
      </c>
      <c r="O1212" s="0" t="n">
        <v>79.161</v>
      </c>
      <c r="P1212" s="0" t="n">
        <v>5.35355</v>
      </c>
      <c r="Q1212" s="0" t="s">
        <v>282</v>
      </c>
    </row>
    <row r="1213" customFormat="false" ht="15" hidden="false" customHeight="false" outlineLevel="0" collapsed="false">
      <c r="A1213" s="0" t="s">
        <v>847</v>
      </c>
      <c r="B1213" s="0" t="s">
        <v>282</v>
      </c>
      <c r="C1213" s="0" t="s">
        <v>325</v>
      </c>
      <c r="D1213" s="0" t="n">
        <v>20180813</v>
      </c>
      <c r="E1213" s="0" t="s">
        <v>1107</v>
      </c>
      <c r="F1213" s="0" t="n">
        <v>41000</v>
      </c>
      <c r="G1213" s="0" t="n">
        <v>81.161</v>
      </c>
      <c r="H1213" s="0" t="n">
        <v>5.181548</v>
      </c>
      <c r="J1213" s="224" t="n">
        <f aca="false">ROUND(D1213/10000,0)</f>
        <v>2018</v>
      </c>
      <c r="K1213" s="224" t="n">
        <f aca="false">ROUND((D1213-J1213*10000)/100,0)</f>
        <v>8</v>
      </c>
      <c r="L1213" s="224" t="n">
        <f aca="false">D1213-J1213*10000-K1213*100</f>
        <v>13</v>
      </c>
      <c r="M1213" s="325" t="n">
        <f aca="false">DATE(J1213,K1213,L1213)</f>
        <v>43325</v>
      </c>
      <c r="N1213" s="222" t="n">
        <f aca="false">M1213+E1213</f>
        <v>43325.4262037037</v>
      </c>
      <c r="O1213" s="0" t="n">
        <v>81.161</v>
      </c>
      <c r="P1213" s="0" t="n">
        <v>5.181548</v>
      </c>
      <c r="Q1213" s="0" t="s">
        <v>282</v>
      </c>
    </row>
    <row r="1214" customFormat="false" ht="15" hidden="false" customHeight="false" outlineLevel="0" collapsed="false">
      <c r="A1214" s="0" t="s">
        <v>847</v>
      </c>
      <c r="B1214" s="0" t="s">
        <v>282</v>
      </c>
      <c r="C1214" s="0" t="s">
        <v>325</v>
      </c>
      <c r="D1214" s="0" t="n">
        <v>20180813</v>
      </c>
      <c r="E1214" s="0" t="s">
        <v>1108</v>
      </c>
      <c r="F1214" s="0" t="n">
        <v>41000</v>
      </c>
      <c r="G1214" s="0" t="n">
        <v>78.911</v>
      </c>
      <c r="H1214" s="0" t="n">
        <v>5.375469</v>
      </c>
      <c r="J1214" s="224" t="n">
        <f aca="false">ROUND(D1214/10000,0)</f>
        <v>2018</v>
      </c>
      <c r="K1214" s="224" t="n">
        <f aca="false">ROUND((D1214-J1214*10000)/100,0)</f>
        <v>8</v>
      </c>
      <c r="L1214" s="224" t="n">
        <f aca="false">D1214-J1214*10000-K1214*100</f>
        <v>13</v>
      </c>
      <c r="M1214" s="325" t="n">
        <f aca="false">DATE(J1214,K1214,L1214)</f>
        <v>43325</v>
      </c>
      <c r="N1214" s="222" t="n">
        <f aca="false">M1214+E1214</f>
        <v>43325.4262731482</v>
      </c>
      <c r="O1214" s="0" t="n">
        <v>78.911</v>
      </c>
      <c r="P1214" s="0" t="n">
        <v>5.375469</v>
      </c>
      <c r="Q1214" s="0" t="s">
        <v>282</v>
      </c>
    </row>
    <row r="1215" customFormat="false" ht="15" hidden="false" customHeight="false" outlineLevel="0" collapsed="false">
      <c r="A1215" s="0" t="s">
        <v>847</v>
      </c>
      <c r="B1215" s="0" t="s">
        <v>282</v>
      </c>
      <c r="C1215" s="0" t="s">
        <v>325</v>
      </c>
      <c r="D1215" s="0" t="n">
        <v>20180813</v>
      </c>
      <c r="E1215" s="0" t="s">
        <v>1109</v>
      </c>
      <c r="F1215" s="0" t="n">
        <v>7000</v>
      </c>
      <c r="G1215" s="0" t="n">
        <v>78.928</v>
      </c>
      <c r="H1215" s="0" t="n">
        <v>5.373975</v>
      </c>
      <c r="J1215" s="224" t="n">
        <f aca="false">ROUND(D1215/10000,0)</f>
        <v>2018</v>
      </c>
      <c r="K1215" s="224" t="n">
        <f aca="false">ROUND((D1215-J1215*10000)/100,0)</f>
        <v>8</v>
      </c>
      <c r="L1215" s="224" t="n">
        <f aca="false">D1215-J1215*10000-K1215*100</f>
        <v>13</v>
      </c>
      <c r="M1215" s="325" t="n">
        <f aca="false">DATE(J1215,K1215,L1215)</f>
        <v>43325</v>
      </c>
      <c r="N1215" s="222" t="n">
        <f aca="false">M1215+E1215</f>
        <v>43325.6198263889</v>
      </c>
      <c r="O1215" s="0" t="n">
        <v>78.928</v>
      </c>
      <c r="P1215" s="0" t="n">
        <v>5.373975</v>
      </c>
      <c r="Q1215" s="0" t="s">
        <v>282</v>
      </c>
    </row>
    <row r="1216" customFormat="false" ht="15" hidden="false" customHeight="false" outlineLevel="0" collapsed="false">
      <c r="A1216" s="0" t="s">
        <v>847</v>
      </c>
      <c r="B1216" s="0" t="s">
        <v>282</v>
      </c>
      <c r="C1216" s="0" t="s">
        <v>325</v>
      </c>
      <c r="D1216" s="0" t="n">
        <v>20180813</v>
      </c>
      <c r="E1216" s="0" t="s">
        <v>1109</v>
      </c>
      <c r="F1216" s="0" t="n">
        <v>7000</v>
      </c>
      <c r="G1216" s="0" t="n">
        <v>78.928</v>
      </c>
      <c r="H1216" s="0" t="n">
        <v>5.373975</v>
      </c>
      <c r="J1216" s="224" t="n">
        <f aca="false">ROUND(D1216/10000,0)</f>
        <v>2018</v>
      </c>
      <c r="K1216" s="224" t="n">
        <f aca="false">ROUND((D1216-J1216*10000)/100,0)</f>
        <v>8</v>
      </c>
      <c r="L1216" s="224" t="n">
        <f aca="false">D1216-J1216*10000-K1216*100</f>
        <v>13</v>
      </c>
      <c r="M1216" s="325" t="n">
        <f aca="false">DATE(J1216,K1216,L1216)</f>
        <v>43325</v>
      </c>
      <c r="N1216" s="222" t="n">
        <f aca="false">M1216+E1216</f>
        <v>43325.6198263889</v>
      </c>
      <c r="O1216" s="0" t="n">
        <v>78.928</v>
      </c>
      <c r="P1216" s="0" t="n">
        <v>5.373975</v>
      </c>
      <c r="Q1216" s="0" t="s">
        <v>282</v>
      </c>
    </row>
    <row r="1217" customFormat="false" ht="15" hidden="false" customHeight="false" outlineLevel="0" collapsed="false">
      <c r="A1217" s="0" t="s">
        <v>847</v>
      </c>
      <c r="B1217" s="0" t="s">
        <v>282</v>
      </c>
      <c r="C1217" s="0" t="s">
        <v>325</v>
      </c>
      <c r="D1217" s="0" t="n">
        <v>20180813</v>
      </c>
      <c r="E1217" s="0" t="s">
        <v>1110</v>
      </c>
      <c r="F1217" s="0" t="n">
        <v>7000</v>
      </c>
      <c r="G1217" s="0" t="n">
        <v>78.928</v>
      </c>
      <c r="H1217" s="0" t="n">
        <v>5.373975</v>
      </c>
      <c r="J1217" s="224" t="n">
        <f aca="false">ROUND(D1217/10000,0)</f>
        <v>2018</v>
      </c>
      <c r="K1217" s="224" t="n">
        <f aca="false">ROUND((D1217-J1217*10000)/100,0)</f>
        <v>8</v>
      </c>
      <c r="L1217" s="224" t="n">
        <f aca="false">D1217-J1217*10000-K1217*100</f>
        <v>13</v>
      </c>
      <c r="M1217" s="325" t="n">
        <f aca="false">DATE(J1217,K1217,L1217)</f>
        <v>43325</v>
      </c>
      <c r="N1217" s="222" t="n">
        <f aca="false">M1217+E1217</f>
        <v>43325.619837963</v>
      </c>
      <c r="O1217" s="0" t="n">
        <v>78.928</v>
      </c>
      <c r="P1217" s="0" t="n">
        <v>5.373975</v>
      </c>
      <c r="Q1217" s="0" t="s">
        <v>282</v>
      </c>
    </row>
    <row r="1218" customFormat="false" ht="15" hidden="false" customHeight="false" outlineLevel="0" collapsed="false">
      <c r="A1218" s="0" t="s">
        <v>847</v>
      </c>
      <c r="B1218" s="0" t="s">
        <v>282</v>
      </c>
      <c r="C1218" s="0" t="s">
        <v>325</v>
      </c>
      <c r="D1218" s="0" t="n">
        <v>20180813</v>
      </c>
      <c r="E1218" s="0" t="s">
        <v>1111</v>
      </c>
      <c r="F1218" s="0" t="n">
        <v>7000</v>
      </c>
      <c r="G1218" s="0" t="n">
        <v>79.092</v>
      </c>
      <c r="H1218" s="0" t="n">
        <v>5.35959</v>
      </c>
      <c r="J1218" s="224" t="n">
        <f aca="false">ROUND(D1218/10000,0)</f>
        <v>2018</v>
      </c>
      <c r="K1218" s="224" t="n">
        <f aca="false">ROUND((D1218-J1218*10000)/100,0)</f>
        <v>8</v>
      </c>
      <c r="L1218" s="224" t="n">
        <f aca="false">D1218-J1218*10000-K1218*100</f>
        <v>13</v>
      </c>
      <c r="M1218" s="325" t="n">
        <f aca="false">DATE(J1218,K1218,L1218)</f>
        <v>43325</v>
      </c>
      <c r="N1218" s="222" t="n">
        <f aca="false">M1218+E1218</f>
        <v>43325.6226967593</v>
      </c>
      <c r="O1218" s="0" t="n">
        <v>79.092</v>
      </c>
      <c r="P1218" s="0" t="n">
        <v>5.35959</v>
      </c>
      <c r="Q1218" s="0" t="s">
        <v>282</v>
      </c>
    </row>
    <row r="1219" customFormat="false" ht="15" hidden="false" customHeight="false" outlineLevel="0" collapsed="false">
      <c r="A1219" s="0" t="s">
        <v>847</v>
      </c>
      <c r="B1219" s="0" t="s">
        <v>282</v>
      </c>
      <c r="C1219" s="0" t="s">
        <v>325</v>
      </c>
      <c r="D1219" s="0" t="n">
        <v>20180813</v>
      </c>
      <c r="E1219" s="0" t="s">
        <v>1112</v>
      </c>
      <c r="F1219" s="0" t="n">
        <v>7000</v>
      </c>
      <c r="G1219" s="0" t="n">
        <v>79.092</v>
      </c>
      <c r="H1219" s="0" t="n">
        <v>5.35959</v>
      </c>
      <c r="J1219" s="224" t="n">
        <f aca="false">ROUND(D1219/10000,0)</f>
        <v>2018</v>
      </c>
      <c r="K1219" s="224" t="n">
        <f aca="false">ROUND((D1219-J1219*10000)/100,0)</f>
        <v>8</v>
      </c>
      <c r="L1219" s="224" t="n">
        <f aca="false">D1219-J1219*10000-K1219*100</f>
        <v>13</v>
      </c>
      <c r="M1219" s="325" t="n">
        <f aca="false">DATE(J1219,K1219,L1219)</f>
        <v>43325</v>
      </c>
      <c r="N1219" s="222" t="n">
        <f aca="false">M1219+E1219</f>
        <v>43325.6227083333</v>
      </c>
      <c r="O1219" s="0" t="n">
        <v>79.092</v>
      </c>
      <c r="P1219" s="0" t="n">
        <v>5.35959</v>
      </c>
      <c r="Q1219" s="0" t="s">
        <v>282</v>
      </c>
    </row>
    <row r="1220" customFormat="false" ht="15" hidden="false" customHeight="false" outlineLevel="0" collapsed="false">
      <c r="A1220" s="0" t="s">
        <v>847</v>
      </c>
      <c r="B1220" s="0" t="s">
        <v>282</v>
      </c>
      <c r="C1220" s="0" t="s">
        <v>325</v>
      </c>
      <c r="D1220" s="0" t="n">
        <v>20180813</v>
      </c>
      <c r="E1220" s="0" t="s">
        <v>1113</v>
      </c>
      <c r="F1220" s="0" t="n">
        <v>3000000</v>
      </c>
      <c r="G1220" s="0" t="n">
        <v>78.15</v>
      </c>
      <c r="H1220" s="0" t="n">
        <v>5.442783</v>
      </c>
      <c r="J1220" s="224" t="n">
        <f aca="false">ROUND(D1220/10000,0)</f>
        <v>2018</v>
      </c>
      <c r="K1220" s="224" t="n">
        <f aca="false">ROUND((D1220-J1220*10000)/100,0)</f>
        <v>8</v>
      </c>
      <c r="L1220" s="224" t="n">
        <f aca="false">D1220-J1220*10000-K1220*100</f>
        <v>13</v>
      </c>
      <c r="M1220" s="325" t="n">
        <f aca="false">DATE(J1220,K1220,L1220)</f>
        <v>43325</v>
      </c>
      <c r="N1220" s="222" t="n">
        <f aca="false">M1220+E1220</f>
        <v>43325.7079398148</v>
      </c>
      <c r="O1220" s="0" t="n">
        <v>78.15</v>
      </c>
      <c r="P1220" s="0" t="n">
        <v>5.442783</v>
      </c>
      <c r="Q1220" s="0" t="s">
        <v>282</v>
      </c>
    </row>
    <row r="1221" customFormat="false" ht="15" hidden="false" customHeight="false" outlineLevel="0" collapsed="false">
      <c r="A1221" s="0" t="s">
        <v>847</v>
      </c>
      <c r="B1221" s="0" t="s">
        <v>282</v>
      </c>
      <c r="C1221" s="0" t="s">
        <v>325</v>
      </c>
      <c r="D1221" s="0" t="n">
        <v>20180814</v>
      </c>
      <c r="E1221" s="0" t="s">
        <v>1114</v>
      </c>
      <c r="F1221" s="0" t="n">
        <v>25000</v>
      </c>
      <c r="G1221" s="0" t="n">
        <v>80.21</v>
      </c>
      <c r="H1221" s="0" t="n">
        <v>5.262691</v>
      </c>
      <c r="J1221" s="224" t="n">
        <f aca="false">ROUND(D1221/10000,0)</f>
        <v>2018</v>
      </c>
      <c r="K1221" s="224" t="n">
        <f aca="false">ROUND((D1221-J1221*10000)/100,0)</f>
        <v>8</v>
      </c>
      <c r="L1221" s="224" t="n">
        <f aca="false">D1221-J1221*10000-K1221*100</f>
        <v>14</v>
      </c>
      <c r="M1221" s="325" t="n">
        <f aca="false">DATE(J1221,K1221,L1221)</f>
        <v>43326</v>
      </c>
      <c r="N1221" s="222" t="n">
        <f aca="false">M1221+E1221</f>
        <v>43326.4542476852</v>
      </c>
      <c r="O1221" s="0" t="n">
        <v>80.21</v>
      </c>
      <c r="P1221" s="0" t="n">
        <v>5.262691</v>
      </c>
      <c r="Q1221" s="0" t="s">
        <v>282</v>
      </c>
    </row>
    <row r="1222" customFormat="false" ht="15" hidden="false" customHeight="false" outlineLevel="0" collapsed="false">
      <c r="A1222" s="0" t="s">
        <v>847</v>
      </c>
      <c r="B1222" s="0" t="s">
        <v>282</v>
      </c>
      <c r="C1222" s="0" t="s">
        <v>325</v>
      </c>
      <c r="D1222" s="0" t="n">
        <v>20180814</v>
      </c>
      <c r="E1222" s="0" t="s">
        <v>1114</v>
      </c>
      <c r="F1222" s="0" t="n">
        <v>25000</v>
      </c>
      <c r="G1222" s="0" t="n">
        <v>82.21</v>
      </c>
      <c r="H1222" s="0" t="n">
        <v>5.093711</v>
      </c>
      <c r="J1222" s="224" t="n">
        <f aca="false">ROUND(D1222/10000,0)</f>
        <v>2018</v>
      </c>
      <c r="K1222" s="224" t="n">
        <f aca="false">ROUND((D1222-J1222*10000)/100,0)</f>
        <v>8</v>
      </c>
      <c r="L1222" s="224" t="n">
        <f aca="false">D1222-J1222*10000-K1222*100</f>
        <v>14</v>
      </c>
      <c r="M1222" s="325" t="n">
        <f aca="false">DATE(J1222,K1222,L1222)</f>
        <v>43326</v>
      </c>
      <c r="N1222" s="222" t="n">
        <f aca="false">M1222+E1222</f>
        <v>43326.4542476852</v>
      </c>
      <c r="O1222" s="0" t="n">
        <v>82.21</v>
      </c>
      <c r="P1222" s="0" t="n">
        <v>5.093711</v>
      </c>
      <c r="Q1222" s="0" t="s">
        <v>282</v>
      </c>
    </row>
    <row r="1223" customFormat="false" ht="15" hidden="false" customHeight="false" outlineLevel="0" collapsed="false">
      <c r="A1223" s="0" t="s">
        <v>847</v>
      </c>
      <c r="B1223" s="0" t="s">
        <v>282</v>
      </c>
      <c r="C1223" s="0" t="s">
        <v>325</v>
      </c>
      <c r="D1223" s="0" t="n">
        <v>20180814</v>
      </c>
      <c r="E1223" s="0" t="s">
        <v>1114</v>
      </c>
      <c r="F1223" s="0" t="n">
        <v>25000</v>
      </c>
      <c r="G1223" s="0" t="n">
        <v>79.96</v>
      </c>
      <c r="H1223" s="0" t="n">
        <v>5.284219</v>
      </c>
      <c r="J1223" s="224" t="n">
        <f aca="false">ROUND(D1223/10000,0)</f>
        <v>2018</v>
      </c>
      <c r="K1223" s="224" t="n">
        <f aca="false">ROUND((D1223-J1223*10000)/100,0)</f>
        <v>8</v>
      </c>
      <c r="L1223" s="224" t="n">
        <f aca="false">D1223-J1223*10000-K1223*100</f>
        <v>14</v>
      </c>
      <c r="M1223" s="325" t="n">
        <f aca="false">DATE(J1223,K1223,L1223)</f>
        <v>43326</v>
      </c>
      <c r="N1223" s="222" t="n">
        <f aca="false">M1223+E1223</f>
        <v>43326.4542476852</v>
      </c>
      <c r="O1223" s="0" t="n">
        <v>79.96</v>
      </c>
      <c r="P1223" s="0" t="n">
        <v>5.284219</v>
      </c>
      <c r="Q1223" s="0" t="s">
        <v>282</v>
      </c>
    </row>
    <row r="1224" customFormat="false" ht="15" hidden="false" customHeight="false" outlineLevel="0" collapsed="false">
      <c r="A1224" s="0" t="s">
        <v>847</v>
      </c>
      <c r="B1224" s="0" t="s">
        <v>282</v>
      </c>
      <c r="C1224" s="0" t="s">
        <v>325</v>
      </c>
      <c r="D1224" s="0" t="n">
        <v>20180814</v>
      </c>
      <c r="E1224" s="0" t="s">
        <v>1114</v>
      </c>
      <c r="F1224" s="0" t="n">
        <v>25000</v>
      </c>
      <c r="G1224" s="0" t="n">
        <v>79.96</v>
      </c>
      <c r="H1224" s="0" t="n">
        <v>5.284219</v>
      </c>
      <c r="J1224" s="224" t="n">
        <f aca="false">ROUND(D1224/10000,0)</f>
        <v>2018</v>
      </c>
      <c r="K1224" s="224" t="n">
        <f aca="false">ROUND((D1224-J1224*10000)/100,0)</f>
        <v>8</v>
      </c>
      <c r="L1224" s="224" t="n">
        <f aca="false">D1224-J1224*10000-K1224*100</f>
        <v>14</v>
      </c>
      <c r="M1224" s="325" t="n">
        <f aca="false">DATE(J1224,K1224,L1224)</f>
        <v>43326</v>
      </c>
      <c r="N1224" s="222" t="n">
        <f aca="false">M1224+E1224</f>
        <v>43326.4542476852</v>
      </c>
      <c r="O1224" s="0" t="n">
        <v>79.96</v>
      </c>
      <c r="P1224" s="0" t="n">
        <v>5.284219</v>
      </c>
      <c r="Q1224" s="0" t="s">
        <v>282</v>
      </c>
    </row>
    <row r="1225" customFormat="false" ht="15" hidden="false" customHeight="false" outlineLevel="0" collapsed="false">
      <c r="A1225" s="0" t="s">
        <v>847</v>
      </c>
      <c r="B1225" s="0" t="s">
        <v>282</v>
      </c>
      <c r="C1225" s="0" t="s">
        <v>325</v>
      </c>
      <c r="D1225" s="0" t="n">
        <v>20180814</v>
      </c>
      <c r="E1225" s="0" t="s">
        <v>1114</v>
      </c>
      <c r="F1225" s="0" t="n">
        <v>25000</v>
      </c>
      <c r="G1225" s="0" t="n">
        <v>79.96</v>
      </c>
      <c r="H1225" s="0" t="n">
        <v>5.284219</v>
      </c>
      <c r="J1225" s="224" t="n">
        <f aca="false">ROUND(D1225/10000,0)</f>
        <v>2018</v>
      </c>
      <c r="K1225" s="224" t="n">
        <f aca="false">ROUND((D1225-J1225*10000)/100,0)</f>
        <v>8</v>
      </c>
      <c r="L1225" s="224" t="n">
        <f aca="false">D1225-J1225*10000-K1225*100</f>
        <v>14</v>
      </c>
      <c r="M1225" s="325" t="n">
        <f aca="false">DATE(J1225,K1225,L1225)</f>
        <v>43326</v>
      </c>
      <c r="N1225" s="222" t="n">
        <f aca="false">M1225+E1225</f>
        <v>43326.4542476852</v>
      </c>
      <c r="O1225" s="0" t="n">
        <v>79.96</v>
      </c>
      <c r="P1225" s="0" t="n">
        <v>5.284219</v>
      </c>
      <c r="Q1225" s="0" t="s">
        <v>282</v>
      </c>
    </row>
    <row r="1226" customFormat="false" ht="15" hidden="false" customHeight="false" outlineLevel="0" collapsed="false">
      <c r="A1226" s="0" t="s">
        <v>847</v>
      </c>
      <c r="B1226" s="0" t="s">
        <v>282</v>
      </c>
      <c r="C1226" s="0" t="s">
        <v>325</v>
      </c>
      <c r="D1226" s="0" t="n">
        <v>20180814</v>
      </c>
      <c r="E1226" s="0" t="s">
        <v>1114</v>
      </c>
      <c r="F1226" s="0" t="n">
        <v>25000</v>
      </c>
      <c r="G1226" s="0" t="n">
        <v>79.96</v>
      </c>
      <c r="H1226" s="0" t="n">
        <v>5.284219</v>
      </c>
      <c r="J1226" s="224" t="n">
        <f aca="false">ROUND(D1226/10000,0)</f>
        <v>2018</v>
      </c>
      <c r="K1226" s="224" t="n">
        <f aca="false">ROUND((D1226-J1226*10000)/100,0)</f>
        <v>8</v>
      </c>
      <c r="L1226" s="224" t="n">
        <f aca="false">D1226-J1226*10000-K1226*100</f>
        <v>14</v>
      </c>
      <c r="M1226" s="325" t="n">
        <f aca="false">DATE(J1226,K1226,L1226)</f>
        <v>43326</v>
      </c>
      <c r="N1226" s="222" t="n">
        <f aca="false">M1226+E1226</f>
        <v>43326.4542476852</v>
      </c>
      <c r="O1226" s="0" t="n">
        <v>79.96</v>
      </c>
      <c r="P1226" s="0" t="n">
        <v>5.284219</v>
      </c>
      <c r="Q1226" s="0" t="s">
        <v>282</v>
      </c>
    </row>
    <row r="1227" customFormat="false" ht="15" hidden="false" customHeight="false" outlineLevel="0" collapsed="false">
      <c r="A1227" s="0" t="s">
        <v>847</v>
      </c>
      <c r="B1227" s="0" t="s">
        <v>282</v>
      </c>
      <c r="C1227" s="0" t="s">
        <v>325</v>
      </c>
      <c r="D1227" s="0" t="n">
        <v>20180814</v>
      </c>
      <c r="E1227" s="0" t="s">
        <v>1115</v>
      </c>
      <c r="F1227" s="0" t="n">
        <v>12000</v>
      </c>
      <c r="G1227" s="0" t="n">
        <v>79.254</v>
      </c>
      <c r="H1227" s="0" t="n">
        <v>5.345514</v>
      </c>
      <c r="J1227" s="224" t="n">
        <f aca="false">ROUND(D1227/10000,0)</f>
        <v>2018</v>
      </c>
      <c r="K1227" s="224" t="n">
        <f aca="false">ROUND((D1227-J1227*10000)/100,0)</f>
        <v>8</v>
      </c>
      <c r="L1227" s="224" t="n">
        <f aca="false">D1227-J1227*10000-K1227*100</f>
        <v>14</v>
      </c>
      <c r="M1227" s="325" t="n">
        <f aca="false">DATE(J1227,K1227,L1227)</f>
        <v>43326</v>
      </c>
      <c r="N1227" s="222" t="n">
        <f aca="false">M1227+E1227</f>
        <v>43326.6175115741</v>
      </c>
      <c r="O1227" s="0" t="n">
        <v>79.254</v>
      </c>
      <c r="P1227" s="0" t="n">
        <v>5.345514</v>
      </c>
      <c r="Q1227" s="0" t="s">
        <v>282</v>
      </c>
    </row>
    <row r="1228" customFormat="false" ht="15" hidden="false" customHeight="false" outlineLevel="0" collapsed="false">
      <c r="A1228" s="0" t="s">
        <v>847</v>
      </c>
      <c r="B1228" s="0" t="s">
        <v>282</v>
      </c>
      <c r="C1228" s="0" t="s">
        <v>325</v>
      </c>
      <c r="D1228" s="0" t="n">
        <v>20180814</v>
      </c>
      <c r="E1228" s="0" t="s">
        <v>1115</v>
      </c>
      <c r="F1228" s="0" t="n">
        <v>12000</v>
      </c>
      <c r="G1228" s="0" t="n">
        <v>79.254</v>
      </c>
      <c r="H1228" s="0" t="n">
        <v>5.345514</v>
      </c>
      <c r="J1228" s="224" t="n">
        <f aca="false">ROUND(D1228/10000,0)</f>
        <v>2018</v>
      </c>
      <c r="K1228" s="224" t="n">
        <f aca="false">ROUND((D1228-J1228*10000)/100,0)</f>
        <v>8</v>
      </c>
      <c r="L1228" s="224" t="n">
        <f aca="false">D1228-J1228*10000-K1228*100</f>
        <v>14</v>
      </c>
      <c r="M1228" s="325" t="n">
        <f aca="false">DATE(J1228,K1228,L1228)</f>
        <v>43326</v>
      </c>
      <c r="N1228" s="222" t="n">
        <f aca="false">M1228+E1228</f>
        <v>43326.6175115741</v>
      </c>
      <c r="O1228" s="0" t="n">
        <v>79.254</v>
      </c>
      <c r="P1228" s="0" t="n">
        <v>5.345514</v>
      </c>
      <c r="Q1228" s="0" t="s">
        <v>282</v>
      </c>
    </row>
    <row r="1229" customFormat="false" ht="15" hidden="false" customHeight="false" outlineLevel="0" collapsed="false">
      <c r="A1229" s="0" t="s">
        <v>847</v>
      </c>
      <c r="B1229" s="0" t="s">
        <v>282</v>
      </c>
      <c r="C1229" s="0" t="s">
        <v>325</v>
      </c>
      <c r="D1229" s="0" t="n">
        <v>20180814</v>
      </c>
      <c r="E1229" s="0" t="s">
        <v>1116</v>
      </c>
      <c r="F1229" s="0" t="n">
        <v>6000</v>
      </c>
      <c r="G1229" s="0" t="n">
        <v>79.226</v>
      </c>
      <c r="H1229" s="0" t="n">
        <v>5.347961</v>
      </c>
      <c r="J1229" s="224" t="n">
        <f aca="false">ROUND(D1229/10000,0)</f>
        <v>2018</v>
      </c>
      <c r="K1229" s="224" t="n">
        <f aca="false">ROUND((D1229-J1229*10000)/100,0)</f>
        <v>8</v>
      </c>
      <c r="L1229" s="224" t="n">
        <f aca="false">D1229-J1229*10000-K1229*100</f>
        <v>14</v>
      </c>
      <c r="M1229" s="325" t="n">
        <f aca="false">DATE(J1229,K1229,L1229)</f>
        <v>43326</v>
      </c>
      <c r="N1229" s="222" t="n">
        <f aca="false">M1229+E1229</f>
        <v>43326.6443171296</v>
      </c>
      <c r="O1229" s="0" t="n">
        <v>79.226</v>
      </c>
      <c r="P1229" s="0" t="n">
        <v>5.347961</v>
      </c>
      <c r="Q1229" s="0" t="s">
        <v>282</v>
      </c>
    </row>
    <row r="1230" customFormat="false" ht="15" hidden="false" customHeight="false" outlineLevel="0" collapsed="false">
      <c r="A1230" s="0" t="s">
        <v>847</v>
      </c>
      <c r="B1230" s="0" t="s">
        <v>282</v>
      </c>
      <c r="C1230" s="0" t="s">
        <v>325</v>
      </c>
      <c r="D1230" s="0" t="n">
        <v>20180814</v>
      </c>
      <c r="E1230" s="0" t="s">
        <v>1116</v>
      </c>
      <c r="F1230" s="0" t="n">
        <v>6000</v>
      </c>
      <c r="G1230" s="0" t="n">
        <v>79.226</v>
      </c>
      <c r="H1230" s="0" t="n">
        <v>5.347961</v>
      </c>
      <c r="J1230" s="224" t="n">
        <f aca="false">ROUND(D1230/10000,0)</f>
        <v>2018</v>
      </c>
      <c r="K1230" s="224" t="n">
        <f aca="false">ROUND((D1230-J1230*10000)/100,0)</f>
        <v>8</v>
      </c>
      <c r="L1230" s="224" t="n">
        <f aca="false">D1230-J1230*10000-K1230*100</f>
        <v>14</v>
      </c>
      <c r="M1230" s="325" t="n">
        <f aca="false">DATE(J1230,K1230,L1230)</f>
        <v>43326</v>
      </c>
      <c r="N1230" s="222" t="n">
        <f aca="false">M1230+E1230</f>
        <v>43326.6443171296</v>
      </c>
      <c r="O1230" s="0" t="n">
        <v>79.226</v>
      </c>
      <c r="P1230" s="0" t="n">
        <v>5.347961</v>
      </c>
      <c r="Q1230" s="0" t="s">
        <v>282</v>
      </c>
    </row>
    <row r="1231" customFormat="false" ht="15" hidden="false" customHeight="false" outlineLevel="0" collapsed="false">
      <c r="A1231" s="0" t="s">
        <v>847</v>
      </c>
      <c r="B1231" s="0" t="s">
        <v>282</v>
      </c>
      <c r="C1231" s="0" t="s">
        <v>325</v>
      </c>
      <c r="D1231" s="0" t="n">
        <v>20180814</v>
      </c>
      <c r="E1231" s="0" t="s">
        <v>1117</v>
      </c>
      <c r="F1231" s="0" t="n">
        <v>7000</v>
      </c>
      <c r="G1231" s="0" t="n">
        <v>79.271</v>
      </c>
      <c r="H1231" s="0" t="n">
        <v>5.34403</v>
      </c>
      <c r="J1231" s="224" t="n">
        <f aca="false">ROUND(D1231/10000,0)</f>
        <v>2018</v>
      </c>
      <c r="K1231" s="224" t="n">
        <f aca="false">ROUND((D1231-J1231*10000)/100,0)</f>
        <v>8</v>
      </c>
      <c r="L1231" s="224" t="n">
        <f aca="false">D1231-J1231*10000-K1231*100</f>
        <v>14</v>
      </c>
      <c r="M1231" s="325" t="n">
        <f aca="false">DATE(J1231,K1231,L1231)</f>
        <v>43326</v>
      </c>
      <c r="N1231" s="222" t="n">
        <f aca="false">M1231+E1231</f>
        <v>43326.6663657407</v>
      </c>
      <c r="O1231" s="0" t="n">
        <v>79.271</v>
      </c>
      <c r="P1231" s="0" t="n">
        <v>5.34403</v>
      </c>
      <c r="Q1231" s="0" t="s">
        <v>282</v>
      </c>
    </row>
    <row r="1232" customFormat="false" ht="15" hidden="false" customHeight="false" outlineLevel="0" collapsed="false">
      <c r="A1232" s="0" t="s">
        <v>847</v>
      </c>
      <c r="B1232" s="0" t="s">
        <v>282</v>
      </c>
      <c r="C1232" s="0" t="s">
        <v>325</v>
      </c>
      <c r="D1232" s="0" t="n">
        <v>20180814</v>
      </c>
      <c r="E1232" s="0" t="s">
        <v>1117</v>
      </c>
      <c r="F1232" s="0" t="n">
        <v>7000</v>
      </c>
      <c r="G1232" s="0" t="n">
        <v>79.271</v>
      </c>
      <c r="H1232" s="0" t="n">
        <v>5.34403</v>
      </c>
      <c r="J1232" s="224" t="n">
        <f aca="false">ROUND(D1232/10000,0)</f>
        <v>2018</v>
      </c>
      <c r="K1232" s="224" t="n">
        <f aca="false">ROUND((D1232-J1232*10000)/100,0)</f>
        <v>8</v>
      </c>
      <c r="L1232" s="224" t="n">
        <f aca="false">D1232-J1232*10000-K1232*100</f>
        <v>14</v>
      </c>
      <c r="M1232" s="325" t="n">
        <f aca="false">DATE(J1232,K1232,L1232)</f>
        <v>43326</v>
      </c>
      <c r="N1232" s="222" t="n">
        <f aca="false">M1232+E1232</f>
        <v>43326.6663657407</v>
      </c>
      <c r="O1232" s="0" t="n">
        <v>79.271</v>
      </c>
      <c r="P1232" s="0" t="n">
        <v>5.34403</v>
      </c>
      <c r="Q1232" s="0" t="s">
        <v>282</v>
      </c>
    </row>
    <row r="1233" customFormat="false" ht="15" hidden="false" customHeight="false" outlineLevel="0" collapsed="false">
      <c r="A1233" s="0" t="s">
        <v>847</v>
      </c>
      <c r="B1233" s="0" t="s">
        <v>282</v>
      </c>
      <c r="C1233" s="0" t="s">
        <v>325</v>
      </c>
      <c r="D1233" s="0" t="n">
        <v>20180815</v>
      </c>
      <c r="E1233" s="0" t="s">
        <v>1118</v>
      </c>
      <c r="F1233" s="0" t="n">
        <v>200000</v>
      </c>
      <c r="G1233" s="0" t="n">
        <v>79.594</v>
      </c>
      <c r="H1233" s="0" t="n">
        <v>5.315995</v>
      </c>
      <c r="J1233" s="224" t="n">
        <f aca="false">ROUND(D1233/10000,0)</f>
        <v>2018</v>
      </c>
      <c r="K1233" s="224" t="n">
        <f aca="false">ROUND((D1233-J1233*10000)/100,0)</f>
        <v>8</v>
      </c>
      <c r="L1233" s="224" t="n">
        <f aca="false">D1233-J1233*10000-K1233*100</f>
        <v>15</v>
      </c>
      <c r="M1233" s="325" t="n">
        <f aca="false">DATE(J1233,K1233,L1233)</f>
        <v>43327</v>
      </c>
      <c r="N1233" s="222" t="n">
        <f aca="false">M1233+E1233</f>
        <v>43327.390462963</v>
      </c>
      <c r="O1233" s="0" t="n">
        <v>79.594</v>
      </c>
      <c r="P1233" s="0" t="n">
        <v>5.315995</v>
      </c>
      <c r="Q1233" s="0" t="s">
        <v>282</v>
      </c>
    </row>
    <row r="1234" customFormat="false" ht="15" hidden="false" customHeight="false" outlineLevel="0" collapsed="false">
      <c r="A1234" s="0" t="s">
        <v>847</v>
      </c>
      <c r="B1234" s="0" t="s">
        <v>282</v>
      </c>
      <c r="C1234" s="0" t="s">
        <v>325</v>
      </c>
      <c r="D1234" s="0" t="n">
        <v>20180815</v>
      </c>
      <c r="E1234" s="0" t="s">
        <v>1119</v>
      </c>
      <c r="F1234" s="0" t="n">
        <v>2000</v>
      </c>
      <c r="G1234" s="0" t="n">
        <v>79.33</v>
      </c>
      <c r="H1234" s="0" t="n">
        <v>5.338974</v>
      </c>
      <c r="J1234" s="224" t="n">
        <f aca="false">ROUND(D1234/10000,0)</f>
        <v>2018</v>
      </c>
      <c r="K1234" s="224" t="n">
        <f aca="false">ROUND((D1234-J1234*10000)/100,0)</f>
        <v>8</v>
      </c>
      <c r="L1234" s="224" t="n">
        <f aca="false">D1234-J1234*10000-K1234*100</f>
        <v>15</v>
      </c>
      <c r="M1234" s="325" t="n">
        <f aca="false">DATE(J1234,K1234,L1234)</f>
        <v>43327</v>
      </c>
      <c r="N1234" s="222" t="n">
        <f aca="false">M1234+E1234</f>
        <v>43327.5172337963</v>
      </c>
      <c r="O1234" s="0" t="n">
        <v>79.33</v>
      </c>
      <c r="P1234" s="0" t="n">
        <v>5.338974</v>
      </c>
      <c r="Q1234" s="0" t="s">
        <v>282</v>
      </c>
    </row>
    <row r="1235" customFormat="false" ht="15" hidden="false" customHeight="false" outlineLevel="0" collapsed="false">
      <c r="A1235" s="0" t="s">
        <v>847</v>
      </c>
      <c r="B1235" s="0" t="s">
        <v>282</v>
      </c>
      <c r="C1235" s="0" t="s">
        <v>325</v>
      </c>
      <c r="D1235" s="0" t="n">
        <v>20180815</v>
      </c>
      <c r="E1235" s="0" t="s">
        <v>1119</v>
      </c>
      <c r="F1235" s="0" t="n">
        <v>2000</v>
      </c>
      <c r="G1235" s="0" t="n">
        <v>79.33</v>
      </c>
      <c r="H1235" s="0" t="n">
        <v>5.338974</v>
      </c>
      <c r="J1235" s="224" t="n">
        <f aca="false">ROUND(D1235/10000,0)</f>
        <v>2018</v>
      </c>
      <c r="K1235" s="224" t="n">
        <f aca="false">ROUND((D1235-J1235*10000)/100,0)</f>
        <v>8</v>
      </c>
      <c r="L1235" s="224" t="n">
        <f aca="false">D1235-J1235*10000-K1235*100</f>
        <v>15</v>
      </c>
      <c r="M1235" s="325" t="n">
        <f aca="false">DATE(J1235,K1235,L1235)</f>
        <v>43327</v>
      </c>
      <c r="N1235" s="222" t="n">
        <f aca="false">M1235+E1235</f>
        <v>43327.5172337963</v>
      </c>
      <c r="O1235" s="0" t="n">
        <v>79.33</v>
      </c>
      <c r="P1235" s="0" t="n">
        <v>5.338974</v>
      </c>
      <c r="Q1235" s="0" t="s">
        <v>282</v>
      </c>
    </row>
    <row r="1236" customFormat="false" ht="15" hidden="false" customHeight="false" outlineLevel="0" collapsed="false">
      <c r="A1236" s="0" t="s">
        <v>847</v>
      </c>
      <c r="B1236" s="0" t="s">
        <v>282</v>
      </c>
      <c r="C1236" s="0" t="s">
        <v>325</v>
      </c>
      <c r="D1236" s="0" t="n">
        <v>20180815</v>
      </c>
      <c r="E1236" s="0" t="s">
        <v>1120</v>
      </c>
      <c r="F1236" s="0" t="n">
        <v>250000</v>
      </c>
      <c r="G1236" s="0" t="n">
        <v>78.941</v>
      </c>
      <c r="H1236" s="0" t="n">
        <v>5.373026</v>
      </c>
      <c r="J1236" s="224" t="n">
        <f aca="false">ROUND(D1236/10000,0)</f>
        <v>2018</v>
      </c>
      <c r="K1236" s="224" t="n">
        <f aca="false">ROUND((D1236-J1236*10000)/100,0)</f>
        <v>8</v>
      </c>
      <c r="L1236" s="224" t="n">
        <f aca="false">D1236-J1236*10000-K1236*100</f>
        <v>15</v>
      </c>
      <c r="M1236" s="325" t="n">
        <f aca="false">DATE(J1236,K1236,L1236)</f>
        <v>43327</v>
      </c>
      <c r="N1236" s="222" t="n">
        <f aca="false">M1236+E1236</f>
        <v>43327.559212963</v>
      </c>
      <c r="O1236" s="0" t="n">
        <v>78.941</v>
      </c>
      <c r="P1236" s="0" t="n">
        <v>5.373026</v>
      </c>
      <c r="Q1236" s="0" t="s">
        <v>282</v>
      </c>
    </row>
    <row r="1237" customFormat="false" ht="15" hidden="false" customHeight="false" outlineLevel="0" collapsed="false">
      <c r="A1237" s="0" t="s">
        <v>847</v>
      </c>
      <c r="B1237" s="0" t="s">
        <v>282</v>
      </c>
      <c r="C1237" s="0" t="s">
        <v>325</v>
      </c>
      <c r="D1237" s="0" t="n">
        <v>20180815</v>
      </c>
      <c r="E1237" s="0" t="s">
        <v>1121</v>
      </c>
      <c r="F1237" s="0" t="n">
        <v>6000</v>
      </c>
      <c r="G1237" s="0" t="n">
        <v>79.64</v>
      </c>
      <c r="H1237" s="0" t="n">
        <v>5.312002</v>
      </c>
      <c r="J1237" s="224" t="n">
        <f aca="false">ROUND(D1237/10000,0)</f>
        <v>2018</v>
      </c>
      <c r="K1237" s="224" t="n">
        <f aca="false">ROUND((D1237-J1237*10000)/100,0)</f>
        <v>8</v>
      </c>
      <c r="L1237" s="224" t="n">
        <f aca="false">D1237-J1237*10000-K1237*100</f>
        <v>15</v>
      </c>
      <c r="M1237" s="325" t="n">
        <f aca="false">DATE(J1237,K1237,L1237)</f>
        <v>43327</v>
      </c>
      <c r="N1237" s="222" t="n">
        <f aca="false">M1237+E1237</f>
        <v>43327.6595717593</v>
      </c>
      <c r="O1237" s="0" t="n">
        <v>79.64</v>
      </c>
      <c r="P1237" s="0" t="n">
        <v>5.312002</v>
      </c>
      <c r="Q1237" s="0" t="s">
        <v>282</v>
      </c>
    </row>
    <row r="1238" customFormat="false" ht="15" hidden="false" customHeight="false" outlineLevel="0" collapsed="false">
      <c r="A1238" s="0" t="s">
        <v>847</v>
      </c>
      <c r="B1238" s="0" t="s">
        <v>282</v>
      </c>
      <c r="C1238" s="0" t="s">
        <v>325</v>
      </c>
      <c r="D1238" s="0" t="n">
        <v>20180815</v>
      </c>
      <c r="E1238" s="0" t="s">
        <v>1121</v>
      </c>
      <c r="F1238" s="0" t="n">
        <v>6000</v>
      </c>
      <c r="G1238" s="0" t="n">
        <v>79.64</v>
      </c>
      <c r="H1238" s="0" t="n">
        <v>5.312002</v>
      </c>
      <c r="J1238" s="224" t="n">
        <f aca="false">ROUND(D1238/10000,0)</f>
        <v>2018</v>
      </c>
      <c r="K1238" s="224" t="n">
        <f aca="false">ROUND((D1238-J1238*10000)/100,0)</f>
        <v>8</v>
      </c>
      <c r="L1238" s="224" t="n">
        <f aca="false">D1238-J1238*10000-K1238*100</f>
        <v>15</v>
      </c>
      <c r="M1238" s="325" t="n">
        <f aca="false">DATE(J1238,K1238,L1238)</f>
        <v>43327</v>
      </c>
      <c r="N1238" s="222" t="n">
        <f aca="false">M1238+E1238</f>
        <v>43327.6595717593</v>
      </c>
      <c r="O1238" s="0" t="n">
        <v>79.64</v>
      </c>
      <c r="P1238" s="0" t="n">
        <v>5.312002</v>
      </c>
      <c r="Q1238" s="0" t="s">
        <v>282</v>
      </c>
    </row>
    <row r="1239" customFormat="false" ht="15" hidden="false" customHeight="false" outlineLevel="0" collapsed="false">
      <c r="A1239" s="0" t="s">
        <v>847</v>
      </c>
      <c r="B1239" s="0" t="s">
        <v>282</v>
      </c>
      <c r="C1239" s="0" t="s">
        <v>325</v>
      </c>
      <c r="D1239" s="0" t="n">
        <v>20180815</v>
      </c>
      <c r="E1239" s="0" t="s">
        <v>1121</v>
      </c>
      <c r="F1239" s="0" t="n">
        <v>6000</v>
      </c>
      <c r="G1239" s="0" t="n">
        <v>79.64</v>
      </c>
      <c r="H1239" s="0" t="n">
        <v>5.312002</v>
      </c>
      <c r="J1239" s="224" t="n">
        <f aca="false">ROUND(D1239/10000,0)</f>
        <v>2018</v>
      </c>
      <c r="K1239" s="224" t="n">
        <f aca="false">ROUND((D1239-J1239*10000)/100,0)</f>
        <v>8</v>
      </c>
      <c r="L1239" s="224" t="n">
        <f aca="false">D1239-J1239*10000-K1239*100</f>
        <v>15</v>
      </c>
      <c r="M1239" s="325" t="n">
        <f aca="false">DATE(J1239,K1239,L1239)</f>
        <v>43327</v>
      </c>
      <c r="N1239" s="222" t="n">
        <f aca="false">M1239+E1239</f>
        <v>43327.6595717593</v>
      </c>
      <c r="O1239" s="0" t="n">
        <v>79.64</v>
      </c>
      <c r="P1239" s="0" t="n">
        <v>5.312002</v>
      </c>
      <c r="Q1239" s="0" t="s">
        <v>282</v>
      </c>
    </row>
    <row r="1240" customFormat="false" ht="15" hidden="false" customHeight="false" outlineLevel="0" collapsed="false">
      <c r="A1240" s="0" t="s">
        <v>847</v>
      </c>
      <c r="B1240" s="0" t="s">
        <v>282</v>
      </c>
      <c r="C1240" s="0" t="s">
        <v>325</v>
      </c>
      <c r="D1240" s="0" t="n">
        <v>20180816</v>
      </c>
      <c r="E1240" s="0" t="s">
        <v>1122</v>
      </c>
      <c r="F1240" s="0" t="n">
        <v>10000</v>
      </c>
      <c r="G1240" s="0" t="n">
        <v>78.913</v>
      </c>
      <c r="H1240" s="0" t="n">
        <v>5.375775</v>
      </c>
      <c r="J1240" s="224" t="n">
        <f aca="false">ROUND(D1240/10000,0)</f>
        <v>2018</v>
      </c>
      <c r="K1240" s="224" t="n">
        <f aca="false">ROUND((D1240-J1240*10000)/100,0)</f>
        <v>8</v>
      </c>
      <c r="L1240" s="224" t="n">
        <f aca="false">D1240-J1240*10000-K1240*100</f>
        <v>16</v>
      </c>
      <c r="M1240" s="325" t="n">
        <f aca="false">DATE(J1240,K1240,L1240)</f>
        <v>43328</v>
      </c>
      <c r="N1240" s="222" t="n">
        <f aca="false">M1240+E1240</f>
        <v>43328.4658333333</v>
      </c>
      <c r="O1240" s="0" t="n">
        <v>78.913</v>
      </c>
      <c r="P1240" s="0" t="n">
        <v>5.375775</v>
      </c>
      <c r="Q1240" s="0" t="s">
        <v>282</v>
      </c>
    </row>
    <row r="1241" customFormat="false" ht="15" hidden="false" customHeight="false" outlineLevel="0" collapsed="false">
      <c r="A1241" s="0" t="s">
        <v>847</v>
      </c>
      <c r="B1241" s="0" t="s">
        <v>282</v>
      </c>
      <c r="C1241" s="0" t="s">
        <v>325</v>
      </c>
      <c r="D1241" s="0" t="n">
        <v>20180816</v>
      </c>
      <c r="E1241" s="0" t="s">
        <v>1122</v>
      </c>
      <c r="F1241" s="0" t="n">
        <v>10000</v>
      </c>
      <c r="G1241" s="0" t="n">
        <v>78.913</v>
      </c>
      <c r="H1241" s="0" t="n">
        <v>5.375775</v>
      </c>
      <c r="J1241" s="224" t="n">
        <f aca="false">ROUND(D1241/10000,0)</f>
        <v>2018</v>
      </c>
      <c r="K1241" s="224" t="n">
        <f aca="false">ROUND((D1241-J1241*10000)/100,0)</f>
        <v>8</v>
      </c>
      <c r="L1241" s="224" t="n">
        <f aca="false">D1241-J1241*10000-K1241*100</f>
        <v>16</v>
      </c>
      <c r="M1241" s="325" t="n">
        <f aca="false">DATE(J1241,K1241,L1241)</f>
        <v>43328</v>
      </c>
      <c r="N1241" s="222" t="n">
        <f aca="false">M1241+E1241</f>
        <v>43328.4658333333</v>
      </c>
      <c r="O1241" s="0" t="n">
        <v>78.913</v>
      </c>
      <c r="P1241" s="0" t="n">
        <v>5.375775</v>
      </c>
      <c r="Q1241" s="0" t="s">
        <v>282</v>
      </c>
    </row>
    <row r="1242" customFormat="false" ht="15" hidden="false" customHeight="false" outlineLevel="0" collapsed="false">
      <c r="A1242" s="0" t="s">
        <v>847</v>
      </c>
      <c r="B1242" s="0" t="s">
        <v>282</v>
      </c>
      <c r="C1242" s="0" t="s">
        <v>325</v>
      </c>
      <c r="D1242" s="0" t="n">
        <v>20180816</v>
      </c>
      <c r="E1242" s="0" t="s">
        <v>1122</v>
      </c>
      <c r="F1242" s="0" t="n">
        <v>10000</v>
      </c>
      <c r="G1242" s="0" t="n">
        <v>78.913</v>
      </c>
      <c r="H1242" s="0" t="n">
        <v>5.375775</v>
      </c>
      <c r="J1242" s="224" t="n">
        <f aca="false">ROUND(D1242/10000,0)</f>
        <v>2018</v>
      </c>
      <c r="K1242" s="224" t="n">
        <f aca="false">ROUND((D1242-J1242*10000)/100,0)</f>
        <v>8</v>
      </c>
      <c r="L1242" s="224" t="n">
        <f aca="false">D1242-J1242*10000-K1242*100</f>
        <v>16</v>
      </c>
      <c r="M1242" s="325" t="n">
        <f aca="false">DATE(J1242,K1242,L1242)</f>
        <v>43328</v>
      </c>
      <c r="N1242" s="222" t="n">
        <f aca="false">M1242+E1242</f>
        <v>43328.4658333333</v>
      </c>
      <c r="O1242" s="0" t="n">
        <v>78.913</v>
      </c>
      <c r="P1242" s="0" t="n">
        <v>5.375775</v>
      </c>
      <c r="Q1242" s="0" t="s">
        <v>282</v>
      </c>
    </row>
    <row r="1243" customFormat="false" ht="15" hidden="false" customHeight="false" outlineLevel="0" collapsed="false">
      <c r="A1243" s="0" t="s">
        <v>847</v>
      </c>
      <c r="B1243" s="0" t="s">
        <v>282</v>
      </c>
      <c r="C1243" s="0" t="s">
        <v>325</v>
      </c>
      <c r="D1243" s="0" t="n">
        <v>20180816</v>
      </c>
      <c r="E1243" s="0" t="s">
        <v>1123</v>
      </c>
      <c r="F1243" s="0" t="n">
        <v>13000</v>
      </c>
      <c r="G1243" s="0" t="n">
        <v>79.980135</v>
      </c>
      <c r="H1243" s="0" t="n">
        <v>5.282845</v>
      </c>
      <c r="J1243" s="224" t="n">
        <f aca="false">ROUND(D1243/10000,0)</f>
        <v>2018</v>
      </c>
      <c r="K1243" s="224" t="n">
        <f aca="false">ROUND((D1243-J1243*10000)/100,0)</f>
        <v>8</v>
      </c>
      <c r="L1243" s="224" t="n">
        <f aca="false">D1243-J1243*10000-K1243*100</f>
        <v>16</v>
      </c>
      <c r="M1243" s="325" t="n">
        <f aca="false">DATE(J1243,K1243,L1243)</f>
        <v>43328</v>
      </c>
      <c r="N1243" s="222" t="n">
        <f aca="false">M1243+E1243</f>
        <v>43328.5778356481</v>
      </c>
      <c r="O1243" s="0" t="n">
        <v>79.980135</v>
      </c>
      <c r="P1243" s="0" t="n">
        <v>5.282845</v>
      </c>
      <c r="Q1243" s="0" t="s">
        <v>282</v>
      </c>
    </row>
    <row r="1244" customFormat="false" ht="15" hidden="false" customHeight="false" outlineLevel="0" collapsed="false">
      <c r="A1244" s="0" t="s">
        <v>847</v>
      </c>
      <c r="B1244" s="0" t="s">
        <v>282</v>
      </c>
      <c r="C1244" s="0" t="s">
        <v>325</v>
      </c>
      <c r="D1244" s="0" t="n">
        <v>20180816</v>
      </c>
      <c r="E1244" s="0" t="s">
        <v>1123</v>
      </c>
      <c r="F1244" s="0" t="n">
        <v>13000</v>
      </c>
      <c r="G1244" s="0" t="n">
        <v>81.579135</v>
      </c>
      <c r="H1244" s="0" t="n">
        <v>5.146732</v>
      </c>
      <c r="J1244" s="224" t="n">
        <f aca="false">ROUND(D1244/10000,0)</f>
        <v>2018</v>
      </c>
      <c r="K1244" s="224" t="n">
        <f aca="false">ROUND((D1244-J1244*10000)/100,0)</f>
        <v>8</v>
      </c>
      <c r="L1244" s="224" t="n">
        <f aca="false">D1244-J1244*10000-K1244*100</f>
        <v>16</v>
      </c>
      <c r="M1244" s="325" t="n">
        <f aca="false">DATE(J1244,K1244,L1244)</f>
        <v>43328</v>
      </c>
      <c r="N1244" s="222" t="n">
        <f aca="false">M1244+E1244</f>
        <v>43328.5778356481</v>
      </c>
      <c r="O1244" s="0" t="n">
        <v>81.579135</v>
      </c>
      <c r="P1244" s="0" t="n">
        <v>5.146732</v>
      </c>
      <c r="Q1244" s="0" t="s">
        <v>282</v>
      </c>
    </row>
    <row r="1245" customFormat="false" ht="15" hidden="false" customHeight="false" outlineLevel="0" collapsed="false">
      <c r="A1245" s="0" t="s">
        <v>847</v>
      </c>
      <c r="B1245" s="0" t="s">
        <v>282</v>
      </c>
      <c r="C1245" s="0" t="s">
        <v>325</v>
      </c>
      <c r="D1245" s="0" t="n">
        <v>20180816</v>
      </c>
      <c r="E1245" s="0" t="s">
        <v>378</v>
      </c>
      <c r="F1245" s="0" t="n">
        <v>20000</v>
      </c>
      <c r="G1245" s="0" t="n">
        <v>79.744</v>
      </c>
      <c r="H1245" s="0" t="n">
        <v>5.303261</v>
      </c>
      <c r="J1245" s="224" t="n">
        <f aca="false">ROUND(D1245/10000,0)</f>
        <v>2018</v>
      </c>
      <c r="K1245" s="224" t="n">
        <f aca="false">ROUND((D1245-J1245*10000)/100,0)</f>
        <v>8</v>
      </c>
      <c r="L1245" s="224" t="n">
        <f aca="false">D1245-J1245*10000-K1245*100</f>
        <v>16</v>
      </c>
      <c r="M1245" s="325" t="n">
        <f aca="false">DATE(J1245,K1245,L1245)</f>
        <v>43328</v>
      </c>
      <c r="N1245" s="222" t="n">
        <f aca="false">M1245+E1245</f>
        <v>43328.619525463</v>
      </c>
      <c r="O1245" s="0" t="n">
        <v>79.744</v>
      </c>
      <c r="P1245" s="0" t="n">
        <v>5.303261</v>
      </c>
      <c r="Q1245" s="0" t="s">
        <v>282</v>
      </c>
    </row>
    <row r="1246" customFormat="false" ht="15" hidden="false" customHeight="false" outlineLevel="0" collapsed="false">
      <c r="A1246" s="0" t="s">
        <v>847</v>
      </c>
      <c r="B1246" s="0" t="s">
        <v>282</v>
      </c>
      <c r="C1246" s="0" t="s">
        <v>325</v>
      </c>
      <c r="D1246" s="0" t="n">
        <v>20180816</v>
      </c>
      <c r="E1246" s="0" t="s">
        <v>378</v>
      </c>
      <c r="F1246" s="0" t="n">
        <v>20000</v>
      </c>
      <c r="G1246" s="0" t="n">
        <v>79.844</v>
      </c>
      <c r="H1246" s="0" t="n">
        <v>5.294605</v>
      </c>
      <c r="J1246" s="224" t="n">
        <f aca="false">ROUND(D1246/10000,0)</f>
        <v>2018</v>
      </c>
      <c r="K1246" s="224" t="n">
        <f aca="false">ROUND((D1246-J1246*10000)/100,0)</f>
        <v>8</v>
      </c>
      <c r="L1246" s="224" t="n">
        <f aca="false">D1246-J1246*10000-K1246*100</f>
        <v>16</v>
      </c>
      <c r="M1246" s="325" t="n">
        <f aca="false">DATE(J1246,K1246,L1246)</f>
        <v>43328</v>
      </c>
      <c r="N1246" s="222" t="n">
        <f aca="false">M1246+E1246</f>
        <v>43328.619525463</v>
      </c>
      <c r="O1246" s="0" t="n">
        <v>79.844</v>
      </c>
      <c r="P1246" s="0" t="n">
        <v>5.294605</v>
      </c>
      <c r="Q1246" s="0" t="s">
        <v>282</v>
      </c>
    </row>
    <row r="1247" customFormat="false" ht="15" hidden="false" customHeight="false" outlineLevel="0" collapsed="false">
      <c r="A1247" s="0" t="s">
        <v>847</v>
      </c>
      <c r="B1247" s="0" t="s">
        <v>282</v>
      </c>
      <c r="C1247" s="0" t="s">
        <v>325</v>
      </c>
      <c r="D1247" s="0" t="n">
        <v>20180816</v>
      </c>
      <c r="E1247" s="0" t="s">
        <v>378</v>
      </c>
      <c r="F1247" s="0" t="n">
        <v>20000</v>
      </c>
      <c r="G1247" s="0" t="n">
        <v>79.744</v>
      </c>
      <c r="H1247" s="0" t="n">
        <v>5.303261</v>
      </c>
      <c r="J1247" s="224" t="n">
        <f aca="false">ROUND(D1247/10000,0)</f>
        <v>2018</v>
      </c>
      <c r="K1247" s="224" t="n">
        <f aca="false">ROUND((D1247-J1247*10000)/100,0)</f>
        <v>8</v>
      </c>
      <c r="L1247" s="224" t="n">
        <f aca="false">D1247-J1247*10000-K1247*100</f>
        <v>16</v>
      </c>
      <c r="M1247" s="325" t="n">
        <f aca="false">DATE(J1247,K1247,L1247)</f>
        <v>43328</v>
      </c>
      <c r="N1247" s="222" t="n">
        <f aca="false">M1247+E1247</f>
        <v>43328.619525463</v>
      </c>
      <c r="O1247" s="0" t="n">
        <v>79.744</v>
      </c>
      <c r="P1247" s="0" t="n">
        <v>5.303261</v>
      </c>
      <c r="Q1247" s="0" t="s">
        <v>282</v>
      </c>
    </row>
    <row r="1248" customFormat="false" ht="15" hidden="false" customHeight="false" outlineLevel="0" collapsed="false">
      <c r="A1248" s="0" t="s">
        <v>847</v>
      </c>
      <c r="B1248" s="0" t="s">
        <v>282</v>
      </c>
      <c r="C1248" s="0" t="s">
        <v>325</v>
      </c>
      <c r="D1248" s="0" t="n">
        <v>20180816</v>
      </c>
      <c r="E1248" s="0" t="s">
        <v>522</v>
      </c>
      <c r="F1248" s="0" t="n">
        <v>25000</v>
      </c>
      <c r="G1248" s="0" t="n">
        <v>78.661</v>
      </c>
      <c r="H1248" s="0" t="n">
        <v>5.397972</v>
      </c>
      <c r="J1248" s="224" t="n">
        <f aca="false">ROUND(D1248/10000,0)</f>
        <v>2018</v>
      </c>
      <c r="K1248" s="224" t="n">
        <f aca="false">ROUND((D1248-J1248*10000)/100,0)</f>
        <v>8</v>
      </c>
      <c r="L1248" s="224" t="n">
        <f aca="false">D1248-J1248*10000-K1248*100</f>
        <v>16</v>
      </c>
      <c r="M1248" s="325" t="n">
        <f aca="false">DATE(J1248,K1248,L1248)</f>
        <v>43328</v>
      </c>
      <c r="N1248" s="222" t="n">
        <f aca="false">M1248+E1248</f>
        <v>43328.6666666667</v>
      </c>
      <c r="O1248" s="0" t="n">
        <v>78.661</v>
      </c>
      <c r="P1248" s="0" t="n">
        <v>5.397972</v>
      </c>
      <c r="Q1248" s="0" t="s">
        <v>282</v>
      </c>
    </row>
    <row r="1249" customFormat="false" ht="15" hidden="false" customHeight="false" outlineLevel="0" collapsed="false">
      <c r="A1249" s="0" t="s">
        <v>847</v>
      </c>
      <c r="B1249" s="0" t="s">
        <v>282</v>
      </c>
      <c r="C1249" s="0" t="s">
        <v>325</v>
      </c>
      <c r="D1249" s="0" t="n">
        <v>20180817</v>
      </c>
      <c r="E1249" s="0" t="s">
        <v>1124</v>
      </c>
      <c r="F1249" s="0" t="n">
        <v>395000</v>
      </c>
      <c r="G1249" s="0" t="n">
        <v>78.741</v>
      </c>
      <c r="H1249" s="0" t="n">
        <v>5.391013</v>
      </c>
      <c r="J1249" s="224" t="n">
        <f aca="false">ROUND(D1249/10000,0)</f>
        <v>2018</v>
      </c>
      <c r="K1249" s="224" t="n">
        <f aca="false">ROUND((D1249-J1249*10000)/100,0)</f>
        <v>8</v>
      </c>
      <c r="L1249" s="224" t="n">
        <f aca="false">D1249-J1249*10000-K1249*100</f>
        <v>17</v>
      </c>
      <c r="M1249" s="325" t="n">
        <f aca="false">DATE(J1249,K1249,L1249)</f>
        <v>43329</v>
      </c>
      <c r="N1249" s="222" t="n">
        <f aca="false">M1249+E1249</f>
        <v>43329.4718402778</v>
      </c>
      <c r="O1249" s="0" t="n">
        <v>78.741</v>
      </c>
      <c r="P1249" s="0" t="n">
        <v>5.391013</v>
      </c>
      <c r="Q1249" s="0" t="s">
        <v>282</v>
      </c>
    </row>
    <row r="1250" customFormat="false" ht="15" hidden="false" customHeight="false" outlineLevel="0" collapsed="false">
      <c r="A1250" s="0" t="s">
        <v>847</v>
      </c>
      <c r="B1250" s="0" t="s">
        <v>282</v>
      </c>
      <c r="C1250" s="0" t="s">
        <v>325</v>
      </c>
      <c r="D1250" s="0" t="n">
        <v>20180821</v>
      </c>
      <c r="E1250" s="0" t="s">
        <v>1125</v>
      </c>
      <c r="F1250" s="0" t="n">
        <v>5000</v>
      </c>
      <c r="G1250" s="0" t="n">
        <v>78.902</v>
      </c>
      <c r="H1250" s="0" t="n">
        <v>5.377033</v>
      </c>
      <c r="J1250" s="224" t="n">
        <f aca="false">ROUND(D1250/10000,0)</f>
        <v>2018</v>
      </c>
      <c r="K1250" s="224" t="n">
        <f aca="false">ROUND((D1250-J1250*10000)/100,0)</f>
        <v>8</v>
      </c>
      <c r="L1250" s="224" t="n">
        <f aca="false">D1250-J1250*10000-K1250*100</f>
        <v>21</v>
      </c>
      <c r="M1250" s="325" t="n">
        <f aca="false">DATE(J1250,K1250,L1250)</f>
        <v>43333</v>
      </c>
      <c r="N1250" s="222" t="n">
        <f aca="false">M1250+E1250</f>
        <v>43333.3840509259</v>
      </c>
      <c r="O1250" s="0" t="n">
        <v>78.902</v>
      </c>
      <c r="P1250" s="0" t="n">
        <v>5.377033</v>
      </c>
      <c r="Q1250" s="0" t="s">
        <v>282</v>
      </c>
    </row>
    <row r="1251" customFormat="false" ht="15" hidden="false" customHeight="false" outlineLevel="0" collapsed="false">
      <c r="A1251" s="0" t="s">
        <v>847</v>
      </c>
      <c r="B1251" s="0" t="s">
        <v>282</v>
      </c>
      <c r="C1251" s="0" t="s">
        <v>325</v>
      </c>
      <c r="D1251" s="0" t="n">
        <v>20180821</v>
      </c>
      <c r="E1251" s="0" t="s">
        <v>1125</v>
      </c>
      <c r="F1251" s="0" t="n">
        <v>5000</v>
      </c>
      <c r="G1251" s="0" t="n">
        <v>78.902</v>
      </c>
      <c r="H1251" s="0" t="n">
        <v>5.377033</v>
      </c>
      <c r="J1251" s="224" t="n">
        <f aca="false">ROUND(D1251/10000,0)</f>
        <v>2018</v>
      </c>
      <c r="K1251" s="224" t="n">
        <f aca="false">ROUND((D1251-J1251*10000)/100,0)</f>
        <v>8</v>
      </c>
      <c r="L1251" s="224" t="n">
        <f aca="false">D1251-J1251*10000-K1251*100</f>
        <v>21</v>
      </c>
      <c r="M1251" s="325" t="n">
        <f aca="false">DATE(J1251,K1251,L1251)</f>
        <v>43333</v>
      </c>
      <c r="N1251" s="222" t="n">
        <f aca="false">M1251+E1251</f>
        <v>43333.3840509259</v>
      </c>
      <c r="O1251" s="0" t="n">
        <v>78.902</v>
      </c>
      <c r="P1251" s="0" t="n">
        <v>5.377033</v>
      </c>
      <c r="Q1251" s="0" t="s">
        <v>282</v>
      </c>
    </row>
    <row r="1252" customFormat="false" ht="15" hidden="false" customHeight="false" outlineLevel="0" collapsed="false">
      <c r="A1252" s="0" t="s">
        <v>847</v>
      </c>
      <c r="B1252" s="0" t="s">
        <v>282</v>
      </c>
      <c r="C1252" s="0" t="s">
        <v>325</v>
      </c>
      <c r="D1252" s="0" t="n">
        <v>20180821</v>
      </c>
      <c r="E1252" s="0" t="s">
        <v>1126</v>
      </c>
      <c r="F1252" s="0" t="n">
        <v>6000</v>
      </c>
      <c r="G1252" s="0" t="n">
        <v>78.999</v>
      </c>
      <c r="H1252" s="0" t="n">
        <v>5.368512</v>
      </c>
      <c r="J1252" s="224" t="n">
        <f aca="false">ROUND(D1252/10000,0)</f>
        <v>2018</v>
      </c>
      <c r="K1252" s="224" t="n">
        <f aca="false">ROUND((D1252-J1252*10000)/100,0)</f>
        <v>8</v>
      </c>
      <c r="L1252" s="224" t="n">
        <f aca="false">D1252-J1252*10000-K1252*100</f>
        <v>21</v>
      </c>
      <c r="M1252" s="325" t="n">
        <f aca="false">DATE(J1252,K1252,L1252)</f>
        <v>43333</v>
      </c>
      <c r="N1252" s="222" t="n">
        <f aca="false">M1252+E1252</f>
        <v>43333.4753125</v>
      </c>
      <c r="O1252" s="0" t="n">
        <v>78.999</v>
      </c>
      <c r="P1252" s="0" t="n">
        <v>5.368512</v>
      </c>
      <c r="Q1252" s="0" t="s">
        <v>282</v>
      </c>
    </row>
    <row r="1253" customFormat="false" ht="15" hidden="false" customHeight="false" outlineLevel="0" collapsed="false">
      <c r="A1253" s="0" t="s">
        <v>847</v>
      </c>
      <c r="B1253" s="0" t="s">
        <v>282</v>
      </c>
      <c r="C1253" s="0" t="s">
        <v>325</v>
      </c>
      <c r="D1253" s="0" t="n">
        <v>20180821</v>
      </c>
      <c r="E1253" s="0" t="s">
        <v>1126</v>
      </c>
      <c r="F1253" s="0" t="n">
        <v>6000</v>
      </c>
      <c r="G1253" s="0" t="n">
        <v>78.999</v>
      </c>
      <c r="H1253" s="0" t="n">
        <v>5.368512</v>
      </c>
      <c r="J1253" s="224" t="n">
        <f aca="false">ROUND(D1253/10000,0)</f>
        <v>2018</v>
      </c>
      <c r="K1253" s="224" t="n">
        <f aca="false">ROUND((D1253-J1253*10000)/100,0)</f>
        <v>8</v>
      </c>
      <c r="L1253" s="224" t="n">
        <f aca="false">D1253-J1253*10000-K1253*100</f>
        <v>21</v>
      </c>
      <c r="M1253" s="325" t="n">
        <f aca="false">DATE(J1253,K1253,L1253)</f>
        <v>43333</v>
      </c>
      <c r="N1253" s="222" t="n">
        <f aca="false">M1253+E1253</f>
        <v>43333.4753125</v>
      </c>
      <c r="O1253" s="0" t="n">
        <v>78.999</v>
      </c>
      <c r="P1253" s="0" t="n">
        <v>5.368512</v>
      </c>
      <c r="Q1253" s="0" t="s">
        <v>282</v>
      </c>
    </row>
    <row r="1254" customFormat="false" ht="15" hidden="false" customHeight="false" outlineLevel="0" collapsed="false">
      <c r="A1254" s="0" t="s">
        <v>847</v>
      </c>
      <c r="B1254" s="0" t="s">
        <v>282</v>
      </c>
      <c r="C1254" s="0" t="s">
        <v>325</v>
      </c>
      <c r="D1254" s="0" t="n">
        <v>20180821</v>
      </c>
      <c r="E1254" s="0" t="s">
        <v>1127</v>
      </c>
      <c r="F1254" s="0" t="n">
        <v>7000</v>
      </c>
      <c r="G1254" s="0" t="n">
        <v>79.389</v>
      </c>
      <c r="H1254" s="0" t="n">
        <v>5.334395</v>
      </c>
      <c r="J1254" s="224" t="n">
        <f aca="false">ROUND(D1254/10000,0)</f>
        <v>2018</v>
      </c>
      <c r="K1254" s="224" t="n">
        <f aca="false">ROUND((D1254-J1254*10000)/100,0)</f>
        <v>8</v>
      </c>
      <c r="L1254" s="224" t="n">
        <f aca="false">D1254-J1254*10000-K1254*100</f>
        <v>21</v>
      </c>
      <c r="M1254" s="325" t="n">
        <f aca="false">DATE(J1254,K1254,L1254)</f>
        <v>43333</v>
      </c>
      <c r="N1254" s="222" t="n">
        <f aca="false">M1254+E1254</f>
        <v>43333.4928819444</v>
      </c>
      <c r="O1254" s="0" t="n">
        <v>79.389</v>
      </c>
      <c r="P1254" s="0" t="n">
        <v>5.334395</v>
      </c>
      <c r="Q1254" s="0" t="s">
        <v>282</v>
      </c>
    </row>
    <row r="1255" customFormat="false" ht="15" hidden="false" customHeight="false" outlineLevel="0" collapsed="false">
      <c r="A1255" s="0" t="s">
        <v>847</v>
      </c>
      <c r="B1255" s="0" t="s">
        <v>282</v>
      </c>
      <c r="C1255" s="0" t="s">
        <v>325</v>
      </c>
      <c r="D1255" s="0" t="n">
        <v>20180821</v>
      </c>
      <c r="E1255" s="0" t="s">
        <v>1128</v>
      </c>
      <c r="F1255" s="0" t="n">
        <v>7000</v>
      </c>
      <c r="G1255" s="0" t="n">
        <v>79.389</v>
      </c>
      <c r="H1255" s="0" t="n">
        <v>5.334395</v>
      </c>
      <c r="J1255" s="224" t="n">
        <f aca="false">ROUND(D1255/10000,0)</f>
        <v>2018</v>
      </c>
      <c r="K1255" s="224" t="n">
        <f aca="false">ROUND((D1255-J1255*10000)/100,0)</f>
        <v>8</v>
      </c>
      <c r="L1255" s="224" t="n">
        <f aca="false">D1255-J1255*10000-K1255*100</f>
        <v>21</v>
      </c>
      <c r="M1255" s="325" t="n">
        <f aca="false">DATE(J1255,K1255,L1255)</f>
        <v>43333</v>
      </c>
      <c r="N1255" s="222" t="n">
        <f aca="false">M1255+E1255</f>
        <v>43333.4928935185</v>
      </c>
      <c r="O1255" s="0" t="n">
        <v>79.389</v>
      </c>
      <c r="P1255" s="0" t="n">
        <v>5.334395</v>
      </c>
      <c r="Q1255" s="0" t="s">
        <v>282</v>
      </c>
    </row>
    <row r="1256" customFormat="false" ht="15" hidden="false" customHeight="false" outlineLevel="0" collapsed="false">
      <c r="A1256" s="0" t="s">
        <v>847</v>
      </c>
      <c r="B1256" s="0" t="s">
        <v>282</v>
      </c>
      <c r="C1256" s="0" t="s">
        <v>325</v>
      </c>
      <c r="D1256" s="0" t="n">
        <v>20180822</v>
      </c>
      <c r="E1256" s="0" t="s">
        <v>1129</v>
      </c>
      <c r="F1256" s="0" t="n">
        <v>25000</v>
      </c>
      <c r="G1256" s="0" t="n">
        <v>79.205</v>
      </c>
      <c r="H1256" s="0" t="n">
        <v>5.350558</v>
      </c>
      <c r="J1256" s="224" t="n">
        <f aca="false">ROUND(D1256/10000,0)</f>
        <v>2018</v>
      </c>
      <c r="K1256" s="224" t="n">
        <f aca="false">ROUND((D1256-J1256*10000)/100,0)</f>
        <v>8</v>
      </c>
      <c r="L1256" s="224" t="n">
        <f aca="false">D1256-J1256*10000-K1256*100</f>
        <v>22</v>
      </c>
      <c r="M1256" s="325" t="n">
        <f aca="false">DATE(J1256,K1256,L1256)</f>
        <v>43334</v>
      </c>
      <c r="N1256" s="222" t="n">
        <f aca="false">M1256+E1256</f>
        <v>43334.4602314815</v>
      </c>
      <c r="O1256" s="0" t="n">
        <v>79.205</v>
      </c>
      <c r="P1256" s="0" t="n">
        <v>5.350558</v>
      </c>
      <c r="Q1256" s="0" t="s">
        <v>282</v>
      </c>
    </row>
    <row r="1257" customFormat="false" ht="15" hidden="false" customHeight="false" outlineLevel="0" collapsed="false">
      <c r="A1257" s="0" t="s">
        <v>847</v>
      </c>
      <c r="B1257" s="0" t="s">
        <v>282</v>
      </c>
      <c r="C1257" s="0" t="s">
        <v>325</v>
      </c>
      <c r="D1257" s="0" t="n">
        <v>20180822</v>
      </c>
      <c r="E1257" s="0" t="s">
        <v>1129</v>
      </c>
      <c r="F1257" s="0" t="n">
        <v>25000</v>
      </c>
      <c r="G1257" s="0" t="n">
        <v>79.305</v>
      </c>
      <c r="H1257" s="0" t="n">
        <v>5.341819</v>
      </c>
      <c r="J1257" s="224" t="n">
        <f aca="false">ROUND(D1257/10000,0)</f>
        <v>2018</v>
      </c>
      <c r="K1257" s="224" t="n">
        <f aca="false">ROUND((D1257-J1257*10000)/100,0)</f>
        <v>8</v>
      </c>
      <c r="L1257" s="224" t="n">
        <f aca="false">D1257-J1257*10000-K1257*100</f>
        <v>22</v>
      </c>
      <c r="M1257" s="325" t="n">
        <f aca="false">DATE(J1257,K1257,L1257)</f>
        <v>43334</v>
      </c>
      <c r="N1257" s="222" t="n">
        <f aca="false">M1257+E1257</f>
        <v>43334.4602314815</v>
      </c>
      <c r="O1257" s="0" t="n">
        <v>79.305</v>
      </c>
      <c r="P1257" s="0" t="n">
        <v>5.341819</v>
      </c>
      <c r="Q1257" s="0" t="s">
        <v>282</v>
      </c>
    </row>
    <row r="1258" customFormat="false" ht="15" hidden="false" customHeight="false" outlineLevel="0" collapsed="false">
      <c r="A1258" s="0" t="s">
        <v>847</v>
      </c>
      <c r="B1258" s="0" t="s">
        <v>282</v>
      </c>
      <c r="C1258" s="0" t="s">
        <v>325</v>
      </c>
      <c r="D1258" s="0" t="n">
        <v>20180822</v>
      </c>
      <c r="E1258" s="0" t="s">
        <v>1129</v>
      </c>
      <c r="F1258" s="0" t="n">
        <v>25000</v>
      </c>
      <c r="G1258" s="0" t="n">
        <v>79.205</v>
      </c>
      <c r="H1258" s="0" t="n">
        <v>5.350558</v>
      </c>
      <c r="J1258" s="224" t="n">
        <f aca="false">ROUND(D1258/10000,0)</f>
        <v>2018</v>
      </c>
      <c r="K1258" s="224" t="n">
        <f aca="false">ROUND((D1258-J1258*10000)/100,0)</f>
        <v>8</v>
      </c>
      <c r="L1258" s="224" t="n">
        <f aca="false">D1258-J1258*10000-K1258*100</f>
        <v>22</v>
      </c>
      <c r="M1258" s="325" t="n">
        <f aca="false">DATE(J1258,K1258,L1258)</f>
        <v>43334</v>
      </c>
      <c r="N1258" s="222" t="n">
        <f aca="false">M1258+E1258</f>
        <v>43334.4602314815</v>
      </c>
      <c r="O1258" s="0" t="n">
        <v>79.205</v>
      </c>
      <c r="P1258" s="0" t="n">
        <v>5.350558</v>
      </c>
      <c r="Q1258" s="0" t="s">
        <v>282</v>
      </c>
    </row>
    <row r="1259" customFormat="false" ht="15" hidden="false" customHeight="false" outlineLevel="0" collapsed="false">
      <c r="A1259" s="0" t="s">
        <v>847</v>
      </c>
      <c r="B1259" s="0" t="s">
        <v>282</v>
      </c>
      <c r="C1259" s="0" t="s">
        <v>325</v>
      </c>
      <c r="D1259" s="0" t="n">
        <v>20180822</v>
      </c>
      <c r="E1259" s="0" t="s">
        <v>1130</v>
      </c>
      <c r="F1259" s="0" t="n">
        <v>12000</v>
      </c>
      <c r="G1259" s="0" t="n">
        <v>79.125</v>
      </c>
      <c r="H1259" s="0" t="n">
        <v>5.35756</v>
      </c>
      <c r="J1259" s="224" t="n">
        <f aca="false">ROUND(D1259/10000,0)</f>
        <v>2018</v>
      </c>
      <c r="K1259" s="224" t="n">
        <f aca="false">ROUND((D1259-J1259*10000)/100,0)</f>
        <v>8</v>
      </c>
      <c r="L1259" s="224" t="n">
        <f aca="false">D1259-J1259*10000-K1259*100</f>
        <v>22</v>
      </c>
      <c r="M1259" s="325" t="n">
        <f aca="false">DATE(J1259,K1259,L1259)</f>
        <v>43334</v>
      </c>
      <c r="N1259" s="222" t="n">
        <f aca="false">M1259+E1259</f>
        <v>43334.5634606482</v>
      </c>
      <c r="O1259" s="0" t="n">
        <v>79.125</v>
      </c>
      <c r="P1259" s="0" t="n">
        <v>5.35756</v>
      </c>
      <c r="Q1259" s="0" t="s">
        <v>282</v>
      </c>
    </row>
    <row r="1260" customFormat="false" ht="15" hidden="false" customHeight="false" outlineLevel="0" collapsed="false">
      <c r="A1260" s="0" t="s">
        <v>847</v>
      </c>
      <c r="B1260" s="0" t="s">
        <v>282</v>
      </c>
      <c r="C1260" s="0" t="s">
        <v>325</v>
      </c>
      <c r="D1260" s="0" t="n">
        <v>20180822</v>
      </c>
      <c r="E1260" s="0" t="s">
        <v>1131</v>
      </c>
      <c r="F1260" s="0" t="n">
        <v>12000</v>
      </c>
      <c r="G1260" s="0" t="n">
        <v>79.125</v>
      </c>
      <c r="H1260" s="0" t="n">
        <v>5.35756</v>
      </c>
      <c r="J1260" s="224" t="n">
        <f aca="false">ROUND(D1260/10000,0)</f>
        <v>2018</v>
      </c>
      <c r="K1260" s="224" t="n">
        <f aca="false">ROUND((D1260-J1260*10000)/100,0)</f>
        <v>8</v>
      </c>
      <c r="L1260" s="224" t="n">
        <f aca="false">D1260-J1260*10000-K1260*100</f>
        <v>22</v>
      </c>
      <c r="M1260" s="325" t="n">
        <f aca="false">DATE(J1260,K1260,L1260)</f>
        <v>43334</v>
      </c>
      <c r="N1260" s="222" t="n">
        <f aca="false">M1260+E1260</f>
        <v>43334.5634722222</v>
      </c>
      <c r="O1260" s="0" t="n">
        <v>79.125</v>
      </c>
      <c r="P1260" s="0" t="n">
        <v>5.35756</v>
      </c>
      <c r="Q1260" s="0" t="s">
        <v>282</v>
      </c>
    </row>
    <row r="1261" customFormat="false" ht="15" hidden="false" customHeight="false" outlineLevel="0" collapsed="false">
      <c r="A1261" s="0" t="s">
        <v>847</v>
      </c>
      <c r="B1261" s="0" t="s">
        <v>282</v>
      </c>
      <c r="C1261" s="0" t="s">
        <v>325</v>
      </c>
      <c r="D1261" s="0" t="n">
        <v>20180822</v>
      </c>
      <c r="E1261" s="0" t="s">
        <v>1132</v>
      </c>
      <c r="F1261" s="0" t="n">
        <v>7000</v>
      </c>
      <c r="G1261" s="0" t="n">
        <v>79.463</v>
      </c>
      <c r="H1261" s="0" t="n">
        <v>5.328042</v>
      </c>
      <c r="J1261" s="224" t="n">
        <f aca="false">ROUND(D1261/10000,0)</f>
        <v>2018</v>
      </c>
      <c r="K1261" s="224" t="n">
        <f aca="false">ROUND((D1261-J1261*10000)/100,0)</f>
        <v>8</v>
      </c>
      <c r="L1261" s="224" t="n">
        <f aca="false">D1261-J1261*10000-K1261*100</f>
        <v>22</v>
      </c>
      <c r="M1261" s="325" t="n">
        <f aca="false">DATE(J1261,K1261,L1261)</f>
        <v>43334</v>
      </c>
      <c r="N1261" s="222" t="n">
        <f aca="false">M1261+E1261</f>
        <v>43334.6423148148</v>
      </c>
      <c r="O1261" s="0" t="n">
        <v>79.463</v>
      </c>
      <c r="P1261" s="0" t="n">
        <v>5.328042</v>
      </c>
      <c r="Q1261" s="0" t="s">
        <v>282</v>
      </c>
    </row>
    <row r="1262" customFormat="false" ht="15" hidden="false" customHeight="false" outlineLevel="0" collapsed="false">
      <c r="A1262" s="0" t="s">
        <v>847</v>
      </c>
      <c r="B1262" s="0" t="s">
        <v>282</v>
      </c>
      <c r="C1262" s="0" t="s">
        <v>325</v>
      </c>
      <c r="D1262" s="0" t="n">
        <v>20180822</v>
      </c>
      <c r="E1262" s="0" t="s">
        <v>1132</v>
      </c>
      <c r="F1262" s="0" t="n">
        <v>7000</v>
      </c>
      <c r="G1262" s="0" t="n">
        <v>79.463</v>
      </c>
      <c r="H1262" s="0" t="n">
        <v>5.328042</v>
      </c>
      <c r="J1262" s="224" t="n">
        <f aca="false">ROUND(D1262/10000,0)</f>
        <v>2018</v>
      </c>
      <c r="K1262" s="224" t="n">
        <f aca="false">ROUND((D1262-J1262*10000)/100,0)</f>
        <v>8</v>
      </c>
      <c r="L1262" s="224" t="n">
        <f aca="false">D1262-J1262*10000-K1262*100</f>
        <v>22</v>
      </c>
      <c r="M1262" s="325" t="n">
        <f aca="false">DATE(J1262,K1262,L1262)</f>
        <v>43334</v>
      </c>
      <c r="N1262" s="222" t="n">
        <f aca="false">M1262+E1262</f>
        <v>43334.6423148148</v>
      </c>
      <c r="O1262" s="0" t="n">
        <v>79.463</v>
      </c>
      <c r="P1262" s="0" t="n">
        <v>5.328042</v>
      </c>
      <c r="Q1262" s="0" t="s">
        <v>282</v>
      </c>
    </row>
    <row r="1263" customFormat="false" ht="15" hidden="false" customHeight="false" outlineLevel="0" collapsed="false">
      <c r="A1263" s="0" t="s">
        <v>847</v>
      </c>
      <c r="B1263" s="0" t="s">
        <v>282</v>
      </c>
      <c r="C1263" s="0" t="s">
        <v>325</v>
      </c>
      <c r="D1263" s="0" t="n">
        <v>20180823</v>
      </c>
      <c r="E1263" s="0" t="s">
        <v>1133</v>
      </c>
      <c r="F1263" s="0" t="n">
        <v>75000</v>
      </c>
      <c r="G1263" s="0" t="n">
        <v>78.736</v>
      </c>
      <c r="H1263" s="0" t="n">
        <v>5.392043</v>
      </c>
      <c r="J1263" s="224" t="n">
        <f aca="false">ROUND(D1263/10000,0)</f>
        <v>2018</v>
      </c>
      <c r="K1263" s="224" t="n">
        <f aca="false">ROUND((D1263-J1263*10000)/100,0)</f>
        <v>8</v>
      </c>
      <c r="L1263" s="224" t="n">
        <f aca="false">D1263-J1263*10000-K1263*100</f>
        <v>23</v>
      </c>
      <c r="M1263" s="325" t="n">
        <f aca="false">DATE(J1263,K1263,L1263)</f>
        <v>43335</v>
      </c>
      <c r="N1263" s="222" t="n">
        <f aca="false">M1263+E1263</f>
        <v>43335.4099305556</v>
      </c>
      <c r="O1263" s="0" t="n">
        <v>78.736</v>
      </c>
      <c r="P1263" s="0" t="n">
        <v>5.392043</v>
      </c>
      <c r="Q1263" s="0" t="s">
        <v>282</v>
      </c>
    </row>
    <row r="1264" customFormat="false" ht="15" hidden="false" customHeight="false" outlineLevel="0" collapsed="false">
      <c r="A1264" s="0" t="s">
        <v>847</v>
      </c>
      <c r="B1264" s="0" t="s">
        <v>282</v>
      </c>
      <c r="C1264" s="0" t="s">
        <v>325</v>
      </c>
      <c r="D1264" s="0" t="n">
        <v>20180823</v>
      </c>
      <c r="E1264" s="0" t="s">
        <v>1133</v>
      </c>
      <c r="F1264" s="0" t="n">
        <v>75000</v>
      </c>
      <c r="G1264" s="0" t="n">
        <v>78.736</v>
      </c>
      <c r="H1264" s="0" t="n">
        <v>5.392043</v>
      </c>
      <c r="J1264" s="224" t="n">
        <f aca="false">ROUND(D1264/10000,0)</f>
        <v>2018</v>
      </c>
      <c r="K1264" s="224" t="n">
        <f aca="false">ROUND((D1264-J1264*10000)/100,0)</f>
        <v>8</v>
      </c>
      <c r="L1264" s="224" t="n">
        <f aca="false">D1264-J1264*10000-K1264*100</f>
        <v>23</v>
      </c>
      <c r="M1264" s="325" t="n">
        <f aca="false">DATE(J1264,K1264,L1264)</f>
        <v>43335</v>
      </c>
      <c r="N1264" s="222" t="n">
        <f aca="false">M1264+E1264</f>
        <v>43335.4099305556</v>
      </c>
      <c r="O1264" s="0" t="n">
        <v>78.736</v>
      </c>
      <c r="P1264" s="0" t="n">
        <v>5.392043</v>
      </c>
      <c r="Q1264" s="0" t="s">
        <v>282</v>
      </c>
    </row>
    <row r="1265" customFormat="false" ht="15" hidden="false" customHeight="false" outlineLevel="0" collapsed="false">
      <c r="A1265" s="0" t="s">
        <v>847</v>
      </c>
      <c r="B1265" s="0" t="s">
        <v>282</v>
      </c>
      <c r="C1265" s="0" t="s">
        <v>325</v>
      </c>
      <c r="D1265" s="0" t="n">
        <v>20180823</v>
      </c>
      <c r="E1265" s="0" t="s">
        <v>368</v>
      </c>
      <c r="F1265" s="0" t="n">
        <v>7000</v>
      </c>
      <c r="G1265" s="0" t="n">
        <v>79.547</v>
      </c>
      <c r="H1265" s="0" t="n">
        <v>5.321015</v>
      </c>
      <c r="J1265" s="224" t="n">
        <f aca="false">ROUND(D1265/10000,0)</f>
        <v>2018</v>
      </c>
      <c r="K1265" s="224" t="n">
        <f aca="false">ROUND((D1265-J1265*10000)/100,0)</f>
        <v>8</v>
      </c>
      <c r="L1265" s="224" t="n">
        <f aca="false">D1265-J1265*10000-K1265*100</f>
        <v>23</v>
      </c>
      <c r="M1265" s="325" t="n">
        <f aca="false">DATE(J1265,K1265,L1265)</f>
        <v>43335</v>
      </c>
      <c r="N1265" s="222" t="n">
        <f aca="false">M1265+E1265</f>
        <v>43335.5581828704</v>
      </c>
      <c r="O1265" s="0" t="n">
        <v>79.547</v>
      </c>
      <c r="P1265" s="0" t="n">
        <v>5.321015</v>
      </c>
      <c r="Q1265" s="0" t="s">
        <v>282</v>
      </c>
    </row>
    <row r="1266" customFormat="false" ht="15" hidden="false" customHeight="false" outlineLevel="0" collapsed="false">
      <c r="A1266" s="0" t="s">
        <v>847</v>
      </c>
      <c r="B1266" s="0" t="s">
        <v>282</v>
      </c>
      <c r="C1266" s="0" t="s">
        <v>325</v>
      </c>
      <c r="D1266" s="0" t="n">
        <v>20180823</v>
      </c>
      <c r="E1266" s="0" t="s">
        <v>1134</v>
      </c>
      <c r="F1266" s="0" t="n">
        <v>7000</v>
      </c>
      <c r="G1266" s="0" t="n">
        <v>79.547</v>
      </c>
      <c r="H1266" s="0" t="n">
        <v>5.321015</v>
      </c>
      <c r="J1266" s="224" t="n">
        <f aca="false">ROUND(D1266/10000,0)</f>
        <v>2018</v>
      </c>
      <c r="K1266" s="224" t="n">
        <f aca="false">ROUND((D1266-J1266*10000)/100,0)</f>
        <v>8</v>
      </c>
      <c r="L1266" s="224" t="n">
        <f aca="false">D1266-J1266*10000-K1266*100</f>
        <v>23</v>
      </c>
      <c r="M1266" s="325" t="n">
        <f aca="false">DATE(J1266,K1266,L1266)</f>
        <v>43335</v>
      </c>
      <c r="N1266" s="222" t="n">
        <f aca="false">M1266+E1266</f>
        <v>43335.5586226852</v>
      </c>
      <c r="O1266" s="0" t="n">
        <v>79.547</v>
      </c>
      <c r="P1266" s="0" t="n">
        <v>5.321015</v>
      </c>
      <c r="Q1266" s="0" t="s">
        <v>282</v>
      </c>
    </row>
    <row r="1267" customFormat="false" ht="15" hidden="false" customHeight="false" outlineLevel="0" collapsed="false">
      <c r="A1267" s="0" t="s">
        <v>847</v>
      </c>
      <c r="B1267" s="0" t="s">
        <v>282</v>
      </c>
      <c r="C1267" s="0" t="s">
        <v>325</v>
      </c>
      <c r="D1267" s="0" t="n">
        <v>20180823</v>
      </c>
      <c r="E1267" s="0" t="s">
        <v>1135</v>
      </c>
      <c r="F1267" s="0" t="n">
        <v>7000</v>
      </c>
      <c r="G1267" s="0" t="n">
        <v>79.637</v>
      </c>
      <c r="H1267" s="0" t="n">
        <v>5.313194</v>
      </c>
      <c r="J1267" s="224" t="n">
        <f aca="false">ROUND(D1267/10000,0)</f>
        <v>2018</v>
      </c>
      <c r="K1267" s="224" t="n">
        <f aca="false">ROUND((D1267-J1267*10000)/100,0)</f>
        <v>8</v>
      </c>
      <c r="L1267" s="224" t="n">
        <f aca="false">D1267-J1267*10000-K1267*100</f>
        <v>23</v>
      </c>
      <c r="M1267" s="325" t="n">
        <f aca="false">DATE(J1267,K1267,L1267)</f>
        <v>43335</v>
      </c>
      <c r="N1267" s="222" t="n">
        <f aca="false">M1267+E1267</f>
        <v>43335.6324537037</v>
      </c>
      <c r="O1267" s="0" t="n">
        <v>79.637</v>
      </c>
      <c r="P1267" s="0" t="n">
        <v>5.313194</v>
      </c>
      <c r="Q1267" s="0" t="s">
        <v>282</v>
      </c>
    </row>
    <row r="1268" customFormat="false" ht="15" hidden="false" customHeight="false" outlineLevel="0" collapsed="false">
      <c r="A1268" s="0" t="s">
        <v>847</v>
      </c>
      <c r="B1268" s="0" t="s">
        <v>282</v>
      </c>
      <c r="C1268" s="0" t="s">
        <v>325</v>
      </c>
      <c r="D1268" s="0" t="n">
        <v>20180823</v>
      </c>
      <c r="E1268" s="0" t="s">
        <v>1136</v>
      </c>
      <c r="F1268" s="0" t="n">
        <v>7000</v>
      </c>
      <c r="G1268" s="0" t="n">
        <v>79.637</v>
      </c>
      <c r="H1268" s="0" t="n">
        <v>5.313194</v>
      </c>
      <c r="J1268" s="224" t="n">
        <f aca="false">ROUND(D1268/10000,0)</f>
        <v>2018</v>
      </c>
      <c r="K1268" s="224" t="n">
        <f aca="false">ROUND((D1268-J1268*10000)/100,0)</f>
        <v>8</v>
      </c>
      <c r="L1268" s="224" t="n">
        <f aca="false">D1268-J1268*10000-K1268*100</f>
        <v>23</v>
      </c>
      <c r="M1268" s="325" t="n">
        <f aca="false">DATE(J1268,K1268,L1268)</f>
        <v>43335</v>
      </c>
      <c r="N1268" s="222" t="n">
        <f aca="false">M1268+E1268</f>
        <v>43335.6324652778</v>
      </c>
      <c r="O1268" s="0" t="n">
        <v>79.637</v>
      </c>
      <c r="P1268" s="0" t="n">
        <v>5.313194</v>
      </c>
      <c r="Q1268" s="0" t="s">
        <v>282</v>
      </c>
    </row>
    <row r="1269" customFormat="false" ht="15" hidden="false" customHeight="false" outlineLevel="0" collapsed="false">
      <c r="A1269" s="0" t="s">
        <v>847</v>
      </c>
      <c r="B1269" s="0" t="s">
        <v>282</v>
      </c>
      <c r="C1269" s="0" t="s">
        <v>325</v>
      </c>
      <c r="D1269" s="0" t="n">
        <v>20180824</v>
      </c>
      <c r="E1269" s="0" t="s">
        <v>466</v>
      </c>
      <c r="F1269" s="0" t="n">
        <v>12000</v>
      </c>
      <c r="G1269" s="0" t="n">
        <v>79.198</v>
      </c>
      <c r="H1269" s="0" t="n">
        <v>5.351555</v>
      </c>
      <c r="J1269" s="224" t="n">
        <f aca="false">ROUND(D1269/10000,0)</f>
        <v>2018</v>
      </c>
      <c r="K1269" s="224" t="n">
        <f aca="false">ROUND((D1269-J1269*10000)/100,0)</f>
        <v>8</v>
      </c>
      <c r="L1269" s="224" t="n">
        <f aca="false">D1269-J1269*10000-K1269*100</f>
        <v>24</v>
      </c>
      <c r="M1269" s="325" t="n">
        <f aca="false">DATE(J1269,K1269,L1269)</f>
        <v>43336</v>
      </c>
      <c r="N1269" s="222" t="n">
        <f aca="false">M1269+E1269</f>
        <v>43336.4452199074</v>
      </c>
      <c r="O1269" s="0" t="n">
        <v>79.198</v>
      </c>
      <c r="P1269" s="0" t="n">
        <v>5.351555</v>
      </c>
      <c r="Q1269" s="0" t="s">
        <v>282</v>
      </c>
    </row>
    <row r="1270" customFormat="false" ht="15" hidden="false" customHeight="false" outlineLevel="0" collapsed="false">
      <c r="A1270" s="0" t="s">
        <v>847</v>
      </c>
      <c r="B1270" s="0" t="s">
        <v>282</v>
      </c>
      <c r="C1270" s="0" t="s">
        <v>325</v>
      </c>
      <c r="D1270" s="0" t="n">
        <v>20180824</v>
      </c>
      <c r="E1270" s="0" t="s">
        <v>1137</v>
      </c>
      <c r="F1270" s="0" t="n">
        <v>12000</v>
      </c>
      <c r="G1270" s="0" t="n">
        <v>79.198</v>
      </c>
      <c r="H1270" s="0" t="n">
        <v>5.351555</v>
      </c>
      <c r="J1270" s="224" t="n">
        <f aca="false">ROUND(D1270/10000,0)</f>
        <v>2018</v>
      </c>
      <c r="K1270" s="224" t="n">
        <f aca="false">ROUND((D1270-J1270*10000)/100,0)</f>
        <v>8</v>
      </c>
      <c r="L1270" s="224" t="n">
        <f aca="false">D1270-J1270*10000-K1270*100</f>
        <v>24</v>
      </c>
      <c r="M1270" s="325" t="n">
        <f aca="false">DATE(J1270,K1270,L1270)</f>
        <v>43336</v>
      </c>
      <c r="N1270" s="222" t="n">
        <f aca="false">M1270+E1270</f>
        <v>43336.4452314815</v>
      </c>
      <c r="O1270" s="0" t="n">
        <v>79.198</v>
      </c>
      <c r="P1270" s="0" t="n">
        <v>5.351555</v>
      </c>
      <c r="Q1270" s="0" t="s">
        <v>282</v>
      </c>
    </row>
    <row r="1271" customFormat="false" ht="15" hidden="false" customHeight="false" outlineLevel="0" collapsed="false">
      <c r="A1271" s="0" t="s">
        <v>847</v>
      </c>
      <c r="B1271" s="0" t="s">
        <v>282</v>
      </c>
      <c r="C1271" s="0" t="s">
        <v>325</v>
      </c>
      <c r="D1271" s="0" t="n">
        <v>20180827</v>
      </c>
      <c r="E1271" s="0" t="s">
        <v>1138</v>
      </c>
      <c r="F1271" s="0" t="n">
        <v>6000</v>
      </c>
      <c r="G1271" s="0" t="n">
        <v>79.12</v>
      </c>
      <c r="H1271" s="0" t="n">
        <v>5.358482</v>
      </c>
      <c r="J1271" s="224" t="n">
        <f aca="false">ROUND(D1271/10000,0)</f>
        <v>2018</v>
      </c>
      <c r="K1271" s="224" t="n">
        <f aca="false">ROUND((D1271-J1271*10000)/100,0)</f>
        <v>8</v>
      </c>
      <c r="L1271" s="224" t="n">
        <f aca="false">D1271-J1271*10000-K1271*100</f>
        <v>27</v>
      </c>
      <c r="M1271" s="325" t="n">
        <f aca="false">DATE(J1271,K1271,L1271)</f>
        <v>43339</v>
      </c>
      <c r="N1271" s="222" t="n">
        <f aca="false">M1271+E1271</f>
        <v>43339.4604861111</v>
      </c>
      <c r="O1271" s="0" t="n">
        <v>79.12</v>
      </c>
      <c r="P1271" s="0" t="n">
        <v>5.358482</v>
      </c>
      <c r="Q1271" s="0" t="s">
        <v>282</v>
      </c>
    </row>
    <row r="1272" customFormat="false" ht="15" hidden="false" customHeight="false" outlineLevel="0" collapsed="false">
      <c r="A1272" s="0" t="s">
        <v>847</v>
      </c>
      <c r="B1272" s="0" t="s">
        <v>282</v>
      </c>
      <c r="C1272" s="0" t="s">
        <v>325</v>
      </c>
      <c r="D1272" s="0" t="n">
        <v>20180827</v>
      </c>
      <c r="E1272" s="0" t="s">
        <v>1138</v>
      </c>
      <c r="F1272" s="0" t="n">
        <v>6000</v>
      </c>
      <c r="G1272" s="0" t="n">
        <v>79.12</v>
      </c>
      <c r="H1272" s="0" t="n">
        <v>5.358482</v>
      </c>
      <c r="J1272" s="224" t="n">
        <f aca="false">ROUND(D1272/10000,0)</f>
        <v>2018</v>
      </c>
      <c r="K1272" s="224" t="n">
        <f aca="false">ROUND((D1272-J1272*10000)/100,0)</f>
        <v>8</v>
      </c>
      <c r="L1272" s="224" t="n">
        <f aca="false">D1272-J1272*10000-K1272*100</f>
        <v>27</v>
      </c>
      <c r="M1272" s="325" t="n">
        <f aca="false">DATE(J1272,K1272,L1272)</f>
        <v>43339</v>
      </c>
      <c r="N1272" s="222" t="n">
        <f aca="false">M1272+E1272</f>
        <v>43339.4604861111</v>
      </c>
      <c r="O1272" s="0" t="n">
        <v>79.12</v>
      </c>
      <c r="P1272" s="0" t="n">
        <v>5.358482</v>
      </c>
      <c r="Q1272" s="0" t="s">
        <v>282</v>
      </c>
    </row>
    <row r="1273" customFormat="false" ht="15" hidden="false" customHeight="false" outlineLevel="0" collapsed="false">
      <c r="A1273" s="0" t="s">
        <v>847</v>
      </c>
      <c r="B1273" s="0" t="s">
        <v>282</v>
      </c>
      <c r="C1273" s="0" t="s">
        <v>325</v>
      </c>
      <c r="D1273" s="0" t="n">
        <v>20180827</v>
      </c>
      <c r="E1273" s="0" t="s">
        <v>1139</v>
      </c>
      <c r="F1273" s="0" t="n">
        <v>13000</v>
      </c>
      <c r="G1273" s="0" t="n">
        <v>79.085</v>
      </c>
      <c r="H1273" s="0" t="n">
        <v>5.361549</v>
      </c>
      <c r="J1273" s="224" t="n">
        <f aca="false">ROUND(D1273/10000,0)</f>
        <v>2018</v>
      </c>
      <c r="K1273" s="224" t="n">
        <f aca="false">ROUND((D1273-J1273*10000)/100,0)</f>
        <v>8</v>
      </c>
      <c r="L1273" s="224" t="n">
        <f aca="false">D1273-J1273*10000-K1273*100</f>
        <v>27</v>
      </c>
      <c r="M1273" s="325" t="n">
        <f aca="false">DATE(J1273,K1273,L1273)</f>
        <v>43339</v>
      </c>
      <c r="N1273" s="222" t="n">
        <f aca="false">M1273+E1273</f>
        <v>43339.4802777778</v>
      </c>
      <c r="O1273" s="0" t="n">
        <v>79.085</v>
      </c>
      <c r="P1273" s="0" t="n">
        <v>5.361549</v>
      </c>
      <c r="Q1273" s="0" t="s">
        <v>282</v>
      </c>
    </row>
    <row r="1274" customFormat="false" ht="15" hidden="false" customHeight="false" outlineLevel="0" collapsed="false">
      <c r="A1274" s="0" t="s">
        <v>847</v>
      </c>
      <c r="B1274" s="0" t="s">
        <v>282</v>
      </c>
      <c r="C1274" s="0" t="s">
        <v>325</v>
      </c>
      <c r="D1274" s="0" t="n">
        <v>20180827</v>
      </c>
      <c r="E1274" s="0" t="s">
        <v>1140</v>
      </c>
      <c r="F1274" s="0" t="n">
        <v>13000</v>
      </c>
      <c r="G1274" s="0" t="n">
        <v>79.085</v>
      </c>
      <c r="H1274" s="0" t="n">
        <v>5.361549</v>
      </c>
      <c r="J1274" s="224" t="n">
        <f aca="false">ROUND(D1274/10000,0)</f>
        <v>2018</v>
      </c>
      <c r="K1274" s="224" t="n">
        <f aca="false">ROUND((D1274-J1274*10000)/100,0)</f>
        <v>8</v>
      </c>
      <c r="L1274" s="224" t="n">
        <f aca="false">D1274-J1274*10000-K1274*100</f>
        <v>27</v>
      </c>
      <c r="M1274" s="325" t="n">
        <f aca="false">DATE(J1274,K1274,L1274)</f>
        <v>43339</v>
      </c>
      <c r="N1274" s="222" t="n">
        <f aca="false">M1274+E1274</f>
        <v>43339.4802893519</v>
      </c>
      <c r="O1274" s="0" t="n">
        <v>79.085</v>
      </c>
      <c r="P1274" s="0" t="n">
        <v>5.361549</v>
      </c>
      <c r="Q1274" s="0" t="s">
        <v>282</v>
      </c>
    </row>
    <row r="1275" customFormat="false" ht="15" hidden="false" customHeight="false" outlineLevel="0" collapsed="false">
      <c r="A1275" s="0" t="s">
        <v>847</v>
      </c>
      <c r="B1275" s="0" t="s">
        <v>282</v>
      </c>
      <c r="C1275" s="0" t="s">
        <v>325</v>
      </c>
      <c r="D1275" s="0" t="n">
        <v>20180827</v>
      </c>
      <c r="E1275" s="0" t="s">
        <v>1141</v>
      </c>
      <c r="F1275" s="0" t="n">
        <v>15000</v>
      </c>
      <c r="G1275" s="0" t="n">
        <v>78.527</v>
      </c>
      <c r="H1275" s="0" t="n">
        <v>5.410711</v>
      </c>
      <c r="J1275" s="224" t="n">
        <f aca="false">ROUND(D1275/10000,0)</f>
        <v>2018</v>
      </c>
      <c r="K1275" s="224" t="n">
        <f aca="false">ROUND((D1275-J1275*10000)/100,0)</f>
        <v>8</v>
      </c>
      <c r="L1275" s="224" t="n">
        <f aca="false">D1275-J1275*10000-K1275*100</f>
        <v>27</v>
      </c>
      <c r="M1275" s="325" t="n">
        <f aca="false">DATE(J1275,K1275,L1275)</f>
        <v>43339</v>
      </c>
      <c r="N1275" s="222" t="n">
        <f aca="false">M1275+E1275</f>
        <v>43339.4851157407</v>
      </c>
      <c r="O1275" s="0" t="n">
        <v>78.527</v>
      </c>
      <c r="P1275" s="0" t="n">
        <v>5.410711</v>
      </c>
      <c r="Q1275" s="0" t="s">
        <v>282</v>
      </c>
    </row>
    <row r="1276" customFormat="false" ht="15" hidden="false" customHeight="false" outlineLevel="0" collapsed="false">
      <c r="A1276" s="0" t="s">
        <v>847</v>
      </c>
      <c r="B1276" s="0" t="s">
        <v>282</v>
      </c>
      <c r="C1276" s="0" t="s">
        <v>325</v>
      </c>
      <c r="D1276" s="0" t="n">
        <v>20180827</v>
      </c>
      <c r="E1276" s="0" t="s">
        <v>1141</v>
      </c>
      <c r="F1276" s="0" t="n">
        <v>15000</v>
      </c>
      <c r="G1276" s="0" t="n">
        <v>78.527</v>
      </c>
      <c r="H1276" s="0" t="n">
        <v>5.410711</v>
      </c>
      <c r="J1276" s="224" t="n">
        <f aca="false">ROUND(D1276/10000,0)</f>
        <v>2018</v>
      </c>
      <c r="K1276" s="224" t="n">
        <f aca="false">ROUND((D1276-J1276*10000)/100,0)</f>
        <v>8</v>
      </c>
      <c r="L1276" s="224" t="n">
        <f aca="false">D1276-J1276*10000-K1276*100</f>
        <v>27</v>
      </c>
      <c r="M1276" s="325" t="n">
        <f aca="false">DATE(J1276,K1276,L1276)</f>
        <v>43339</v>
      </c>
      <c r="N1276" s="222" t="n">
        <f aca="false">M1276+E1276</f>
        <v>43339.4851157407</v>
      </c>
      <c r="O1276" s="0" t="n">
        <v>78.527</v>
      </c>
      <c r="P1276" s="0" t="n">
        <v>5.410711</v>
      </c>
      <c r="Q1276" s="0" t="s">
        <v>282</v>
      </c>
    </row>
    <row r="1277" customFormat="false" ht="15" hidden="false" customHeight="false" outlineLevel="0" collapsed="false">
      <c r="A1277" s="0" t="s">
        <v>847</v>
      </c>
      <c r="B1277" s="0" t="s">
        <v>282</v>
      </c>
      <c r="C1277" s="0" t="s">
        <v>325</v>
      </c>
      <c r="D1277" s="0" t="n">
        <v>20180827</v>
      </c>
      <c r="E1277" s="0" t="s">
        <v>1142</v>
      </c>
      <c r="F1277" s="0" t="n">
        <v>12000</v>
      </c>
      <c r="G1277" s="0" t="n">
        <v>79.028</v>
      </c>
      <c r="H1277" s="0" t="n">
        <v>5.366549</v>
      </c>
      <c r="J1277" s="224" t="n">
        <f aca="false">ROUND(D1277/10000,0)</f>
        <v>2018</v>
      </c>
      <c r="K1277" s="224" t="n">
        <f aca="false">ROUND((D1277-J1277*10000)/100,0)</f>
        <v>8</v>
      </c>
      <c r="L1277" s="224" t="n">
        <f aca="false">D1277-J1277*10000-K1277*100</f>
        <v>27</v>
      </c>
      <c r="M1277" s="325" t="n">
        <f aca="false">DATE(J1277,K1277,L1277)</f>
        <v>43339</v>
      </c>
      <c r="N1277" s="222" t="n">
        <f aca="false">M1277+E1277</f>
        <v>43339.6221064815</v>
      </c>
      <c r="O1277" s="0" t="n">
        <v>79.028</v>
      </c>
      <c r="P1277" s="0" t="n">
        <v>5.366549</v>
      </c>
      <c r="Q1277" s="0" t="s">
        <v>282</v>
      </c>
    </row>
    <row r="1278" customFormat="false" ht="15" hidden="false" customHeight="false" outlineLevel="0" collapsed="false">
      <c r="A1278" s="0" t="s">
        <v>847</v>
      </c>
      <c r="B1278" s="0" t="s">
        <v>282</v>
      </c>
      <c r="C1278" s="0" t="s">
        <v>325</v>
      </c>
      <c r="D1278" s="0" t="n">
        <v>20180827</v>
      </c>
      <c r="E1278" s="0" t="s">
        <v>1142</v>
      </c>
      <c r="F1278" s="0" t="n">
        <v>12000</v>
      </c>
      <c r="G1278" s="0" t="n">
        <v>79.028</v>
      </c>
      <c r="H1278" s="0" t="n">
        <v>5.366549</v>
      </c>
      <c r="J1278" s="224" t="n">
        <f aca="false">ROUND(D1278/10000,0)</f>
        <v>2018</v>
      </c>
      <c r="K1278" s="224" t="n">
        <f aca="false">ROUND((D1278-J1278*10000)/100,0)</f>
        <v>8</v>
      </c>
      <c r="L1278" s="224" t="n">
        <f aca="false">D1278-J1278*10000-K1278*100</f>
        <v>27</v>
      </c>
      <c r="M1278" s="325" t="n">
        <f aca="false">DATE(J1278,K1278,L1278)</f>
        <v>43339</v>
      </c>
      <c r="N1278" s="222" t="n">
        <f aca="false">M1278+E1278</f>
        <v>43339.6221064815</v>
      </c>
      <c r="O1278" s="0" t="n">
        <v>79.028</v>
      </c>
      <c r="P1278" s="0" t="n">
        <v>5.366549</v>
      </c>
      <c r="Q1278" s="0" t="s">
        <v>282</v>
      </c>
    </row>
    <row r="1279" customFormat="false" ht="15" hidden="false" customHeight="false" outlineLevel="0" collapsed="false">
      <c r="A1279" s="0" t="s">
        <v>847</v>
      </c>
      <c r="B1279" s="0" t="s">
        <v>282</v>
      </c>
      <c r="C1279" s="0" t="s">
        <v>325</v>
      </c>
      <c r="D1279" s="0" t="n">
        <v>20180827</v>
      </c>
      <c r="E1279" s="0" t="s">
        <v>1143</v>
      </c>
      <c r="F1279" s="0" t="n">
        <v>10000</v>
      </c>
      <c r="G1279" s="0" t="n">
        <v>79.028</v>
      </c>
      <c r="H1279" s="0" t="n">
        <v>5.366549</v>
      </c>
      <c r="J1279" s="224" t="n">
        <f aca="false">ROUND(D1279/10000,0)</f>
        <v>2018</v>
      </c>
      <c r="K1279" s="224" t="n">
        <f aca="false">ROUND((D1279-J1279*10000)/100,0)</f>
        <v>8</v>
      </c>
      <c r="L1279" s="224" t="n">
        <f aca="false">D1279-J1279*10000-K1279*100</f>
        <v>27</v>
      </c>
      <c r="M1279" s="325" t="n">
        <f aca="false">DATE(J1279,K1279,L1279)</f>
        <v>43339</v>
      </c>
      <c r="N1279" s="222" t="n">
        <f aca="false">M1279+E1279</f>
        <v>43339.6557638889</v>
      </c>
      <c r="O1279" s="0" t="n">
        <v>79.028</v>
      </c>
      <c r="P1279" s="0" t="n">
        <v>5.366549</v>
      </c>
      <c r="Q1279" s="0" t="s">
        <v>282</v>
      </c>
    </row>
    <row r="1280" customFormat="false" ht="15" hidden="false" customHeight="false" outlineLevel="0" collapsed="false">
      <c r="A1280" s="0" t="s">
        <v>847</v>
      </c>
      <c r="B1280" s="0" t="s">
        <v>282</v>
      </c>
      <c r="C1280" s="0" t="s">
        <v>325</v>
      </c>
      <c r="D1280" s="0" t="n">
        <v>20180827</v>
      </c>
      <c r="E1280" s="0" t="s">
        <v>1144</v>
      </c>
      <c r="F1280" s="0" t="n">
        <v>10000</v>
      </c>
      <c r="G1280" s="0" t="n">
        <v>79.028</v>
      </c>
      <c r="H1280" s="0" t="n">
        <v>5.366549</v>
      </c>
      <c r="J1280" s="224" t="n">
        <f aca="false">ROUND(D1280/10000,0)</f>
        <v>2018</v>
      </c>
      <c r="K1280" s="224" t="n">
        <f aca="false">ROUND((D1280-J1280*10000)/100,0)</f>
        <v>8</v>
      </c>
      <c r="L1280" s="224" t="n">
        <f aca="false">D1280-J1280*10000-K1280*100</f>
        <v>27</v>
      </c>
      <c r="M1280" s="325" t="n">
        <f aca="false">DATE(J1280,K1280,L1280)</f>
        <v>43339</v>
      </c>
      <c r="N1280" s="222" t="n">
        <f aca="false">M1280+E1280</f>
        <v>43339.655775463</v>
      </c>
      <c r="O1280" s="0" t="n">
        <v>79.028</v>
      </c>
      <c r="P1280" s="0" t="n">
        <v>5.366549</v>
      </c>
      <c r="Q1280" s="0" t="s">
        <v>282</v>
      </c>
    </row>
    <row r="1281" customFormat="false" ht="15" hidden="false" customHeight="false" outlineLevel="0" collapsed="false">
      <c r="A1281" s="0" t="s">
        <v>847</v>
      </c>
      <c r="B1281" s="0" t="s">
        <v>282</v>
      </c>
      <c r="C1281" s="0" t="s">
        <v>325</v>
      </c>
      <c r="D1281" s="0" t="n">
        <v>20180828</v>
      </c>
      <c r="E1281" s="0" t="s">
        <v>1145</v>
      </c>
      <c r="F1281" s="0" t="n">
        <v>25000</v>
      </c>
      <c r="G1281" s="0" t="n">
        <v>78.334</v>
      </c>
      <c r="H1281" s="0" t="n">
        <v>5.427928</v>
      </c>
      <c r="J1281" s="224" t="n">
        <f aca="false">ROUND(D1281/10000,0)</f>
        <v>2018</v>
      </c>
      <c r="K1281" s="224" t="n">
        <f aca="false">ROUND((D1281-J1281*10000)/100,0)</f>
        <v>8</v>
      </c>
      <c r="L1281" s="224" t="n">
        <f aca="false">D1281-J1281*10000-K1281*100</f>
        <v>28</v>
      </c>
      <c r="M1281" s="325" t="n">
        <f aca="false">DATE(J1281,K1281,L1281)</f>
        <v>43340</v>
      </c>
      <c r="N1281" s="222" t="n">
        <f aca="false">M1281+E1281</f>
        <v>43340.4715972222</v>
      </c>
      <c r="O1281" s="0" t="n">
        <v>78.334</v>
      </c>
      <c r="P1281" s="0" t="n">
        <v>5.427928</v>
      </c>
      <c r="Q1281" s="0" t="s">
        <v>282</v>
      </c>
    </row>
    <row r="1282" customFormat="false" ht="15" hidden="false" customHeight="false" outlineLevel="0" collapsed="false">
      <c r="A1282" s="0" t="s">
        <v>847</v>
      </c>
      <c r="B1282" s="0" t="s">
        <v>282</v>
      </c>
      <c r="C1282" s="0" t="s">
        <v>325</v>
      </c>
      <c r="D1282" s="0" t="n">
        <v>20180828</v>
      </c>
      <c r="E1282" s="0" t="s">
        <v>1146</v>
      </c>
      <c r="F1282" s="0" t="n">
        <v>25000</v>
      </c>
      <c r="G1282" s="0" t="n">
        <v>78.434</v>
      </c>
      <c r="H1282" s="0" t="n">
        <v>5.419052</v>
      </c>
      <c r="J1282" s="224" t="n">
        <f aca="false">ROUND(D1282/10000,0)</f>
        <v>2018</v>
      </c>
      <c r="K1282" s="224" t="n">
        <f aca="false">ROUND((D1282-J1282*10000)/100,0)</f>
        <v>8</v>
      </c>
      <c r="L1282" s="224" t="n">
        <f aca="false">D1282-J1282*10000-K1282*100</f>
        <v>28</v>
      </c>
      <c r="M1282" s="325" t="n">
        <f aca="false">DATE(J1282,K1282,L1282)</f>
        <v>43340</v>
      </c>
      <c r="N1282" s="222" t="n">
        <f aca="false">M1282+E1282</f>
        <v>43340.472025463</v>
      </c>
      <c r="O1282" s="0" t="n">
        <v>78.434</v>
      </c>
      <c r="P1282" s="0" t="n">
        <v>5.419052</v>
      </c>
      <c r="Q1282" s="0" t="s">
        <v>282</v>
      </c>
    </row>
    <row r="1283" customFormat="false" ht="15" hidden="false" customHeight="false" outlineLevel="0" collapsed="false">
      <c r="A1283" s="0" t="s">
        <v>847</v>
      </c>
      <c r="B1283" s="0" t="s">
        <v>282</v>
      </c>
      <c r="C1283" s="0" t="s">
        <v>325</v>
      </c>
      <c r="D1283" s="0" t="n">
        <v>20180828</v>
      </c>
      <c r="E1283" s="0" t="s">
        <v>1146</v>
      </c>
      <c r="F1283" s="0" t="n">
        <v>25000</v>
      </c>
      <c r="G1283" s="0" t="n">
        <v>78.334</v>
      </c>
      <c r="H1283" s="0" t="n">
        <v>5.427928</v>
      </c>
      <c r="J1283" s="224" t="n">
        <f aca="false">ROUND(D1283/10000,0)</f>
        <v>2018</v>
      </c>
      <c r="K1283" s="224" t="n">
        <f aca="false">ROUND((D1283-J1283*10000)/100,0)</f>
        <v>8</v>
      </c>
      <c r="L1283" s="224" t="n">
        <f aca="false">D1283-J1283*10000-K1283*100</f>
        <v>28</v>
      </c>
      <c r="M1283" s="325" t="n">
        <f aca="false">DATE(J1283,K1283,L1283)</f>
        <v>43340</v>
      </c>
      <c r="N1283" s="222" t="n">
        <f aca="false">M1283+E1283</f>
        <v>43340.472025463</v>
      </c>
      <c r="O1283" s="0" t="n">
        <v>78.334</v>
      </c>
      <c r="P1283" s="0" t="n">
        <v>5.427928</v>
      </c>
      <c r="Q1283" s="0" t="s">
        <v>282</v>
      </c>
    </row>
    <row r="1284" customFormat="false" ht="15" hidden="false" customHeight="false" outlineLevel="0" collapsed="false">
      <c r="A1284" s="0" t="s">
        <v>847</v>
      </c>
      <c r="B1284" s="0" t="s">
        <v>282</v>
      </c>
      <c r="C1284" s="0" t="s">
        <v>325</v>
      </c>
      <c r="D1284" s="0" t="n">
        <v>20180828</v>
      </c>
      <c r="E1284" s="0" t="s">
        <v>1147</v>
      </c>
      <c r="F1284" s="0" t="n">
        <v>25000</v>
      </c>
      <c r="G1284" s="0" t="n">
        <v>78.334</v>
      </c>
      <c r="H1284" s="0" t="n">
        <v>5.427928</v>
      </c>
      <c r="J1284" s="224" t="n">
        <f aca="false">ROUND(D1284/10000,0)</f>
        <v>2018</v>
      </c>
      <c r="K1284" s="224" t="n">
        <f aca="false">ROUND((D1284-J1284*10000)/100,0)</f>
        <v>8</v>
      </c>
      <c r="L1284" s="224" t="n">
        <f aca="false">D1284-J1284*10000-K1284*100</f>
        <v>28</v>
      </c>
      <c r="M1284" s="325" t="n">
        <f aca="false">DATE(J1284,K1284,L1284)</f>
        <v>43340</v>
      </c>
      <c r="N1284" s="222" t="n">
        <f aca="false">M1284+E1284</f>
        <v>43340.472037037</v>
      </c>
      <c r="O1284" s="0" t="n">
        <v>78.334</v>
      </c>
      <c r="P1284" s="0" t="n">
        <v>5.427928</v>
      </c>
      <c r="Q1284" s="0" t="s">
        <v>282</v>
      </c>
    </row>
    <row r="1285" customFormat="false" ht="15" hidden="false" customHeight="false" outlineLevel="0" collapsed="false">
      <c r="A1285" s="0" t="s">
        <v>847</v>
      </c>
      <c r="B1285" s="0" t="s">
        <v>282</v>
      </c>
      <c r="C1285" s="0" t="s">
        <v>325</v>
      </c>
      <c r="D1285" s="0" t="n">
        <v>20180828</v>
      </c>
      <c r="E1285" s="0" t="s">
        <v>1148</v>
      </c>
      <c r="F1285" s="0" t="n">
        <v>2000</v>
      </c>
      <c r="G1285" s="0" t="n">
        <v>78.579</v>
      </c>
      <c r="H1285" s="0" t="n">
        <v>5.406209</v>
      </c>
      <c r="J1285" s="224" t="n">
        <f aca="false">ROUND(D1285/10000,0)</f>
        <v>2018</v>
      </c>
      <c r="K1285" s="224" t="n">
        <f aca="false">ROUND((D1285-J1285*10000)/100,0)</f>
        <v>8</v>
      </c>
      <c r="L1285" s="224" t="n">
        <f aca="false">D1285-J1285*10000-K1285*100</f>
        <v>28</v>
      </c>
      <c r="M1285" s="325" t="n">
        <f aca="false">DATE(J1285,K1285,L1285)</f>
        <v>43340</v>
      </c>
      <c r="N1285" s="222" t="n">
        <f aca="false">M1285+E1285</f>
        <v>43340.5228587963</v>
      </c>
      <c r="O1285" s="0" t="n">
        <v>78.579</v>
      </c>
      <c r="P1285" s="0" t="n">
        <v>5.406209</v>
      </c>
      <c r="Q1285" s="0" t="s">
        <v>282</v>
      </c>
    </row>
    <row r="1286" customFormat="false" ht="15" hidden="false" customHeight="false" outlineLevel="0" collapsed="false">
      <c r="A1286" s="0" t="s">
        <v>847</v>
      </c>
      <c r="B1286" s="0" t="s">
        <v>282</v>
      </c>
      <c r="C1286" s="0" t="s">
        <v>325</v>
      </c>
      <c r="D1286" s="0" t="n">
        <v>20180828</v>
      </c>
      <c r="E1286" s="0" t="s">
        <v>1148</v>
      </c>
      <c r="F1286" s="0" t="n">
        <v>2000</v>
      </c>
      <c r="G1286" s="0" t="n">
        <v>78.479</v>
      </c>
      <c r="H1286" s="0" t="n">
        <v>5.415063</v>
      </c>
      <c r="J1286" s="224" t="n">
        <f aca="false">ROUND(D1286/10000,0)</f>
        <v>2018</v>
      </c>
      <c r="K1286" s="224" t="n">
        <f aca="false">ROUND((D1286-J1286*10000)/100,0)</f>
        <v>8</v>
      </c>
      <c r="L1286" s="224" t="n">
        <f aca="false">D1286-J1286*10000-K1286*100</f>
        <v>28</v>
      </c>
      <c r="M1286" s="325" t="n">
        <f aca="false">DATE(J1286,K1286,L1286)</f>
        <v>43340</v>
      </c>
      <c r="N1286" s="222" t="n">
        <f aca="false">M1286+E1286</f>
        <v>43340.5228587963</v>
      </c>
      <c r="O1286" s="0" t="n">
        <v>78.479</v>
      </c>
      <c r="P1286" s="0" t="n">
        <v>5.415063</v>
      </c>
      <c r="Q1286" s="0" t="s">
        <v>282</v>
      </c>
    </row>
    <row r="1287" customFormat="false" ht="15" hidden="false" customHeight="false" outlineLevel="0" collapsed="false">
      <c r="A1287" s="0" t="s">
        <v>847</v>
      </c>
      <c r="B1287" s="0" t="s">
        <v>282</v>
      </c>
      <c r="C1287" s="0" t="s">
        <v>325</v>
      </c>
      <c r="D1287" s="0" t="n">
        <v>20180828</v>
      </c>
      <c r="E1287" s="0" t="s">
        <v>1149</v>
      </c>
      <c r="F1287" s="0" t="n">
        <v>54000</v>
      </c>
      <c r="G1287" s="0" t="n">
        <v>77.573</v>
      </c>
      <c r="H1287" s="0" t="n">
        <v>5.49599</v>
      </c>
      <c r="J1287" s="224" t="n">
        <f aca="false">ROUND(D1287/10000,0)</f>
        <v>2018</v>
      </c>
      <c r="K1287" s="224" t="n">
        <f aca="false">ROUND((D1287-J1287*10000)/100,0)</f>
        <v>8</v>
      </c>
      <c r="L1287" s="224" t="n">
        <f aca="false">D1287-J1287*10000-K1287*100</f>
        <v>28</v>
      </c>
      <c r="M1287" s="325" t="n">
        <f aca="false">DATE(J1287,K1287,L1287)</f>
        <v>43340</v>
      </c>
      <c r="N1287" s="222" t="n">
        <f aca="false">M1287+E1287</f>
        <v>43340.6238425926</v>
      </c>
      <c r="O1287" s="0" t="n">
        <v>77.573</v>
      </c>
      <c r="P1287" s="0" t="n">
        <v>5.49599</v>
      </c>
      <c r="Q1287" s="0" t="s">
        <v>282</v>
      </c>
    </row>
    <row r="1288" customFormat="false" ht="15" hidden="false" customHeight="false" outlineLevel="0" collapsed="false">
      <c r="A1288" s="0" t="s">
        <v>847</v>
      </c>
      <c r="B1288" s="0" t="s">
        <v>282</v>
      </c>
      <c r="C1288" s="0" t="s">
        <v>325</v>
      </c>
      <c r="D1288" s="0" t="n">
        <v>20180828</v>
      </c>
      <c r="E1288" s="0" t="s">
        <v>1149</v>
      </c>
      <c r="F1288" s="0" t="n">
        <v>54000</v>
      </c>
      <c r="G1288" s="0" t="n">
        <v>77.573</v>
      </c>
      <c r="H1288" s="0" t="n">
        <v>5.49599</v>
      </c>
      <c r="J1288" s="224" t="n">
        <f aca="false">ROUND(D1288/10000,0)</f>
        <v>2018</v>
      </c>
      <c r="K1288" s="224" t="n">
        <f aca="false">ROUND((D1288-J1288*10000)/100,0)</f>
        <v>8</v>
      </c>
      <c r="L1288" s="224" t="n">
        <f aca="false">D1288-J1288*10000-K1288*100</f>
        <v>28</v>
      </c>
      <c r="M1288" s="325" t="n">
        <f aca="false">DATE(J1288,K1288,L1288)</f>
        <v>43340</v>
      </c>
      <c r="N1288" s="222" t="n">
        <f aca="false">M1288+E1288</f>
        <v>43340.6238425926</v>
      </c>
      <c r="O1288" s="0" t="n">
        <v>77.573</v>
      </c>
      <c r="P1288" s="0" t="n">
        <v>5.49599</v>
      </c>
      <c r="Q1288" s="0" t="s">
        <v>282</v>
      </c>
    </row>
    <row r="1289" customFormat="false" ht="15" hidden="false" customHeight="false" outlineLevel="0" collapsed="false">
      <c r="A1289" s="0" t="s">
        <v>847</v>
      </c>
      <c r="B1289" s="0" t="s">
        <v>282</v>
      </c>
      <c r="C1289" s="0" t="s">
        <v>325</v>
      </c>
      <c r="D1289" s="0" t="n">
        <v>20180828</v>
      </c>
      <c r="E1289" s="0" t="s">
        <v>738</v>
      </c>
      <c r="F1289" s="0" t="n">
        <v>25000</v>
      </c>
      <c r="G1289" s="0" t="n">
        <v>77.846</v>
      </c>
      <c r="H1289" s="0" t="n">
        <v>5.471468</v>
      </c>
      <c r="J1289" s="224" t="n">
        <f aca="false">ROUND(D1289/10000,0)</f>
        <v>2018</v>
      </c>
      <c r="K1289" s="224" t="n">
        <f aca="false">ROUND((D1289-J1289*10000)/100,0)</f>
        <v>8</v>
      </c>
      <c r="L1289" s="224" t="n">
        <f aca="false">D1289-J1289*10000-K1289*100</f>
        <v>28</v>
      </c>
      <c r="M1289" s="325" t="n">
        <f aca="false">DATE(J1289,K1289,L1289)</f>
        <v>43340</v>
      </c>
      <c r="N1289" s="222" t="n">
        <f aca="false">M1289+E1289</f>
        <v>43340.6472685185</v>
      </c>
      <c r="O1289" s="0" t="n">
        <v>77.846</v>
      </c>
      <c r="P1289" s="0" t="n">
        <v>5.471468</v>
      </c>
      <c r="Q1289" s="0" t="s">
        <v>282</v>
      </c>
    </row>
    <row r="1290" customFormat="false" ht="15" hidden="false" customHeight="false" outlineLevel="0" collapsed="false">
      <c r="A1290" s="0" t="s">
        <v>847</v>
      </c>
      <c r="B1290" s="0" t="s">
        <v>282</v>
      </c>
      <c r="C1290" s="0" t="s">
        <v>325</v>
      </c>
      <c r="D1290" s="0" t="n">
        <v>20180828</v>
      </c>
      <c r="E1290" s="0" t="s">
        <v>739</v>
      </c>
      <c r="F1290" s="0" t="n">
        <v>25000</v>
      </c>
      <c r="G1290" s="0" t="n">
        <v>77.946</v>
      </c>
      <c r="H1290" s="0" t="n">
        <v>5.462515</v>
      </c>
      <c r="J1290" s="224" t="n">
        <f aca="false">ROUND(D1290/10000,0)</f>
        <v>2018</v>
      </c>
      <c r="K1290" s="224" t="n">
        <f aca="false">ROUND((D1290-J1290*10000)/100,0)</f>
        <v>8</v>
      </c>
      <c r="L1290" s="224" t="n">
        <f aca="false">D1290-J1290*10000-K1290*100</f>
        <v>28</v>
      </c>
      <c r="M1290" s="325" t="n">
        <f aca="false">DATE(J1290,K1290,L1290)</f>
        <v>43340</v>
      </c>
      <c r="N1290" s="222" t="n">
        <f aca="false">M1290+E1290</f>
        <v>43340.6472800926</v>
      </c>
      <c r="O1290" s="0" t="n">
        <v>77.946</v>
      </c>
      <c r="P1290" s="0" t="n">
        <v>5.462515</v>
      </c>
      <c r="Q1290" s="0" t="s">
        <v>282</v>
      </c>
    </row>
    <row r="1291" customFormat="false" ht="15" hidden="false" customHeight="false" outlineLevel="0" collapsed="false">
      <c r="A1291" s="0" t="s">
        <v>847</v>
      </c>
      <c r="B1291" s="0" t="s">
        <v>282</v>
      </c>
      <c r="C1291" s="0" t="s">
        <v>325</v>
      </c>
      <c r="D1291" s="0" t="n">
        <v>20180828</v>
      </c>
      <c r="E1291" s="0" t="s">
        <v>1150</v>
      </c>
      <c r="F1291" s="0" t="n">
        <v>25000</v>
      </c>
      <c r="G1291" s="0" t="n">
        <v>78.208</v>
      </c>
      <c r="H1291" s="0" t="n">
        <v>5.439134</v>
      </c>
      <c r="J1291" s="224" t="n">
        <f aca="false">ROUND(D1291/10000,0)</f>
        <v>2018</v>
      </c>
      <c r="K1291" s="224" t="n">
        <f aca="false">ROUND((D1291-J1291*10000)/100,0)</f>
        <v>8</v>
      </c>
      <c r="L1291" s="224" t="n">
        <f aca="false">D1291-J1291*10000-K1291*100</f>
        <v>28</v>
      </c>
      <c r="M1291" s="325" t="n">
        <f aca="false">DATE(J1291,K1291,L1291)</f>
        <v>43340</v>
      </c>
      <c r="N1291" s="222" t="n">
        <f aca="false">M1291+E1291</f>
        <v>43340.6476851852</v>
      </c>
      <c r="O1291" s="0" t="n">
        <v>78.208</v>
      </c>
      <c r="P1291" s="0" t="n">
        <v>5.439134</v>
      </c>
      <c r="Q1291" s="0" t="s">
        <v>282</v>
      </c>
    </row>
    <row r="1292" customFormat="false" ht="15" hidden="false" customHeight="false" outlineLevel="0" collapsed="false">
      <c r="A1292" s="0" t="s">
        <v>847</v>
      </c>
      <c r="B1292" s="0" t="s">
        <v>282</v>
      </c>
      <c r="C1292" s="0" t="s">
        <v>325</v>
      </c>
      <c r="D1292" s="0" t="n">
        <v>20180828</v>
      </c>
      <c r="E1292" s="0" t="s">
        <v>1150</v>
      </c>
      <c r="F1292" s="0" t="n">
        <v>25000</v>
      </c>
      <c r="G1292" s="0" t="n">
        <v>78.108</v>
      </c>
      <c r="H1292" s="0" t="n">
        <v>5.448045</v>
      </c>
      <c r="J1292" s="224" t="n">
        <f aca="false">ROUND(D1292/10000,0)</f>
        <v>2018</v>
      </c>
      <c r="K1292" s="224" t="n">
        <f aca="false">ROUND((D1292-J1292*10000)/100,0)</f>
        <v>8</v>
      </c>
      <c r="L1292" s="224" t="n">
        <f aca="false">D1292-J1292*10000-K1292*100</f>
        <v>28</v>
      </c>
      <c r="M1292" s="325" t="n">
        <f aca="false">DATE(J1292,K1292,L1292)</f>
        <v>43340</v>
      </c>
      <c r="N1292" s="222" t="n">
        <f aca="false">M1292+E1292</f>
        <v>43340.6476851852</v>
      </c>
      <c r="O1292" s="0" t="n">
        <v>78.108</v>
      </c>
      <c r="P1292" s="0" t="n">
        <v>5.448045</v>
      </c>
      <c r="Q1292" s="0" t="s">
        <v>282</v>
      </c>
    </row>
    <row r="1293" customFormat="false" ht="15" hidden="false" customHeight="false" outlineLevel="0" collapsed="false">
      <c r="A1293" s="0" t="s">
        <v>847</v>
      </c>
      <c r="B1293" s="0" t="s">
        <v>282</v>
      </c>
      <c r="C1293" s="0" t="s">
        <v>325</v>
      </c>
      <c r="D1293" s="0" t="n">
        <v>20180829</v>
      </c>
      <c r="E1293" s="0" t="s">
        <v>1151</v>
      </c>
      <c r="F1293" s="0" t="n">
        <v>2355000</v>
      </c>
      <c r="G1293" s="0" t="n">
        <v>78.188</v>
      </c>
      <c r="H1293" s="0" t="n">
        <v>5.441017</v>
      </c>
      <c r="J1293" s="224" t="n">
        <f aca="false">ROUND(D1293/10000,0)</f>
        <v>2018</v>
      </c>
      <c r="K1293" s="224" t="n">
        <f aca="false">ROUND((D1293-J1293*10000)/100,0)</f>
        <v>8</v>
      </c>
      <c r="L1293" s="224" t="n">
        <f aca="false">D1293-J1293*10000-K1293*100</f>
        <v>29</v>
      </c>
      <c r="M1293" s="325" t="n">
        <f aca="false">DATE(J1293,K1293,L1293)</f>
        <v>43341</v>
      </c>
      <c r="N1293" s="222" t="n">
        <f aca="false">M1293+E1293</f>
        <v>43341.368912037</v>
      </c>
      <c r="O1293" s="0" t="n">
        <v>78.188</v>
      </c>
      <c r="P1293" s="0" t="n">
        <v>5.441017</v>
      </c>
      <c r="Q1293" s="0" t="s">
        <v>282</v>
      </c>
    </row>
    <row r="1294" customFormat="false" ht="15" hidden="false" customHeight="false" outlineLevel="0" collapsed="false">
      <c r="A1294" s="0" t="s">
        <v>847</v>
      </c>
      <c r="B1294" s="0" t="s">
        <v>282</v>
      </c>
      <c r="C1294" s="0" t="s">
        <v>325</v>
      </c>
      <c r="D1294" s="0" t="n">
        <v>20180829</v>
      </c>
      <c r="E1294" s="0" t="s">
        <v>1152</v>
      </c>
      <c r="F1294" s="0" t="n">
        <v>5000</v>
      </c>
      <c r="G1294" s="0" t="n">
        <v>77.044</v>
      </c>
      <c r="H1294" s="0" t="n">
        <v>5.543955</v>
      </c>
      <c r="J1294" s="224" t="n">
        <f aca="false">ROUND(D1294/10000,0)</f>
        <v>2018</v>
      </c>
      <c r="K1294" s="224" t="n">
        <f aca="false">ROUND((D1294-J1294*10000)/100,0)</f>
        <v>8</v>
      </c>
      <c r="L1294" s="224" t="n">
        <f aca="false">D1294-J1294*10000-K1294*100</f>
        <v>29</v>
      </c>
      <c r="M1294" s="325" t="n">
        <f aca="false">DATE(J1294,K1294,L1294)</f>
        <v>43341</v>
      </c>
      <c r="N1294" s="222" t="n">
        <f aca="false">M1294+E1294</f>
        <v>43341.4553819444</v>
      </c>
      <c r="O1294" s="0" t="n">
        <v>77.044</v>
      </c>
      <c r="P1294" s="0" t="n">
        <v>5.543955</v>
      </c>
      <c r="Q1294" s="0" t="s">
        <v>282</v>
      </c>
    </row>
    <row r="1295" customFormat="false" ht="15" hidden="false" customHeight="false" outlineLevel="0" collapsed="false">
      <c r="A1295" s="0" t="s">
        <v>847</v>
      </c>
      <c r="B1295" s="0" t="s">
        <v>282</v>
      </c>
      <c r="C1295" s="0" t="s">
        <v>325</v>
      </c>
      <c r="D1295" s="0" t="n">
        <v>20180829</v>
      </c>
      <c r="E1295" s="0" t="s">
        <v>1152</v>
      </c>
      <c r="F1295" s="0" t="n">
        <v>5000</v>
      </c>
      <c r="G1295" s="0" t="n">
        <v>77.044</v>
      </c>
      <c r="H1295" s="0" t="n">
        <v>5.543955</v>
      </c>
      <c r="J1295" s="224" t="n">
        <f aca="false">ROUND(D1295/10000,0)</f>
        <v>2018</v>
      </c>
      <c r="K1295" s="224" t="n">
        <f aca="false">ROUND((D1295-J1295*10000)/100,0)</f>
        <v>8</v>
      </c>
      <c r="L1295" s="224" t="n">
        <f aca="false">D1295-J1295*10000-K1295*100</f>
        <v>29</v>
      </c>
      <c r="M1295" s="325" t="n">
        <f aca="false">DATE(J1295,K1295,L1295)</f>
        <v>43341</v>
      </c>
      <c r="N1295" s="222" t="n">
        <f aca="false">M1295+E1295</f>
        <v>43341.4553819444</v>
      </c>
      <c r="O1295" s="0" t="n">
        <v>77.044</v>
      </c>
      <c r="P1295" s="0" t="n">
        <v>5.543955</v>
      </c>
      <c r="Q1295" s="0" t="s">
        <v>282</v>
      </c>
    </row>
    <row r="1296" customFormat="false" ht="15" hidden="false" customHeight="false" outlineLevel="0" collapsed="false">
      <c r="A1296" s="0" t="s">
        <v>847</v>
      </c>
      <c r="B1296" s="0" t="s">
        <v>282</v>
      </c>
      <c r="C1296" s="0" t="s">
        <v>325</v>
      </c>
      <c r="D1296" s="0" t="n">
        <v>20180829</v>
      </c>
      <c r="E1296" s="0" t="s">
        <v>1153</v>
      </c>
      <c r="F1296" s="0" t="n">
        <v>15000</v>
      </c>
      <c r="G1296" s="0" t="n">
        <v>77.395</v>
      </c>
      <c r="H1296" s="0" t="n">
        <v>5.512149</v>
      </c>
      <c r="J1296" s="224" t="n">
        <f aca="false">ROUND(D1296/10000,0)</f>
        <v>2018</v>
      </c>
      <c r="K1296" s="224" t="n">
        <f aca="false">ROUND((D1296-J1296*10000)/100,0)</f>
        <v>8</v>
      </c>
      <c r="L1296" s="224" t="n">
        <f aca="false">D1296-J1296*10000-K1296*100</f>
        <v>29</v>
      </c>
      <c r="M1296" s="325" t="n">
        <f aca="false">DATE(J1296,K1296,L1296)</f>
        <v>43341</v>
      </c>
      <c r="N1296" s="222" t="n">
        <f aca="false">M1296+E1296</f>
        <v>43341.4971412037</v>
      </c>
      <c r="O1296" s="0" t="n">
        <v>77.395</v>
      </c>
      <c r="P1296" s="0" t="n">
        <v>5.512149</v>
      </c>
      <c r="Q1296" s="0" t="s">
        <v>282</v>
      </c>
    </row>
    <row r="1297" customFormat="false" ht="15" hidden="false" customHeight="false" outlineLevel="0" collapsed="false">
      <c r="A1297" s="0" t="s">
        <v>847</v>
      </c>
      <c r="B1297" s="0" t="s">
        <v>282</v>
      </c>
      <c r="C1297" s="0" t="s">
        <v>325</v>
      </c>
      <c r="D1297" s="0" t="n">
        <v>20180829</v>
      </c>
      <c r="E1297" s="0" t="s">
        <v>1153</v>
      </c>
      <c r="F1297" s="0" t="n">
        <v>15000</v>
      </c>
      <c r="G1297" s="0" t="n">
        <v>77.595</v>
      </c>
      <c r="H1297" s="0" t="n">
        <v>5.494115</v>
      </c>
      <c r="J1297" s="224" t="n">
        <f aca="false">ROUND(D1297/10000,0)</f>
        <v>2018</v>
      </c>
      <c r="K1297" s="224" t="n">
        <f aca="false">ROUND((D1297-J1297*10000)/100,0)</f>
        <v>8</v>
      </c>
      <c r="L1297" s="224" t="n">
        <f aca="false">D1297-J1297*10000-K1297*100</f>
        <v>29</v>
      </c>
      <c r="M1297" s="325" t="n">
        <f aca="false">DATE(J1297,K1297,L1297)</f>
        <v>43341</v>
      </c>
      <c r="N1297" s="222" t="n">
        <f aca="false">M1297+E1297</f>
        <v>43341.4971412037</v>
      </c>
      <c r="O1297" s="0" t="n">
        <v>77.595</v>
      </c>
      <c r="P1297" s="0" t="n">
        <v>5.494115</v>
      </c>
      <c r="Q1297" s="0" t="s">
        <v>282</v>
      </c>
    </row>
    <row r="1298" customFormat="false" ht="15" hidden="false" customHeight="false" outlineLevel="0" collapsed="false">
      <c r="A1298" s="0" t="s">
        <v>847</v>
      </c>
      <c r="B1298" s="0" t="s">
        <v>282</v>
      </c>
      <c r="C1298" s="0" t="s">
        <v>325</v>
      </c>
      <c r="D1298" s="0" t="n">
        <v>20180829</v>
      </c>
      <c r="E1298" s="0" t="s">
        <v>1154</v>
      </c>
      <c r="F1298" s="0" t="n">
        <v>15000</v>
      </c>
      <c r="G1298" s="0" t="n">
        <v>77.595</v>
      </c>
      <c r="H1298" s="0" t="n">
        <v>5.494115</v>
      </c>
      <c r="J1298" s="224" t="n">
        <f aca="false">ROUND(D1298/10000,0)</f>
        <v>2018</v>
      </c>
      <c r="K1298" s="224" t="n">
        <f aca="false">ROUND((D1298-J1298*10000)/100,0)</f>
        <v>8</v>
      </c>
      <c r="L1298" s="224" t="n">
        <f aca="false">D1298-J1298*10000-K1298*100</f>
        <v>29</v>
      </c>
      <c r="M1298" s="325" t="n">
        <f aca="false">DATE(J1298,K1298,L1298)</f>
        <v>43341</v>
      </c>
      <c r="N1298" s="222" t="n">
        <f aca="false">M1298+E1298</f>
        <v>43341.4971527778</v>
      </c>
      <c r="O1298" s="0" t="n">
        <v>77.595</v>
      </c>
      <c r="P1298" s="0" t="n">
        <v>5.494115</v>
      </c>
      <c r="Q1298" s="0" t="s">
        <v>282</v>
      </c>
    </row>
    <row r="1299" customFormat="false" ht="15" hidden="false" customHeight="false" outlineLevel="0" collapsed="false">
      <c r="A1299" s="0" t="s">
        <v>847</v>
      </c>
      <c r="B1299" s="0" t="s">
        <v>282</v>
      </c>
      <c r="C1299" s="0" t="s">
        <v>325</v>
      </c>
      <c r="D1299" s="0" t="n">
        <v>20180829</v>
      </c>
      <c r="E1299" s="0" t="s">
        <v>1155</v>
      </c>
      <c r="F1299" s="0" t="n">
        <v>15000</v>
      </c>
      <c r="G1299" s="0" t="n">
        <v>77.595</v>
      </c>
      <c r="H1299" s="0" t="n">
        <v>5.494115</v>
      </c>
      <c r="J1299" s="224" t="n">
        <f aca="false">ROUND(D1299/10000,0)</f>
        <v>2018</v>
      </c>
      <c r="K1299" s="224" t="n">
        <f aca="false">ROUND((D1299-J1299*10000)/100,0)</f>
        <v>8</v>
      </c>
      <c r="L1299" s="224" t="n">
        <f aca="false">D1299-J1299*10000-K1299*100</f>
        <v>29</v>
      </c>
      <c r="M1299" s="325" t="n">
        <f aca="false">DATE(J1299,K1299,L1299)</f>
        <v>43341</v>
      </c>
      <c r="N1299" s="222" t="n">
        <f aca="false">M1299+E1299</f>
        <v>43341.4973148148</v>
      </c>
      <c r="O1299" s="0" t="n">
        <v>77.595</v>
      </c>
      <c r="P1299" s="0" t="n">
        <v>5.494115</v>
      </c>
      <c r="Q1299" s="0" t="s">
        <v>282</v>
      </c>
    </row>
    <row r="1300" customFormat="false" ht="15" hidden="false" customHeight="false" outlineLevel="0" collapsed="false">
      <c r="A1300" s="0" t="s">
        <v>847</v>
      </c>
      <c r="B1300" s="0" t="s">
        <v>282</v>
      </c>
      <c r="C1300" s="0" t="s">
        <v>325</v>
      </c>
      <c r="D1300" s="0" t="n">
        <v>20180829</v>
      </c>
      <c r="E1300" s="0" t="s">
        <v>1155</v>
      </c>
      <c r="F1300" s="0" t="n">
        <v>15000</v>
      </c>
      <c r="G1300" s="0" t="n">
        <v>77.595</v>
      </c>
      <c r="H1300" s="0" t="n">
        <v>5.494115</v>
      </c>
      <c r="J1300" s="224" t="n">
        <f aca="false">ROUND(D1300/10000,0)</f>
        <v>2018</v>
      </c>
      <c r="K1300" s="224" t="n">
        <f aca="false">ROUND((D1300-J1300*10000)/100,0)</f>
        <v>8</v>
      </c>
      <c r="L1300" s="224" t="n">
        <f aca="false">D1300-J1300*10000-K1300*100</f>
        <v>29</v>
      </c>
      <c r="M1300" s="325" t="n">
        <f aca="false">DATE(J1300,K1300,L1300)</f>
        <v>43341</v>
      </c>
      <c r="N1300" s="222" t="n">
        <f aca="false">M1300+E1300</f>
        <v>43341.4973148148</v>
      </c>
      <c r="O1300" s="0" t="n">
        <v>77.595</v>
      </c>
      <c r="P1300" s="0" t="n">
        <v>5.494115</v>
      </c>
      <c r="Q1300" s="0" t="s">
        <v>282</v>
      </c>
    </row>
    <row r="1301" customFormat="false" ht="15" hidden="false" customHeight="false" outlineLevel="0" collapsed="false">
      <c r="A1301" s="0" t="s">
        <v>847</v>
      </c>
      <c r="B1301" s="0" t="s">
        <v>282</v>
      </c>
      <c r="C1301" s="0" t="s">
        <v>325</v>
      </c>
      <c r="D1301" s="0" t="n">
        <v>20180829</v>
      </c>
      <c r="E1301" s="0" t="s">
        <v>1156</v>
      </c>
      <c r="F1301" s="0" t="n">
        <v>77000</v>
      </c>
      <c r="G1301" s="0" t="n">
        <v>78.2259</v>
      </c>
      <c r="H1301" s="0" t="n">
        <v>5.437643</v>
      </c>
      <c r="J1301" s="224" t="n">
        <f aca="false">ROUND(D1301/10000,0)</f>
        <v>2018</v>
      </c>
      <c r="K1301" s="224" t="n">
        <f aca="false">ROUND((D1301-J1301*10000)/100,0)</f>
        <v>8</v>
      </c>
      <c r="L1301" s="224" t="n">
        <f aca="false">D1301-J1301*10000-K1301*100</f>
        <v>29</v>
      </c>
      <c r="M1301" s="325" t="n">
        <f aca="false">DATE(J1301,K1301,L1301)</f>
        <v>43341</v>
      </c>
      <c r="N1301" s="222" t="n">
        <f aca="false">M1301+E1301</f>
        <v>43341.567349537</v>
      </c>
      <c r="O1301" s="0" t="n">
        <v>78.2259</v>
      </c>
      <c r="P1301" s="0" t="n">
        <v>5.437643</v>
      </c>
      <c r="Q1301" s="0" t="s">
        <v>282</v>
      </c>
    </row>
    <row r="1302" customFormat="false" ht="15" hidden="false" customHeight="false" outlineLevel="0" collapsed="false">
      <c r="A1302" s="0" t="s">
        <v>847</v>
      </c>
      <c r="B1302" s="0" t="s">
        <v>282</v>
      </c>
      <c r="C1302" s="0" t="s">
        <v>325</v>
      </c>
      <c r="D1302" s="0" t="n">
        <v>20180829</v>
      </c>
      <c r="E1302" s="0" t="s">
        <v>1156</v>
      </c>
      <c r="F1302" s="0" t="n">
        <v>77000</v>
      </c>
      <c r="G1302" s="0" t="n">
        <v>79.7899</v>
      </c>
      <c r="H1302" s="0" t="n">
        <v>5.300309</v>
      </c>
      <c r="J1302" s="224" t="n">
        <f aca="false">ROUND(D1302/10000,0)</f>
        <v>2018</v>
      </c>
      <c r="K1302" s="224" t="n">
        <f aca="false">ROUND((D1302-J1302*10000)/100,0)</f>
        <v>8</v>
      </c>
      <c r="L1302" s="224" t="n">
        <f aca="false">D1302-J1302*10000-K1302*100</f>
        <v>29</v>
      </c>
      <c r="M1302" s="325" t="n">
        <f aca="false">DATE(J1302,K1302,L1302)</f>
        <v>43341</v>
      </c>
      <c r="N1302" s="222" t="n">
        <f aca="false">M1302+E1302</f>
        <v>43341.567349537</v>
      </c>
      <c r="O1302" s="0" t="n">
        <v>79.7899</v>
      </c>
      <c r="P1302" s="0" t="n">
        <v>5.300309</v>
      </c>
      <c r="Q1302" s="0" t="s">
        <v>282</v>
      </c>
    </row>
    <row r="1303" customFormat="false" ht="15" hidden="false" customHeight="false" outlineLevel="0" collapsed="false">
      <c r="A1303" s="0" t="s">
        <v>847</v>
      </c>
      <c r="B1303" s="0" t="s">
        <v>282</v>
      </c>
      <c r="C1303" s="0" t="s">
        <v>325</v>
      </c>
      <c r="D1303" s="0" t="n">
        <v>20180829</v>
      </c>
      <c r="E1303" s="0" t="s">
        <v>1157</v>
      </c>
      <c r="F1303" s="0" t="n">
        <v>7000</v>
      </c>
      <c r="G1303" s="0" t="n">
        <v>78.514</v>
      </c>
      <c r="H1303" s="0" t="n">
        <v>5.412063</v>
      </c>
      <c r="J1303" s="224" t="n">
        <f aca="false">ROUND(D1303/10000,0)</f>
        <v>2018</v>
      </c>
      <c r="K1303" s="224" t="n">
        <f aca="false">ROUND((D1303-J1303*10000)/100,0)</f>
        <v>8</v>
      </c>
      <c r="L1303" s="224" t="n">
        <f aca="false">D1303-J1303*10000-K1303*100</f>
        <v>29</v>
      </c>
      <c r="M1303" s="325" t="n">
        <f aca="false">DATE(J1303,K1303,L1303)</f>
        <v>43341</v>
      </c>
      <c r="N1303" s="222" t="n">
        <f aca="false">M1303+E1303</f>
        <v>43341.5917592593</v>
      </c>
      <c r="O1303" s="0" t="n">
        <v>78.514</v>
      </c>
      <c r="P1303" s="0" t="n">
        <v>5.412063</v>
      </c>
      <c r="Q1303" s="0" t="s">
        <v>282</v>
      </c>
    </row>
    <row r="1304" customFormat="false" ht="15" hidden="false" customHeight="false" outlineLevel="0" collapsed="false">
      <c r="A1304" s="0" t="s">
        <v>847</v>
      </c>
      <c r="B1304" s="0" t="s">
        <v>282</v>
      </c>
      <c r="C1304" s="0" t="s">
        <v>325</v>
      </c>
      <c r="D1304" s="0" t="n">
        <v>20180829</v>
      </c>
      <c r="E1304" s="0" t="s">
        <v>1157</v>
      </c>
      <c r="F1304" s="0" t="n">
        <v>7000</v>
      </c>
      <c r="G1304" s="0" t="n">
        <v>78.514</v>
      </c>
      <c r="H1304" s="0" t="n">
        <v>5.412063</v>
      </c>
      <c r="J1304" s="224" t="n">
        <f aca="false">ROUND(D1304/10000,0)</f>
        <v>2018</v>
      </c>
      <c r="K1304" s="224" t="n">
        <f aca="false">ROUND((D1304-J1304*10000)/100,0)</f>
        <v>8</v>
      </c>
      <c r="L1304" s="224" t="n">
        <f aca="false">D1304-J1304*10000-K1304*100</f>
        <v>29</v>
      </c>
      <c r="M1304" s="325" t="n">
        <f aca="false">DATE(J1304,K1304,L1304)</f>
        <v>43341</v>
      </c>
      <c r="N1304" s="222" t="n">
        <f aca="false">M1304+E1304</f>
        <v>43341.5917592593</v>
      </c>
      <c r="O1304" s="0" t="n">
        <v>78.514</v>
      </c>
      <c r="P1304" s="0" t="n">
        <v>5.412063</v>
      </c>
      <c r="Q1304" s="0" t="s">
        <v>282</v>
      </c>
    </row>
    <row r="1305" customFormat="false" ht="15" hidden="false" customHeight="false" outlineLevel="0" collapsed="false">
      <c r="A1305" s="0" t="s">
        <v>847</v>
      </c>
      <c r="B1305" s="0" t="s">
        <v>282</v>
      </c>
      <c r="C1305" s="0" t="s">
        <v>325</v>
      </c>
      <c r="D1305" s="0" t="n">
        <v>20180829</v>
      </c>
      <c r="E1305" s="0" t="s">
        <v>1158</v>
      </c>
      <c r="F1305" s="0" t="n">
        <v>172000</v>
      </c>
      <c r="G1305" s="0" t="n">
        <v>77.496</v>
      </c>
      <c r="H1305" s="0" t="n">
        <v>5.503034</v>
      </c>
      <c r="J1305" s="224" t="n">
        <f aca="false">ROUND(D1305/10000,0)</f>
        <v>2018</v>
      </c>
      <c r="K1305" s="224" t="n">
        <f aca="false">ROUND((D1305-J1305*10000)/100,0)</f>
        <v>8</v>
      </c>
      <c r="L1305" s="224" t="n">
        <f aca="false">D1305-J1305*10000-K1305*100</f>
        <v>29</v>
      </c>
      <c r="M1305" s="325" t="n">
        <f aca="false">DATE(J1305,K1305,L1305)</f>
        <v>43341</v>
      </c>
      <c r="N1305" s="222" t="n">
        <f aca="false">M1305+E1305</f>
        <v>43341.6148726852</v>
      </c>
      <c r="O1305" s="0" t="n">
        <v>77.496</v>
      </c>
      <c r="P1305" s="0" t="n">
        <v>5.503034</v>
      </c>
      <c r="Q1305" s="0" t="s">
        <v>282</v>
      </c>
    </row>
    <row r="1306" customFormat="false" ht="15" hidden="false" customHeight="false" outlineLevel="0" collapsed="false">
      <c r="A1306" s="0" t="s">
        <v>847</v>
      </c>
      <c r="B1306" s="0" t="s">
        <v>282</v>
      </c>
      <c r="C1306" s="0" t="s">
        <v>325</v>
      </c>
      <c r="D1306" s="0" t="n">
        <v>20180829</v>
      </c>
      <c r="E1306" s="0" t="s">
        <v>1159</v>
      </c>
      <c r="F1306" s="0" t="n">
        <v>6000</v>
      </c>
      <c r="G1306" s="0" t="n">
        <v>78.514</v>
      </c>
      <c r="H1306" s="0" t="n">
        <v>5.412063</v>
      </c>
      <c r="J1306" s="224" t="n">
        <f aca="false">ROUND(D1306/10000,0)</f>
        <v>2018</v>
      </c>
      <c r="K1306" s="224" t="n">
        <f aca="false">ROUND((D1306-J1306*10000)/100,0)</f>
        <v>8</v>
      </c>
      <c r="L1306" s="224" t="n">
        <f aca="false">D1306-J1306*10000-K1306*100</f>
        <v>29</v>
      </c>
      <c r="M1306" s="325" t="n">
        <f aca="false">DATE(J1306,K1306,L1306)</f>
        <v>43341</v>
      </c>
      <c r="N1306" s="222" t="n">
        <f aca="false">M1306+E1306</f>
        <v>43341.6175810185</v>
      </c>
      <c r="O1306" s="0" t="n">
        <v>78.514</v>
      </c>
      <c r="P1306" s="0" t="n">
        <v>5.412063</v>
      </c>
      <c r="Q1306" s="0" t="s">
        <v>282</v>
      </c>
    </row>
    <row r="1307" customFormat="false" ht="15" hidden="false" customHeight="false" outlineLevel="0" collapsed="false">
      <c r="A1307" s="0" t="s">
        <v>847</v>
      </c>
      <c r="B1307" s="0" t="s">
        <v>282</v>
      </c>
      <c r="C1307" s="0" t="s">
        <v>325</v>
      </c>
      <c r="D1307" s="0" t="n">
        <v>20180829</v>
      </c>
      <c r="E1307" s="0" t="s">
        <v>1160</v>
      </c>
      <c r="F1307" s="0" t="n">
        <v>6000</v>
      </c>
      <c r="G1307" s="0" t="n">
        <v>78.514</v>
      </c>
      <c r="H1307" s="0" t="n">
        <v>5.412063</v>
      </c>
      <c r="J1307" s="224" t="n">
        <f aca="false">ROUND(D1307/10000,0)</f>
        <v>2018</v>
      </c>
      <c r="K1307" s="224" t="n">
        <f aca="false">ROUND((D1307-J1307*10000)/100,0)</f>
        <v>8</v>
      </c>
      <c r="L1307" s="224" t="n">
        <f aca="false">D1307-J1307*10000-K1307*100</f>
        <v>29</v>
      </c>
      <c r="M1307" s="325" t="n">
        <f aca="false">DATE(J1307,K1307,L1307)</f>
        <v>43341</v>
      </c>
      <c r="N1307" s="222" t="n">
        <f aca="false">M1307+E1307</f>
        <v>43341.6182638889</v>
      </c>
      <c r="O1307" s="0" t="n">
        <v>78.514</v>
      </c>
      <c r="P1307" s="0" t="n">
        <v>5.412063</v>
      </c>
      <c r="Q1307" s="0" t="s">
        <v>282</v>
      </c>
    </row>
    <row r="1308" customFormat="false" ht="15" hidden="false" customHeight="false" outlineLevel="0" collapsed="false">
      <c r="A1308" s="0" t="s">
        <v>847</v>
      </c>
      <c r="B1308" s="0" t="s">
        <v>282</v>
      </c>
      <c r="C1308" s="0" t="s">
        <v>325</v>
      </c>
      <c r="D1308" s="0" t="n">
        <v>20180829</v>
      </c>
      <c r="E1308" s="0" t="s">
        <v>1161</v>
      </c>
      <c r="F1308" s="0" t="n">
        <v>5000</v>
      </c>
      <c r="G1308" s="0" t="n">
        <v>78.255</v>
      </c>
      <c r="H1308" s="0" t="n">
        <v>5.435053</v>
      </c>
      <c r="J1308" s="224" t="n">
        <f aca="false">ROUND(D1308/10000,0)</f>
        <v>2018</v>
      </c>
      <c r="K1308" s="224" t="n">
        <f aca="false">ROUND((D1308-J1308*10000)/100,0)</f>
        <v>8</v>
      </c>
      <c r="L1308" s="224" t="n">
        <f aca="false">D1308-J1308*10000-K1308*100</f>
        <v>29</v>
      </c>
      <c r="M1308" s="325" t="n">
        <f aca="false">DATE(J1308,K1308,L1308)</f>
        <v>43341</v>
      </c>
      <c r="N1308" s="222" t="n">
        <f aca="false">M1308+E1308</f>
        <v>43341.647349537</v>
      </c>
      <c r="O1308" s="0" t="n">
        <v>78.255</v>
      </c>
      <c r="P1308" s="0" t="n">
        <v>5.435053</v>
      </c>
      <c r="Q1308" s="0" t="s">
        <v>282</v>
      </c>
    </row>
    <row r="1309" customFormat="false" ht="15" hidden="false" customHeight="false" outlineLevel="0" collapsed="false">
      <c r="A1309" s="0" t="s">
        <v>847</v>
      </c>
      <c r="B1309" s="0" t="s">
        <v>282</v>
      </c>
      <c r="C1309" s="0" t="s">
        <v>325</v>
      </c>
      <c r="D1309" s="0" t="n">
        <v>20180829</v>
      </c>
      <c r="E1309" s="0" t="s">
        <v>1162</v>
      </c>
      <c r="F1309" s="0" t="n">
        <v>5000</v>
      </c>
      <c r="G1309" s="0" t="n">
        <v>78.255</v>
      </c>
      <c r="H1309" s="0" t="n">
        <v>5.435053</v>
      </c>
      <c r="J1309" s="224" t="n">
        <f aca="false">ROUND(D1309/10000,0)</f>
        <v>2018</v>
      </c>
      <c r="K1309" s="224" t="n">
        <f aca="false">ROUND((D1309-J1309*10000)/100,0)</f>
        <v>8</v>
      </c>
      <c r="L1309" s="224" t="n">
        <f aca="false">D1309-J1309*10000-K1309*100</f>
        <v>29</v>
      </c>
      <c r="M1309" s="325" t="n">
        <f aca="false">DATE(J1309,K1309,L1309)</f>
        <v>43341</v>
      </c>
      <c r="N1309" s="222" t="n">
        <f aca="false">M1309+E1309</f>
        <v>43341.6473611111</v>
      </c>
      <c r="O1309" s="0" t="n">
        <v>78.255</v>
      </c>
      <c r="P1309" s="0" t="n">
        <v>5.435053</v>
      </c>
      <c r="Q1309" s="0" t="s">
        <v>282</v>
      </c>
    </row>
    <row r="1310" customFormat="false" ht="15" hidden="false" customHeight="false" outlineLevel="0" collapsed="false">
      <c r="A1310" s="0" t="s">
        <v>847</v>
      </c>
      <c r="B1310" s="0" t="s">
        <v>282</v>
      </c>
      <c r="C1310" s="0" t="s">
        <v>325</v>
      </c>
      <c r="D1310" s="0" t="n">
        <v>20180830</v>
      </c>
      <c r="E1310" s="0" t="s">
        <v>1163</v>
      </c>
      <c r="F1310" s="0" t="n">
        <v>170000</v>
      </c>
      <c r="G1310" s="0" t="n">
        <v>78.473</v>
      </c>
      <c r="H1310" s="0" t="n">
        <v>5.415999</v>
      </c>
      <c r="J1310" s="224" t="n">
        <f aca="false">ROUND(D1310/10000,0)</f>
        <v>2018</v>
      </c>
      <c r="K1310" s="224" t="n">
        <f aca="false">ROUND((D1310-J1310*10000)/100,0)</f>
        <v>8</v>
      </c>
      <c r="L1310" s="224" t="n">
        <f aca="false">D1310-J1310*10000-K1310*100</f>
        <v>30</v>
      </c>
      <c r="M1310" s="325" t="n">
        <f aca="false">DATE(J1310,K1310,L1310)</f>
        <v>43342</v>
      </c>
      <c r="N1310" s="222" t="n">
        <f aca="false">M1310+E1310</f>
        <v>43342.4970023148</v>
      </c>
      <c r="O1310" s="0" t="n">
        <v>78.473</v>
      </c>
      <c r="P1310" s="0" t="n">
        <v>5.415999</v>
      </c>
      <c r="Q1310" s="0" t="s">
        <v>282</v>
      </c>
    </row>
    <row r="1311" customFormat="false" ht="15" hidden="false" customHeight="false" outlineLevel="0" collapsed="false">
      <c r="A1311" s="0" t="s">
        <v>847</v>
      </c>
      <c r="B1311" s="0" t="s">
        <v>282</v>
      </c>
      <c r="C1311" s="0" t="s">
        <v>325</v>
      </c>
      <c r="D1311" s="0" t="n">
        <v>20180830</v>
      </c>
      <c r="E1311" s="0" t="s">
        <v>1164</v>
      </c>
      <c r="F1311" s="0" t="n">
        <v>6000</v>
      </c>
      <c r="G1311" s="0" t="n">
        <v>79.486</v>
      </c>
      <c r="H1311" s="0" t="n">
        <v>5.326991</v>
      </c>
      <c r="J1311" s="224" t="n">
        <f aca="false">ROUND(D1311/10000,0)</f>
        <v>2018</v>
      </c>
      <c r="K1311" s="224" t="n">
        <f aca="false">ROUND((D1311-J1311*10000)/100,0)</f>
        <v>8</v>
      </c>
      <c r="L1311" s="224" t="n">
        <f aca="false">D1311-J1311*10000-K1311*100</f>
        <v>30</v>
      </c>
      <c r="M1311" s="325" t="n">
        <f aca="false">DATE(J1311,K1311,L1311)</f>
        <v>43342</v>
      </c>
      <c r="N1311" s="222" t="n">
        <f aca="false">M1311+E1311</f>
        <v>43342.5276273148</v>
      </c>
      <c r="O1311" s="0" t="n">
        <v>79.486</v>
      </c>
      <c r="P1311" s="0" t="n">
        <v>5.326991</v>
      </c>
      <c r="Q1311" s="0" t="s">
        <v>282</v>
      </c>
    </row>
    <row r="1312" customFormat="false" ht="15" hidden="false" customHeight="false" outlineLevel="0" collapsed="false">
      <c r="A1312" s="0" t="s">
        <v>847</v>
      </c>
      <c r="B1312" s="0" t="s">
        <v>282</v>
      </c>
      <c r="C1312" s="0" t="s">
        <v>325</v>
      </c>
      <c r="D1312" s="0" t="n">
        <v>20180830</v>
      </c>
      <c r="E1312" s="0" t="s">
        <v>1165</v>
      </c>
      <c r="F1312" s="0" t="n">
        <v>6000</v>
      </c>
      <c r="G1312" s="0" t="n">
        <v>79.486</v>
      </c>
      <c r="H1312" s="0" t="n">
        <v>5.326991</v>
      </c>
      <c r="J1312" s="224" t="n">
        <f aca="false">ROUND(D1312/10000,0)</f>
        <v>2018</v>
      </c>
      <c r="K1312" s="224" t="n">
        <f aca="false">ROUND((D1312-J1312*10000)/100,0)</f>
        <v>8</v>
      </c>
      <c r="L1312" s="224" t="n">
        <f aca="false">D1312-J1312*10000-K1312*100</f>
        <v>30</v>
      </c>
      <c r="M1312" s="325" t="n">
        <f aca="false">DATE(J1312,K1312,L1312)</f>
        <v>43342</v>
      </c>
      <c r="N1312" s="222" t="n">
        <f aca="false">M1312+E1312</f>
        <v>43342.5276388889</v>
      </c>
      <c r="O1312" s="0" t="n">
        <v>79.486</v>
      </c>
      <c r="P1312" s="0" t="n">
        <v>5.326991</v>
      </c>
      <c r="Q1312" s="0" t="s">
        <v>282</v>
      </c>
    </row>
    <row r="1313" customFormat="false" ht="15" hidden="false" customHeight="false" outlineLevel="0" collapsed="false">
      <c r="A1313" s="0" t="s">
        <v>847</v>
      </c>
      <c r="B1313" s="0" t="s">
        <v>282</v>
      </c>
      <c r="C1313" s="0" t="s">
        <v>325</v>
      </c>
      <c r="D1313" s="0" t="n">
        <v>20180830</v>
      </c>
      <c r="E1313" s="0" t="s">
        <v>1166</v>
      </c>
      <c r="F1313" s="0" t="n">
        <v>5000000</v>
      </c>
      <c r="G1313" s="0" t="n">
        <v>78.767</v>
      </c>
      <c r="H1313" s="0" t="n">
        <v>5.390004</v>
      </c>
      <c r="J1313" s="224" t="n">
        <f aca="false">ROUND(D1313/10000,0)</f>
        <v>2018</v>
      </c>
      <c r="K1313" s="224" t="n">
        <f aca="false">ROUND((D1313-J1313*10000)/100,0)</f>
        <v>8</v>
      </c>
      <c r="L1313" s="224" t="n">
        <f aca="false">D1313-J1313*10000-K1313*100</f>
        <v>30</v>
      </c>
      <c r="M1313" s="325" t="n">
        <f aca="false">DATE(J1313,K1313,L1313)</f>
        <v>43342</v>
      </c>
      <c r="N1313" s="222" t="n">
        <f aca="false">M1313+E1313</f>
        <v>43342.5426967593</v>
      </c>
      <c r="O1313" s="0" t="n">
        <v>78.767</v>
      </c>
      <c r="P1313" s="0" t="n">
        <v>5.390004</v>
      </c>
      <c r="Q1313" s="0" t="s">
        <v>282</v>
      </c>
    </row>
    <row r="1314" customFormat="false" ht="15" hidden="false" customHeight="false" outlineLevel="0" collapsed="false">
      <c r="A1314" s="0" t="s">
        <v>847</v>
      </c>
      <c r="B1314" s="0" t="s">
        <v>282</v>
      </c>
      <c r="C1314" s="0" t="s">
        <v>325</v>
      </c>
      <c r="D1314" s="0" t="n">
        <v>20180830</v>
      </c>
      <c r="E1314" s="0" t="s">
        <v>1167</v>
      </c>
      <c r="F1314" s="0" t="n">
        <v>5000000</v>
      </c>
      <c r="G1314" s="0" t="n">
        <v>78.496</v>
      </c>
      <c r="H1314" s="0" t="n">
        <v>5.41396</v>
      </c>
      <c r="J1314" s="224" t="n">
        <f aca="false">ROUND(D1314/10000,0)</f>
        <v>2018</v>
      </c>
      <c r="K1314" s="224" t="n">
        <f aca="false">ROUND((D1314-J1314*10000)/100,0)</f>
        <v>8</v>
      </c>
      <c r="L1314" s="224" t="n">
        <f aca="false">D1314-J1314*10000-K1314*100</f>
        <v>30</v>
      </c>
      <c r="M1314" s="325" t="n">
        <f aca="false">DATE(J1314,K1314,L1314)</f>
        <v>43342</v>
      </c>
      <c r="N1314" s="222" t="n">
        <f aca="false">M1314+E1314</f>
        <v>43342.5701041667</v>
      </c>
      <c r="O1314" s="0" t="n">
        <v>78.496</v>
      </c>
      <c r="P1314" s="0" t="n">
        <v>5.41396</v>
      </c>
      <c r="Q1314" s="0" t="s">
        <v>282</v>
      </c>
    </row>
    <row r="1315" customFormat="false" ht="15" hidden="false" customHeight="false" outlineLevel="0" collapsed="false">
      <c r="A1315" s="0" t="s">
        <v>847</v>
      </c>
      <c r="B1315" s="0" t="s">
        <v>282</v>
      </c>
      <c r="C1315" s="0" t="s">
        <v>325</v>
      </c>
      <c r="D1315" s="0" t="n">
        <v>20180830</v>
      </c>
      <c r="E1315" s="0" t="s">
        <v>573</v>
      </c>
      <c r="F1315" s="0" t="n">
        <v>12000</v>
      </c>
      <c r="G1315" s="0" t="n">
        <v>79.041</v>
      </c>
      <c r="H1315" s="0" t="n">
        <v>5.365898</v>
      </c>
      <c r="J1315" s="224" t="n">
        <f aca="false">ROUND(D1315/10000,0)</f>
        <v>2018</v>
      </c>
      <c r="K1315" s="224" t="n">
        <f aca="false">ROUND((D1315-J1315*10000)/100,0)</f>
        <v>8</v>
      </c>
      <c r="L1315" s="224" t="n">
        <f aca="false">D1315-J1315*10000-K1315*100</f>
        <v>30</v>
      </c>
      <c r="M1315" s="325" t="n">
        <f aca="false">DATE(J1315,K1315,L1315)</f>
        <v>43342</v>
      </c>
      <c r="N1315" s="222" t="n">
        <f aca="false">M1315+E1315</f>
        <v>43342.5893402778</v>
      </c>
      <c r="O1315" s="0" t="n">
        <v>79.041</v>
      </c>
      <c r="P1315" s="0" t="n">
        <v>5.365898</v>
      </c>
      <c r="Q1315" s="0" t="s">
        <v>282</v>
      </c>
    </row>
    <row r="1316" customFormat="false" ht="15" hidden="false" customHeight="false" outlineLevel="0" collapsed="false">
      <c r="A1316" s="0" t="s">
        <v>847</v>
      </c>
      <c r="B1316" s="0" t="s">
        <v>282</v>
      </c>
      <c r="C1316" s="0" t="s">
        <v>325</v>
      </c>
      <c r="D1316" s="0" t="n">
        <v>20180830</v>
      </c>
      <c r="E1316" s="0" t="s">
        <v>1168</v>
      </c>
      <c r="F1316" s="0" t="n">
        <v>12000</v>
      </c>
      <c r="G1316" s="0" t="n">
        <v>79.041</v>
      </c>
      <c r="H1316" s="0" t="n">
        <v>5.365898</v>
      </c>
      <c r="J1316" s="224" t="n">
        <f aca="false">ROUND(D1316/10000,0)</f>
        <v>2018</v>
      </c>
      <c r="K1316" s="224" t="n">
        <f aca="false">ROUND((D1316-J1316*10000)/100,0)</f>
        <v>8</v>
      </c>
      <c r="L1316" s="224" t="n">
        <f aca="false">D1316-J1316*10000-K1316*100</f>
        <v>30</v>
      </c>
      <c r="M1316" s="325" t="n">
        <f aca="false">DATE(J1316,K1316,L1316)</f>
        <v>43342</v>
      </c>
      <c r="N1316" s="222" t="n">
        <f aca="false">M1316+E1316</f>
        <v>43342.589537037</v>
      </c>
      <c r="O1316" s="0" t="n">
        <v>79.041</v>
      </c>
      <c r="P1316" s="0" t="n">
        <v>5.365898</v>
      </c>
      <c r="Q1316" s="0" t="s">
        <v>282</v>
      </c>
    </row>
    <row r="1317" customFormat="false" ht="15" hidden="false" customHeight="false" outlineLevel="0" collapsed="false">
      <c r="A1317" s="0" t="s">
        <v>847</v>
      </c>
      <c r="B1317" s="0" t="s">
        <v>282</v>
      </c>
      <c r="C1317" s="0" t="s">
        <v>325</v>
      </c>
      <c r="D1317" s="0" t="n">
        <v>20180830</v>
      </c>
      <c r="E1317" s="0" t="s">
        <v>1169</v>
      </c>
      <c r="F1317" s="0" t="n">
        <v>10000</v>
      </c>
      <c r="G1317" s="0" t="n">
        <v>79.041</v>
      </c>
      <c r="H1317" s="0" t="n">
        <v>5.365898</v>
      </c>
      <c r="J1317" s="224" t="n">
        <f aca="false">ROUND(D1317/10000,0)</f>
        <v>2018</v>
      </c>
      <c r="K1317" s="224" t="n">
        <f aca="false">ROUND((D1317-J1317*10000)/100,0)</f>
        <v>8</v>
      </c>
      <c r="L1317" s="224" t="n">
        <f aca="false">D1317-J1317*10000-K1317*100</f>
        <v>30</v>
      </c>
      <c r="M1317" s="325" t="n">
        <f aca="false">DATE(J1317,K1317,L1317)</f>
        <v>43342</v>
      </c>
      <c r="N1317" s="222" t="n">
        <f aca="false">M1317+E1317</f>
        <v>43342.5895601852</v>
      </c>
      <c r="O1317" s="0" t="n">
        <v>79.041</v>
      </c>
      <c r="P1317" s="0" t="n">
        <v>5.365898</v>
      </c>
      <c r="Q1317" s="0" t="s">
        <v>282</v>
      </c>
    </row>
    <row r="1318" customFormat="false" ht="15" hidden="false" customHeight="false" outlineLevel="0" collapsed="false">
      <c r="A1318" s="0" t="s">
        <v>847</v>
      </c>
      <c r="B1318" s="0" t="s">
        <v>282</v>
      </c>
      <c r="C1318" s="0" t="s">
        <v>325</v>
      </c>
      <c r="D1318" s="0" t="n">
        <v>20180830</v>
      </c>
      <c r="E1318" s="0" t="s">
        <v>1170</v>
      </c>
      <c r="F1318" s="0" t="n">
        <v>10000</v>
      </c>
      <c r="G1318" s="0" t="n">
        <v>79.041</v>
      </c>
      <c r="H1318" s="0" t="n">
        <v>5.365898</v>
      </c>
      <c r="J1318" s="224" t="n">
        <f aca="false">ROUND(D1318/10000,0)</f>
        <v>2018</v>
      </c>
      <c r="K1318" s="224" t="n">
        <f aca="false">ROUND((D1318-J1318*10000)/100,0)</f>
        <v>8</v>
      </c>
      <c r="L1318" s="224" t="n">
        <f aca="false">D1318-J1318*10000-K1318*100</f>
        <v>30</v>
      </c>
      <c r="M1318" s="325" t="n">
        <f aca="false">DATE(J1318,K1318,L1318)</f>
        <v>43342</v>
      </c>
      <c r="N1318" s="222" t="n">
        <f aca="false">M1318+E1318</f>
        <v>43342.5898148148</v>
      </c>
      <c r="O1318" s="0" t="n">
        <v>79.041</v>
      </c>
      <c r="P1318" s="0" t="n">
        <v>5.365898</v>
      </c>
      <c r="Q1318" s="0" t="s">
        <v>282</v>
      </c>
    </row>
    <row r="1319" customFormat="false" ht="15" hidden="false" customHeight="false" outlineLevel="0" collapsed="false">
      <c r="A1319" s="0" t="s">
        <v>847</v>
      </c>
      <c r="B1319" s="0" t="s">
        <v>282</v>
      </c>
      <c r="C1319" s="0" t="s">
        <v>325</v>
      </c>
      <c r="D1319" s="0" t="n">
        <v>20180830</v>
      </c>
      <c r="E1319" s="0" t="s">
        <v>1171</v>
      </c>
      <c r="F1319" s="0" t="n">
        <v>7000</v>
      </c>
      <c r="G1319" s="0" t="n">
        <v>78.994</v>
      </c>
      <c r="H1319" s="0" t="n">
        <v>5.370025</v>
      </c>
      <c r="J1319" s="224" t="n">
        <f aca="false">ROUND(D1319/10000,0)</f>
        <v>2018</v>
      </c>
      <c r="K1319" s="224" t="n">
        <f aca="false">ROUND((D1319-J1319*10000)/100,0)</f>
        <v>8</v>
      </c>
      <c r="L1319" s="224" t="n">
        <f aca="false">D1319-J1319*10000-K1319*100</f>
        <v>30</v>
      </c>
      <c r="M1319" s="325" t="n">
        <f aca="false">DATE(J1319,K1319,L1319)</f>
        <v>43342</v>
      </c>
      <c r="N1319" s="222" t="n">
        <f aca="false">M1319+E1319</f>
        <v>43342.6117708333</v>
      </c>
      <c r="O1319" s="0" t="n">
        <v>78.994</v>
      </c>
      <c r="P1319" s="0" t="n">
        <v>5.370025</v>
      </c>
      <c r="Q1319" s="0" t="s">
        <v>282</v>
      </c>
    </row>
    <row r="1320" customFormat="false" ht="15" hidden="false" customHeight="false" outlineLevel="0" collapsed="false">
      <c r="A1320" s="0" t="s">
        <v>847</v>
      </c>
      <c r="B1320" s="0" t="s">
        <v>282</v>
      </c>
      <c r="C1320" s="0" t="s">
        <v>325</v>
      </c>
      <c r="D1320" s="0" t="n">
        <v>20180830</v>
      </c>
      <c r="E1320" s="0" t="s">
        <v>1172</v>
      </c>
      <c r="F1320" s="0" t="n">
        <v>7000</v>
      </c>
      <c r="G1320" s="0" t="n">
        <v>78.994</v>
      </c>
      <c r="H1320" s="0" t="n">
        <v>5.370025</v>
      </c>
      <c r="J1320" s="224" t="n">
        <f aca="false">ROUND(D1320/10000,0)</f>
        <v>2018</v>
      </c>
      <c r="K1320" s="224" t="n">
        <f aca="false">ROUND((D1320-J1320*10000)/100,0)</f>
        <v>8</v>
      </c>
      <c r="L1320" s="224" t="n">
        <f aca="false">D1320-J1320*10000-K1320*100</f>
        <v>30</v>
      </c>
      <c r="M1320" s="325" t="n">
        <f aca="false">DATE(J1320,K1320,L1320)</f>
        <v>43342</v>
      </c>
      <c r="N1320" s="222" t="n">
        <f aca="false">M1320+E1320</f>
        <v>43342.6117824074</v>
      </c>
      <c r="O1320" s="0" t="n">
        <v>78.994</v>
      </c>
      <c r="P1320" s="0" t="n">
        <v>5.370025</v>
      </c>
      <c r="Q1320" s="0" t="s">
        <v>282</v>
      </c>
    </row>
    <row r="1321" customFormat="false" ht="15" hidden="false" customHeight="false" outlineLevel="0" collapsed="false">
      <c r="A1321" s="0" t="s">
        <v>847</v>
      </c>
      <c r="B1321" s="0" t="s">
        <v>282</v>
      </c>
      <c r="C1321" s="0" t="s">
        <v>325</v>
      </c>
      <c r="D1321" s="0" t="n">
        <v>20180830</v>
      </c>
      <c r="E1321" s="0" t="s">
        <v>1173</v>
      </c>
      <c r="F1321" s="0" t="n">
        <v>125000</v>
      </c>
      <c r="G1321" s="0" t="n">
        <v>79.142</v>
      </c>
      <c r="H1321" s="0" t="n">
        <v>5.357041</v>
      </c>
      <c r="J1321" s="224" t="n">
        <f aca="false">ROUND(D1321/10000,0)</f>
        <v>2018</v>
      </c>
      <c r="K1321" s="224" t="n">
        <f aca="false">ROUND((D1321-J1321*10000)/100,0)</f>
        <v>8</v>
      </c>
      <c r="L1321" s="224" t="n">
        <f aca="false">D1321-J1321*10000-K1321*100</f>
        <v>30</v>
      </c>
      <c r="M1321" s="325" t="n">
        <f aca="false">DATE(J1321,K1321,L1321)</f>
        <v>43342</v>
      </c>
      <c r="N1321" s="222" t="n">
        <f aca="false">M1321+E1321</f>
        <v>43342.6810532407</v>
      </c>
      <c r="O1321" s="0" t="n">
        <v>79.142</v>
      </c>
      <c r="P1321" s="0" t="n">
        <v>5.357041</v>
      </c>
      <c r="Q1321" s="0" t="s">
        <v>282</v>
      </c>
    </row>
    <row r="1322" customFormat="false" ht="15" hidden="false" customHeight="false" outlineLevel="0" collapsed="false">
      <c r="A1322" s="0" t="s">
        <v>847</v>
      </c>
      <c r="B1322" s="0" t="s">
        <v>282</v>
      </c>
      <c r="C1322" s="0" t="s">
        <v>325</v>
      </c>
      <c r="D1322" s="0" t="n">
        <v>20180831</v>
      </c>
      <c r="E1322" s="0" t="s">
        <v>1174</v>
      </c>
      <c r="F1322" s="0" t="n">
        <v>6000</v>
      </c>
      <c r="G1322" s="0" t="n">
        <v>79.199</v>
      </c>
      <c r="H1322" s="0" t="n">
        <v>5.352147</v>
      </c>
      <c r="J1322" s="224" t="n">
        <f aca="false">ROUND(D1322/10000,0)</f>
        <v>2018</v>
      </c>
      <c r="K1322" s="224" t="n">
        <f aca="false">ROUND((D1322-J1322*10000)/100,0)</f>
        <v>8</v>
      </c>
      <c r="L1322" s="224" t="n">
        <f aca="false">D1322-J1322*10000-K1322*100</f>
        <v>31</v>
      </c>
      <c r="M1322" s="325" t="n">
        <f aca="false">DATE(J1322,K1322,L1322)</f>
        <v>43343</v>
      </c>
      <c r="N1322" s="222" t="n">
        <f aca="false">M1322+E1322</f>
        <v>43343.5614351852</v>
      </c>
      <c r="O1322" s="0" t="n">
        <v>79.199</v>
      </c>
      <c r="P1322" s="0" t="n">
        <v>5.352147</v>
      </c>
      <c r="Q1322" s="0" t="s">
        <v>282</v>
      </c>
    </row>
    <row r="1323" customFormat="false" ht="15" hidden="false" customHeight="false" outlineLevel="0" collapsed="false">
      <c r="A1323" s="0" t="s">
        <v>847</v>
      </c>
      <c r="B1323" s="0" t="s">
        <v>282</v>
      </c>
      <c r="C1323" s="0" t="s">
        <v>325</v>
      </c>
      <c r="D1323" s="0" t="n">
        <v>20180831</v>
      </c>
      <c r="E1323" s="0" t="s">
        <v>1174</v>
      </c>
      <c r="F1323" s="0" t="n">
        <v>6000</v>
      </c>
      <c r="G1323" s="0" t="n">
        <v>79.199</v>
      </c>
      <c r="H1323" s="0" t="n">
        <v>5.352147</v>
      </c>
      <c r="J1323" s="224" t="n">
        <f aca="false">ROUND(D1323/10000,0)</f>
        <v>2018</v>
      </c>
      <c r="K1323" s="224" t="n">
        <f aca="false">ROUND((D1323-J1323*10000)/100,0)</f>
        <v>8</v>
      </c>
      <c r="L1323" s="224" t="n">
        <f aca="false">D1323-J1323*10000-K1323*100</f>
        <v>31</v>
      </c>
      <c r="M1323" s="325" t="n">
        <f aca="false">DATE(J1323,K1323,L1323)</f>
        <v>43343</v>
      </c>
      <c r="N1323" s="222" t="n">
        <f aca="false">M1323+E1323</f>
        <v>43343.5614351852</v>
      </c>
      <c r="O1323" s="0" t="n">
        <v>79.199</v>
      </c>
      <c r="P1323" s="0" t="n">
        <v>5.352147</v>
      </c>
      <c r="Q1323" s="0" t="s">
        <v>282</v>
      </c>
    </row>
    <row r="1324" customFormat="false" ht="15" hidden="false" customHeight="false" outlineLevel="0" collapsed="false">
      <c r="A1324" s="0" t="s">
        <v>847</v>
      </c>
      <c r="B1324" s="0" t="s">
        <v>282</v>
      </c>
      <c r="C1324" s="0" t="s">
        <v>325</v>
      </c>
      <c r="D1324" s="0" t="n">
        <v>20180831</v>
      </c>
      <c r="E1324" s="0" t="s">
        <v>1174</v>
      </c>
      <c r="F1324" s="0" t="n">
        <v>6000</v>
      </c>
      <c r="G1324" s="0" t="n">
        <v>79.199</v>
      </c>
      <c r="H1324" s="0" t="n">
        <v>5.352147</v>
      </c>
      <c r="J1324" s="224" t="n">
        <f aca="false">ROUND(D1324/10000,0)</f>
        <v>2018</v>
      </c>
      <c r="K1324" s="224" t="n">
        <f aca="false">ROUND((D1324-J1324*10000)/100,0)</f>
        <v>8</v>
      </c>
      <c r="L1324" s="224" t="n">
        <f aca="false">D1324-J1324*10000-K1324*100</f>
        <v>31</v>
      </c>
      <c r="M1324" s="325" t="n">
        <f aca="false">DATE(J1324,K1324,L1324)</f>
        <v>43343</v>
      </c>
      <c r="N1324" s="222" t="n">
        <f aca="false">M1324+E1324</f>
        <v>43343.5614351852</v>
      </c>
      <c r="O1324" s="0" t="n">
        <v>79.199</v>
      </c>
      <c r="P1324" s="0" t="n">
        <v>5.352147</v>
      </c>
      <c r="Q1324" s="0" t="s">
        <v>282</v>
      </c>
    </row>
    <row r="1325" customFormat="false" ht="15" hidden="false" customHeight="false" outlineLevel="0" collapsed="false">
      <c r="A1325" s="0" t="s">
        <v>847</v>
      </c>
      <c r="B1325" s="0" t="s">
        <v>282</v>
      </c>
      <c r="C1325" s="0" t="s">
        <v>325</v>
      </c>
      <c r="D1325" s="0" t="n">
        <v>20180831</v>
      </c>
      <c r="E1325" s="0" t="s">
        <v>1175</v>
      </c>
      <c r="F1325" s="0" t="n">
        <v>6000</v>
      </c>
      <c r="G1325" s="0" t="n">
        <v>79.199</v>
      </c>
      <c r="H1325" s="0" t="n">
        <v>5.352147</v>
      </c>
      <c r="J1325" s="224" t="n">
        <f aca="false">ROUND(D1325/10000,0)</f>
        <v>2018</v>
      </c>
      <c r="K1325" s="224" t="n">
        <f aca="false">ROUND((D1325-J1325*10000)/100,0)</f>
        <v>8</v>
      </c>
      <c r="L1325" s="224" t="n">
        <f aca="false">D1325-J1325*10000-K1325*100</f>
        <v>31</v>
      </c>
      <c r="M1325" s="325" t="n">
        <f aca="false">DATE(J1325,K1325,L1325)</f>
        <v>43343</v>
      </c>
      <c r="N1325" s="222" t="n">
        <f aca="false">M1325+E1325</f>
        <v>43343.5616203704</v>
      </c>
      <c r="O1325" s="0" t="n">
        <v>79.199</v>
      </c>
      <c r="P1325" s="0" t="n">
        <v>5.352147</v>
      </c>
      <c r="Q1325" s="0" t="s">
        <v>282</v>
      </c>
    </row>
    <row r="1326" customFormat="false" ht="15" hidden="false" customHeight="false" outlineLevel="0" collapsed="false">
      <c r="A1326" s="0" t="s">
        <v>847</v>
      </c>
      <c r="B1326" s="0" t="s">
        <v>282</v>
      </c>
      <c r="C1326" s="0" t="s">
        <v>325</v>
      </c>
      <c r="D1326" s="0" t="n">
        <v>20180831</v>
      </c>
      <c r="E1326" s="0" t="s">
        <v>1175</v>
      </c>
      <c r="F1326" s="0" t="n">
        <v>6000</v>
      </c>
      <c r="G1326" s="0" t="n">
        <v>79.199</v>
      </c>
      <c r="H1326" s="0" t="n">
        <v>5.352147</v>
      </c>
      <c r="J1326" s="224" t="n">
        <f aca="false">ROUND(D1326/10000,0)</f>
        <v>2018</v>
      </c>
      <c r="K1326" s="224" t="n">
        <f aca="false">ROUND((D1326-J1326*10000)/100,0)</f>
        <v>8</v>
      </c>
      <c r="L1326" s="224" t="n">
        <f aca="false">D1326-J1326*10000-K1326*100</f>
        <v>31</v>
      </c>
      <c r="M1326" s="325" t="n">
        <f aca="false">DATE(J1326,K1326,L1326)</f>
        <v>43343</v>
      </c>
      <c r="N1326" s="222" t="n">
        <f aca="false">M1326+E1326</f>
        <v>43343.5616203704</v>
      </c>
      <c r="O1326" s="0" t="n">
        <v>79.199</v>
      </c>
      <c r="P1326" s="0" t="n">
        <v>5.352147</v>
      </c>
      <c r="Q1326" s="0" t="s">
        <v>282</v>
      </c>
    </row>
    <row r="1327" customFormat="false" ht="15" hidden="false" customHeight="false" outlineLevel="0" collapsed="false">
      <c r="A1327" s="0" t="s">
        <v>847</v>
      </c>
      <c r="B1327" s="0" t="s">
        <v>282</v>
      </c>
      <c r="C1327" s="0" t="s">
        <v>325</v>
      </c>
      <c r="D1327" s="0" t="n">
        <v>20180831</v>
      </c>
      <c r="E1327" s="0" t="s">
        <v>1176</v>
      </c>
      <c r="F1327" s="0" t="n">
        <v>6000</v>
      </c>
      <c r="G1327" s="0" t="n">
        <v>79.153</v>
      </c>
      <c r="H1327" s="0" t="n">
        <v>5.356175</v>
      </c>
      <c r="J1327" s="224" t="n">
        <f aca="false">ROUND(D1327/10000,0)</f>
        <v>2018</v>
      </c>
      <c r="K1327" s="224" t="n">
        <f aca="false">ROUND((D1327-J1327*10000)/100,0)</f>
        <v>8</v>
      </c>
      <c r="L1327" s="224" t="n">
        <f aca="false">D1327-J1327*10000-K1327*100</f>
        <v>31</v>
      </c>
      <c r="M1327" s="325" t="n">
        <f aca="false">DATE(J1327,K1327,L1327)</f>
        <v>43343</v>
      </c>
      <c r="N1327" s="222" t="n">
        <f aca="false">M1327+E1327</f>
        <v>43343.5788657407</v>
      </c>
      <c r="O1327" s="0" t="n">
        <v>79.153</v>
      </c>
      <c r="P1327" s="0" t="n">
        <v>5.356175</v>
      </c>
      <c r="Q1327" s="0" t="s">
        <v>282</v>
      </c>
    </row>
    <row r="1328" customFormat="false" ht="15" hidden="false" customHeight="false" outlineLevel="0" collapsed="false">
      <c r="A1328" s="0" t="s">
        <v>847</v>
      </c>
      <c r="B1328" s="0" t="s">
        <v>282</v>
      </c>
      <c r="C1328" s="0" t="s">
        <v>325</v>
      </c>
      <c r="D1328" s="0" t="n">
        <v>20180831</v>
      </c>
      <c r="E1328" s="0" t="s">
        <v>1176</v>
      </c>
      <c r="F1328" s="0" t="n">
        <v>6000</v>
      </c>
      <c r="G1328" s="0" t="n">
        <v>79.153</v>
      </c>
      <c r="H1328" s="0" t="n">
        <v>5.356175</v>
      </c>
      <c r="J1328" s="224" t="n">
        <f aca="false">ROUND(D1328/10000,0)</f>
        <v>2018</v>
      </c>
      <c r="K1328" s="224" t="n">
        <f aca="false">ROUND((D1328-J1328*10000)/100,0)</f>
        <v>8</v>
      </c>
      <c r="L1328" s="224" t="n">
        <f aca="false">D1328-J1328*10000-K1328*100</f>
        <v>31</v>
      </c>
      <c r="M1328" s="325" t="n">
        <f aca="false">DATE(J1328,K1328,L1328)</f>
        <v>43343</v>
      </c>
      <c r="N1328" s="222" t="n">
        <f aca="false">M1328+E1328</f>
        <v>43343.5788657407</v>
      </c>
      <c r="O1328" s="0" t="n">
        <v>79.153</v>
      </c>
      <c r="P1328" s="0" t="n">
        <v>5.356175</v>
      </c>
      <c r="Q1328" s="0" t="s">
        <v>282</v>
      </c>
    </row>
    <row r="1329" customFormat="false" ht="15" hidden="false" customHeight="false" outlineLevel="0" collapsed="false">
      <c r="A1329" s="0" t="s">
        <v>847</v>
      </c>
      <c r="B1329" s="0" t="s">
        <v>282</v>
      </c>
      <c r="C1329" s="0" t="s">
        <v>325</v>
      </c>
      <c r="D1329" s="0" t="n">
        <v>20180831</v>
      </c>
      <c r="E1329" s="0" t="s">
        <v>1176</v>
      </c>
      <c r="F1329" s="0" t="n">
        <v>6000</v>
      </c>
      <c r="G1329" s="0" t="n">
        <v>79.153</v>
      </c>
      <c r="H1329" s="0" t="n">
        <v>5.356175</v>
      </c>
      <c r="J1329" s="224" t="n">
        <f aca="false">ROUND(D1329/10000,0)</f>
        <v>2018</v>
      </c>
      <c r="K1329" s="224" t="n">
        <f aca="false">ROUND((D1329-J1329*10000)/100,0)</f>
        <v>8</v>
      </c>
      <c r="L1329" s="224" t="n">
        <f aca="false">D1329-J1329*10000-K1329*100</f>
        <v>31</v>
      </c>
      <c r="M1329" s="325" t="n">
        <f aca="false">DATE(J1329,K1329,L1329)</f>
        <v>43343</v>
      </c>
      <c r="N1329" s="222" t="n">
        <f aca="false">M1329+E1329</f>
        <v>43343.5788657407</v>
      </c>
      <c r="O1329" s="0" t="n">
        <v>79.153</v>
      </c>
      <c r="P1329" s="0" t="n">
        <v>5.356175</v>
      </c>
      <c r="Q1329" s="0" t="s">
        <v>282</v>
      </c>
    </row>
    <row r="1330" customFormat="false" ht="15" hidden="false" customHeight="false" outlineLevel="0" collapsed="false">
      <c r="A1330" s="0" t="s">
        <v>847</v>
      </c>
      <c r="B1330" s="0" t="s">
        <v>282</v>
      </c>
      <c r="C1330" s="0" t="s">
        <v>325</v>
      </c>
      <c r="D1330" s="0" t="n">
        <v>20180831</v>
      </c>
      <c r="E1330" s="0" t="s">
        <v>1177</v>
      </c>
      <c r="F1330" s="0" t="n">
        <v>6000</v>
      </c>
      <c r="G1330" s="0" t="n">
        <v>79.153</v>
      </c>
      <c r="H1330" s="0" t="n">
        <v>5.356175</v>
      </c>
      <c r="J1330" s="224" t="n">
        <f aca="false">ROUND(D1330/10000,0)</f>
        <v>2018</v>
      </c>
      <c r="K1330" s="224" t="n">
        <f aca="false">ROUND((D1330-J1330*10000)/100,0)</f>
        <v>8</v>
      </c>
      <c r="L1330" s="224" t="n">
        <f aca="false">D1330-J1330*10000-K1330*100</f>
        <v>31</v>
      </c>
      <c r="M1330" s="325" t="n">
        <f aca="false">DATE(J1330,K1330,L1330)</f>
        <v>43343</v>
      </c>
      <c r="N1330" s="222" t="n">
        <f aca="false">M1330+E1330</f>
        <v>43343.5789930556</v>
      </c>
      <c r="O1330" s="0" t="n">
        <v>79.153</v>
      </c>
      <c r="P1330" s="0" t="n">
        <v>5.356175</v>
      </c>
      <c r="Q1330" s="0" t="s">
        <v>282</v>
      </c>
    </row>
    <row r="1331" customFormat="false" ht="15" hidden="false" customHeight="false" outlineLevel="0" collapsed="false">
      <c r="A1331" s="0" t="s">
        <v>847</v>
      </c>
      <c r="B1331" s="0" t="s">
        <v>282</v>
      </c>
      <c r="C1331" s="0" t="s">
        <v>325</v>
      </c>
      <c r="D1331" s="0" t="n">
        <v>20180831</v>
      </c>
      <c r="E1331" s="0" t="s">
        <v>1177</v>
      </c>
      <c r="F1331" s="0" t="n">
        <v>6000</v>
      </c>
      <c r="G1331" s="0" t="n">
        <v>79.153</v>
      </c>
      <c r="H1331" s="0" t="n">
        <v>5.356175</v>
      </c>
      <c r="J1331" s="224" t="n">
        <f aca="false">ROUND(D1331/10000,0)</f>
        <v>2018</v>
      </c>
      <c r="K1331" s="224" t="n">
        <f aca="false">ROUND((D1331-J1331*10000)/100,0)</f>
        <v>8</v>
      </c>
      <c r="L1331" s="224" t="n">
        <f aca="false">D1331-J1331*10000-K1331*100</f>
        <v>31</v>
      </c>
      <c r="M1331" s="325" t="n">
        <f aca="false">DATE(J1331,K1331,L1331)</f>
        <v>43343</v>
      </c>
      <c r="N1331" s="222" t="n">
        <f aca="false">M1331+E1331</f>
        <v>43343.5789930556</v>
      </c>
      <c r="O1331" s="0" t="n">
        <v>79.153</v>
      </c>
      <c r="P1331" s="0" t="n">
        <v>5.356175</v>
      </c>
      <c r="Q1331" s="0" t="s">
        <v>282</v>
      </c>
    </row>
    <row r="1332" customFormat="false" ht="15" hidden="false" customHeight="false" outlineLevel="0" collapsed="false">
      <c r="A1332" s="0" t="s">
        <v>1178</v>
      </c>
      <c r="B1332" s="0" t="s">
        <v>284</v>
      </c>
      <c r="C1332" s="0" t="s">
        <v>325</v>
      </c>
      <c r="D1332" s="0" t="n">
        <v>20180719</v>
      </c>
      <c r="E1332" s="0" t="s">
        <v>1179</v>
      </c>
      <c r="F1332" s="0" t="n">
        <v>75000</v>
      </c>
      <c r="G1332" s="0" t="n">
        <v>93.395</v>
      </c>
      <c r="H1332" s="0" t="n">
        <v>4.455806</v>
      </c>
      <c r="J1332" s="224" t="n">
        <f aca="false">ROUND(D1332/10000,0)</f>
        <v>2018</v>
      </c>
      <c r="K1332" s="224" t="n">
        <f aca="false">ROUND((D1332-J1332*10000)/100,0)</f>
        <v>7</v>
      </c>
      <c r="L1332" s="224" t="n">
        <f aca="false">D1332-J1332*10000-K1332*100</f>
        <v>19</v>
      </c>
      <c r="M1332" s="325" t="n">
        <f aca="false">DATE(J1332,K1332,L1332)</f>
        <v>43300</v>
      </c>
      <c r="N1332" s="222" t="n">
        <f aca="false">M1332+E1332</f>
        <v>43300.4934953704</v>
      </c>
      <c r="O1332" s="0" t="n">
        <v>93.395</v>
      </c>
      <c r="P1332" s="0" t="n">
        <v>4.455806</v>
      </c>
      <c r="Q1332" s="0" t="s">
        <v>284</v>
      </c>
    </row>
    <row r="1333" customFormat="false" ht="15" hidden="false" customHeight="false" outlineLevel="0" collapsed="false">
      <c r="A1333" s="0" t="s">
        <v>1178</v>
      </c>
      <c r="B1333" s="0" t="s">
        <v>284</v>
      </c>
      <c r="C1333" s="0" t="s">
        <v>325</v>
      </c>
      <c r="D1333" s="0" t="n">
        <v>20180727</v>
      </c>
      <c r="E1333" s="0" t="s">
        <v>1180</v>
      </c>
      <c r="F1333" s="0" t="n">
        <v>20000</v>
      </c>
      <c r="G1333" s="0" t="n">
        <v>92.93</v>
      </c>
      <c r="H1333" s="0" t="n">
        <v>4.545929</v>
      </c>
      <c r="J1333" s="224" t="n">
        <f aca="false">ROUND(D1333/10000,0)</f>
        <v>2018</v>
      </c>
      <c r="K1333" s="224" t="n">
        <f aca="false">ROUND((D1333-J1333*10000)/100,0)</f>
        <v>7</v>
      </c>
      <c r="L1333" s="224" t="n">
        <f aca="false">D1333-J1333*10000-K1333*100</f>
        <v>27</v>
      </c>
      <c r="M1333" s="325" t="n">
        <f aca="false">DATE(J1333,K1333,L1333)</f>
        <v>43308</v>
      </c>
      <c r="N1333" s="222" t="n">
        <f aca="false">M1333+E1333</f>
        <v>43308.6534722222</v>
      </c>
      <c r="O1333" s="0" t="n">
        <v>92.93</v>
      </c>
      <c r="P1333" s="0" t="n">
        <v>4.545929</v>
      </c>
      <c r="Q1333" s="0" t="s">
        <v>284</v>
      </c>
    </row>
    <row r="1334" customFormat="false" ht="15" hidden="false" customHeight="false" outlineLevel="0" collapsed="false">
      <c r="A1334" s="0" t="s">
        <v>1178</v>
      </c>
      <c r="B1334" s="0" t="s">
        <v>284</v>
      </c>
      <c r="C1334" s="0" t="s">
        <v>325</v>
      </c>
      <c r="D1334" s="0" t="n">
        <v>20180727</v>
      </c>
      <c r="E1334" s="0" t="s">
        <v>1180</v>
      </c>
      <c r="F1334" s="0" t="n">
        <v>20000</v>
      </c>
      <c r="G1334" s="0" t="n">
        <v>92.93</v>
      </c>
      <c r="H1334" s="0" t="n">
        <v>4.545929</v>
      </c>
      <c r="J1334" s="224" t="n">
        <f aca="false">ROUND(D1334/10000,0)</f>
        <v>2018</v>
      </c>
      <c r="K1334" s="224" t="n">
        <f aca="false">ROUND((D1334-J1334*10000)/100,0)</f>
        <v>7</v>
      </c>
      <c r="L1334" s="224" t="n">
        <f aca="false">D1334-J1334*10000-K1334*100</f>
        <v>27</v>
      </c>
      <c r="M1334" s="325" t="n">
        <f aca="false">DATE(J1334,K1334,L1334)</f>
        <v>43308</v>
      </c>
      <c r="N1334" s="222" t="n">
        <f aca="false">M1334+E1334</f>
        <v>43308.6534722222</v>
      </c>
      <c r="O1334" s="0" t="n">
        <v>92.93</v>
      </c>
      <c r="P1334" s="0" t="n">
        <v>4.545929</v>
      </c>
      <c r="Q1334" s="0" t="s">
        <v>284</v>
      </c>
    </row>
    <row r="1335" customFormat="false" ht="15" hidden="false" customHeight="false" outlineLevel="0" collapsed="false">
      <c r="A1335" s="0" t="s">
        <v>1178</v>
      </c>
      <c r="B1335" s="0" t="s">
        <v>284</v>
      </c>
      <c r="C1335" s="0" t="s">
        <v>325</v>
      </c>
      <c r="D1335" s="0" t="n">
        <v>20180730</v>
      </c>
      <c r="E1335" s="0" t="s">
        <v>1181</v>
      </c>
      <c r="F1335" s="0" t="n">
        <v>15000</v>
      </c>
      <c r="G1335" s="0" t="n">
        <v>94.389</v>
      </c>
      <c r="H1335" s="0" t="n">
        <v>4.27999</v>
      </c>
      <c r="J1335" s="224" t="n">
        <f aca="false">ROUND(D1335/10000,0)</f>
        <v>2018</v>
      </c>
      <c r="K1335" s="224" t="n">
        <f aca="false">ROUND((D1335-J1335*10000)/100,0)</f>
        <v>7</v>
      </c>
      <c r="L1335" s="224" t="n">
        <f aca="false">D1335-J1335*10000-K1335*100</f>
        <v>30</v>
      </c>
      <c r="M1335" s="325" t="n">
        <f aca="false">DATE(J1335,K1335,L1335)</f>
        <v>43311</v>
      </c>
      <c r="N1335" s="222" t="n">
        <f aca="false">M1335+E1335</f>
        <v>43311.4715046296</v>
      </c>
      <c r="O1335" s="0" t="n">
        <v>94.389</v>
      </c>
      <c r="P1335" s="0" t="n">
        <v>4.27999</v>
      </c>
      <c r="Q1335" s="0" t="s">
        <v>284</v>
      </c>
    </row>
    <row r="1336" customFormat="false" ht="15" hidden="false" customHeight="false" outlineLevel="0" collapsed="false">
      <c r="A1336" s="0" t="s">
        <v>1178</v>
      </c>
      <c r="B1336" s="0" t="s">
        <v>284</v>
      </c>
      <c r="C1336" s="0" t="s">
        <v>325</v>
      </c>
      <c r="D1336" s="0" t="n">
        <v>20180730</v>
      </c>
      <c r="E1336" s="0" t="s">
        <v>1181</v>
      </c>
      <c r="F1336" s="0" t="n">
        <v>15000</v>
      </c>
      <c r="G1336" s="0" t="n">
        <v>93.56</v>
      </c>
      <c r="H1336" s="0" t="n">
        <v>4.430511</v>
      </c>
      <c r="J1336" s="224" t="n">
        <f aca="false">ROUND(D1336/10000,0)</f>
        <v>2018</v>
      </c>
      <c r="K1336" s="224" t="n">
        <f aca="false">ROUND((D1336-J1336*10000)/100,0)</f>
        <v>7</v>
      </c>
      <c r="L1336" s="224" t="n">
        <f aca="false">D1336-J1336*10000-K1336*100</f>
        <v>30</v>
      </c>
      <c r="M1336" s="325" t="n">
        <f aca="false">DATE(J1336,K1336,L1336)</f>
        <v>43311</v>
      </c>
      <c r="N1336" s="222" t="n">
        <f aca="false">M1336+E1336</f>
        <v>43311.4715046296</v>
      </c>
      <c r="O1336" s="0" t="n">
        <v>93.56</v>
      </c>
      <c r="P1336" s="0" t="n">
        <v>4.430511</v>
      </c>
      <c r="Q1336" s="0" t="s">
        <v>284</v>
      </c>
    </row>
    <row r="1337" customFormat="false" ht="15" hidden="false" customHeight="false" outlineLevel="0" collapsed="false">
      <c r="A1337" s="0" t="s">
        <v>1178</v>
      </c>
      <c r="B1337" s="0" t="s">
        <v>284</v>
      </c>
      <c r="C1337" s="0" t="s">
        <v>325</v>
      </c>
      <c r="D1337" s="0" t="n">
        <v>20180730</v>
      </c>
      <c r="E1337" s="0" t="s">
        <v>1124</v>
      </c>
      <c r="F1337" s="0" t="n">
        <v>15000</v>
      </c>
      <c r="G1337" s="0" t="n">
        <v>93.56</v>
      </c>
      <c r="H1337" s="0" t="n">
        <v>4.430511</v>
      </c>
      <c r="J1337" s="224" t="n">
        <f aca="false">ROUND(D1337/10000,0)</f>
        <v>2018</v>
      </c>
      <c r="K1337" s="224" t="n">
        <f aca="false">ROUND((D1337-J1337*10000)/100,0)</f>
        <v>7</v>
      </c>
      <c r="L1337" s="224" t="n">
        <f aca="false">D1337-J1337*10000-K1337*100</f>
        <v>30</v>
      </c>
      <c r="M1337" s="325" t="n">
        <f aca="false">DATE(J1337,K1337,L1337)</f>
        <v>43311</v>
      </c>
      <c r="N1337" s="222" t="n">
        <f aca="false">M1337+E1337</f>
        <v>43311.4718402778</v>
      </c>
      <c r="O1337" s="0" t="n">
        <v>93.56</v>
      </c>
      <c r="P1337" s="0" t="n">
        <v>4.430511</v>
      </c>
      <c r="Q1337" s="0" t="s">
        <v>284</v>
      </c>
    </row>
    <row r="1338" customFormat="false" ht="15" hidden="false" customHeight="false" outlineLevel="0" collapsed="false">
      <c r="A1338" s="0" t="s">
        <v>1178</v>
      </c>
      <c r="B1338" s="0" t="s">
        <v>284</v>
      </c>
      <c r="C1338" s="0" t="s">
        <v>325</v>
      </c>
      <c r="D1338" s="0" t="n">
        <v>20180802</v>
      </c>
      <c r="E1338" s="0" t="s">
        <v>1182</v>
      </c>
      <c r="F1338" s="0" t="n">
        <v>100000</v>
      </c>
      <c r="G1338" s="0" t="n">
        <v>93.149</v>
      </c>
      <c r="H1338" s="0" t="n">
        <v>4.508017</v>
      </c>
      <c r="J1338" s="224" t="n">
        <f aca="false">ROUND(D1338/10000,0)</f>
        <v>2018</v>
      </c>
      <c r="K1338" s="224" t="n">
        <f aca="false">ROUND((D1338-J1338*10000)/100,0)</f>
        <v>8</v>
      </c>
      <c r="L1338" s="224" t="n">
        <f aca="false">D1338-J1338*10000-K1338*100</f>
        <v>2</v>
      </c>
      <c r="M1338" s="325" t="n">
        <f aca="false">DATE(J1338,K1338,L1338)</f>
        <v>43314</v>
      </c>
      <c r="N1338" s="222" t="n">
        <f aca="false">M1338+E1338</f>
        <v>43314.5781944444</v>
      </c>
      <c r="O1338" s="0" t="n">
        <v>93.149</v>
      </c>
      <c r="P1338" s="0" t="n">
        <v>4.508017</v>
      </c>
      <c r="Q1338" s="0" t="s">
        <v>284</v>
      </c>
    </row>
    <row r="1339" customFormat="false" ht="15" hidden="false" customHeight="false" outlineLevel="0" collapsed="false">
      <c r="A1339" s="0" t="s">
        <v>1178</v>
      </c>
      <c r="B1339" s="0" t="s">
        <v>284</v>
      </c>
      <c r="C1339" s="0" t="s">
        <v>325</v>
      </c>
      <c r="D1339" s="0" t="n">
        <v>20180806</v>
      </c>
      <c r="E1339" s="0" t="s">
        <v>1183</v>
      </c>
      <c r="F1339" s="0" t="n">
        <v>2000</v>
      </c>
      <c r="G1339" s="0" t="n">
        <v>94.86</v>
      </c>
      <c r="H1339" s="0" t="n">
        <v>4.197563</v>
      </c>
      <c r="J1339" s="224" t="n">
        <f aca="false">ROUND(D1339/10000,0)</f>
        <v>2018</v>
      </c>
      <c r="K1339" s="224" t="n">
        <f aca="false">ROUND((D1339-J1339*10000)/100,0)</f>
        <v>8</v>
      </c>
      <c r="L1339" s="224" t="n">
        <f aca="false">D1339-J1339*10000-K1339*100</f>
        <v>6</v>
      </c>
      <c r="M1339" s="325" t="n">
        <f aca="false">DATE(J1339,K1339,L1339)</f>
        <v>43318</v>
      </c>
      <c r="N1339" s="222" t="n">
        <f aca="false">M1339+E1339</f>
        <v>43318.3993981482</v>
      </c>
      <c r="O1339" s="0" t="n">
        <v>94.86</v>
      </c>
      <c r="P1339" s="0" t="n">
        <v>4.197563</v>
      </c>
      <c r="Q1339" s="0" t="s">
        <v>284</v>
      </c>
    </row>
    <row r="1340" customFormat="false" ht="15" hidden="false" customHeight="false" outlineLevel="0" collapsed="false">
      <c r="A1340" s="0" t="s">
        <v>1178</v>
      </c>
      <c r="B1340" s="0" t="s">
        <v>284</v>
      </c>
      <c r="C1340" s="0" t="s">
        <v>325</v>
      </c>
      <c r="D1340" s="0" t="n">
        <v>20180806</v>
      </c>
      <c r="E1340" s="0" t="s">
        <v>1183</v>
      </c>
      <c r="F1340" s="0" t="n">
        <v>2000</v>
      </c>
      <c r="G1340" s="0" t="n">
        <v>94.66</v>
      </c>
      <c r="H1340" s="0" t="n">
        <v>4.233626</v>
      </c>
      <c r="J1340" s="224" t="n">
        <f aca="false">ROUND(D1340/10000,0)</f>
        <v>2018</v>
      </c>
      <c r="K1340" s="224" t="n">
        <f aca="false">ROUND((D1340-J1340*10000)/100,0)</f>
        <v>8</v>
      </c>
      <c r="L1340" s="224" t="n">
        <f aca="false">D1340-J1340*10000-K1340*100</f>
        <v>6</v>
      </c>
      <c r="M1340" s="325" t="n">
        <f aca="false">DATE(J1340,K1340,L1340)</f>
        <v>43318</v>
      </c>
      <c r="N1340" s="222" t="n">
        <f aca="false">M1340+E1340</f>
        <v>43318.3993981482</v>
      </c>
      <c r="O1340" s="0" t="n">
        <v>94.66</v>
      </c>
      <c r="P1340" s="0" t="n">
        <v>4.233626</v>
      </c>
      <c r="Q1340" s="0" t="s">
        <v>284</v>
      </c>
    </row>
    <row r="1341" customFormat="false" ht="15" hidden="false" customHeight="false" outlineLevel="0" collapsed="false">
      <c r="A1341" s="0" t="s">
        <v>1178</v>
      </c>
      <c r="B1341" s="0" t="s">
        <v>284</v>
      </c>
      <c r="C1341" s="0" t="s">
        <v>325</v>
      </c>
      <c r="D1341" s="0" t="n">
        <v>20180809</v>
      </c>
      <c r="E1341" s="0" t="s">
        <v>1184</v>
      </c>
      <c r="F1341" s="0" t="n">
        <v>36000</v>
      </c>
      <c r="G1341" s="0" t="n">
        <v>93.561</v>
      </c>
      <c r="H1341" s="0" t="n">
        <v>4.435557</v>
      </c>
      <c r="J1341" s="224" t="n">
        <f aca="false">ROUND(D1341/10000,0)</f>
        <v>2018</v>
      </c>
      <c r="K1341" s="224" t="n">
        <f aca="false">ROUND((D1341-J1341*10000)/100,0)</f>
        <v>8</v>
      </c>
      <c r="L1341" s="224" t="n">
        <f aca="false">D1341-J1341*10000-K1341*100</f>
        <v>9</v>
      </c>
      <c r="M1341" s="325" t="n">
        <f aca="false">DATE(J1341,K1341,L1341)</f>
        <v>43321</v>
      </c>
      <c r="N1341" s="222" t="n">
        <f aca="false">M1341+E1341</f>
        <v>43321.6015277778</v>
      </c>
      <c r="O1341" s="0" t="n">
        <v>93.561</v>
      </c>
      <c r="P1341" s="0" t="n">
        <v>4.435557</v>
      </c>
      <c r="Q1341" s="0" t="s">
        <v>284</v>
      </c>
    </row>
    <row r="1342" customFormat="false" ht="15" hidden="false" customHeight="false" outlineLevel="0" collapsed="false">
      <c r="A1342" s="0" t="s">
        <v>1178</v>
      </c>
      <c r="B1342" s="0" t="s">
        <v>284</v>
      </c>
      <c r="C1342" s="0" t="s">
        <v>325</v>
      </c>
      <c r="D1342" s="0" t="n">
        <v>20180809</v>
      </c>
      <c r="E1342" s="0" t="s">
        <v>1185</v>
      </c>
      <c r="F1342" s="0" t="n">
        <v>36000</v>
      </c>
      <c r="G1342" s="0" t="n">
        <v>93.561</v>
      </c>
      <c r="H1342" s="0" t="n">
        <v>4.435557</v>
      </c>
      <c r="J1342" s="224" t="n">
        <f aca="false">ROUND(D1342/10000,0)</f>
        <v>2018</v>
      </c>
      <c r="K1342" s="224" t="n">
        <f aca="false">ROUND((D1342-J1342*10000)/100,0)</f>
        <v>8</v>
      </c>
      <c r="L1342" s="224" t="n">
        <f aca="false">D1342-J1342*10000-K1342*100</f>
        <v>9</v>
      </c>
      <c r="M1342" s="325" t="n">
        <f aca="false">DATE(J1342,K1342,L1342)</f>
        <v>43321</v>
      </c>
      <c r="N1342" s="222" t="n">
        <f aca="false">M1342+E1342</f>
        <v>43321.601712963</v>
      </c>
      <c r="O1342" s="0" t="n">
        <v>93.561</v>
      </c>
      <c r="P1342" s="0" t="n">
        <v>4.435557</v>
      </c>
      <c r="Q1342" s="0" t="s">
        <v>284</v>
      </c>
    </row>
    <row r="1343" customFormat="false" ht="15" hidden="false" customHeight="false" outlineLevel="0" collapsed="false">
      <c r="A1343" s="0" t="s">
        <v>1178</v>
      </c>
      <c r="B1343" s="0" t="s">
        <v>284</v>
      </c>
      <c r="C1343" s="0" t="s">
        <v>325</v>
      </c>
      <c r="D1343" s="0" t="n">
        <v>20180809</v>
      </c>
      <c r="E1343" s="0" t="s">
        <v>1185</v>
      </c>
      <c r="F1343" s="0" t="n">
        <v>36000</v>
      </c>
      <c r="G1343" s="0" t="n">
        <v>93.561</v>
      </c>
      <c r="H1343" s="0" t="n">
        <v>4.435557</v>
      </c>
      <c r="J1343" s="224" t="n">
        <f aca="false">ROUND(D1343/10000,0)</f>
        <v>2018</v>
      </c>
      <c r="K1343" s="224" t="n">
        <f aca="false">ROUND((D1343-J1343*10000)/100,0)</f>
        <v>8</v>
      </c>
      <c r="L1343" s="224" t="n">
        <f aca="false">D1343-J1343*10000-K1343*100</f>
        <v>9</v>
      </c>
      <c r="M1343" s="325" t="n">
        <f aca="false">DATE(J1343,K1343,L1343)</f>
        <v>43321</v>
      </c>
      <c r="N1343" s="222" t="n">
        <f aca="false">M1343+E1343</f>
        <v>43321.601712963</v>
      </c>
      <c r="O1343" s="0" t="n">
        <v>93.561</v>
      </c>
      <c r="P1343" s="0" t="n">
        <v>4.435557</v>
      </c>
      <c r="Q1343" s="0" t="s">
        <v>284</v>
      </c>
    </row>
    <row r="1344" customFormat="false" ht="15" hidden="false" customHeight="false" outlineLevel="0" collapsed="false">
      <c r="A1344" s="0" t="s">
        <v>1178</v>
      </c>
      <c r="B1344" s="0" t="s">
        <v>284</v>
      </c>
      <c r="C1344" s="0" t="s">
        <v>325</v>
      </c>
      <c r="D1344" s="0" t="n">
        <v>20180809</v>
      </c>
      <c r="E1344" s="0" t="s">
        <v>1186</v>
      </c>
      <c r="F1344" s="0" t="n">
        <v>36000</v>
      </c>
      <c r="G1344" s="0" t="n">
        <v>93.561</v>
      </c>
      <c r="H1344" s="0" t="n">
        <v>4.435557</v>
      </c>
      <c r="J1344" s="224" t="n">
        <f aca="false">ROUND(D1344/10000,0)</f>
        <v>2018</v>
      </c>
      <c r="K1344" s="224" t="n">
        <f aca="false">ROUND((D1344-J1344*10000)/100,0)</f>
        <v>8</v>
      </c>
      <c r="L1344" s="224" t="n">
        <f aca="false">D1344-J1344*10000-K1344*100</f>
        <v>9</v>
      </c>
      <c r="M1344" s="325" t="n">
        <f aca="false">DATE(J1344,K1344,L1344)</f>
        <v>43321</v>
      </c>
      <c r="N1344" s="222" t="n">
        <f aca="false">M1344+E1344</f>
        <v>43321.6017824074</v>
      </c>
      <c r="O1344" s="0" t="n">
        <v>93.561</v>
      </c>
      <c r="P1344" s="0" t="n">
        <v>4.435557</v>
      </c>
      <c r="Q1344" s="0" t="s">
        <v>284</v>
      </c>
    </row>
    <row r="1345" customFormat="false" ht="15" hidden="false" customHeight="false" outlineLevel="0" collapsed="false">
      <c r="A1345" s="0" t="s">
        <v>1178</v>
      </c>
      <c r="B1345" s="0" t="s">
        <v>284</v>
      </c>
      <c r="C1345" s="0" t="s">
        <v>325</v>
      </c>
      <c r="D1345" s="0" t="n">
        <v>20180813</v>
      </c>
      <c r="E1345" s="0" t="s">
        <v>1187</v>
      </c>
      <c r="F1345" s="0" t="n">
        <v>20000</v>
      </c>
      <c r="G1345" s="0" t="n">
        <v>94.058</v>
      </c>
      <c r="H1345" s="0" t="n">
        <v>4.345534</v>
      </c>
      <c r="J1345" s="224" t="n">
        <f aca="false">ROUND(D1345/10000,0)</f>
        <v>2018</v>
      </c>
      <c r="K1345" s="224" t="n">
        <f aca="false">ROUND((D1345-J1345*10000)/100,0)</f>
        <v>8</v>
      </c>
      <c r="L1345" s="224" t="n">
        <f aca="false">D1345-J1345*10000-K1345*100</f>
        <v>13</v>
      </c>
      <c r="M1345" s="325" t="n">
        <f aca="false">DATE(J1345,K1345,L1345)</f>
        <v>43325</v>
      </c>
      <c r="N1345" s="222" t="n">
        <f aca="false">M1345+E1345</f>
        <v>43325.6837731482</v>
      </c>
      <c r="O1345" s="0" t="n">
        <v>94.058</v>
      </c>
      <c r="P1345" s="0" t="n">
        <v>4.345534</v>
      </c>
      <c r="Q1345" s="0" t="s">
        <v>284</v>
      </c>
    </row>
    <row r="1346" customFormat="false" ht="15" hidden="false" customHeight="false" outlineLevel="0" collapsed="false">
      <c r="A1346" s="0" t="s">
        <v>1178</v>
      </c>
      <c r="B1346" s="0" t="s">
        <v>284</v>
      </c>
      <c r="C1346" s="0" t="s">
        <v>325</v>
      </c>
      <c r="D1346" s="0" t="n">
        <v>20180813</v>
      </c>
      <c r="E1346" s="0" t="s">
        <v>1188</v>
      </c>
      <c r="F1346" s="0" t="n">
        <v>20000</v>
      </c>
      <c r="G1346" s="0" t="n">
        <v>94.058</v>
      </c>
      <c r="H1346" s="0" t="n">
        <v>4.345534</v>
      </c>
      <c r="J1346" s="224" t="n">
        <f aca="false">ROUND(D1346/10000,0)</f>
        <v>2018</v>
      </c>
      <c r="K1346" s="224" t="n">
        <f aca="false">ROUND((D1346-J1346*10000)/100,0)</f>
        <v>8</v>
      </c>
      <c r="L1346" s="224" t="n">
        <f aca="false">D1346-J1346*10000-K1346*100</f>
        <v>13</v>
      </c>
      <c r="M1346" s="325" t="n">
        <f aca="false">DATE(J1346,K1346,L1346)</f>
        <v>43325</v>
      </c>
      <c r="N1346" s="222" t="n">
        <f aca="false">M1346+E1346</f>
        <v>43325.683912037</v>
      </c>
      <c r="O1346" s="0" t="n">
        <v>94.058</v>
      </c>
      <c r="P1346" s="0" t="n">
        <v>4.345534</v>
      </c>
      <c r="Q1346" s="0" t="s">
        <v>284</v>
      </c>
    </row>
    <row r="1347" customFormat="false" ht="15" hidden="false" customHeight="false" outlineLevel="0" collapsed="false">
      <c r="A1347" s="0" t="s">
        <v>1178</v>
      </c>
      <c r="B1347" s="0" t="s">
        <v>284</v>
      </c>
      <c r="C1347" s="0" t="s">
        <v>325</v>
      </c>
      <c r="D1347" s="0" t="n">
        <v>20180813</v>
      </c>
      <c r="E1347" s="0" t="s">
        <v>1188</v>
      </c>
      <c r="F1347" s="0" t="n">
        <v>20000</v>
      </c>
      <c r="G1347" s="0" t="n">
        <v>94.358</v>
      </c>
      <c r="H1347" s="0" t="n">
        <v>4.29093</v>
      </c>
      <c r="J1347" s="224" t="n">
        <f aca="false">ROUND(D1347/10000,0)</f>
        <v>2018</v>
      </c>
      <c r="K1347" s="224" t="n">
        <f aca="false">ROUND((D1347-J1347*10000)/100,0)</f>
        <v>8</v>
      </c>
      <c r="L1347" s="224" t="n">
        <f aca="false">D1347-J1347*10000-K1347*100</f>
        <v>13</v>
      </c>
      <c r="M1347" s="325" t="n">
        <f aca="false">DATE(J1347,K1347,L1347)</f>
        <v>43325</v>
      </c>
      <c r="N1347" s="222" t="n">
        <f aca="false">M1347+E1347</f>
        <v>43325.683912037</v>
      </c>
      <c r="O1347" s="0" t="n">
        <v>94.358</v>
      </c>
      <c r="P1347" s="0" t="n">
        <v>4.29093</v>
      </c>
      <c r="Q1347" s="0" t="s">
        <v>284</v>
      </c>
    </row>
    <row r="1348" customFormat="false" ht="15" hidden="false" customHeight="false" outlineLevel="0" collapsed="false">
      <c r="A1348" s="0" t="s">
        <v>1178</v>
      </c>
      <c r="B1348" s="0" t="s">
        <v>284</v>
      </c>
      <c r="C1348" s="0" t="s">
        <v>325</v>
      </c>
      <c r="D1348" s="0" t="n">
        <v>20180813</v>
      </c>
      <c r="E1348" s="0" t="s">
        <v>1188</v>
      </c>
      <c r="F1348" s="0" t="n">
        <v>20000</v>
      </c>
      <c r="G1348" s="0" t="n">
        <v>94.058</v>
      </c>
      <c r="H1348" s="0" t="n">
        <v>4.345534</v>
      </c>
      <c r="J1348" s="224" t="n">
        <f aca="false">ROUND(D1348/10000,0)</f>
        <v>2018</v>
      </c>
      <c r="K1348" s="224" t="n">
        <f aca="false">ROUND((D1348-J1348*10000)/100,0)</f>
        <v>8</v>
      </c>
      <c r="L1348" s="224" t="n">
        <f aca="false">D1348-J1348*10000-K1348*100</f>
        <v>13</v>
      </c>
      <c r="M1348" s="325" t="n">
        <f aca="false">DATE(J1348,K1348,L1348)</f>
        <v>43325</v>
      </c>
      <c r="N1348" s="222" t="n">
        <f aca="false">M1348+E1348</f>
        <v>43325.683912037</v>
      </c>
      <c r="O1348" s="0" t="n">
        <v>94.058</v>
      </c>
      <c r="P1348" s="0" t="n">
        <v>4.345534</v>
      </c>
      <c r="Q1348" s="0" t="s">
        <v>284</v>
      </c>
    </row>
    <row r="1349" customFormat="false" ht="15" hidden="false" customHeight="false" outlineLevel="0" collapsed="false">
      <c r="A1349" s="0" t="s">
        <v>1178</v>
      </c>
      <c r="B1349" s="0" t="s">
        <v>284</v>
      </c>
      <c r="C1349" s="0" t="s">
        <v>325</v>
      </c>
      <c r="D1349" s="0" t="n">
        <v>20180815</v>
      </c>
      <c r="E1349" s="0" t="s">
        <v>1189</v>
      </c>
      <c r="F1349" s="0" t="n">
        <v>125000</v>
      </c>
      <c r="G1349" s="0" t="n">
        <v>94.094</v>
      </c>
      <c r="H1349" s="0" t="n">
        <v>4.339778</v>
      </c>
      <c r="J1349" s="224" t="n">
        <f aca="false">ROUND(D1349/10000,0)</f>
        <v>2018</v>
      </c>
      <c r="K1349" s="224" t="n">
        <f aca="false">ROUND((D1349-J1349*10000)/100,0)</f>
        <v>8</v>
      </c>
      <c r="L1349" s="224" t="n">
        <f aca="false">D1349-J1349*10000-K1349*100</f>
        <v>15</v>
      </c>
      <c r="M1349" s="325" t="n">
        <f aca="false">DATE(J1349,K1349,L1349)</f>
        <v>43327</v>
      </c>
      <c r="N1349" s="222" t="n">
        <f aca="false">M1349+E1349</f>
        <v>43327.4740162037</v>
      </c>
      <c r="O1349" s="0" t="n">
        <v>94.094</v>
      </c>
      <c r="P1349" s="0" t="n">
        <v>4.339778</v>
      </c>
      <c r="Q1349" s="0" t="s">
        <v>284</v>
      </c>
    </row>
    <row r="1350" customFormat="false" ht="15" hidden="false" customHeight="false" outlineLevel="0" collapsed="false">
      <c r="A1350" s="0" t="s">
        <v>1178</v>
      </c>
      <c r="B1350" s="0" t="s">
        <v>284</v>
      </c>
      <c r="C1350" s="0" t="s">
        <v>325</v>
      </c>
      <c r="D1350" s="0" t="n">
        <v>20180815</v>
      </c>
      <c r="E1350" s="0" t="s">
        <v>1190</v>
      </c>
      <c r="F1350" s="0" t="n">
        <v>125000</v>
      </c>
      <c r="G1350" s="0" t="n">
        <v>94.094</v>
      </c>
      <c r="H1350" s="0" t="n">
        <v>4.339778</v>
      </c>
      <c r="J1350" s="224" t="n">
        <f aca="false">ROUND(D1350/10000,0)</f>
        <v>2018</v>
      </c>
      <c r="K1350" s="224" t="n">
        <f aca="false">ROUND((D1350-J1350*10000)/100,0)</f>
        <v>8</v>
      </c>
      <c r="L1350" s="224" t="n">
        <f aca="false">D1350-J1350*10000-K1350*100</f>
        <v>15</v>
      </c>
      <c r="M1350" s="325" t="n">
        <f aca="false">DATE(J1350,K1350,L1350)</f>
        <v>43327</v>
      </c>
      <c r="N1350" s="222" t="n">
        <f aca="false">M1350+E1350</f>
        <v>43327.4740393519</v>
      </c>
      <c r="O1350" s="0" t="n">
        <v>94.094</v>
      </c>
      <c r="P1350" s="0" t="n">
        <v>4.339778</v>
      </c>
      <c r="Q1350" s="0" t="s">
        <v>284</v>
      </c>
    </row>
    <row r="1351" customFormat="false" ht="15" hidden="false" customHeight="false" outlineLevel="0" collapsed="false">
      <c r="A1351" s="0" t="s">
        <v>1178</v>
      </c>
      <c r="B1351" s="0" t="s">
        <v>284</v>
      </c>
      <c r="C1351" s="0" t="s">
        <v>325</v>
      </c>
      <c r="D1351" s="0" t="n">
        <v>20180815</v>
      </c>
      <c r="E1351" s="0" t="s">
        <v>1191</v>
      </c>
      <c r="F1351" s="0" t="n">
        <v>10000</v>
      </c>
      <c r="G1351" s="0" t="n">
        <v>94.17</v>
      </c>
      <c r="H1351" s="0" t="n">
        <v>4.325922</v>
      </c>
      <c r="J1351" s="224" t="n">
        <f aca="false">ROUND(D1351/10000,0)</f>
        <v>2018</v>
      </c>
      <c r="K1351" s="224" t="n">
        <f aca="false">ROUND((D1351-J1351*10000)/100,0)</f>
        <v>8</v>
      </c>
      <c r="L1351" s="224" t="n">
        <f aca="false">D1351-J1351*10000-K1351*100</f>
        <v>15</v>
      </c>
      <c r="M1351" s="325" t="n">
        <f aca="false">DATE(J1351,K1351,L1351)</f>
        <v>43327</v>
      </c>
      <c r="N1351" s="222" t="n">
        <f aca="false">M1351+E1351</f>
        <v>43327.6308912037</v>
      </c>
      <c r="O1351" s="0" t="n">
        <v>94.17</v>
      </c>
      <c r="P1351" s="0" t="n">
        <v>4.325922</v>
      </c>
      <c r="Q1351" s="0" t="s">
        <v>284</v>
      </c>
    </row>
    <row r="1352" customFormat="false" ht="15" hidden="false" customHeight="false" outlineLevel="0" collapsed="false">
      <c r="A1352" s="0" t="s">
        <v>1178</v>
      </c>
      <c r="B1352" s="0" t="s">
        <v>284</v>
      </c>
      <c r="C1352" s="0" t="s">
        <v>325</v>
      </c>
      <c r="D1352" s="0" t="n">
        <v>20180815</v>
      </c>
      <c r="E1352" s="0" t="s">
        <v>1191</v>
      </c>
      <c r="F1352" s="0" t="n">
        <v>10000</v>
      </c>
      <c r="G1352" s="0" t="n">
        <v>94.17</v>
      </c>
      <c r="H1352" s="0" t="n">
        <v>4.325922</v>
      </c>
      <c r="J1352" s="224" t="n">
        <f aca="false">ROUND(D1352/10000,0)</f>
        <v>2018</v>
      </c>
      <c r="K1352" s="224" t="n">
        <f aca="false">ROUND((D1352-J1352*10000)/100,0)</f>
        <v>8</v>
      </c>
      <c r="L1352" s="224" t="n">
        <f aca="false">D1352-J1352*10000-K1352*100</f>
        <v>15</v>
      </c>
      <c r="M1352" s="325" t="n">
        <f aca="false">DATE(J1352,K1352,L1352)</f>
        <v>43327</v>
      </c>
      <c r="N1352" s="222" t="n">
        <f aca="false">M1352+E1352</f>
        <v>43327.6308912037</v>
      </c>
      <c r="O1352" s="0" t="n">
        <v>94.17</v>
      </c>
      <c r="P1352" s="0" t="n">
        <v>4.325922</v>
      </c>
      <c r="Q1352" s="0" t="s">
        <v>284</v>
      </c>
    </row>
    <row r="1353" customFormat="false" ht="15" hidden="false" customHeight="false" outlineLevel="0" collapsed="false">
      <c r="A1353" s="0" t="s">
        <v>1178</v>
      </c>
      <c r="B1353" s="0" t="s">
        <v>284</v>
      </c>
      <c r="C1353" s="0" t="s">
        <v>325</v>
      </c>
      <c r="D1353" s="0" t="n">
        <v>20180816</v>
      </c>
      <c r="E1353" s="0" t="s">
        <v>1192</v>
      </c>
      <c r="F1353" s="0" t="n">
        <v>50000</v>
      </c>
      <c r="G1353" s="0" t="n">
        <v>94.424</v>
      </c>
      <c r="H1353" s="0" t="n">
        <v>4.280852</v>
      </c>
      <c r="J1353" s="224" t="n">
        <f aca="false">ROUND(D1353/10000,0)</f>
        <v>2018</v>
      </c>
      <c r="K1353" s="224" t="n">
        <f aca="false">ROUND((D1353-J1353*10000)/100,0)</f>
        <v>8</v>
      </c>
      <c r="L1353" s="224" t="n">
        <f aca="false">D1353-J1353*10000-K1353*100</f>
        <v>16</v>
      </c>
      <c r="M1353" s="325" t="n">
        <f aca="false">DATE(J1353,K1353,L1353)</f>
        <v>43328</v>
      </c>
      <c r="N1353" s="222" t="n">
        <f aca="false">M1353+E1353</f>
        <v>43328.3888773148</v>
      </c>
      <c r="O1353" s="0" t="n">
        <v>94.424</v>
      </c>
      <c r="P1353" s="0" t="n">
        <v>4.280852</v>
      </c>
      <c r="Q1353" s="0" t="s">
        <v>284</v>
      </c>
    </row>
    <row r="1354" customFormat="false" ht="15" hidden="false" customHeight="false" outlineLevel="0" collapsed="false">
      <c r="A1354" s="0" t="s">
        <v>1178</v>
      </c>
      <c r="B1354" s="0" t="s">
        <v>284</v>
      </c>
      <c r="C1354" s="0" t="s">
        <v>325</v>
      </c>
      <c r="D1354" s="0" t="n">
        <v>20180816</v>
      </c>
      <c r="E1354" s="0" t="s">
        <v>1193</v>
      </c>
      <c r="F1354" s="0" t="n">
        <v>50000</v>
      </c>
      <c r="G1354" s="0" t="n">
        <v>94.324</v>
      </c>
      <c r="H1354" s="0" t="n">
        <v>4.299051</v>
      </c>
      <c r="J1354" s="224" t="n">
        <f aca="false">ROUND(D1354/10000,0)</f>
        <v>2018</v>
      </c>
      <c r="K1354" s="224" t="n">
        <f aca="false">ROUND((D1354-J1354*10000)/100,0)</f>
        <v>8</v>
      </c>
      <c r="L1354" s="224" t="n">
        <f aca="false">D1354-J1354*10000-K1354*100</f>
        <v>16</v>
      </c>
      <c r="M1354" s="325" t="n">
        <f aca="false">DATE(J1354,K1354,L1354)</f>
        <v>43328</v>
      </c>
      <c r="N1354" s="222" t="n">
        <f aca="false">M1354+E1354</f>
        <v>43328.3888888889</v>
      </c>
      <c r="O1354" s="0" t="n">
        <v>94.324</v>
      </c>
      <c r="P1354" s="0" t="n">
        <v>4.299051</v>
      </c>
      <c r="Q1354" s="0" t="s">
        <v>284</v>
      </c>
    </row>
    <row r="1355" customFormat="false" ht="15" hidden="false" customHeight="false" outlineLevel="0" collapsed="false">
      <c r="A1355" s="0" t="s">
        <v>1178</v>
      </c>
      <c r="B1355" s="0" t="s">
        <v>284</v>
      </c>
      <c r="C1355" s="0" t="s">
        <v>325</v>
      </c>
      <c r="D1355" s="0" t="n">
        <v>20180816</v>
      </c>
      <c r="E1355" s="0" t="s">
        <v>1194</v>
      </c>
      <c r="F1355" s="0" t="n">
        <v>10000</v>
      </c>
      <c r="G1355" s="0" t="n">
        <v>93.503</v>
      </c>
      <c r="H1355" s="0" t="n">
        <v>4.449311</v>
      </c>
      <c r="J1355" s="224" t="n">
        <f aca="false">ROUND(D1355/10000,0)</f>
        <v>2018</v>
      </c>
      <c r="K1355" s="224" t="n">
        <f aca="false">ROUND((D1355-J1355*10000)/100,0)</f>
        <v>8</v>
      </c>
      <c r="L1355" s="224" t="n">
        <f aca="false">D1355-J1355*10000-K1355*100</f>
        <v>16</v>
      </c>
      <c r="M1355" s="325" t="n">
        <f aca="false">DATE(J1355,K1355,L1355)</f>
        <v>43328</v>
      </c>
      <c r="N1355" s="222" t="n">
        <f aca="false">M1355+E1355</f>
        <v>43328.617337963</v>
      </c>
      <c r="O1355" s="0" t="n">
        <v>93.503</v>
      </c>
      <c r="P1355" s="0" t="n">
        <v>4.449311</v>
      </c>
      <c r="Q1355" s="0" t="s">
        <v>284</v>
      </c>
    </row>
    <row r="1356" customFormat="false" ht="15" hidden="false" customHeight="false" outlineLevel="0" collapsed="false">
      <c r="A1356" s="0" t="s">
        <v>1178</v>
      </c>
      <c r="B1356" s="0" t="s">
        <v>284</v>
      </c>
      <c r="C1356" s="0" t="s">
        <v>325</v>
      </c>
      <c r="D1356" s="0" t="n">
        <v>20180816</v>
      </c>
      <c r="E1356" s="0" t="s">
        <v>1195</v>
      </c>
      <c r="F1356" s="0" t="n">
        <v>10000</v>
      </c>
      <c r="G1356" s="0" t="n">
        <v>93.25</v>
      </c>
      <c r="H1356" s="0" t="n">
        <v>4.495921</v>
      </c>
      <c r="J1356" s="224" t="n">
        <f aca="false">ROUND(D1356/10000,0)</f>
        <v>2018</v>
      </c>
      <c r="K1356" s="224" t="n">
        <f aca="false">ROUND((D1356-J1356*10000)/100,0)</f>
        <v>8</v>
      </c>
      <c r="L1356" s="224" t="n">
        <f aca="false">D1356-J1356*10000-K1356*100</f>
        <v>16</v>
      </c>
      <c r="M1356" s="325" t="n">
        <f aca="false">DATE(J1356,K1356,L1356)</f>
        <v>43328</v>
      </c>
      <c r="N1356" s="222" t="n">
        <f aca="false">M1356+E1356</f>
        <v>43328.6297337963</v>
      </c>
      <c r="O1356" s="0" t="n">
        <v>93.25</v>
      </c>
      <c r="P1356" s="0" t="n">
        <v>4.495921</v>
      </c>
      <c r="Q1356" s="0" t="s">
        <v>284</v>
      </c>
    </row>
    <row r="1357" customFormat="false" ht="15" hidden="false" customHeight="false" outlineLevel="0" collapsed="false">
      <c r="A1357" s="0" t="s">
        <v>1178</v>
      </c>
      <c r="B1357" s="0" t="s">
        <v>284</v>
      </c>
      <c r="C1357" s="0" t="s">
        <v>325</v>
      </c>
      <c r="D1357" s="0" t="n">
        <v>20180816</v>
      </c>
      <c r="E1357" s="0" t="s">
        <v>1196</v>
      </c>
      <c r="F1357" s="0" t="n">
        <v>50000</v>
      </c>
      <c r="G1357" s="0" t="n">
        <v>95.508</v>
      </c>
      <c r="H1357" s="0" t="n">
        <v>4.084983</v>
      </c>
      <c r="J1357" s="224" t="n">
        <f aca="false">ROUND(D1357/10000,0)</f>
        <v>2018</v>
      </c>
      <c r="K1357" s="224" t="n">
        <f aca="false">ROUND((D1357-J1357*10000)/100,0)</f>
        <v>8</v>
      </c>
      <c r="L1357" s="224" t="n">
        <f aca="false">D1357-J1357*10000-K1357*100</f>
        <v>16</v>
      </c>
      <c r="M1357" s="325" t="n">
        <f aca="false">DATE(J1357,K1357,L1357)</f>
        <v>43328</v>
      </c>
      <c r="N1357" s="222" t="n">
        <f aca="false">M1357+E1357</f>
        <v>43328.6602893519</v>
      </c>
      <c r="O1357" s="0" t="n">
        <v>95.508</v>
      </c>
      <c r="P1357" s="0" t="n">
        <v>4.084983</v>
      </c>
      <c r="Q1357" s="0" t="s">
        <v>284</v>
      </c>
    </row>
    <row r="1358" customFormat="false" ht="15" hidden="false" customHeight="false" outlineLevel="0" collapsed="false">
      <c r="A1358" s="0" t="s">
        <v>1178</v>
      </c>
      <c r="B1358" s="0" t="s">
        <v>284</v>
      </c>
      <c r="C1358" s="0" t="s">
        <v>325</v>
      </c>
      <c r="D1358" s="0" t="n">
        <v>20180816</v>
      </c>
      <c r="E1358" s="0" t="s">
        <v>1197</v>
      </c>
      <c r="F1358" s="0" t="n">
        <v>50000</v>
      </c>
      <c r="G1358" s="0" t="n">
        <v>94.508</v>
      </c>
      <c r="H1358" s="0" t="n">
        <v>4.265582</v>
      </c>
      <c r="J1358" s="224" t="n">
        <f aca="false">ROUND(D1358/10000,0)</f>
        <v>2018</v>
      </c>
      <c r="K1358" s="224" t="n">
        <f aca="false">ROUND((D1358-J1358*10000)/100,0)</f>
        <v>8</v>
      </c>
      <c r="L1358" s="224" t="n">
        <f aca="false">D1358-J1358*10000-K1358*100</f>
        <v>16</v>
      </c>
      <c r="M1358" s="325" t="n">
        <f aca="false">DATE(J1358,K1358,L1358)</f>
        <v>43328</v>
      </c>
      <c r="N1358" s="222" t="n">
        <f aca="false">M1358+E1358</f>
        <v>43328.6603009259</v>
      </c>
      <c r="O1358" s="0" t="n">
        <v>94.508</v>
      </c>
      <c r="P1358" s="0" t="n">
        <v>4.265582</v>
      </c>
      <c r="Q1358" s="0" t="s">
        <v>284</v>
      </c>
    </row>
    <row r="1359" customFormat="false" ht="15" hidden="false" customHeight="false" outlineLevel="0" collapsed="false">
      <c r="A1359" s="0" t="s">
        <v>1178</v>
      </c>
      <c r="B1359" s="0" t="s">
        <v>284</v>
      </c>
      <c r="C1359" s="0" t="s">
        <v>325</v>
      </c>
      <c r="D1359" s="0" t="n">
        <v>20180817</v>
      </c>
      <c r="E1359" s="0" t="s">
        <v>1198</v>
      </c>
      <c r="F1359" s="0" t="n">
        <v>108000</v>
      </c>
      <c r="G1359" s="0" t="n">
        <v>93.725</v>
      </c>
      <c r="H1359" s="0" t="n">
        <v>4.408963</v>
      </c>
      <c r="J1359" s="224" t="n">
        <f aca="false">ROUND(D1359/10000,0)</f>
        <v>2018</v>
      </c>
      <c r="K1359" s="224" t="n">
        <f aca="false">ROUND((D1359-J1359*10000)/100,0)</f>
        <v>8</v>
      </c>
      <c r="L1359" s="224" t="n">
        <f aca="false">D1359-J1359*10000-K1359*100</f>
        <v>17</v>
      </c>
      <c r="M1359" s="325" t="n">
        <f aca="false">DATE(J1359,K1359,L1359)</f>
        <v>43329</v>
      </c>
      <c r="N1359" s="222" t="n">
        <f aca="false">M1359+E1359</f>
        <v>43329.4388194445</v>
      </c>
      <c r="O1359" s="0" t="n">
        <v>93.725</v>
      </c>
      <c r="P1359" s="0" t="n">
        <v>4.408963</v>
      </c>
      <c r="Q1359" s="0" t="s">
        <v>284</v>
      </c>
    </row>
    <row r="1360" customFormat="false" ht="15" hidden="false" customHeight="false" outlineLevel="0" collapsed="false">
      <c r="A1360" s="0" t="s">
        <v>1178</v>
      </c>
      <c r="B1360" s="0" t="s">
        <v>284</v>
      </c>
      <c r="C1360" s="0" t="s">
        <v>325</v>
      </c>
      <c r="D1360" s="0" t="n">
        <v>20180817</v>
      </c>
      <c r="E1360" s="0" t="s">
        <v>1199</v>
      </c>
      <c r="F1360" s="0" t="n">
        <v>35000</v>
      </c>
      <c r="G1360" s="0" t="n">
        <v>94.503</v>
      </c>
      <c r="H1360" s="0" t="n">
        <v>4.266868</v>
      </c>
      <c r="J1360" s="224" t="n">
        <f aca="false">ROUND(D1360/10000,0)</f>
        <v>2018</v>
      </c>
      <c r="K1360" s="224" t="n">
        <f aca="false">ROUND((D1360-J1360*10000)/100,0)</f>
        <v>8</v>
      </c>
      <c r="L1360" s="224" t="n">
        <f aca="false">D1360-J1360*10000-K1360*100</f>
        <v>17</v>
      </c>
      <c r="M1360" s="325" t="n">
        <f aca="false">DATE(J1360,K1360,L1360)</f>
        <v>43329</v>
      </c>
      <c r="N1360" s="222" t="n">
        <f aca="false">M1360+E1360</f>
        <v>43329.6057175926</v>
      </c>
      <c r="O1360" s="0" t="n">
        <v>94.503</v>
      </c>
      <c r="P1360" s="0" t="n">
        <v>4.266868</v>
      </c>
      <c r="Q1360" s="0" t="s">
        <v>284</v>
      </c>
    </row>
    <row r="1361" customFormat="false" ht="15" hidden="false" customHeight="false" outlineLevel="0" collapsed="false">
      <c r="A1361" s="0" t="s">
        <v>1178</v>
      </c>
      <c r="B1361" s="0" t="s">
        <v>284</v>
      </c>
      <c r="C1361" s="0" t="s">
        <v>325</v>
      </c>
      <c r="D1361" s="0" t="n">
        <v>20180817</v>
      </c>
      <c r="E1361" s="0" t="s">
        <v>1045</v>
      </c>
      <c r="F1361" s="0" t="n">
        <v>35000</v>
      </c>
      <c r="G1361" s="0" t="n">
        <v>95.003</v>
      </c>
      <c r="H1361" s="0" t="n">
        <v>4.176255</v>
      </c>
      <c r="J1361" s="224" t="n">
        <f aca="false">ROUND(D1361/10000,0)</f>
        <v>2018</v>
      </c>
      <c r="K1361" s="224" t="n">
        <f aca="false">ROUND((D1361-J1361*10000)/100,0)</f>
        <v>8</v>
      </c>
      <c r="L1361" s="224" t="n">
        <f aca="false">D1361-J1361*10000-K1361*100</f>
        <v>17</v>
      </c>
      <c r="M1361" s="325" t="n">
        <f aca="false">DATE(J1361,K1361,L1361)</f>
        <v>43329</v>
      </c>
      <c r="N1361" s="222" t="n">
        <f aca="false">M1361+E1361</f>
        <v>43329.6086458333</v>
      </c>
      <c r="O1361" s="0" t="n">
        <v>95.003</v>
      </c>
      <c r="P1361" s="0" t="n">
        <v>4.176255</v>
      </c>
      <c r="Q1361" s="0" t="s">
        <v>284</v>
      </c>
    </row>
    <row r="1362" customFormat="false" ht="15" hidden="false" customHeight="false" outlineLevel="0" collapsed="false">
      <c r="A1362" s="0" t="s">
        <v>1178</v>
      </c>
      <c r="B1362" s="0" t="s">
        <v>284</v>
      </c>
      <c r="C1362" s="0" t="s">
        <v>325</v>
      </c>
      <c r="D1362" s="0" t="n">
        <v>20180817</v>
      </c>
      <c r="E1362" s="0" t="s">
        <v>1045</v>
      </c>
      <c r="F1362" s="0" t="n">
        <v>35000</v>
      </c>
      <c r="G1362" s="0" t="n">
        <v>95.003</v>
      </c>
      <c r="H1362" s="0" t="n">
        <v>4.176255</v>
      </c>
      <c r="J1362" s="224" t="n">
        <f aca="false">ROUND(D1362/10000,0)</f>
        <v>2018</v>
      </c>
      <c r="K1362" s="224" t="n">
        <f aca="false">ROUND((D1362-J1362*10000)/100,0)</f>
        <v>8</v>
      </c>
      <c r="L1362" s="224" t="n">
        <f aca="false">D1362-J1362*10000-K1362*100</f>
        <v>17</v>
      </c>
      <c r="M1362" s="325" t="n">
        <f aca="false">DATE(J1362,K1362,L1362)</f>
        <v>43329</v>
      </c>
      <c r="N1362" s="222" t="n">
        <f aca="false">M1362+E1362</f>
        <v>43329.6086458333</v>
      </c>
      <c r="O1362" s="0" t="n">
        <v>95.003</v>
      </c>
      <c r="P1362" s="0" t="n">
        <v>4.176255</v>
      </c>
      <c r="Q1362" s="0" t="s">
        <v>284</v>
      </c>
    </row>
    <row r="1363" customFormat="false" ht="15" hidden="false" customHeight="false" outlineLevel="0" collapsed="false">
      <c r="A1363" s="0" t="s">
        <v>1178</v>
      </c>
      <c r="B1363" s="0" t="s">
        <v>284</v>
      </c>
      <c r="C1363" s="0" t="s">
        <v>325</v>
      </c>
      <c r="D1363" s="0" t="n">
        <v>20180821</v>
      </c>
      <c r="E1363" s="0" t="s">
        <v>1200</v>
      </c>
      <c r="F1363" s="0" t="n">
        <v>20000</v>
      </c>
      <c r="G1363" s="0" t="n">
        <v>93.927</v>
      </c>
      <c r="H1363" s="0" t="n">
        <v>4.372777</v>
      </c>
      <c r="J1363" s="224" t="n">
        <f aca="false">ROUND(D1363/10000,0)</f>
        <v>2018</v>
      </c>
      <c r="K1363" s="224" t="n">
        <f aca="false">ROUND((D1363-J1363*10000)/100,0)</f>
        <v>8</v>
      </c>
      <c r="L1363" s="224" t="n">
        <f aca="false">D1363-J1363*10000-K1363*100</f>
        <v>21</v>
      </c>
      <c r="M1363" s="325" t="n">
        <f aca="false">DATE(J1363,K1363,L1363)</f>
        <v>43333</v>
      </c>
      <c r="N1363" s="222" t="n">
        <f aca="false">M1363+E1363</f>
        <v>43333.6778703704</v>
      </c>
      <c r="O1363" s="0" t="n">
        <v>93.927</v>
      </c>
      <c r="P1363" s="0" t="n">
        <v>4.372777</v>
      </c>
      <c r="Q1363" s="0" t="s">
        <v>284</v>
      </c>
    </row>
    <row r="1364" customFormat="false" ht="15" hidden="false" customHeight="false" outlineLevel="0" collapsed="false">
      <c r="A1364" s="0" t="s">
        <v>1178</v>
      </c>
      <c r="B1364" s="0" t="s">
        <v>284</v>
      </c>
      <c r="C1364" s="0" t="s">
        <v>325</v>
      </c>
      <c r="D1364" s="0" t="n">
        <v>20180821</v>
      </c>
      <c r="E1364" s="0" t="s">
        <v>1201</v>
      </c>
      <c r="F1364" s="0" t="n">
        <v>20000</v>
      </c>
      <c r="G1364" s="0" t="n">
        <v>93.927</v>
      </c>
      <c r="H1364" s="0" t="n">
        <v>4.372777</v>
      </c>
      <c r="J1364" s="224" t="n">
        <f aca="false">ROUND(D1364/10000,0)</f>
        <v>2018</v>
      </c>
      <c r="K1364" s="224" t="n">
        <f aca="false">ROUND((D1364-J1364*10000)/100,0)</f>
        <v>8</v>
      </c>
      <c r="L1364" s="224" t="n">
        <f aca="false">D1364-J1364*10000-K1364*100</f>
        <v>21</v>
      </c>
      <c r="M1364" s="325" t="n">
        <f aca="false">DATE(J1364,K1364,L1364)</f>
        <v>43333</v>
      </c>
      <c r="N1364" s="222" t="n">
        <f aca="false">M1364+E1364</f>
        <v>43333.6778819445</v>
      </c>
      <c r="O1364" s="0" t="n">
        <v>93.927</v>
      </c>
      <c r="P1364" s="0" t="n">
        <v>4.372777</v>
      </c>
      <c r="Q1364" s="0" t="s">
        <v>284</v>
      </c>
    </row>
    <row r="1365" customFormat="false" ht="15" hidden="false" customHeight="false" outlineLevel="0" collapsed="false">
      <c r="A1365" s="0" t="s">
        <v>1178</v>
      </c>
      <c r="B1365" s="0" t="s">
        <v>284</v>
      </c>
      <c r="C1365" s="0" t="s">
        <v>325</v>
      </c>
      <c r="D1365" s="0" t="n">
        <v>20180821</v>
      </c>
      <c r="E1365" s="0" t="s">
        <v>1201</v>
      </c>
      <c r="F1365" s="0" t="n">
        <v>20000</v>
      </c>
      <c r="G1365" s="0" t="n">
        <v>95.453</v>
      </c>
      <c r="H1365" s="0" t="n">
        <v>4.095797</v>
      </c>
      <c r="J1365" s="224" t="n">
        <f aca="false">ROUND(D1365/10000,0)</f>
        <v>2018</v>
      </c>
      <c r="K1365" s="224" t="n">
        <f aca="false">ROUND((D1365-J1365*10000)/100,0)</f>
        <v>8</v>
      </c>
      <c r="L1365" s="224" t="n">
        <f aca="false">D1365-J1365*10000-K1365*100</f>
        <v>21</v>
      </c>
      <c r="M1365" s="325" t="n">
        <f aca="false">DATE(J1365,K1365,L1365)</f>
        <v>43333</v>
      </c>
      <c r="N1365" s="222" t="n">
        <f aca="false">M1365+E1365</f>
        <v>43333.6778819445</v>
      </c>
      <c r="O1365" s="0" t="n">
        <v>95.453</v>
      </c>
      <c r="P1365" s="0" t="n">
        <v>4.095797</v>
      </c>
      <c r="Q1365" s="0" t="s">
        <v>284</v>
      </c>
    </row>
    <row r="1366" customFormat="false" ht="15" hidden="false" customHeight="false" outlineLevel="0" collapsed="false">
      <c r="A1366" s="0" t="s">
        <v>1178</v>
      </c>
      <c r="B1366" s="0" t="s">
        <v>284</v>
      </c>
      <c r="C1366" s="0" t="s">
        <v>325</v>
      </c>
      <c r="D1366" s="0" t="n">
        <v>20180822</v>
      </c>
      <c r="E1366" s="0" t="s">
        <v>1202</v>
      </c>
      <c r="F1366" s="0" t="n">
        <v>12000</v>
      </c>
      <c r="G1366" s="0" t="n">
        <v>93.928</v>
      </c>
      <c r="H1366" s="0" t="n">
        <v>4.373014</v>
      </c>
      <c r="J1366" s="224" t="n">
        <f aca="false">ROUND(D1366/10000,0)</f>
        <v>2018</v>
      </c>
      <c r="K1366" s="224" t="n">
        <f aca="false">ROUND((D1366-J1366*10000)/100,0)</f>
        <v>8</v>
      </c>
      <c r="L1366" s="224" t="n">
        <f aca="false">D1366-J1366*10000-K1366*100</f>
        <v>22</v>
      </c>
      <c r="M1366" s="325" t="n">
        <f aca="false">DATE(J1366,K1366,L1366)</f>
        <v>43334</v>
      </c>
      <c r="N1366" s="222" t="n">
        <f aca="false">M1366+E1366</f>
        <v>43334.5433333333</v>
      </c>
      <c r="O1366" s="0" t="n">
        <v>93.928</v>
      </c>
      <c r="P1366" s="0" t="n">
        <v>4.373014</v>
      </c>
      <c r="Q1366" s="0" t="s">
        <v>284</v>
      </c>
    </row>
    <row r="1367" customFormat="false" ht="15" hidden="false" customHeight="false" outlineLevel="0" collapsed="false">
      <c r="A1367" s="0" t="s">
        <v>1178</v>
      </c>
      <c r="B1367" s="0" t="s">
        <v>284</v>
      </c>
      <c r="C1367" s="0" t="s">
        <v>325</v>
      </c>
      <c r="D1367" s="0" t="n">
        <v>20180822</v>
      </c>
      <c r="E1367" s="0" t="s">
        <v>1203</v>
      </c>
      <c r="F1367" s="0" t="n">
        <v>12000</v>
      </c>
      <c r="G1367" s="0" t="n">
        <v>94.028</v>
      </c>
      <c r="H1367" s="0" t="n">
        <v>4.354698</v>
      </c>
      <c r="J1367" s="224" t="n">
        <f aca="false">ROUND(D1367/10000,0)</f>
        <v>2018</v>
      </c>
      <c r="K1367" s="224" t="n">
        <f aca="false">ROUND((D1367-J1367*10000)/100,0)</f>
        <v>8</v>
      </c>
      <c r="L1367" s="224" t="n">
        <f aca="false">D1367-J1367*10000-K1367*100</f>
        <v>22</v>
      </c>
      <c r="M1367" s="325" t="n">
        <f aca="false">DATE(J1367,K1367,L1367)</f>
        <v>43334</v>
      </c>
      <c r="N1367" s="222" t="n">
        <f aca="false">M1367+E1367</f>
        <v>43334.5433449074</v>
      </c>
      <c r="O1367" s="0" t="n">
        <v>94.028</v>
      </c>
      <c r="P1367" s="0" t="n">
        <v>4.354698</v>
      </c>
      <c r="Q1367" s="0" t="s">
        <v>284</v>
      </c>
    </row>
    <row r="1368" customFormat="false" ht="15" hidden="false" customHeight="false" outlineLevel="0" collapsed="false">
      <c r="A1368" s="0" t="s">
        <v>1178</v>
      </c>
      <c r="B1368" s="0" t="s">
        <v>284</v>
      </c>
      <c r="C1368" s="0" t="s">
        <v>325</v>
      </c>
      <c r="D1368" s="0" t="n">
        <v>20180827</v>
      </c>
      <c r="E1368" s="0" t="s">
        <v>1204</v>
      </c>
      <c r="F1368" s="0" t="n">
        <v>20000</v>
      </c>
      <c r="G1368" s="0" t="n">
        <v>94.457</v>
      </c>
      <c r="H1368" s="0" t="n">
        <v>4.278299</v>
      </c>
      <c r="J1368" s="224" t="n">
        <f aca="false">ROUND(D1368/10000,0)</f>
        <v>2018</v>
      </c>
      <c r="K1368" s="224" t="n">
        <f aca="false">ROUND((D1368-J1368*10000)/100,0)</f>
        <v>8</v>
      </c>
      <c r="L1368" s="224" t="n">
        <f aca="false">D1368-J1368*10000-K1368*100</f>
        <v>27</v>
      </c>
      <c r="M1368" s="325" t="n">
        <f aca="false">DATE(J1368,K1368,L1368)</f>
        <v>43339</v>
      </c>
      <c r="N1368" s="222" t="n">
        <f aca="false">M1368+E1368</f>
        <v>43339.4335648148</v>
      </c>
      <c r="O1368" s="0" t="n">
        <v>94.457</v>
      </c>
      <c r="P1368" s="0" t="n">
        <v>4.278299</v>
      </c>
      <c r="Q1368" s="0" t="s">
        <v>284</v>
      </c>
    </row>
    <row r="1369" customFormat="false" ht="15" hidden="false" customHeight="false" outlineLevel="0" collapsed="false">
      <c r="A1369" s="0" t="s">
        <v>1178</v>
      </c>
      <c r="B1369" s="0" t="s">
        <v>284</v>
      </c>
      <c r="C1369" s="0" t="s">
        <v>325</v>
      </c>
      <c r="D1369" s="0" t="n">
        <v>20180827</v>
      </c>
      <c r="E1369" s="0" t="s">
        <v>1204</v>
      </c>
      <c r="F1369" s="0" t="n">
        <v>20000</v>
      </c>
      <c r="G1369" s="0" t="n">
        <v>95.637</v>
      </c>
      <c r="H1369" s="0" t="n">
        <v>4.064556</v>
      </c>
      <c r="J1369" s="224" t="n">
        <f aca="false">ROUND(D1369/10000,0)</f>
        <v>2018</v>
      </c>
      <c r="K1369" s="224" t="n">
        <f aca="false">ROUND((D1369-J1369*10000)/100,0)</f>
        <v>8</v>
      </c>
      <c r="L1369" s="224" t="n">
        <f aca="false">D1369-J1369*10000-K1369*100</f>
        <v>27</v>
      </c>
      <c r="M1369" s="325" t="n">
        <f aca="false">DATE(J1369,K1369,L1369)</f>
        <v>43339</v>
      </c>
      <c r="N1369" s="222" t="n">
        <f aca="false">M1369+E1369</f>
        <v>43339.4335648148</v>
      </c>
      <c r="O1369" s="0" t="n">
        <v>95.637</v>
      </c>
      <c r="P1369" s="0" t="n">
        <v>4.064556</v>
      </c>
      <c r="Q1369" s="0" t="s">
        <v>284</v>
      </c>
    </row>
    <row r="1370" customFormat="false" ht="15" hidden="false" customHeight="false" outlineLevel="0" collapsed="false">
      <c r="A1370" s="0" t="s">
        <v>1178</v>
      </c>
      <c r="B1370" s="0" t="s">
        <v>284</v>
      </c>
      <c r="C1370" s="0" t="s">
        <v>325</v>
      </c>
      <c r="D1370" s="0" t="n">
        <v>20180828</v>
      </c>
      <c r="E1370" s="0" t="s">
        <v>1205</v>
      </c>
      <c r="F1370" s="0" t="n">
        <v>10000</v>
      </c>
      <c r="G1370" s="0" t="n">
        <v>93.632</v>
      </c>
      <c r="H1370" s="0" t="n">
        <v>4.430013</v>
      </c>
      <c r="J1370" s="224" t="n">
        <f aca="false">ROUND(D1370/10000,0)</f>
        <v>2018</v>
      </c>
      <c r="K1370" s="224" t="n">
        <f aca="false">ROUND((D1370-J1370*10000)/100,0)</f>
        <v>8</v>
      </c>
      <c r="L1370" s="224" t="n">
        <f aca="false">D1370-J1370*10000-K1370*100</f>
        <v>28</v>
      </c>
      <c r="M1370" s="325" t="n">
        <f aca="false">DATE(J1370,K1370,L1370)</f>
        <v>43340</v>
      </c>
      <c r="N1370" s="222" t="n">
        <f aca="false">M1370+E1370</f>
        <v>43340.4511458333</v>
      </c>
      <c r="O1370" s="0" t="n">
        <v>93.632</v>
      </c>
      <c r="P1370" s="0" t="n">
        <v>4.430013</v>
      </c>
      <c r="Q1370" s="0" t="s">
        <v>284</v>
      </c>
    </row>
    <row r="1371" customFormat="false" ht="15" hidden="false" customHeight="false" outlineLevel="0" collapsed="false">
      <c r="A1371" s="0" t="s">
        <v>1178</v>
      </c>
      <c r="B1371" s="0" t="s">
        <v>284</v>
      </c>
      <c r="C1371" s="0" t="s">
        <v>325</v>
      </c>
      <c r="D1371" s="0" t="n">
        <v>20180828</v>
      </c>
      <c r="E1371" s="0" t="s">
        <v>1205</v>
      </c>
      <c r="F1371" s="0" t="n">
        <v>10000</v>
      </c>
      <c r="G1371" s="0" t="n">
        <v>94.802</v>
      </c>
      <c r="H1371" s="0" t="n">
        <v>4.215852</v>
      </c>
      <c r="J1371" s="224" t="n">
        <f aca="false">ROUND(D1371/10000,0)</f>
        <v>2018</v>
      </c>
      <c r="K1371" s="224" t="n">
        <f aca="false">ROUND((D1371-J1371*10000)/100,0)</f>
        <v>8</v>
      </c>
      <c r="L1371" s="224" t="n">
        <f aca="false">D1371-J1371*10000-K1371*100</f>
        <v>28</v>
      </c>
      <c r="M1371" s="325" t="n">
        <f aca="false">DATE(J1371,K1371,L1371)</f>
        <v>43340</v>
      </c>
      <c r="N1371" s="222" t="n">
        <f aca="false">M1371+E1371</f>
        <v>43340.4511458333</v>
      </c>
      <c r="O1371" s="0" t="n">
        <v>94.802</v>
      </c>
      <c r="P1371" s="0" t="n">
        <v>4.215852</v>
      </c>
      <c r="Q1371" s="0" t="s">
        <v>284</v>
      </c>
    </row>
    <row r="1372" customFormat="false" ht="15" hidden="false" customHeight="false" outlineLevel="0" collapsed="false">
      <c r="A1372" s="0" t="s">
        <v>1178</v>
      </c>
      <c r="B1372" s="0" t="s">
        <v>284</v>
      </c>
      <c r="C1372" s="0" t="s">
        <v>325</v>
      </c>
      <c r="D1372" s="0" t="n">
        <v>20180828</v>
      </c>
      <c r="E1372" s="0" t="s">
        <v>1206</v>
      </c>
      <c r="F1372" s="0" t="n">
        <v>11000</v>
      </c>
      <c r="G1372" s="0" t="n">
        <v>93.648</v>
      </c>
      <c r="H1372" s="0" t="n">
        <v>4.427064</v>
      </c>
      <c r="J1372" s="224" t="n">
        <f aca="false">ROUND(D1372/10000,0)</f>
        <v>2018</v>
      </c>
      <c r="K1372" s="224" t="n">
        <f aca="false">ROUND((D1372-J1372*10000)/100,0)</f>
        <v>8</v>
      </c>
      <c r="L1372" s="224" t="n">
        <f aca="false">D1372-J1372*10000-K1372*100</f>
        <v>28</v>
      </c>
      <c r="M1372" s="325" t="n">
        <f aca="false">DATE(J1372,K1372,L1372)</f>
        <v>43340</v>
      </c>
      <c r="N1372" s="222" t="n">
        <f aca="false">M1372+E1372</f>
        <v>43340.5661226852</v>
      </c>
      <c r="O1372" s="0" t="n">
        <v>93.648</v>
      </c>
      <c r="P1372" s="0" t="n">
        <v>4.427064</v>
      </c>
      <c r="Q1372" s="0" t="s">
        <v>284</v>
      </c>
    </row>
    <row r="1373" customFormat="false" ht="15" hidden="false" customHeight="false" outlineLevel="0" collapsed="false">
      <c r="A1373" s="0" t="s">
        <v>1178</v>
      </c>
      <c r="B1373" s="0" t="s">
        <v>284</v>
      </c>
      <c r="C1373" s="0" t="s">
        <v>325</v>
      </c>
      <c r="D1373" s="0" t="n">
        <v>20180828</v>
      </c>
      <c r="E1373" s="0" t="s">
        <v>1206</v>
      </c>
      <c r="F1373" s="0" t="n">
        <v>11000</v>
      </c>
      <c r="G1373" s="0" t="n">
        <v>93.648</v>
      </c>
      <c r="H1373" s="0" t="n">
        <v>4.427064</v>
      </c>
      <c r="J1373" s="224" t="n">
        <f aca="false">ROUND(D1373/10000,0)</f>
        <v>2018</v>
      </c>
      <c r="K1373" s="224" t="n">
        <f aca="false">ROUND((D1373-J1373*10000)/100,0)</f>
        <v>8</v>
      </c>
      <c r="L1373" s="224" t="n">
        <f aca="false">D1373-J1373*10000-K1373*100</f>
        <v>28</v>
      </c>
      <c r="M1373" s="325" t="n">
        <f aca="false">DATE(J1373,K1373,L1373)</f>
        <v>43340</v>
      </c>
      <c r="N1373" s="222" t="n">
        <f aca="false">M1373+E1373</f>
        <v>43340.5661226852</v>
      </c>
      <c r="O1373" s="0" t="n">
        <v>93.648</v>
      </c>
      <c r="P1373" s="0" t="n">
        <v>4.427064</v>
      </c>
      <c r="Q1373" s="0" t="s">
        <v>284</v>
      </c>
    </row>
    <row r="1374" customFormat="false" ht="15" hidden="false" customHeight="false" outlineLevel="0" collapsed="false">
      <c r="A1374" s="0" t="s">
        <v>1178</v>
      </c>
      <c r="B1374" s="0" t="s">
        <v>284</v>
      </c>
      <c r="C1374" s="0" t="s">
        <v>325</v>
      </c>
      <c r="D1374" s="0" t="n">
        <v>20180828</v>
      </c>
      <c r="E1374" s="0" t="s">
        <v>1207</v>
      </c>
      <c r="F1374" s="0" t="n">
        <v>2000</v>
      </c>
      <c r="G1374" s="0" t="n">
        <v>94.77</v>
      </c>
      <c r="H1374" s="0" t="n">
        <v>4.221669</v>
      </c>
      <c r="J1374" s="224" t="n">
        <f aca="false">ROUND(D1374/10000,0)</f>
        <v>2018</v>
      </c>
      <c r="K1374" s="224" t="n">
        <f aca="false">ROUND((D1374-J1374*10000)/100,0)</f>
        <v>8</v>
      </c>
      <c r="L1374" s="224" t="n">
        <f aca="false">D1374-J1374*10000-K1374*100</f>
        <v>28</v>
      </c>
      <c r="M1374" s="325" t="n">
        <f aca="false">DATE(J1374,K1374,L1374)</f>
        <v>43340</v>
      </c>
      <c r="N1374" s="222" t="n">
        <f aca="false">M1374+E1374</f>
        <v>43340.5749421296</v>
      </c>
      <c r="O1374" s="0" t="n">
        <v>94.77</v>
      </c>
      <c r="P1374" s="0" t="n">
        <v>4.221669</v>
      </c>
      <c r="Q1374" s="0" t="s">
        <v>284</v>
      </c>
    </row>
    <row r="1375" customFormat="false" ht="15" hidden="false" customHeight="false" outlineLevel="0" collapsed="false">
      <c r="A1375" s="0" t="s">
        <v>1178</v>
      </c>
      <c r="B1375" s="0" t="s">
        <v>284</v>
      </c>
      <c r="C1375" s="0" t="s">
        <v>325</v>
      </c>
      <c r="D1375" s="0" t="n">
        <v>20180828</v>
      </c>
      <c r="E1375" s="0" t="s">
        <v>1207</v>
      </c>
      <c r="F1375" s="0" t="n">
        <v>2000</v>
      </c>
      <c r="G1375" s="0" t="n">
        <v>94.57</v>
      </c>
      <c r="H1375" s="0" t="n">
        <v>4.258076</v>
      </c>
      <c r="J1375" s="224" t="n">
        <f aca="false">ROUND(D1375/10000,0)</f>
        <v>2018</v>
      </c>
      <c r="K1375" s="224" t="n">
        <f aca="false">ROUND((D1375-J1375*10000)/100,0)</f>
        <v>8</v>
      </c>
      <c r="L1375" s="224" t="n">
        <f aca="false">D1375-J1375*10000-K1375*100</f>
        <v>28</v>
      </c>
      <c r="M1375" s="325" t="n">
        <f aca="false">DATE(J1375,K1375,L1375)</f>
        <v>43340</v>
      </c>
      <c r="N1375" s="222" t="n">
        <f aca="false">M1375+E1375</f>
        <v>43340.5749421296</v>
      </c>
      <c r="O1375" s="0" t="n">
        <v>94.57</v>
      </c>
      <c r="P1375" s="0" t="n">
        <v>4.258076</v>
      </c>
      <c r="Q1375" s="0" t="s">
        <v>284</v>
      </c>
    </row>
    <row r="1376" customFormat="false" ht="15" hidden="false" customHeight="false" outlineLevel="0" collapsed="false">
      <c r="A1376" s="0" t="s">
        <v>1178</v>
      </c>
      <c r="B1376" s="0" t="s">
        <v>284</v>
      </c>
      <c r="C1376" s="0" t="s">
        <v>325</v>
      </c>
      <c r="D1376" s="0" t="n">
        <v>20180830</v>
      </c>
      <c r="E1376" s="0" t="s">
        <v>1208</v>
      </c>
      <c r="F1376" s="0" t="n">
        <v>6000</v>
      </c>
      <c r="G1376" s="0" t="n">
        <v>93.452</v>
      </c>
      <c r="H1376" s="0" t="n">
        <v>4.465067</v>
      </c>
      <c r="J1376" s="224" t="n">
        <f aca="false">ROUND(D1376/10000,0)</f>
        <v>2018</v>
      </c>
      <c r="K1376" s="224" t="n">
        <f aca="false">ROUND((D1376-J1376*10000)/100,0)</f>
        <v>8</v>
      </c>
      <c r="L1376" s="224" t="n">
        <f aca="false">D1376-J1376*10000-K1376*100</f>
        <v>30</v>
      </c>
      <c r="M1376" s="325" t="n">
        <f aca="false">DATE(J1376,K1376,L1376)</f>
        <v>43342</v>
      </c>
      <c r="N1376" s="222" t="n">
        <f aca="false">M1376+E1376</f>
        <v>43342.5488888889</v>
      </c>
      <c r="O1376" s="0" t="n">
        <v>93.452</v>
      </c>
      <c r="P1376" s="0" t="n">
        <v>4.465067</v>
      </c>
      <c r="Q1376" s="0" t="s">
        <v>284</v>
      </c>
    </row>
    <row r="1377" customFormat="false" ht="15" hidden="false" customHeight="false" outlineLevel="0" collapsed="false">
      <c r="A1377" s="0" t="s">
        <v>1178</v>
      </c>
      <c r="B1377" s="0" t="s">
        <v>284</v>
      </c>
      <c r="C1377" s="0" t="s">
        <v>325</v>
      </c>
      <c r="D1377" s="0" t="n">
        <v>20180830</v>
      </c>
      <c r="E1377" s="0" t="s">
        <v>1208</v>
      </c>
      <c r="F1377" s="0" t="n">
        <v>6000</v>
      </c>
      <c r="G1377" s="0" t="n">
        <v>93.352</v>
      </c>
      <c r="H1377" s="0" t="n">
        <v>4.483583</v>
      </c>
      <c r="J1377" s="224" t="n">
        <f aca="false">ROUND(D1377/10000,0)</f>
        <v>2018</v>
      </c>
      <c r="K1377" s="224" t="n">
        <f aca="false">ROUND((D1377-J1377*10000)/100,0)</f>
        <v>8</v>
      </c>
      <c r="L1377" s="224" t="n">
        <f aca="false">D1377-J1377*10000-K1377*100</f>
        <v>30</v>
      </c>
      <c r="M1377" s="325" t="n">
        <f aca="false">DATE(J1377,K1377,L1377)</f>
        <v>43342</v>
      </c>
      <c r="N1377" s="222" t="n">
        <f aca="false">M1377+E1377</f>
        <v>43342.5488888889</v>
      </c>
      <c r="O1377" s="0" t="n">
        <v>93.352</v>
      </c>
      <c r="P1377" s="0" t="n">
        <v>4.483583</v>
      </c>
      <c r="Q1377" s="0" t="s">
        <v>284</v>
      </c>
    </row>
    <row r="1378" customFormat="false" ht="15" hidden="false" customHeight="false" outlineLevel="0" collapsed="false">
      <c r="A1378" s="0" t="s">
        <v>1178</v>
      </c>
      <c r="B1378" s="0" t="s">
        <v>284</v>
      </c>
      <c r="C1378" s="0" t="s">
        <v>325</v>
      </c>
      <c r="D1378" s="0" t="n">
        <v>20180830</v>
      </c>
      <c r="E1378" s="0" t="s">
        <v>1208</v>
      </c>
      <c r="F1378" s="0" t="n">
        <v>6000</v>
      </c>
      <c r="G1378" s="0" t="n">
        <v>93.452</v>
      </c>
      <c r="H1378" s="0" t="n">
        <v>4.465067</v>
      </c>
      <c r="J1378" s="224" t="n">
        <f aca="false">ROUND(D1378/10000,0)</f>
        <v>2018</v>
      </c>
      <c r="K1378" s="224" t="n">
        <f aca="false">ROUND((D1378-J1378*10000)/100,0)</f>
        <v>8</v>
      </c>
      <c r="L1378" s="224" t="n">
        <f aca="false">D1378-J1378*10000-K1378*100</f>
        <v>30</v>
      </c>
      <c r="M1378" s="325" t="n">
        <f aca="false">DATE(J1378,K1378,L1378)</f>
        <v>43342</v>
      </c>
      <c r="N1378" s="222" t="n">
        <f aca="false">M1378+E1378</f>
        <v>43342.5488888889</v>
      </c>
      <c r="O1378" s="0" t="n">
        <v>93.452</v>
      </c>
      <c r="P1378" s="0" t="n">
        <v>4.465067</v>
      </c>
      <c r="Q1378" s="0" t="s">
        <v>284</v>
      </c>
    </row>
    <row r="1379" customFormat="false" ht="15" hidden="false" customHeight="false" outlineLevel="0" collapsed="false">
      <c r="A1379" s="0" t="s">
        <v>1178</v>
      </c>
      <c r="B1379" s="0" t="s">
        <v>284</v>
      </c>
      <c r="C1379" s="0" t="s">
        <v>325</v>
      </c>
      <c r="D1379" s="0" t="n">
        <v>20180830</v>
      </c>
      <c r="E1379" s="0" t="s">
        <v>1209</v>
      </c>
      <c r="F1379" s="0" t="n">
        <v>55000</v>
      </c>
      <c r="G1379" s="0" t="n">
        <v>93.689</v>
      </c>
      <c r="H1379" s="0" t="n">
        <v>4.421274</v>
      </c>
      <c r="J1379" s="224" t="n">
        <f aca="false">ROUND(D1379/10000,0)</f>
        <v>2018</v>
      </c>
      <c r="K1379" s="224" t="n">
        <f aca="false">ROUND((D1379-J1379*10000)/100,0)</f>
        <v>8</v>
      </c>
      <c r="L1379" s="224" t="n">
        <f aca="false">D1379-J1379*10000-K1379*100</f>
        <v>30</v>
      </c>
      <c r="M1379" s="325" t="n">
        <f aca="false">DATE(J1379,K1379,L1379)</f>
        <v>43342</v>
      </c>
      <c r="N1379" s="222" t="n">
        <f aca="false">M1379+E1379</f>
        <v>43342.5927199074</v>
      </c>
      <c r="O1379" s="0" t="n">
        <v>93.689</v>
      </c>
      <c r="P1379" s="0" t="n">
        <v>4.421274</v>
      </c>
      <c r="Q1379" s="0" t="s">
        <v>284</v>
      </c>
    </row>
    <row r="1380" customFormat="false" ht="15" hidden="false" customHeight="false" outlineLevel="0" collapsed="false">
      <c r="A1380" s="0" t="s">
        <v>1178</v>
      </c>
      <c r="B1380" s="0" t="s">
        <v>284</v>
      </c>
      <c r="C1380" s="0" t="s">
        <v>325</v>
      </c>
      <c r="D1380" s="0" t="n">
        <v>20180830</v>
      </c>
      <c r="E1380" s="0" t="s">
        <v>1209</v>
      </c>
      <c r="F1380" s="0" t="n">
        <v>55000</v>
      </c>
      <c r="G1380" s="0" t="n">
        <v>94.93</v>
      </c>
      <c r="H1380" s="0" t="n">
        <v>4.194022</v>
      </c>
      <c r="J1380" s="224" t="n">
        <f aca="false">ROUND(D1380/10000,0)</f>
        <v>2018</v>
      </c>
      <c r="K1380" s="224" t="n">
        <f aca="false">ROUND((D1380-J1380*10000)/100,0)</f>
        <v>8</v>
      </c>
      <c r="L1380" s="224" t="n">
        <f aca="false">D1380-J1380*10000-K1380*100</f>
        <v>30</v>
      </c>
      <c r="M1380" s="325" t="n">
        <f aca="false">DATE(J1380,K1380,L1380)</f>
        <v>43342</v>
      </c>
      <c r="N1380" s="222" t="n">
        <f aca="false">M1380+E1380</f>
        <v>43342.5927199074</v>
      </c>
      <c r="O1380" s="0" t="n">
        <v>94.93</v>
      </c>
      <c r="P1380" s="0" t="n">
        <v>4.194022</v>
      </c>
      <c r="Q1380" s="0" t="s">
        <v>284</v>
      </c>
    </row>
    <row r="1381" customFormat="false" ht="15" hidden="false" customHeight="false" outlineLevel="0" collapsed="false">
      <c r="A1381" s="0" t="s">
        <v>1178</v>
      </c>
      <c r="B1381" s="0" t="s">
        <v>284</v>
      </c>
      <c r="C1381" s="0" t="s">
        <v>325</v>
      </c>
      <c r="D1381" s="0" t="n">
        <v>20180830</v>
      </c>
      <c r="E1381" s="0" t="s">
        <v>1209</v>
      </c>
      <c r="F1381" s="0" t="n">
        <v>55000</v>
      </c>
      <c r="G1381" s="0" t="n">
        <v>93.689</v>
      </c>
      <c r="H1381" s="0" t="n">
        <v>4.421274</v>
      </c>
      <c r="J1381" s="224" t="n">
        <f aca="false">ROUND(D1381/10000,0)</f>
        <v>2018</v>
      </c>
      <c r="K1381" s="224" t="n">
        <f aca="false">ROUND((D1381-J1381*10000)/100,0)</f>
        <v>8</v>
      </c>
      <c r="L1381" s="224" t="n">
        <f aca="false">D1381-J1381*10000-K1381*100</f>
        <v>30</v>
      </c>
      <c r="M1381" s="325" t="n">
        <f aca="false">DATE(J1381,K1381,L1381)</f>
        <v>43342</v>
      </c>
      <c r="N1381" s="222" t="n">
        <f aca="false">M1381+E1381</f>
        <v>43342.5927199074</v>
      </c>
      <c r="O1381" s="0" t="n">
        <v>93.689</v>
      </c>
      <c r="P1381" s="0" t="n">
        <v>4.421274</v>
      </c>
      <c r="Q1381" s="0" t="s">
        <v>284</v>
      </c>
    </row>
    <row r="1382" customFormat="false" ht="15" hidden="false" customHeight="false" outlineLevel="0" collapsed="false">
      <c r="A1382" s="0" t="s">
        <v>1178</v>
      </c>
      <c r="B1382" s="0" t="s">
        <v>284</v>
      </c>
      <c r="C1382" s="0" t="s">
        <v>325</v>
      </c>
      <c r="D1382" s="0" t="n">
        <v>20180831</v>
      </c>
      <c r="E1382" s="0" t="s">
        <v>1210</v>
      </c>
      <c r="F1382" s="0" t="n">
        <v>6000</v>
      </c>
      <c r="G1382" s="0" t="n">
        <v>93.534</v>
      </c>
      <c r="H1382" s="0" t="n">
        <v>4.450354</v>
      </c>
      <c r="J1382" s="224" t="n">
        <f aca="false">ROUND(D1382/10000,0)</f>
        <v>2018</v>
      </c>
      <c r="K1382" s="224" t="n">
        <f aca="false">ROUND((D1382-J1382*10000)/100,0)</f>
        <v>8</v>
      </c>
      <c r="L1382" s="224" t="n">
        <f aca="false">D1382-J1382*10000-K1382*100</f>
        <v>31</v>
      </c>
      <c r="M1382" s="325" t="n">
        <f aca="false">DATE(J1382,K1382,L1382)</f>
        <v>43343</v>
      </c>
      <c r="N1382" s="222" t="n">
        <f aca="false">M1382+E1382</f>
        <v>43343.4701388889</v>
      </c>
      <c r="O1382" s="0" t="n">
        <v>93.534</v>
      </c>
      <c r="P1382" s="0" t="n">
        <v>4.450354</v>
      </c>
      <c r="Q1382" s="0" t="s">
        <v>284</v>
      </c>
    </row>
    <row r="1383" customFormat="false" ht="15" hidden="false" customHeight="false" outlineLevel="0" collapsed="false">
      <c r="A1383" s="0" t="s">
        <v>1178</v>
      </c>
      <c r="B1383" s="0" t="s">
        <v>284</v>
      </c>
      <c r="C1383" s="0" t="s">
        <v>325</v>
      </c>
      <c r="D1383" s="0" t="n">
        <v>20180831</v>
      </c>
      <c r="E1383" s="0" t="s">
        <v>1211</v>
      </c>
      <c r="F1383" s="0" t="n">
        <v>75000</v>
      </c>
      <c r="G1383" s="0" t="n">
        <v>93.868</v>
      </c>
      <c r="H1383" s="0" t="n">
        <v>4.388713</v>
      </c>
      <c r="J1383" s="224" t="n">
        <f aca="false">ROUND(D1383/10000,0)</f>
        <v>2018</v>
      </c>
      <c r="K1383" s="224" t="n">
        <f aca="false">ROUND((D1383-J1383*10000)/100,0)</f>
        <v>8</v>
      </c>
      <c r="L1383" s="224" t="n">
        <f aca="false">D1383-J1383*10000-K1383*100</f>
        <v>31</v>
      </c>
      <c r="M1383" s="325" t="n">
        <f aca="false">DATE(J1383,K1383,L1383)</f>
        <v>43343</v>
      </c>
      <c r="N1383" s="222" t="n">
        <f aca="false">M1383+E1383</f>
        <v>43343.5147916667</v>
      </c>
      <c r="O1383" s="0" t="n">
        <v>93.868</v>
      </c>
      <c r="P1383" s="0" t="n">
        <v>4.388713</v>
      </c>
      <c r="Q1383" s="0" t="s">
        <v>284</v>
      </c>
    </row>
    <row r="1384" customFormat="false" ht="15" hidden="false" customHeight="false" outlineLevel="0" collapsed="false">
      <c r="A1384" s="0" t="s">
        <v>1178</v>
      </c>
      <c r="B1384" s="0" t="s">
        <v>284</v>
      </c>
      <c r="C1384" s="0" t="s">
        <v>325</v>
      </c>
      <c r="D1384" s="0" t="n">
        <v>20180831</v>
      </c>
      <c r="E1384" s="0" t="s">
        <v>1211</v>
      </c>
      <c r="F1384" s="0" t="n">
        <v>75000</v>
      </c>
      <c r="G1384" s="0" t="n">
        <v>93.868</v>
      </c>
      <c r="H1384" s="0" t="n">
        <v>4.388713</v>
      </c>
      <c r="J1384" s="224" t="n">
        <f aca="false">ROUND(D1384/10000,0)</f>
        <v>2018</v>
      </c>
      <c r="K1384" s="224" t="n">
        <f aca="false">ROUND((D1384-J1384*10000)/100,0)</f>
        <v>8</v>
      </c>
      <c r="L1384" s="224" t="n">
        <f aca="false">D1384-J1384*10000-K1384*100</f>
        <v>31</v>
      </c>
      <c r="M1384" s="325" t="n">
        <f aca="false">DATE(J1384,K1384,L1384)</f>
        <v>43343</v>
      </c>
      <c r="N1384" s="222" t="n">
        <f aca="false">M1384+E1384</f>
        <v>43343.5147916667</v>
      </c>
      <c r="O1384" s="0" t="n">
        <v>93.868</v>
      </c>
      <c r="P1384" s="0" t="n">
        <v>4.388713</v>
      </c>
      <c r="Q1384" s="0" t="s">
        <v>284</v>
      </c>
    </row>
    <row r="1385" customFormat="false" ht="15" hidden="false" customHeight="false" outlineLevel="0" collapsed="false">
      <c r="A1385" s="0" t="s">
        <v>1178</v>
      </c>
      <c r="B1385" s="0" t="s">
        <v>284</v>
      </c>
      <c r="C1385" s="0" t="s">
        <v>325</v>
      </c>
      <c r="D1385" s="0" t="n">
        <v>20180831</v>
      </c>
      <c r="E1385" s="0" t="s">
        <v>1211</v>
      </c>
      <c r="F1385" s="0" t="n">
        <v>75000</v>
      </c>
      <c r="G1385" s="0" t="n">
        <v>93.868</v>
      </c>
      <c r="H1385" s="0" t="n">
        <v>4.388713</v>
      </c>
      <c r="J1385" s="224" t="n">
        <f aca="false">ROUND(D1385/10000,0)</f>
        <v>2018</v>
      </c>
      <c r="K1385" s="224" t="n">
        <f aca="false">ROUND((D1385-J1385*10000)/100,0)</f>
        <v>8</v>
      </c>
      <c r="L1385" s="224" t="n">
        <f aca="false">D1385-J1385*10000-K1385*100</f>
        <v>31</v>
      </c>
      <c r="M1385" s="325" t="n">
        <f aca="false">DATE(J1385,K1385,L1385)</f>
        <v>43343</v>
      </c>
      <c r="N1385" s="222" t="n">
        <f aca="false">M1385+E1385</f>
        <v>43343.5147916667</v>
      </c>
      <c r="O1385" s="0" t="n">
        <v>93.868</v>
      </c>
      <c r="P1385" s="0" t="n">
        <v>4.388713</v>
      </c>
      <c r="Q1385" s="0" t="s">
        <v>284</v>
      </c>
    </row>
    <row r="1386" customFormat="false" ht="15" hidden="false" customHeight="false" outlineLevel="0" collapsed="false">
      <c r="A1386" s="0" t="s">
        <v>1178</v>
      </c>
      <c r="B1386" s="0" t="s">
        <v>284</v>
      </c>
      <c r="C1386" s="0" t="s">
        <v>325</v>
      </c>
      <c r="D1386" s="0" t="n">
        <v>20180831</v>
      </c>
      <c r="E1386" s="0" t="s">
        <v>1212</v>
      </c>
      <c r="F1386" s="0" t="n">
        <v>100000</v>
      </c>
      <c r="G1386" s="0" t="n">
        <v>93.187</v>
      </c>
      <c r="H1386" s="0" t="n">
        <v>4.514664</v>
      </c>
      <c r="J1386" s="224" t="n">
        <f aca="false">ROUND(D1386/10000,0)</f>
        <v>2018</v>
      </c>
      <c r="K1386" s="224" t="n">
        <f aca="false">ROUND((D1386-J1386*10000)/100,0)</f>
        <v>8</v>
      </c>
      <c r="L1386" s="224" t="n">
        <f aca="false">D1386-J1386*10000-K1386*100</f>
        <v>31</v>
      </c>
      <c r="M1386" s="325" t="n">
        <f aca="false">DATE(J1386,K1386,L1386)</f>
        <v>43343</v>
      </c>
      <c r="N1386" s="222" t="n">
        <f aca="false">M1386+E1386</f>
        <v>43343.6708333333</v>
      </c>
      <c r="O1386" s="0" t="n">
        <v>93.187</v>
      </c>
      <c r="P1386" s="0" t="n">
        <v>4.514664</v>
      </c>
      <c r="Q1386" s="0" t="s">
        <v>284</v>
      </c>
    </row>
    <row r="1387" customFormat="false" ht="15" hidden="false" customHeight="false" outlineLevel="0" collapsed="false">
      <c r="A1387" s="0" t="s">
        <v>1178</v>
      </c>
      <c r="B1387" s="0" t="s">
        <v>284</v>
      </c>
      <c r="C1387" s="0" t="s">
        <v>325</v>
      </c>
      <c r="D1387" s="0" t="n">
        <v>20180831</v>
      </c>
      <c r="E1387" s="0" t="s">
        <v>1212</v>
      </c>
      <c r="F1387" s="0" t="n">
        <v>100000</v>
      </c>
      <c r="G1387" s="0" t="n">
        <v>93.187</v>
      </c>
      <c r="H1387" s="0" t="n">
        <v>4.514664</v>
      </c>
      <c r="J1387" s="224" t="n">
        <f aca="false">ROUND(D1387/10000,0)</f>
        <v>2018</v>
      </c>
      <c r="K1387" s="224" t="n">
        <f aca="false">ROUND((D1387-J1387*10000)/100,0)</f>
        <v>8</v>
      </c>
      <c r="L1387" s="224" t="n">
        <f aca="false">D1387-J1387*10000-K1387*100</f>
        <v>31</v>
      </c>
      <c r="M1387" s="325" t="n">
        <f aca="false">DATE(J1387,K1387,L1387)</f>
        <v>43343</v>
      </c>
      <c r="N1387" s="222" t="n">
        <f aca="false">M1387+E1387</f>
        <v>43343.6708333333</v>
      </c>
      <c r="O1387" s="0" t="n">
        <v>93.187</v>
      </c>
      <c r="P1387" s="0" t="n">
        <v>4.514664</v>
      </c>
      <c r="Q1387" s="0" t="s">
        <v>284</v>
      </c>
    </row>
    <row r="1388" customFormat="false" ht="15" hidden="false" customHeight="false" outlineLevel="0" collapsed="false">
      <c r="A1388" s="0" t="s">
        <v>1178</v>
      </c>
      <c r="B1388" s="0" t="s">
        <v>284</v>
      </c>
      <c r="C1388" s="0" t="s">
        <v>325</v>
      </c>
      <c r="D1388" s="0" t="n">
        <v>20180831</v>
      </c>
      <c r="E1388" s="0" t="s">
        <v>1213</v>
      </c>
      <c r="F1388" s="0" t="n">
        <v>100000</v>
      </c>
      <c r="G1388" s="0" t="n">
        <v>92.687</v>
      </c>
      <c r="H1388" s="0" t="n">
        <v>4.607815</v>
      </c>
      <c r="J1388" s="224" t="n">
        <f aca="false">ROUND(D1388/10000,0)</f>
        <v>2018</v>
      </c>
      <c r="K1388" s="224" t="n">
        <f aca="false">ROUND((D1388-J1388*10000)/100,0)</f>
        <v>8</v>
      </c>
      <c r="L1388" s="224" t="n">
        <f aca="false">D1388-J1388*10000-K1388*100</f>
        <v>31</v>
      </c>
      <c r="M1388" s="325" t="n">
        <f aca="false">DATE(J1388,K1388,L1388)</f>
        <v>43343</v>
      </c>
      <c r="N1388" s="222" t="n">
        <f aca="false">M1388+E1388</f>
        <v>43343.6711574074</v>
      </c>
      <c r="O1388" s="0" t="n">
        <v>92.687</v>
      </c>
      <c r="P1388" s="0" t="n">
        <v>4.607815</v>
      </c>
      <c r="Q1388" s="0" t="s">
        <v>284</v>
      </c>
    </row>
    <row r="1389" customFormat="false" ht="15" hidden="false" customHeight="false" outlineLevel="0" collapsed="false">
      <c r="A1389" s="0" t="s">
        <v>1214</v>
      </c>
      <c r="B1389" s="0" t="s">
        <v>283</v>
      </c>
      <c r="C1389" s="0" t="s">
        <v>325</v>
      </c>
      <c r="D1389" s="0" t="n">
        <v>20180702</v>
      </c>
      <c r="E1389" s="0" t="s">
        <v>1215</v>
      </c>
      <c r="F1389" s="0" t="n">
        <v>600000</v>
      </c>
      <c r="G1389" s="0" t="n">
        <v>99.848</v>
      </c>
      <c r="J1389" s="224" t="n">
        <f aca="false">ROUND(D1389/10000,0)</f>
        <v>2018</v>
      </c>
      <c r="K1389" s="224" t="n">
        <f aca="false">ROUND((D1389-J1389*10000)/100,0)</f>
        <v>7</v>
      </c>
      <c r="L1389" s="224" t="n">
        <f aca="false">D1389-J1389*10000-K1389*100</f>
        <v>2</v>
      </c>
      <c r="M1389" s="325" t="n">
        <f aca="false">DATE(J1389,K1389,L1389)</f>
        <v>43283</v>
      </c>
      <c r="N1389" s="222" t="n">
        <f aca="false">M1389+E1389</f>
        <v>43283.5780555556</v>
      </c>
      <c r="O1389" s="0" t="n">
        <v>99.848</v>
      </c>
      <c r="Q1389" s="0" t="s">
        <v>283</v>
      </c>
    </row>
    <row r="1390" customFormat="false" ht="15" hidden="false" customHeight="false" outlineLevel="0" collapsed="false">
      <c r="A1390" s="0" t="s">
        <v>1214</v>
      </c>
      <c r="B1390" s="0" t="s">
        <v>283</v>
      </c>
      <c r="C1390" s="0" t="s">
        <v>325</v>
      </c>
      <c r="D1390" s="0" t="n">
        <v>20180703</v>
      </c>
      <c r="E1390" s="0" t="s">
        <v>1216</v>
      </c>
      <c r="F1390" s="0" t="n">
        <v>22000</v>
      </c>
      <c r="G1390" s="0" t="n">
        <v>99.933</v>
      </c>
      <c r="J1390" s="224" t="n">
        <f aca="false">ROUND(D1390/10000,0)</f>
        <v>2018</v>
      </c>
      <c r="K1390" s="224" t="n">
        <f aca="false">ROUND((D1390-J1390*10000)/100,0)</f>
        <v>7</v>
      </c>
      <c r="L1390" s="224" t="n">
        <f aca="false">D1390-J1390*10000-K1390*100</f>
        <v>3</v>
      </c>
      <c r="M1390" s="325" t="n">
        <f aca="false">DATE(J1390,K1390,L1390)</f>
        <v>43284</v>
      </c>
      <c r="N1390" s="222" t="n">
        <f aca="false">M1390+E1390</f>
        <v>43284.4631134259</v>
      </c>
      <c r="O1390" s="0" t="n">
        <v>99.933</v>
      </c>
      <c r="Q1390" s="0" t="s">
        <v>283</v>
      </c>
    </row>
    <row r="1391" customFormat="false" ht="15" hidden="false" customHeight="false" outlineLevel="0" collapsed="false">
      <c r="A1391" s="0" t="s">
        <v>1214</v>
      </c>
      <c r="B1391" s="0" t="s">
        <v>283</v>
      </c>
      <c r="C1391" s="0" t="s">
        <v>325</v>
      </c>
      <c r="D1391" s="0" t="n">
        <v>20180703</v>
      </c>
      <c r="E1391" s="0" t="s">
        <v>1217</v>
      </c>
      <c r="F1391" s="0" t="n">
        <v>10000</v>
      </c>
      <c r="G1391" s="0" t="n">
        <v>99.933</v>
      </c>
      <c r="J1391" s="224" t="n">
        <f aca="false">ROUND(D1391/10000,0)</f>
        <v>2018</v>
      </c>
      <c r="K1391" s="224" t="n">
        <f aca="false">ROUND((D1391-J1391*10000)/100,0)</f>
        <v>7</v>
      </c>
      <c r="L1391" s="224" t="n">
        <f aca="false">D1391-J1391*10000-K1391*100</f>
        <v>3</v>
      </c>
      <c r="M1391" s="325" t="n">
        <f aca="false">DATE(J1391,K1391,L1391)</f>
        <v>43284</v>
      </c>
      <c r="N1391" s="222" t="n">
        <f aca="false">M1391+E1391</f>
        <v>43284.5406828704</v>
      </c>
      <c r="O1391" s="0" t="n">
        <v>99.933</v>
      </c>
      <c r="Q1391" s="0" t="s">
        <v>283</v>
      </c>
    </row>
    <row r="1392" customFormat="false" ht="15" hidden="false" customHeight="false" outlineLevel="0" collapsed="false">
      <c r="A1392" s="0" t="s">
        <v>1214</v>
      </c>
      <c r="B1392" s="0" t="s">
        <v>283</v>
      </c>
      <c r="C1392" s="0" t="s">
        <v>325</v>
      </c>
      <c r="D1392" s="0" t="n">
        <v>20180703</v>
      </c>
      <c r="E1392" s="0" t="s">
        <v>1217</v>
      </c>
      <c r="F1392" s="0" t="n">
        <v>10000</v>
      </c>
      <c r="G1392" s="0" t="n">
        <v>99.933</v>
      </c>
      <c r="J1392" s="224" t="n">
        <f aca="false">ROUND(D1392/10000,0)</f>
        <v>2018</v>
      </c>
      <c r="K1392" s="224" t="n">
        <f aca="false">ROUND((D1392-J1392*10000)/100,0)</f>
        <v>7</v>
      </c>
      <c r="L1392" s="224" t="n">
        <f aca="false">D1392-J1392*10000-K1392*100</f>
        <v>3</v>
      </c>
      <c r="M1392" s="325" t="n">
        <f aca="false">DATE(J1392,K1392,L1392)</f>
        <v>43284</v>
      </c>
      <c r="N1392" s="222" t="n">
        <f aca="false">M1392+E1392</f>
        <v>43284.5406828704</v>
      </c>
      <c r="O1392" s="0" t="n">
        <v>99.933</v>
      </c>
      <c r="Q1392" s="0" t="s">
        <v>283</v>
      </c>
    </row>
    <row r="1393" customFormat="false" ht="15" hidden="false" customHeight="false" outlineLevel="0" collapsed="false">
      <c r="A1393" s="0" t="s">
        <v>1214</v>
      </c>
      <c r="B1393" s="0" t="s">
        <v>283</v>
      </c>
      <c r="C1393" s="0" t="s">
        <v>325</v>
      </c>
      <c r="D1393" s="0" t="n">
        <v>20180703</v>
      </c>
      <c r="E1393" s="0" t="s">
        <v>1218</v>
      </c>
      <c r="F1393" s="0" t="n">
        <v>10000</v>
      </c>
      <c r="G1393" s="0" t="n">
        <v>99.933</v>
      </c>
      <c r="J1393" s="224" t="n">
        <f aca="false">ROUND(D1393/10000,0)</f>
        <v>2018</v>
      </c>
      <c r="K1393" s="224" t="n">
        <f aca="false">ROUND((D1393-J1393*10000)/100,0)</f>
        <v>7</v>
      </c>
      <c r="L1393" s="224" t="n">
        <f aca="false">D1393-J1393*10000-K1393*100</f>
        <v>3</v>
      </c>
      <c r="M1393" s="325" t="n">
        <f aca="false">DATE(J1393,K1393,L1393)</f>
        <v>43284</v>
      </c>
      <c r="N1393" s="222" t="n">
        <f aca="false">M1393+E1393</f>
        <v>43284.5408564815</v>
      </c>
      <c r="O1393" s="0" t="n">
        <v>99.933</v>
      </c>
      <c r="Q1393" s="0" t="s">
        <v>283</v>
      </c>
    </row>
    <row r="1394" customFormat="false" ht="15" hidden="false" customHeight="false" outlineLevel="0" collapsed="false">
      <c r="A1394" s="0" t="s">
        <v>1214</v>
      </c>
      <c r="B1394" s="0" t="s">
        <v>283</v>
      </c>
      <c r="C1394" s="0" t="s">
        <v>325</v>
      </c>
      <c r="D1394" s="0" t="n">
        <v>20180705</v>
      </c>
      <c r="E1394" s="0" t="s">
        <v>1219</v>
      </c>
      <c r="F1394" s="0" t="n">
        <v>500000</v>
      </c>
      <c r="G1394" s="0" t="n">
        <v>99.936</v>
      </c>
      <c r="J1394" s="224" t="n">
        <f aca="false">ROUND(D1394/10000,0)</f>
        <v>2018</v>
      </c>
      <c r="K1394" s="224" t="n">
        <f aca="false">ROUND((D1394-J1394*10000)/100,0)</f>
        <v>7</v>
      </c>
      <c r="L1394" s="224" t="n">
        <f aca="false">D1394-J1394*10000-K1394*100</f>
        <v>5</v>
      </c>
      <c r="M1394" s="325" t="n">
        <f aca="false">DATE(J1394,K1394,L1394)</f>
        <v>43286</v>
      </c>
      <c r="N1394" s="222" t="n">
        <f aca="false">M1394+E1394</f>
        <v>43286.4556365741</v>
      </c>
      <c r="O1394" s="0" t="n">
        <v>99.936</v>
      </c>
      <c r="Q1394" s="0" t="s">
        <v>283</v>
      </c>
    </row>
    <row r="1395" customFormat="false" ht="15" hidden="false" customHeight="false" outlineLevel="0" collapsed="false">
      <c r="A1395" s="0" t="s">
        <v>1214</v>
      </c>
      <c r="B1395" s="0" t="s">
        <v>283</v>
      </c>
      <c r="C1395" s="0" t="s">
        <v>325</v>
      </c>
      <c r="D1395" s="0" t="n">
        <v>20180705</v>
      </c>
      <c r="E1395" s="0" t="s">
        <v>1220</v>
      </c>
      <c r="F1395" s="0" t="n">
        <v>500000</v>
      </c>
      <c r="G1395" s="0" t="n">
        <v>100.102</v>
      </c>
      <c r="J1395" s="224" t="n">
        <f aca="false">ROUND(D1395/10000,0)</f>
        <v>2018</v>
      </c>
      <c r="K1395" s="224" t="n">
        <f aca="false">ROUND((D1395-J1395*10000)/100,0)</f>
        <v>7</v>
      </c>
      <c r="L1395" s="224" t="n">
        <f aca="false">D1395-J1395*10000-K1395*100</f>
        <v>5</v>
      </c>
      <c r="M1395" s="325" t="n">
        <f aca="false">DATE(J1395,K1395,L1395)</f>
        <v>43286</v>
      </c>
      <c r="N1395" s="222" t="n">
        <f aca="false">M1395+E1395</f>
        <v>43286.4659722222</v>
      </c>
      <c r="O1395" s="0" t="n">
        <v>100.102</v>
      </c>
      <c r="Q1395" s="0" t="s">
        <v>283</v>
      </c>
    </row>
    <row r="1396" customFormat="false" ht="15" hidden="false" customHeight="false" outlineLevel="0" collapsed="false">
      <c r="A1396" s="0" t="s">
        <v>1214</v>
      </c>
      <c r="B1396" s="0" t="s">
        <v>283</v>
      </c>
      <c r="C1396" s="0" t="s">
        <v>325</v>
      </c>
      <c r="D1396" s="0" t="n">
        <v>20180706</v>
      </c>
      <c r="E1396" s="0" t="s">
        <v>1221</v>
      </c>
      <c r="F1396" s="0" t="n">
        <v>100000</v>
      </c>
      <c r="G1396" s="0" t="n">
        <v>100.35</v>
      </c>
      <c r="J1396" s="224" t="n">
        <f aca="false">ROUND(D1396/10000,0)</f>
        <v>2018</v>
      </c>
      <c r="K1396" s="224" t="n">
        <f aca="false">ROUND((D1396-J1396*10000)/100,0)</f>
        <v>7</v>
      </c>
      <c r="L1396" s="224" t="n">
        <f aca="false">D1396-J1396*10000-K1396*100</f>
        <v>6</v>
      </c>
      <c r="M1396" s="325" t="n">
        <f aca="false">DATE(J1396,K1396,L1396)</f>
        <v>43287</v>
      </c>
      <c r="N1396" s="222" t="n">
        <f aca="false">M1396+E1396</f>
        <v>43287.4634837963</v>
      </c>
      <c r="O1396" s="0" t="n">
        <v>100.35</v>
      </c>
      <c r="Q1396" s="0" t="s">
        <v>283</v>
      </c>
    </row>
    <row r="1397" customFormat="false" ht="15" hidden="false" customHeight="false" outlineLevel="0" collapsed="false">
      <c r="A1397" s="0" t="s">
        <v>1214</v>
      </c>
      <c r="B1397" s="0" t="s">
        <v>283</v>
      </c>
      <c r="C1397" s="0" t="s">
        <v>325</v>
      </c>
      <c r="D1397" s="0" t="n">
        <v>20180706</v>
      </c>
      <c r="E1397" s="0" t="s">
        <v>1221</v>
      </c>
      <c r="F1397" s="0" t="n">
        <v>100000</v>
      </c>
      <c r="G1397" s="0" t="n">
        <v>100.1</v>
      </c>
      <c r="J1397" s="224" t="n">
        <f aca="false">ROUND(D1397/10000,0)</f>
        <v>2018</v>
      </c>
      <c r="K1397" s="224" t="n">
        <f aca="false">ROUND((D1397-J1397*10000)/100,0)</f>
        <v>7</v>
      </c>
      <c r="L1397" s="224" t="n">
        <f aca="false">D1397-J1397*10000-K1397*100</f>
        <v>6</v>
      </c>
      <c r="M1397" s="325" t="n">
        <f aca="false">DATE(J1397,K1397,L1397)</f>
        <v>43287</v>
      </c>
      <c r="N1397" s="222" t="n">
        <f aca="false">M1397+E1397</f>
        <v>43287.4634837963</v>
      </c>
      <c r="O1397" s="0" t="n">
        <v>100.1</v>
      </c>
      <c r="Q1397" s="0" t="s">
        <v>283</v>
      </c>
    </row>
    <row r="1398" customFormat="false" ht="15" hidden="false" customHeight="false" outlineLevel="0" collapsed="false">
      <c r="A1398" s="0" t="s">
        <v>1214</v>
      </c>
      <c r="B1398" s="0" t="s">
        <v>283</v>
      </c>
      <c r="C1398" s="0" t="s">
        <v>325</v>
      </c>
      <c r="D1398" s="0" t="n">
        <v>20180709</v>
      </c>
      <c r="E1398" s="0" t="s">
        <v>1222</v>
      </c>
      <c r="F1398" s="0" t="n">
        <v>60000</v>
      </c>
      <c r="G1398" s="0" t="n">
        <v>99.551</v>
      </c>
      <c r="J1398" s="224" t="n">
        <f aca="false">ROUND(D1398/10000,0)</f>
        <v>2018</v>
      </c>
      <c r="K1398" s="224" t="n">
        <f aca="false">ROUND((D1398-J1398*10000)/100,0)</f>
        <v>7</v>
      </c>
      <c r="L1398" s="224" t="n">
        <f aca="false">D1398-J1398*10000-K1398*100</f>
        <v>9</v>
      </c>
      <c r="M1398" s="325" t="n">
        <f aca="false">DATE(J1398,K1398,L1398)</f>
        <v>43290</v>
      </c>
      <c r="N1398" s="222" t="n">
        <f aca="false">M1398+E1398</f>
        <v>43290.5125231482</v>
      </c>
      <c r="O1398" s="0" t="n">
        <v>99.551</v>
      </c>
      <c r="Q1398" s="0" t="s">
        <v>283</v>
      </c>
    </row>
    <row r="1399" customFormat="false" ht="15" hidden="false" customHeight="false" outlineLevel="0" collapsed="false">
      <c r="A1399" s="0" t="s">
        <v>1214</v>
      </c>
      <c r="B1399" s="0" t="s">
        <v>283</v>
      </c>
      <c r="C1399" s="0" t="s">
        <v>325</v>
      </c>
      <c r="D1399" s="0" t="n">
        <v>20180709</v>
      </c>
      <c r="E1399" s="0" t="s">
        <v>1222</v>
      </c>
      <c r="F1399" s="0" t="n">
        <v>60000</v>
      </c>
      <c r="G1399" s="0" t="n">
        <v>99.8</v>
      </c>
      <c r="J1399" s="224" t="n">
        <f aca="false">ROUND(D1399/10000,0)</f>
        <v>2018</v>
      </c>
      <c r="K1399" s="224" t="n">
        <f aca="false">ROUND((D1399-J1399*10000)/100,0)</f>
        <v>7</v>
      </c>
      <c r="L1399" s="224" t="n">
        <f aca="false">D1399-J1399*10000-K1399*100</f>
        <v>9</v>
      </c>
      <c r="M1399" s="325" t="n">
        <f aca="false">DATE(J1399,K1399,L1399)</f>
        <v>43290</v>
      </c>
      <c r="N1399" s="222" t="n">
        <f aca="false">M1399+E1399</f>
        <v>43290.5125231482</v>
      </c>
      <c r="O1399" s="0" t="n">
        <v>99.8</v>
      </c>
      <c r="Q1399" s="0" t="s">
        <v>283</v>
      </c>
    </row>
    <row r="1400" customFormat="false" ht="15" hidden="false" customHeight="false" outlineLevel="0" collapsed="false">
      <c r="A1400" s="0" t="s">
        <v>1214</v>
      </c>
      <c r="B1400" s="0" t="s">
        <v>283</v>
      </c>
      <c r="C1400" s="0" t="s">
        <v>325</v>
      </c>
      <c r="D1400" s="0" t="n">
        <v>20180709</v>
      </c>
      <c r="E1400" s="0" t="s">
        <v>1223</v>
      </c>
      <c r="F1400" s="0" t="n">
        <v>150000</v>
      </c>
      <c r="G1400" s="0" t="n">
        <v>99.551</v>
      </c>
      <c r="J1400" s="224" t="n">
        <f aca="false">ROUND(D1400/10000,0)</f>
        <v>2018</v>
      </c>
      <c r="K1400" s="224" t="n">
        <f aca="false">ROUND((D1400-J1400*10000)/100,0)</f>
        <v>7</v>
      </c>
      <c r="L1400" s="224" t="n">
        <f aca="false">D1400-J1400*10000-K1400*100</f>
        <v>9</v>
      </c>
      <c r="M1400" s="325" t="n">
        <f aca="false">DATE(J1400,K1400,L1400)</f>
        <v>43290</v>
      </c>
      <c r="N1400" s="222" t="n">
        <f aca="false">M1400+E1400</f>
        <v>43290.5271643519</v>
      </c>
      <c r="O1400" s="0" t="n">
        <v>99.551</v>
      </c>
      <c r="Q1400" s="0" t="s">
        <v>283</v>
      </c>
    </row>
    <row r="1401" customFormat="false" ht="15" hidden="false" customHeight="false" outlineLevel="0" collapsed="false">
      <c r="A1401" s="0" t="s">
        <v>1214</v>
      </c>
      <c r="B1401" s="0" t="s">
        <v>283</v>
      </c>
      <c r="C1401" s="0" t="s">
        <v>325</v>
      </c>
      <c r="D1401" s="0" t="n">
        <v>20180709</v>
      </c>
      <c r="E1401" s="0" t="s">
        <v>1223</v>
      </c>
      <c r="F1401" s="0" t="n">
        <v>150000</v>
      </c>
      <c r="G1401" s="0" t="n">
        <v>99.8</v>
      </c>
      <c r="J1401" s="224" t="n">
        <f aca="false">ROUND(D1401/10000,0)</f>
        <v>2018</v>
      </c>
      <c r="K1401" s="224" t="n">
        <f aca="false">ROUND((D1401-J1401*10000)/100,0)</f>
        <v>7</v>
      </c>
      <c r="L1401" s="224" t="n">
        <f aca="false">D1401-J1401*10000-K1401*100</f>
        <v>9</v>
      </c>
      <c r="M1401" s="325" t="n">
        <f aca="false">DATE(J1401,K1401,L1401)</f>
        <v>43290</v>
      </c>
      <c r="N1401" s="222" t="n">
        <f aca="false">M1401+E1401</f>
        <v>43290.5271643519</v>
      </c>
      <c r="O1401" s="0" t="n">
        <v>99.8</v>
      </c>
      <c r="Q1401" s="0" t="s">
        <v>283</v>
      </c>
    </row>
    <row r="1402" customFormat="false" ht="15" hidden="false" customHeight="false" outlineLevel="0" collapsed="false">
      <c r="A1402" s="0" t="s">
        <v>1214</v>
      </c>
      <c r="B1402" s="0" t="s">
        <v>283</v>
      </c>
      <c r="C1402" s="0" t="s">
        <v>325</v>
      </c>
      <c r="D1402" s="0" t="n">
        <v>20180709</v>
      </c>
      <c r="E1402" s="0" t="s">
        <v>1224</v>
      </c>
      <c r="F1402" s="0" t="n">
        <v>100000</v>
      </c>
      <c r="G1402" s="0" t="n">
        <v>99.551</v>
      </c>
      <c r="J1402" s="224" t="n">
        <f aca="false">ROUND(D1402/10000,0)</f>
        <v>2018</v>
      </c>
      <c r="K1402" s="224" t="n">
        <f aca="false">ROUND((D1402-J1402*10000)/100,0)</f>
        <v>7</v>
      </c>
      <c r="L1402" s="224" t="n">
        <f aca="false">D1402-J1402*10000-K1402*100</f>
        <v>9</v>
      </c>
      <c r="M1402" s="325" t="n">
        <f aca="false">DATE(J1402,K1402,L1402)</f>
        <v>43290</v>
      </c>
      <c r="N1402" s="222" t="n">
        <f aca="false">M1402+E1402</f>
        <v>43290.5316435185</v>
      </c>
      <c r="O1402" s="0" t="n">
        <v>99.551</v>
      </c>
      <c r="Q1402" s="0" t="s">
        <v>283</v>
      </c>
    </row>
    <row r="1403" customFormat="false" ht="15" hidden="false" customHeight="false" outlineLevel="0" collapsed="false">
      <c r="A1403" s="0" t="s">
        <v>1214</v>
      </c>
      <c r="B1403" s="0" t="s">
        <v>283</v>
      </c>
      <c r="C1403" s="0" t="s">
        <v>325</v>
      </c>
      <c r="D1403" s="0" t="n">
        <v>20180709</v>
      </c>
      <c r="E1403" s="0" t="s">
        <v>1224</v>
      </c>
      <c r="F1403" s="0" t="n">
        <v>100000</v>
      </c>
      <c r="G1403" s="0" t="n">
        <v>99.8</v>
      </c>
      <c r="J1403" s="224" t="n">
        <f aca="false">ROUND(D1403/10000,0)</f>
        <v>2018</v>
      </c>
      <c r="K1403" s="224" t="n">
        <f aca="false">ROUND((D1403-J1403*10000)/100,0)</f>
        <v>7</v>
      </c>
      <c r="L1403" s="224" t="n">
        <f aca="false">D1403-J1403*10000-K1403*100</f>
        <v>9</v>
      </c>
      <c r="M1403" s="325" t="n">
        <f aca="false">DATE(J1403,K1403,L1403)</f>
        <v>43290</v>
      </c>
      <c r="N1403" s="222" t="n">
        <f aca="false">M1403+E1403</f>
        <v>43290.5316435185</v>
      </c>
      <c r="O1403" s="0" t="n">
        <v>99.8</v>
      </c>
      <c r="Q1403" s="0" t="s">
        <v>283</v>
      </c>
    </row>
    <row r="1404" customFormat="false" ht="15" hidden="false" customHeight="false" outlineLevel="0" collapsed="false">
      <c r="A1404" s="0" t="s">
        <v>1214</v>
      </c>
      <c r="B1404" s="0" t="s">
        <v>283</v>
      </c>
      <c r="C1404" s="0" t="s">
        <v>325</v>
      </c>
      <c r="D1404" s="0" t="n">
        <v>20180710</v>
      </c>
      <c r="E1404" s="0" t="s">
        <v>1225</v>
      </c>
      <c r="F1404" s="0" t="n">
        <v>50000</v>
      </c>
      <c r="G1404" s="0" t="n">
        <v>100.25</v>
      </c>
      <c r="J1404" s="224" t="n">
        <f aca="false">ROUND(D1404/10000,0)</f>
        <v>2018</v>
      </c>
      <c r="K1404" s="224" t="n">
        <f aca="false">ROUND((D1404-J1404*10000)/100,0)</f>
        <v>7</v>
      </c>
      <c r="L1404" s="224" t="n">
        <f aca="false">D1404-J1404*10000-K1404*100</f>
        <v>10</v>
      </c>
      <c r="M1404" s="325" t="n">
        <f aca="false">DATE(J1404,K1404,L1404)</f>
        <v>43291</v>
      </c>
      <c r="N1404" s="222" t="n">
        <f aca="false">M1404+E1404</f>
        <v>43291.3515856481</v>
      </c>
      <c r="O1404" s="0" t="n">
        <v>100.25</v>
      </c>
      <c r="Q1404" s="0" t="s">
        <v>283</v>
      </c>
    </row>
    <row r="1405" customFormat="false" ht="15" hidden="false" customHeight="false" outlineLevel="0" collapsed="false">
      <c r="A1405" s="0" t="s">
        <v>1214</v>
      </c>
      <c r="B1405" s="0" t="s">
        <v>283</v>
      </c>
      <c r="C1405" s="0" t="s">
        <v>325</v>
      </c>
      <c r="D1405" s="0" t="n">
        <v>20180710</v>
      </c>
      <c r="E1405" s="0" t="s">
        <v>1225</v>
      </c>
      <c r="F1405" s="0" t="n">
        <v>50000</v>
      </c>
      <c r="G1405" s="0" t="n">
        <v>100.25</v>
      </c>
      <c r="J1405" s="224" t="n">
        <f aca="false">ROUND(D1405/10000,0)</f>
        <v>2018</v>
      </c>
      <c r="K1405" s="224" t="n">
        <f aca="false">ROUND((D1405-J1405*10000)/100,0)</f>
        <v>7</v>
      </c>
      <c r="L1405" s="224" t="n">
        <f aca="false">D1405-J1405*10000-K1405*100</f>
        <v>10</v>
      </c>
      <c r="M1405" s="325" t="n">
        <f aca="false">DATE(J1405,K1405,L1405)</f>
        <v>43291</v>
      </c>
      <c r="N1405" s="222" t="n">
        <f aca="false">M1405+E1405</f>
        <v>43291.3515856481</v>
      </c>
      <c r="O1405" s="0" t="n">
        <v>100.25</v>
      </c>
      <c r="Q1405" s="0" t="s">
        <v>283</v>
      </c>
    </row>
    <row r="1406" customFormat="false" ht="15" hidden="false" customHeight="false" outlineLevel="0" collapsed="false">
      <c r="A1406" s="0" t="s">
        <v>1214</v>
      </c>
      <c r="B1406" s="0" t="s">
        <v>283</v>
      </c>
      <c r="C1406" s="0" t="s">
        <v>325</v>
      </c>
      <c r="D1406" s="0" t="n">
        <v>20180710</v>
      </c>
      <c r="E1406" s="0" t="s">
        <v>1225</v>
      </c>
      <c r="F1406" s="0" t="n">
        <v>50000</v>
      </c>
      <c r="G1406" s="0" t="n">
        <v>100.25</v>
      </c>
      <c r="J1406" s="224" t="n">
        <f aca="false">ROUND(D1406/10000,0)</f>
        <v>2018</v>
      </c>
      <c r="K1406" s="224" t="n">
        <f aca="false">ROUND((D1406-J1406*10000)/100,0)</f>
        <v>7</v>
      </c>
      <c r="L1406" s="224" t="n">
        <f aca="false">D1406-J1406*10000-K1406*100</f>
        <v>10</v>
      </c>
      <c r="M1406" s="325" t="n">
        <f aca="false">DATE(J1406,K1406,L1406)</f>
        <v>43291</v>
      </c>
      <c r="N1406" s="222" t="n">
        <f aca="false">M1406+E1406</f>
        <v>43291.3515856481</v>
      </c>
      <c r="O1406" s="0" t="n">
        <v>100.25</v>
      </c>
      <c r="Q1406" s="0" t="s">
        <v>283</v>
      </c>
    </row>
    <row r="1407" customFormat="false" ht="15" hidden="false" customHeight="false" outlineLevel="0" collapsed="false">
      <c r="A1407" s="0" t="s">
        <v>1214</v>
      </c>
      <c r="B1407" s="0" t="s">
        <v>283</v>
      </c>
      <c r="C1407" s="0" t="s">
        <v>325</v>
      </c>
      <c r="D1407" s="0" t="n">
        <v>20180710</v>
      </c>
      <c r="E1407" s="0" t="s">
        <v>1226</v>
      </c>
      <c r="F1407" s="0" t="n">
        <v>50000</v>
      </c>
      <c r="G1407" s="0" t="n">
        <v>100.25</v>
      </c>
      <c r="J1407" s="224" t="n">
        <f aca="false">ROUND(D1407/10000,0)</f>
        <v>2018</v>
      </c>
      <c r="K1407" s="224" t="n">
        <f aca="false">ROUND((D1407-J1407*10000)/100,0)</f>
        <v>7</v>
      </c>
      <c r="L1407" s="224" t="n">
        <f aca="false">D1407-J1407*10000-K1407*100</f>
        <v>10</v>
      </c>
      <c r="M1407" s="325" t="n">
        <f aca="false">DATE(J1407,K1407,L1407)</f>
        <v>43291</v>
      </c>
      <c r="N1407" s="222" t="n">
        <f aca="false">M1407+E1407</f>
        <v>43291.3854166667</v>
      </c>
      <c r="O1407" s="0" t="n">
        <v>100.25</v>
      </c>
      <c r="Q1407" s="0" t="s">
        <v>283</v>
      </c>
    </row>
    <row r="1408" customFormat="false" ht="15" hidden="false" customHeight="false" outlineLevel="0" collapsed="false">
      <c r="A1408" s="0" t="s">
        <v>1214</v>
      </c>
      <c r="B1408" s="0" t="s">
        <v>283</v>
      </c>
      <c r="C1408" s="0" t="s">
        <v>325</v>
      </c>
      <c r="D1408" s="0" t="n">
        <v>20180710</v>
      </c>
      <c r="E1408" s="0" t="s">
        <v>1226</v>
      </c>
      <c r="F1408" s="0" t="n">
        <v>50000</v>
      </c>
      <c r="G1408" s="0" t="n">
        <v>100.25</v>
      </c>
      <c r="J1408" s="224" t="n">
        <f aca="false">ROUND(D1408/10000,0)</f>
        <v>2018</v>
      </c>
      <c r="K1408" s="224" t="n">
        <f aca="false">ROUND((D1408-J1408*10000)/100,0)</f>
        <v>7</v>
      </c>
      <c r="L1408" s="224" t="n">
        <f aca="false">D1408-J1408*10000-K1408*100</f>
        <v>10</v>
      </c>
      <c r="M1408" s="325" t="n">
        <f aca="false">DATE(J1408,K1408,L1408)</f>
        <v>43291</v>
      </c>
      <c r="N1408" s="222" t="n">
        <f aca="false">M1408+E1408</f>
        <v>43291.3854166667</v>
      </c>
      <c r="O1408" s="0" t="n">
        <v>100.25</v>
      </c>
      <c r="Q1408" s="0" t="s">
        <v>283</v>
      </c>
    </row>
    <row r="1409" customFormat="false" ht="15" hidden="false" customHeight="false" outlineLevel="0" collapsed="false">
      <c r="A1409" s="0" t="s">
        <v>1214</v>
      </c>
      <c r="B1409" s="0" t="s">
        <v>283</v>
      </c>
      <c r="C1409" s="0" t="s">
        <v>325</v>
      </c>
      <c r="D1409" s="0" t="n">
        <v>20180710</v>
      </c>
      <c r="E1409" s="0" t="s">
        <v>1226</v>
      </c>
      <c r="F1409" s="0" t="n">
        <v>50000</v>
      </c>
      <c r="G1409" s="0" t="n">
        <v>100.25</v>
      </c>
      <c r="J1409" s="224" t="n">
        <f aca="false">ROUND(D1409/10000,0)</f>
        <v>2018</v>
      </c>
      <c r="K1409" s="224" t="n">
        <f aca="false">ROUND((D1409-J1409*10000)/100,0)</f>
        <v>7</v>
      </c>
      <c r="L1409" s="224" t="n">
        <f aca="false">D1409-J1409*10000-K1409*100</f>
        <v>10</v>
      </c>
      <c r="M1409" s="325" t="n">
        <f aca="false">DATE(J1409,K1409,L1409)</f>
        <v>43291</v>
      </c>
      <c r="N1409" s="222" t="n">
        <f aca="false">M1409+E1409</f>
        <v>43291.3854166667</v>
      </c>
      <c r="O1409" s="0" t="n">
        <v>100.25</v>
      </c>
      <c r="Q1409" s="0" t="s">
        <v>283</v>
      </c>
    </row>
    <row r="1410" customFormat="false" ht="15" hidden="false" customHeight="false" outlineLevel="0" collapsed="false">
      <c r="A1410" s="0" t="s">
        <v>1214</v>
      </c>
      <c r="B1410" s="0" t="s">
        <v>283</v>
      </c>
      <c r="C1410" s="0" t="s">
        <v>325</v>
      </c>
      <c r="D1410" s="0" t="n">
        <v>20180710</v>
      </c>
      <c r="E1410" s="0" t="s">
        <v>1227</v>
      </c>
      <c r="F1410" s="0" t="n">
        <v>100000</v>
      </c>
      <c r="G1410" s="0" t="n">
        <v>100.25</v>
      </c>
      <c r="J1410" s="224" t="n">
        <f aca="false">ROUND(D1410/10000,0)</f>
        <v>2018</v>
      </c>
      <c r="K1410" s="224" t="n">
        <f aca="false">ROUND((D1410-J1410*10000)/100,0)</f>
        <v>7</v>
      </c>
      <c r="L1410" s="224" t="n">
        <f aca="false">D1410-J1410*10000-K1410*100</f>
        <v>10</v>
      </c>
      <c r="M1410" s="325" t="n">
        <f aca="false">DATE(J1410,K1410,L1410)</f>
        <v>43291</v>
      </c>
      <c r="N1410" s="222" t="n">
        <f aca="false">M1410+E1410</f>
        <v>43291.3929166667</v>
      </c>
      <c r="O1410" s="0" t="n">
        <v>100.25</v>
      </c>
      <c r="Q1410" s="0" t="s">
        <v>283</v>
      </c>
    </row>
    <row r="1411" customFormat="false" ht="15" hidden="false" customHeight="false" outlineLevel="0" collapsed="false">
      <c r="A1411" s="0" t="s">
        <v>1214</v>
      </c>
      <c r="B1411" s="0" t="s">
        <v>283</v>
      </c>
      <c r="C1411" s="0" t="s">
        <v>325</v>
      </c>
      <c r="D1411" s="0" t="n">
        <v>20180710</v>
      </c>
      <c r="E1411" s="0" t="s">
        <v>1227</v>
      </c>
      <c r="F1411" s="0" t="n">
        <v>100000</v>
      </c>
      <c r="G1411" s="0" t="n">
        <v>100.25</v>
      </c>
      <c r="J1411" s="224" t="n">
        <f aca="false">ROUND(D1411/10000,0)</f>
        <v>2018</v>
      </c>
      <c r="K1411" s="224" t="n">
        <f aca="false">ROUND((D1411-J1411*10000)/100,0)</f>
        <v>7</v>
      </c>
      <c r="L1411" s="224" t="n">
        <f aca="false">D1411-J1411*10000-K1411*100</f>
        <v>10</v>
      </c>
      <c r="M1411" s="325" t="n">
        <f aca="false">DATE(J1411,K1411,L1411)</f>
        <v>43291</v>
      </c>
      <c r="N1411" s="222" t="n">
        <f aca="false">M1411+E1411</f>
        <v>43291.3929166667</v>
      </c>
      <c r="O1411" s="0" t="n">
        <v>100.25</v>
      </c>
      <c r="Q1411" s="0" t="s">
        <v>283</v>
      </c>
    </row>
    <row r="1412" customFormat="false" ht="15" hidden="false" customHeight="false" outlineLevel="0" collapsed="false">
      <c r="A1412" s="0" t="s">
        <v>1214</v>
      </c>
      <c r="B1412" s="0" t="s">
        <v>283</v>
      </c>
      <c r="C1412" s="0" t="s">
        <v>325</v>
      </c>
      <c r="D1412" s="0" t="n">
        <v>20180710</v>
      </c>
      <c r="E1412" s="0" t="s">
        <v>1227</v>
      </c>
      <c r="F1412" s="0" t="n">
        <v>100000</v>
      </c>
      <c r="G1412" s="0" t="n">
        <v>100.25</v>
      </c>
      <c r="J1412" s="224" t="n">
        <f aca="false">ROUND(D1412/10000,0)</f>
        <v>2018</v>
      </c>
      <c r="K1412" s="224" t="n">
        <f aca="false">ROUND((D1412-J1412*10000)/100,0)</f>
        <v>7</v>
      </c>
      <c r="L1412" s="224" t="n">
        <f aca="false">D1412-J1412*10000-K1412*100</f>
        <v>10</v>
      </c>
      <c r="M1412" s="325" t="n">
        <f aca="false">DATE(J1412,K1412,L1412)</f>
        <v>43291</v>
      </c>
      <c r="N1412" s="222" t="n">
        <f aca="false">M1412+E1412</f>
        <v>43291.3929166667</v>
      </c>
      <c r="O1412" s="0" t="n">
        <v>100.25</v>
      </c>
      <c r="Q1412" s="0" t="s">
        <v>283</v>
      </c>
    </row>
    <row r="1413" customFormat="false" ht="15" hidden="false" customHeight="false" outlineLevel="0" collapsed="false">
      <c r="A1413" s="0" t="s">
        <v>1214</v>
      </c>
      <c r="B1413" s="0" t="s">
        <v>283</v>
      </c>
      <c r="C1413" s="0" t="s">
        <v>325</v>
      </c>
      <c r="D1413" s="0" t="n">
        <v>20180710</v>
      </c>
      <c r="E1413" s="0" t="s">
        <v>1228</v>
      </c>
      <c r="F1413" s="0" t="n">
        <v>25000</v>
      </c>
      <c r="G1413" s="0" t="n">
        <v>100.25</v>
      </c>
      <c r="J1413" s="224" t="n">
        <f aca="false">ROUND(D1413/10000,0)</f>
        <v>2018</v>
      </c>
      <c r="K1413" s="224" t="n">
        <f aca="false">ROUND((D1413-J1413*10000)/100,0)</f>
        <v>7</v>
      </c>
      <c r="L1413" s="224" t="n">
        <f aca="false">D1413-J1413*10000-K1413*100</f>
        <v>10</v>
      </c>
      <c r="M1413" s="325" t="n">
        <f aca="false">DATE(J1413,K1413,L1413)</f>
        <v>43291</v>
      </c>
      <c r="N1413" s="222" t="n">
        <f aca="false">M1413+E1413</f>
        <v>43291.3979398148</v>
      </c>
      <c r="O1413" s="0" t="n">
        <v>100.25</v>
      </c>
      <c r="Q1413" s="0" t="s">
        <v>283</v>
      </c>
    </row>
    <row r="1414" customFormat="false" ht="15" hidden="false" customHeight="false" outlineLevel="0" collapsed="false">
      <c r="A1414" s="0" t="s">
        <v>1214</v>
      </c>
      <c r="B1414" s="0" t="s">
        <v>283</v>
      </c>
      <c r="C1414" s="0" t="s">
        <v>325</v>
      </c>
      <c r="D1414" s="0" t="n">
        <v>20180710</v>
      </c>
      <c r="E1414" s="0" t="s">
        <v>1228</v>
      </c>
      <c r="F1414" s="0" t="n">
        <v>25000</v>
      </c>
      <c r="G1414" s="0" t="n">
        <v>100.25</v>
      </c>
      <c r="J1414" s="224" t="n">
        <f aca="false">ROUND(D1414/10000,0)</f>
        <v>2018</v>
      </c>
      <c r="K1414" s="224" t="n">
        <f aca="false">ROUND((D1414-J1414*10000)/100,0)</f>
        <v>7</v>
      </c>
      <c r="L1414" s="224" t="n">
        <f aca="false">D1414-J1414*10000-K1414*100</f>
        <v>10</v>
      </c>
      <c r="M1414" s="325" t="n">
        <f aca="false">DATE(J1414,K1414,L1414)</f>
        <v>43291</v>
      </c>
      <c r="N1414" s="222" t="n">
        <f aca="false">M1414+E1414</f>
        <v>43291.3979398148</v>
      </c>
      <c r="O1414" s="0" t="n">
        <v>100.25</v>
      </c>
      <c r="Q1414" s="0" t="s">
        <v>283</v>
      </c>
    </row>
    <row r="1415" customFormat="false" ht="15" hidden="false" customHeight="false" outlineLevel="0" collapsed="false">
      <c r="A1415" s="0" t="s">
        <v>1214</v>
      </c>
      <c r="B1415" s="0" t="s">
        <v>283</v>
      </c>
      <c r="C1415" s="0" t="s">
        <v>325</v>
      </c>
      <c r="D1415" s="0" t="n">
        <v>20180710</v>
      </c>
      <c r="E1415" s="0" t="s">
        <v>1228</v>
      </c>
      <c r="F1415" s="0" t="n">
        <v>25000</v>
      </c>
      <c r="G1415" s="0" t="n">
        <v>100.25</v>
      </c>
      <c r="J1415" s="224" t="n">
        <f aca="false">ROUND(D1415/10000,0)</f>
        <v>2018</v>
      </c>
      <c r="K1415" s="224" t="n">
        <f aca="false">ROUND((D1415-J1415*10000)/100,0)</f>
        <v>7</v>
      </c>
      <c r="L1415" s="224" t="n">
        <f aca="false">D1415-J1415*10000-K1415*100</f>
        <v>10</v>
      </c>
      <c r="M1415" s="325" t="n">
        <f aca="false">DATE(J1415,K1415,L1415)</f>
        <v>43291</v>
      </c>
      <c r="N1415" s="222" t="n">
        <f aca="false">M1415+E1415</f>
        <v>43291.3979398148</v>
      </c>
      <c r="O1415" s="0" t="n">
        <v>100.25</v>
      </c>
      <c r="Q1415" s="0" t="s">
        <v>283</v>
      </c>
    </row>
    <row r="1416" customFormat="false" ht="15" hidden="false" customHeight="false" outlineLevel="0" collapsed="false">
      <c r="A1416" s="0" t="s">
        <v>1214</v>
      </c>
      <c r="B1416" s="0" t="s">
        <v>283</v>
      </c>
      <c r="C1416" s="0" t="s">
        <v>325</v>
      </c>
      <c r="D1416" s="0" t="n">
        <v>20180710</v>
      </c>
      <c r="E1416" s="0" t="s">
        <v>1229</v>
      </c>
      <c r="F1416" s="0" t="n">
        <v>50000</v>
      </c>
      <c r="G1416" s="0" t="n">
        <v>99.8732</v>
      </c>
      <c r="J1416" s="224" t="n">
        <f aca="false">ROUND(D1416/10000,0)</f>
        <v>2018</v>
      </c>
      <c r="K1416" s="224" t="n">
        <f aca="false">ROUND((D1416-J1416*10000)/100,0)</f>
        <v>7</v>
      </c>
      <c r="L1416" s="224" t="n">
        <f aca="false">D1416-J1416*10000-K1416*100</f>
        <v>10</v>
      </c>
      <c r="M1416" s="325" t="n">
        <f aca="false">DATE(J1416,K1416,L1416)</f>
        <v>43291</v>
      </c>
      <c r="N1416" s="222" t="n">
        <f aca="false">M1416+E1416</f>
        <v>43291.5056481482</v>
      </c>
      <c r="O1416" s="0" t="n">
        <v>99.8732</v>
      </c>
      <c r="Q1416" s="0" t="s">
        <v>283</v>
      </c>
    </row>
    <row r="1417" customFormat="false" ht="15" hidden="false" customHeight="false" outlineLevel="0" collapsed="false">
      <c r="A1417" s="0" t="s">
        <v>1214</v>
      </c>
      <c r="B1417" s="0" t="s">
        <v>283</v>
      </c>
      <c r="C1417" s="0" t="s">
        <v>325</v>
      </c>
      <c r="D1417" s="0" t="n">
        <v>20180710</v>
      </c>
      <c r="E1417" s="0" t="s">
        <v>1230</v>
      </c>
      <c r="F1417" s="0" t="n">
        <v>500000</v>
      </c>
      <c r="G1417" s="0" t="n">
        <v>100.189</v>
      </c>
      <c r="J1417" s="224" t="n">
        <f aca="false">ROUND(D1417/10000,0)</f>
        <v>2018</v>
      </c>
      <c r="K1417" s="224" t="n">
        <f aca="false">ROUND((D1417-J1417*10000)/100,0)</f>
        <v>7</v>
      </c>
      <c r="L1417" s="224" t="n">
        <f aca="false">D1417-J1417*10000-K1417*100</f>
        <v>10</v>
      </c>
      <c r="M1417" s="325" t="n">
        <f aca="false">DATE(J1417,K1417,L1417)</f>
        <v>43291</v>
      </c>
      <c r="N1417" s="222" t="n">
        <f aca="false">M1417+E1417</f>
        <v>43291.6082175926</v>
      </c>
      <c r="O1417" s="0" t="n">
        <v>100.189</v>
      </c>
      <c r="Q1417" s="0" t="s">
        <v>283</v>
      </c>
    </row>
    <row r="1418" customFormat="false" ht="15" hidden="false" customHeight="false" outlineLevel="0" collapsed="false">
      <c r="A1418" s="0" t="s">
        <v>1214</v>
      </c>
      <c r="B1418" s="0" t="s">
        <v>283</v>
      </c>
      <c r="C1418" s="0" t="s">
        <v>325</v>
      </c>
      <c r="D1418" s="0" t="n">
        <v>20180710</v>
      </c>
      <c r="E1418" s="0" t="s">
        <v>1230</v>
      </c>
      <c r="F1418" s="0" t="n">
        <v>500000</v>
      </c>
      <c r="G1418" s="0" t="n">
        <v>100.439</v>
      </c>
      <c r="J1418" s="224" t="n">
        <f aca="false">ROUND(D1418/10000,0)</f>
        <v>2018</v>
      </c>
      <c r="K1418" s="224" t="n">
        <f aca="false">ROUND((D1418-J1418*10000)/100,0)</f>
        <v>7</v>
      </c>
      <c r="L1418" s="224" t="n">
        <f aca="false">D1418-J1418*10000-K1418*100</f>
        <v>10</v>
      </c>
      <c r="M1418" s="325" t="n">
        <f aca="false">DATE(J1418,K1418,L1418)</f>
        <v>43291</v>
      </c>
      <c r="N1418" s="222" t="n">
        <f aca="false">M1418+E1418</f>
        <v>43291.6082175926</v>
      </c>
      <c r="O1418" s="0" t="n">
        <v>100.439</v>
      </c>
      <c r="Q1418" s="0" t="s">
        <v>283</v>
      </c>
    </row>
    <row r="1419" customFormat="false" ht="15" hidden="false" customHeight="false" outlineLevel="0" collapsed="false">
      <c r="A1419" s="0" t="s">
        <v>1214</v>
      </c>
      <c r="B1419" s="0" t="s">
        <v>283</v>
      </c>
      <c r="C1419" s="0" t="s">
        <v>325</v>
      </c>
      <c r="D1419" s="0" t="n">
        <v>20180710</v>
      </c>
      <c r="E1419" s="0" t="s">
        <v>1231</v>
      </c>
      <c r="F1419" s="0" t="n">
        <v>500000</v>
      </c>
      <c r="G1419" s="0" t="n">
        <v>100.189</v>
      </c>
      <c r="J1419" s="224" t="n">
        <f aca="false">ROUND(D1419/10000,0)</f>
        <v>2018</v>
      </c>
      <c r="K1419" s="224" t="n">
        <f aca="false">ROUND((D1419-J1419*10000)/100,0)</f>
        <v>7</v>
      </c>
      <c r="L1419" s="224" t="n">
        <f aca="false">D1419-J1419*10000-K1419*100</f>
        <v>10</v>
      </c>
      <c r="M1419" s="325" t="n">
        <f aca="false">DATE(J1419,K1419,L1419)</f>
        <v>43291</v>
      </c>
      <c r="N1419" s="222" t="n">
        <f aca="false">M1419+E1419</f>
        <v>43291.6083333333</v>
      </c>
      <c r="O1419" s="0" t="n">
        <v>100.189</v>
      </c>
      <c r="Q1419" s="0" t="s">
        <v>283</v>
      </c>
    </row>
    <row r="1420" customFormat="false" ht="15" hidden="false" customHeight="false" outlineLevel="0" collapsed="false">
      <c r="A1420" s="0" t="s">
        <v>1214</v>
      </c>
      <c r="B1420" s="0" t="s">
        <v>283</v>
      </c>
      <c r="C1420" s="0" t="s">
        <v>325</v>
      </c>
      <c r="D1420" s="0" t="n">
        <v>20180710</v>
      </c>
      <c r="E1420" s="0" t="s">
        <v>1232</v>
      </c>
      <c r="F1420" s="0" t="n">
        <v>5000</v>
      </c>
      <c r="G1420" s="0" t="n">
        <v>99.768</v>
      </c>
      <c r="J1420" s="224" t="n">
        <f aca="false">ROUND(D1420/10000,0)</f>
        <v>2018</v>
      </c>
      <c r="K1420" s="224" t="n">
        <f aca="false">ROUND((D1420-J1420*10000)/100,0)</f>
        <v>7</v>
      </c>
      <c r="L1420" s="224" t="n">
        <f aca="false">D1420-J1420*10000-K1420*100</f>
        <v>10</v>
      </c>
      <c r="M1420" s="325" t="n">
        <f aca="false">DATE(J1420,K1420,L1420)</f>
        <v>43291</v>
      </c>
      <c r="N1420" s="222" t="n">
        <f aca="false">M1420+E1420</f>
        <v>43291.6277199074</v>
      </c>
      <c r="O1420" s="0" t="n">
        <v>99.768</v>
      </c>
      <c r="Q1420" s="0" t="s">
        <v>283</v>
      </c>
    </row>
    <row r="1421" customFormat="false" ht="15" hidden="false" customHeight="false" outlineLevel="0" collapsed="false">
      <c r="A1421" s="0" t="s">
        <v>1214</v>
      </c>
      <c r="B1421" s="0" t="s">
        <v>283</v>
      </c>
      <c r="C1421" s="0" t="s">
        <v>325</v>
      </c>
      <c r="D1421" s="0" t="n">
        <v>20180710</v>
      </c>
      <c r="E1421" s="0" t="s">
        <v>1232</v>
      </c>
      <c r="F1421" s="0" t="n">
        <v>5000</v>
      </c>
      <c r="G1421" s="0" t="n">
        <v>99.768</v>
      </c>
      <c r="J1421" s="224" t="n">
        <f aca="false">ROUND(D1421/10000,0)</f>
        <v>2018</v>
      </c>
      <c r="K1421" s="224" t="n">
        <f aca="false">ROUND((D1421-J1421*10000)/100,0)</f>
        <v>7</v>
      </c>
      <c r="L1421" s="224" t="n">
        <f aca="false">D1421-J1421*10000-K1421*100</f>
        <v>10</v>
      </c>
      <c r="M1421" s="325" t="n">
        <f aca="false">DATE(J1421,K1421,L1421)</f>
        <v>43291</v>
      </c>
      <c r="N1421" s="222" t="n">
        <f aca="false">M1421+E1421</f>
        <v>43291.6277199074</v>
      </c>
      <c r="O1421" s="0" t="n">
        <v>99.768</v>
      </c>
      <c r="Q1421" s="0" t="s">
        <v>283</v>
      </c>
    </row>
    <row r="1422" customFormat="false" ht="15" hidden="false" customHeight="false" outlineLevel="0" collapsed="false">
      <c r="A1422" s="0" t="s">
        <v>1214</v>
      </c>
      <c r="B1422" s="0" t="s">
        <v>283</v>
      </c>
      <c r="C1422" s="0" t="s">
        <v>325</v>
      </c>
      <c r="D1422" s="0" t="n">
        <v>20180710</v>
      </c>
      <c r="E1422" s="0" t="s">
        <v>1233</v>
      </c>
      <c r="F1422" s="0" t="n">
        <v>40000</v>
      </c>
      <c r="G1422" s="0" t="n">
        <v>99.7017</v>
      </c>
      <c r="J1422" s="224" t="n">
        <f aca="false">ROUND(D1422/10000,0)</f>
        <v>2018</v>
      </c>
      <c r="K1422" s="224" t="n">
        <f aca="false">ROUND((D1422-J1422*10000)/100,0)</f>
        <v>7</v>
      </c>
      <c r="L1422" s="224" t="n">
        <f aca="false">D1422-J1422*10000-K1422*100</f>
        <v>10</v>
      </c>
      <c r="M1422" s="325" t="n">
        <f aca="false">DATE(J1422,K1422,L1422)</f>
        <v>43291</v>
      </c>
      <c r="N1422" s="222" t="n">
        <f aca="false">M1422+E1422</f>
        <v>43291.6692361111</v>
      </c>
      <c r="O1422" s="0" t="n">
        <v>99.7017</v>
      </c>
      <c r="Q1422" s="0" t="s">
        <v>283</v>
      </c>
    </row>
    <row r="1423" customFormat="false" ht="15" hidden="false" customHeight="false" outlineLevel="0" collapsed="false">
      <c r="A1423" s="0" t="s">
        <v>1214</v>
      </c>
      <c r="B1423" s="0" t="s">
        <v>283</v>
      </c>
      <c r="C1423" s="0" t="s">
        <v>325</v>
      </c>
      <c r="D1423" s="0" t="n">
        <v>20180710</v>
      </c>
      <c r="E1423" s="0" t="s">
        <v>1233</v>
      </c>
      <c r="F1423" s="0" t="n">
        <v>40000</v>
      </c>
      <c r="G1423" s="0" t="n">
        <v>99.7349</v>
      </c>
      <c r="J1423" s="224" t="n">
        <f aca="false">ROUND(D1423/10000,0)</f>
        <v>2018</v>
      </c>
      <c r="K1423" s="224" t="n">
        <f aca="false">ROUND((D1423-J1423*10000)/100,0)</f>
        <v>7</v>
      </c>
      <c r="L1423" s="224" t="n">
        <f aca="false">D1423-J1423*10000-K1423*100</f>
        <v>10</v>
      </c>
      <c r="M1423" s="325" t="n">
        <f aca="false">DATE(J1423,K1423,L1423)</f>
        <v>43291</v>
      </c>
      <c r="N1423" s="222" t="n">
        <f aca="false">M1423+E1423</f>
        <v>43291.6692361111</v>
      </c>
      <c r="O1423" s="0" t="n">
        <v>99.7349</v>
      </c>
      <c r="Q1423" s="0" t="s">
        <v>283</v>
      </c>
    </row>
    <row r="1424" customFormat="false" ht="15" hidden="false" customHeight="false" outlineLevel="0" collapsed="false">
      <c r="A1424" s="0" t="s">
        <v>1214</v>
      </c>
      <c r="B1424" s="0" t="s">
        <v>283</v>
      </c>
      <c r="C1424" s="0" t="s">
        <v>325</v>
      </c>
      <c r="D1424" s="0" t="n">
        <v>20180711</v>
      </c>
      <c r="E1424" s="0" t="s">
        <v>1234</v>
      </c>
      <c r="F1424" s="0" t="n">
        <v>25000</v>
      </c>
      <c r="G1424" s="0" t="n">
        <v>100.25</v>
      </c>
      <c r="J1424" s="224" t="n">
        <f aca="false">ROUND(D1424/10000,0)</f>
        <v>2018</v>
      </c>
      <c r="K1424" s="224" t="n">
        <f aca="false">ROUND((D1424-J1424*10000)/100,0)</f>
        <v>7</v>
      </c>
      <c r="L1424" s="224" t="n">
        <f aca="false">D1424-J1424*10000-K1424*100</f>
        <v>11</v>
      </c>
      <c r="M1424" s="325" t="n">
        <f aca="false">DATE(J1424,K1424,L1424)</f>
        <v>43292</v>
      </c>
      <c r="N1424" s="222" t="n">
        <f aca="false">M1424+E1424</f>
        <v>43292.360787037</v>
      </c>
      <c r="O1424" s="0" t="n">
        <v>100.25</v>
      </c>
      <c r="Q1424" s="0" t="s">
        <v>283</v>
      </c>
    </row>
    <row r="1425" customFormat="false" ht="15" hidden="false" customHeight="false" outlineLevel="0" collapsed="false">
      <c r="A1425" s="0" t="s">
        <v>1214</v>
      </c>
      <c r="B1425" s="0" t="s">
        <v>283</v>
      </c>
      <c r="C1425" s="0" t="s">
        <v>325</v>
      </c>
      <c r="D1425" s="0" t="n">
        <v>20180711</v>
      </c>
      <c r="E1425" s="0" t="s">
        <v>1234</v>
      </c>
      <c r="F1425" s="0" t="n">
        <v>25000</v>
      </c>
      <c r="G1425" s="0" t="n">
        <v>100.25</v>
      </c>
      <c r="J1425" s="224" t="n">
        <f aca="false">ROUND(D1425/10000,0)</f>
        <v>2018</v>
      </c>
      <c r="K1425" s="224" t="n">
        <f aca="false">ROUND((D1425-J1425*10000)/100,0)</f>
        <v>7</v>
      </c>
      <c r="L1425" s="224" t="n">
        <f aca="false">D1425-J1425*10000-K1425*100</f>
        <v>11</v>
      </c>
      <c r="M1425" s="325" t="n">
        <f aca="false">DATE(J1425,K1425,L1425)</f>
        <v>43292</v>
      </c>
      <c r="N1425" s="222" t="n">
        <f aca="false">M1425+E1425</f>
        <v>43292.360787037</v>
      </c>
      <c r="O1425" s="0" t="n">
        <v>100.25</v>
      </c>
      <c r="Q1425" s="0" t="s">
        <v>283</v>
      </c>
    </row>
    <row r="1426" customFormat="false" ht="15" hidden="false" customHeight="false" outlineLevel="0" collapsed="false">
      <c r="A1426" s="0" t="s">
        <v>1214</v>
      </c>
      <c r="B1426" s="0" t="s">
        <v>283</v>
      </c>
      <c r="C1426" s="0" t="s">
        <v>325</v>
      </c>
      <c r="D1426" s="0" t="n">
        <v>20180711</v>
      </c>
      <c r="E1426" s="0" t="s">
        <v>1234</v>
      </c>
      <c r="F1426" s="0" t="n">
        <v>25000</v>
      </c>
      <c r="G1426" s="0" t="n">
        <v>100.25</v>
      </c>
      <c r="J1426" s="224" t="n">
        <f aca="false">ROUND(D1426/10000,0)</f>
        <v>2018</v>
      </c>
      <c r="K1426" s="224" t="n">
        <f aca="false">ROUND((D1426-J1426*10000)/100,0)</f>
        <v>7</v>
      </c>
      <c r="L1426" s="224" t="n">
        <f aca="false">D1426-J1426*10000-K1426*100</f>
        <v>11</v>
      </c>
      <c r="M1426" s="325" t="n">
        <f aca="false">DATE(J1426,K1426,L1426)</f>
        <v>43292</v>
      </c>
      <c r="N1426" s="222" t="n">
        <f aca="false">M1426+E1426</f>
        <v>43292.360787037</v>
      </c>
      <c r="O1426" s="0" t="n">
        <v>100.25</v>
      </c>
      <c r="Q1426" s="0" t="s">
        <v>283</v>
      </c>
    </row>
    <row r="1427" customFormat="false" ht="15" hidden="false" customHeight="false" outlineLevel="0" collapsed="false">
      <c r="A1427" s="0" t="s">
        <v>1214</v>
      </c>
      <c r="B1427" s="0" t="s">
        <v>283</v>
      </c>
      <c r="C1427" s="0" t="s">
        <v>325</v>
      </c>
      <c r="D1427" s="0" t="n">
        <v>20180712</v>
      </c>
      <c r="E1427" s="0" t="s">
        <v>1235</v>
      </c>
      <c r="F1427" s="0" t="n">
        <v>5000000</v>
      </c>
      <c r="G1427" s="0" t="n">
        <v>100.0517</v>
      </c>
      <c r="J1427" s="224" t="n">
        <f aca="false">ROUND(D1427/10000,0)</f>
        <v>2018</v>
      </c>
      <c r="K1427" s="224" t="n">
        <f aca="false">ROUND((D1427-J1427*10000)/100,0)</f>
        <v>7</v>
      </c>
      <c r="L1427" s="224" t="n">
        <f aca="false">D1427-J1427*10000-K1427*100</f>
        <v>12</v>
      </c>
      <c r="M1427" s="325" t="n">
        <f aca="false">DATE(J1427,K1427,L1427)</f>
        <v>43293</v>
      </c>
      <c r="N1427" s="222" t="n">
        <f aca="false">M1427+E1427</f>
        <v>43293.4586689815</v>
      </c>
      <c r="O1427" s="0" t="n">
        <v>100.0517</v>
      </c>
      <c r="Q1427" s="0" t="s">
        <v>283</v>
      </c>
    </row>
    <row r="1428" customFormat="false" ht="15" hidden="false" customHeight="false" outlineLevel="0" collapsed="false">
      <c r="A1428" s="0" t="s">
        <v>1214</v>
      </c>
      <c r="B1428" s="0" t="s">
        <v>283</v>
      </c>
      <c r="C1428" s="0" t="s">
        <v>325</v>
      </c>
      <c r="D1428" s="0" t="n">
        <v>20180713</v>
      </c>
      <c r="E1428" s="0" t="s">
        <v>1236</v>
      </c>
      <c r="F1428" s="0" t="n">
        <v>25000</v>
      </c>
      <c r="G1428" s="0" t="n">
        <v>100.15</v>
      </c>
      <c r="J1428" s="224" t="n">
        <f aca="false">ROUND(D1428/10000,0)</f>
        <v>2018</v>
      </c>
      <c r="K1428" s="224" t="n">
        <f aca="false">ROUND((D1428-J1428*10000)/100,0)</f>
        <v>7</v>
      </c>
      <c r="L1428" s="224" t="n">
        <f aca="false">D1428-J1428*10000-K1428*100</f>
        <v>13</v>
      </c>
      <c r="M1428" s="325" t="n">
        <f aca="false">DATE(J1428,K1428,L1428)</f>
        <v>43294</v>
      </c>
      <c r="N1428" s="222" t="n">
        <f aca="false">M1428+E1428</f>
        <v>43294.4926157407</v>
      </c>
      <c r="O1428" s="0" t="n">
        <v>100.15</v>
      </c>
      <c r="Q1428" s="0" t="s">
        <v>283</v>
      </c>
    </row>
    <row r="1429" customFormat="false" ht="15" hidden="false" customHeight="false" outlineLevel="0" collapsed="false">
      <c r="A1429" s="0" t="s">
        <v>1214</v>
      </c>
      <c r="B1429" s="0" t="s">
        <v>283</v>
      </c>
      <c r="C1429" s="0" t="s">
        <v>325</v>
      </c>
      <c r="D1429" s="0" t="n">
        <v>20180713</v>
      </c>
      <c r="E1429" s="0" t="s">
        <v>1237</v>
      </c>
      <c r="F1429" s="0" t="n">
        <v>25000</v>
      </c>
      <c r="G1429" s="0" t="n">
        <v>100.55</v>
      </c>
      <c r="J1429" s="224" t="n">
        <f aca="false">ROUND(D1429/10000,0)</f>
        <v>2018</v>
      </c>
      <c r="K1429" s="224" t="n">
        <f aca="false">ROUND((D1429-J1429*10000)/100,0)</f>
        <v>7</v>
      </c>
      <c r="L1429" s="224" t="n">
        <f aca="false">D1429-J1429*10000-K1429*100</f>
        <v>13</v>
      </c>
      <c r="M1429" s="325" t="n">
        <f aca="false">DATE(J1429,K1429,L1429)</f>
        <v>43294</v>
      </c>
      <c r="N1429" s="222" t="n">
        <f aca="false">M1429+E1429</f>
        <v>43294.4926273148</v>
      </c>
      <c r="O1429" s="0" t="n">
        <v>100.55</v>
      </c>
      <c r="Q1429" s="0" t="s">
        <v>283</v>
      </c>
    </row>
    <row r="1430" customFormat="false" ht="15" hidden="false" customHeight="false" outlineLevel="0" collapsed="false">
      <c r="A1430" s="0" t="s">
        <v>1214</v>
      </c>
      <c r="B1430" s="0" t="s">
        <v>283</v>
      </c>
      <c r="C1430" s="0" t="s">
        <v>325</v>
      </c>
      <c r="D1430" s="0" t="n">
        <v>20180713</v>
      </c>
      <c r="E1430" s="0" t="s">
        <v>1238</v>
      </c>
      <c r="F1430" s="0" t="n">
        <v>75000</v>
      </c>
      <c r="G1430" s="0" t="n">
        <v>100.15</v>
      </c>
      <c r="J1430" s="224" t="n">
        <f aca="false">ROUND(D1430/10000,0)</f>
        <v>2018</v>
      </c>
      <c r="K1430" s="224" t="n">
        <f aca="false">ROUND((D1430-J1430*10000)/100,0)</f>
        <v>7</v>
      </c>
      <c r="L1430" s="224" t="n">
        <f aca="false">D1430-J1430*10000-K1430*100</f>
        <v>13</v>
      </c>
      <c r="M1430" s="325" t="n">
        <f aca="false">DATE(J1430,K1430,L1430)</f>
        <v>43294</v>
      </c>
      <c r="N1430" s="222" t="n">
        <f aca="false">M1430+E1430</f>
        <v>43294.4939351852</v>
      </c>
      <c r="O1430" s="0" t="n">
        <v>100.15</v>
      </c>
      <c r="Q1430" s="0" t="s">
        <v>283</v>
      </c>
    </row>
    <row r="1431" customFormat="false" ht="15" hidden="false" customHeight="false" outlineLevel="0" collapsed="false">
      <c r="A1431" s="0" t="s">
        <v>1214</v>
      </c>
      <c r="B1431" s="0" t="s">
        <v>283</v>
      </c>
      <c r="C1431" s="0" t="s">
        <v>325</v>
      </c>
      <c r="D1431" s="0" t="n">
        <v>20180713</v>
      </c>
      <c r="E1431" s="0" t="s">
        <v>1238</v>
      </c>
      <c r="F1431" s="0" t="n">
        <v>75000</v>
      </c>
      <c r="G1431" s="0" t="n">
        <v>100.55</v>
      </c>
      <c r="J1431" s="224" t="n">
        <f aca="false">ROUND(D1431/10000,0)</f>
        <v>2018</v>
      </c>
      <c r="K1431" s="224" t="n">
        <f aca="false">ROUND((D1431-J1431*10000)/100,0)</f>
        <v>7</v>
      </c>
      <c r="L1431" s="224" t="n">
        <f aca="false">D1431-J1431*10000-K1431*100</f>
        <v>13</v>
      </c>
      <c r="M1431" s="325" t="n">
        <f aca="false">DATE(J1431,K1431,L1431)</f>
        <v>43294</v>
      </c>
      <c r="N1431" s="222" t="n">
        <f aca="false">M1431+E1431</f>
        <v>43294.4939351852</v>
      </c>
      <c r="O1431" s="0" t="n">
        <v>100.55</v>
      </c>
      <c r="Q1431" s="0" t="s">
        <v>283</v>
      </c>
    </row>
    <row r="1432" customFormat="false" ht="15" hidden="false" customHeight="false" outlineLevel="0" collapsed="false">
      <c r="A1432" s="0" t="s">
        <v>1214</v>
      </c>
      <c r="B1432" s="0" t="s">
        <v>283</v>
      </c>
      <c r="C1432" s="0" t="s">
        <v>325</v>
      </c>
      <c r="D1432" s="0" t="n">
        <v>20180716</v>
      </c>
      <c r="E1432" s="0" t="s">
        <v>1239</v>
      </c>
      <c r="F1432" s="0" t="n">
        <v>2022000</v>
      </c>
      <c r="G1432" s="0" t="n">
        <v>100.0363</v>
      </c>
      <c r="J1432" s="224" t="n">
        <f aca="false">ROUND(D1432/10000,0)</f>
        <v>2018</v>
      </c>
      <c r="K1432" s="224" t="n">
        <f aca="false">ROUND((D1432-J1432*10000)/100,0)</f>
        <v>7</v>
      </c>
      <c r="L1432" s="224" t="n">
        <f aca="false">D1432-J1432*10000-K1432*100</f>
        <v>16</v>
      </c>
      <c r="M1432" s="325" t="n">
        <f aca="false">DATE(J1432,K1432,L1432)</f>
        <v>43297</v>
      </c>
      <c r="N1432" s="222" t="n">
        <f aca="false">M1432+E1432</f>
        <v>43297.3481712963</v>
      </c>
      <c r="O1432" s="0" t="n">
        <v>100.0363</v>
      </c>
      <c r="Q1432" s="0" t="s">
        <v>283</v>
      </c>
    </row>
    <row r="1433" customFormat="false" ht="15" hidden="false" customHeight="false" outlineLevel="0" collapsed="false">
      <c r="A1433" s="0" t="s">
        <v>1214</v>
      </c>
      <c r="B1433" s="0" t="s">
        <v>283</v>
      </c>
      <c r="C1433" s="0" t="s">
        <v>325</v>
      </c>
      <c r="D1433" s="0" t="n">
        <v>20180716</v>
      </c>
      <c r="E1433" s="0" t="s">
        <v>1239</v>
      </c>
      <c r="F1433" s="0" t="n">
        <v>2022000</v>
      </c>
      <c r="G1433" s="0" t="n">
        <v>100.0263</v>
      </c>
      <c r="J1433" s="224" t="n">
        <f aca="false">ROUND(D1433/10000,0)</f>
        <v>2018</v>
      </c>
      <c r="K1433" s="224" t="n">
        <f aca="false">ROUND((D1433-J1433*10000)/100,0)</f>
        <v>7</v>
      </c>
      <c r="L1433" s="224" t="n">
        <f aca="false">D1433-J1433*10000-K1433*100</f>
        <v>16</v>
      </c>
      <c r="M1433" s="325" t="n">
        <f aca="false">DATE(J1433,K1433,L1433)</f>
        <v>43297</v>
      </c>
      <c r="N1433" s="222" t="n">
        <f aca="false">M1433+E1433</f>
        <v>43297.3481712963</v>
      </c>
      <c r="O1433" s="0" t="n">
        <v>100.0263</v>
      </c>
      <c r="Q1433" s="0" t="s">
        <v>283</v>
      </c>
    </row>
    <row r="1434" customFormat="false" ht="15" hidden="false" customHeight="false" outlineLevel="0" collapsed="false">
      <c r="A1434" s="0" t="s">
        <v>1214</v>
      </c>
      <c r="B1434" s="0" t="s">
        <v>283</v>
      </c>
      <c r="C1434" s="0" t="s">
        <v>325</v>
      </c>
      <c r="D1434" s="0" t="n">
        <v>20180716</v>
      </c>
      <c r="E1434" s="0" t="s">
        <v>1240</v>
      </c>
      <c r="F1434" s="0" t="n">
        <v>15000</v>
      </c>
      <c r="G1434" s="0" t="n">
        <v>100.025</v>
      </c>
      <c r="J1434" s="224" t="n">
        <f aca="false">ROUND(D1434/10000,0)</f>
        <v>2018</v>
      </c>
      <c r="K1434" s="224" t="n">
        <f aca="false">ROUND((D1434-J1434*10000)/100,0)</f>
        <v>7</v>
      </c>
      <c r="L1434" s="224" t="n">
        <f aca="false">D1434-J1434*10000-K1434*100</f>
        <v>16</v>
      </c>
      <c r="M1434" s="325" t="n">
        <f aca="false">DATE(J1434,K1434,L1434)</f>
        <v>43297</v>
      </c>
      <c r="N1434" s="222" t="n">
        <f aca="false">M1434+E1434</f>
        <v>43297.5898726852</v>
      </c>
      <c r="O1434" s="0" t="n">
        <v>100.025</v>
      </c>
      <c r="Q1434" s="0" t="s">
        <v>283</v>
      </c>
    </row>
    <row r="1435" customFormat="false" ht="15" hidden="false" customHeight="false" outlineLevel="0" collapsed="false">
      <c r="A1435" s="0" t="s">
        <v>1214</v>
      </c>
      <c r="B1435" s="0" t="s">
        <v>283</v>
      </c>
      <c r="C1435" s="0" t="s">
        <v>325</v>
      </c>
      <c r="D1435" s="0" t="n">
        <v>20180716</v>
      </c>
      <c r="E1435" s="0" t="s">
        <v>1241</v>
      </c>
      <c r="F1435" s="0" t="n">
        <v>15000</v>
      </c>
      <c r="G1435" s="0" t="n">
        <v>100.025</v>
      </c>
      <c r="J1435" s="224" t="n">
        <f aca="false">ROUND(D1435/10000,0)</f>
        <v>2018</v>
      </c>
      <c r="K1435" s="224" t="n">
        <f aca="false">ROUND((D1435-J1435*10000)/100,0)</f>
        <v>7</v>
      </c>
      <c r="L1435" s="224" t="n">
        <f aca="false">D1435-J1435*10000-K1435*100</f>
        <v>16</v>
      </c>
      <c r="M1435" s="325" t="n">
        <f aca="false">DATE(J1435,K1435,L1435)</f>
        <v>43297</v>
      </c>
      <c r="N1435" s="222" t="n">
        <f aca="false">M1435+E1435</f>
        <v>43297.5898958333</v>
      </c>
      <c r="O1435" s="0" t="n">
        <v>100.025</v>
      </c>
      <c r="Q1435" s="0" t="s">
        <v>283</v>
      </c>
    </row>
    <row r="1436" customFormat="false" ht="15" hidden="false" customHeight="false" outlineLevel="0" collapsed="false">
      <c r="A1436" s="0" t="s">
        <v>1214</v>
      </c>
      <c r="B1436" s="0" t="s">
        <v>283</v>
      </c>
      <c r="C1436" s="0" t="s">
        <v>325</v>
      </c>
      <c r="D1436" s="0" t="n">
        <v>20180716</v>
      </c>
      <c r="E1436" s="0" t="s">
        <v>1241</v>
      </c>
      <c r="F1436" s="0" t="n">
        <v>15000</v>
      </c>
      <c r="G1436" s="0" t="n">
        <v>100.025</v>
      </c>
      <c r="J1436" s="224" t="n">
        <f aca="false">ROUND(D1436/10000,0)</f>
        <v>2018</v>
      </c>
      <c r="K1436" s="224" t="n">
        <f aca="false">ROUND((D1436-J1436*10000)/100,0)</f>
        <v>7</v>
      </c>
      <c r="L1436" s="224" t="n">
        <f aca="false">D1436-J1436*10000-K1436*100</f>
        <v>16</v>
      </c>
      <c r="M1436" s="325" t="n">
        <f aca="false">DATE(J1436,K1436,L1436)</f>
        <v>43297</v>
      </c>
      <c r="N1436" s="222" t="n">
        <f aca="false">M1436+E1436</f>
        <v>43297.5898958333</v>
      </c>
      <c r="O1436" s="0" t="n">
        <v>100.025</v>
      </c>
      <c r="Q1436" s="0" t="s">
        <v>283</v>
      </c>
    </row>
    <row r="1437" customFormat="false" ht="15" hidden="false" customHeight="false" outlineLevel="0" collapsed="false">
      <c r="A1437" s="0" t="s">
        <v>1214</v>
      </c>
      <c r="B1437" s="0" t="s">
        <v>283</v>
      </c>
      <c r="C1437" s="0" t="s">
        <v>325</v>
      </c>
      <c r="D1437" s="0" t="n">
        <v>20180717</v>
      </c>
      <c r="E1437" s="0" t="s">
        <v>1242</v>
      </c>
      <c r="F1437" s="0" t="n">
        <v>3850000</v>
      </c>
      <c r="G1437" s="0" t="n">
        <v>100.091</v>
      </c>
      <c r="J1437" s="224" t="n">
        <f aca="false">ROUND(D1437/10000,0)</f>
        <v>2018</v>
      </c>
      <c r="K1437" s="224" t="n">
        <f aca="false">ROUND((D1437-J1437*10000)/100,0)</f>
        <v>7</v>
      </c>
      <c r="L1437" s="224" t="n">
        <f aca="false">D1437-J1437*10000-K1437*100</f>
        <v>17</v>
      </c>
      <c r="M1437" s="325" t="n">
        <f aca="false">DATE(J1437,K1437,L1437)</f>
        <v>43298</v>
      </c>
      <c r="N1437" s="222" t="n">
        <f aca="false">M1437+E1437</f>
        <v>43298.3798611111</v>
      </c>
      <c r="O1437" s="0" t="n">
        <v>100.091</v>
      </c>
      <c r="Q1437" s="0" t="s">
        <v>283</v>
      </c>
    </row>
    <row r="1438" customFormat="false" ht="15" hidden="false" customHeight="false" outlineLevel="0" collapsed="false">
      <c r="A1438" s="0" t="s">
        <v>1214</v>
      </c>
      <c r="B1438" s="0" t="s">
        <v>283</v>
      </c>
      <c r="C1438" s="0" t="s">
        <v>325</v>
      </c>
      <c r="D1438" s="0" t="n">
        <v>20180717</v>
      </c>
      <c r="E1438" s="0" t="s">
        <v>1243</v>
      </c>
      <c r="F1438" s="0" t="n">
        <v>5000</v>
      </c>
      <c r="G1438" s="0" t="n">
        <v>100.107</v>
      </c>
      <c r="J1438" s="224" t="n">
        <f aca="false">ROUND(D1438/10000,0)</f>
        <v>2018</v>
      </c>
      <c r="K1438" s="224" t="n">
        <f aca="false">ROUND((D1438-J1438*10000)/100,0)</f>
        <v>7</v>
      </c>
      <c r="L1438" s="224" t="n">
        <f aca="false">D1438-J1438*10000-K1438*100</f>
        <v>17</v>
      </c>
      <c r="M1438" s="325" t="n">
        <f aca="false">DATE(J1438,K1438,L1438)</f>
        <v>43298</v>
      </c>
      <c r="N1438" s="222" t="n">
        <f aca="false">M1438+E1438</f>
        <v>43298.3960185185</v>
      </c>
      <c r="O1438" s="0" t="n">
        <v>100.107</v>
      </c>
      <c r="Q1438" s="0" t="s">
        <v>283</v>
      </c>
    </row>
    <row r="1439" customFormat="false" ht="15" hidden="false" customHeight="false" outlineLevel="0" collapsed="false">
      <c r="A1439" s="0" t="s">
        <v>1214</v>
      </c>
      <c r="B1439" s="0" t="s">
        <v>283</v>
      </c>
      <c r="C1439" s="0" t="s">
        <v>325</v>
      </c>
      <c r="D1439" s="0" t="n">
        <v>20180717</v>
      </c>
      <c r="E1439" s="0" t="s">
        <v>1243</v>
      </c>
      <c r="F1439" s="0" t="n">
        <v>5000</v>
      </c>
      <c r="G1439" s="0" t="n">
        <v>100.107</v>
      </c>
      <c r="J1439" s="224" t="n">
        <f aca="false">ROUND(D1439/10000,0)</f>
        <v>2018</v>
      </c>
      <c r="K1439" s="224" t="n">
        <f aca="false">ROUND((D1439-J1439*10000)/100,0)</f>
        <v>7</v>
      </c>
      <c r="L1439" s="224" t="n">
        <f aca="false">D1439-J1439*10000-K1439*100</f>
        <v>17</v>
      </c>
      <c r="M1439" s="325" t="n">
        <f aca="false">DATE(J1439,K1439,L1439)</f>
        <v>43298</v>
      </c>
      <c r="N1439" s="222" t="n">
        <f aca="false">M1439+E1439</f>
        <v>43298.3960185185</v>
      </c>
      <c r="O1439" s="0" t="n">
        <v>100.107</v>
      </c>
      <c r="Q1439" s="0" t="s">
        <v>283</v>
      </c>
    </row>
    <row r="1440" customFormat="false" ht="15" hidden="false" customHeight="false" outlineLevel="0" collapsed="false">
      <c r="A1440" s="0" t="s">
        <v>1214</v>
      </c>
      <c r="B1440" s="0" t="s">
        <v>283</v>
      </c>
      <c r="C1440" s="0" t="s">
        <v>325</v>
      </c>
      <c r="D1440" s="0" t="n">
        <v>20180717</v>
      </c>
      <c r="E1440" s="0" t="s">
        <v>1244</v>
      </c>
      <c r="F1440" s="0" t="n">
        <v>260000</v>
      </c>
      <c r="G1440" s="0" t="n">
        <v>100.0044</v>
      </c>
      <c r="J1440" s="224" t="n">
        <f aca="false">ROUND(D1440/10000,0)</f>
        <v>2018</v>
      </c>
      <c r="K1440" s="224" t="n">
        <f aca="false">ROUND((D1440-J1440*10000)/100,0)</f>
        <v>7</v>
      </c>
      <c r="L1440" s="224" t="n">
        <f aca="false">D1440-J1440*10000-K1440*100</f>
        <v>17</v>
      </c>
      <c r="M1440" s="325" t="n">
        <f aca="false">DATE(J1440,K1440,L1440)</f>
        <v>43298</v>
      </c>
      <c r="N1440" s="222" t="n">
        <f aca="false">M1440+E1440</f>
        <v>43298.4205324074</v>
      </c>
      <c r="O1440" s="0" t="n">
        <v>100.0044</v>
      </c>
      <c r="Q1440" s="0" t="s">
        <v>283</v>
      </c>
    </row>
    <row r="1441" customFormat="false" ht="15" hidden="false" customHeight="false" outlineLevel="0" collapsed="false">
      <c r="A1441" s="0" t="s">
        <v>1214</v>
      </c>
      <c r="B1441" s="0" t="s">
        <v>283</v>
      </c>
      <c r="C1441" s="0" t="s">
        <v>325</v>
      </c>
      <c r="D1441" s="0" t="n">
        <v>20180718</v>
      </c>
      <c r="E1441" s="0" t="s">
        <v>1245</v>
      </c>
      <c r="F1441" s="0" t="n">
        <v>1500000</v>
      </c>
      <c r="G1441" s="0" t="n">
        <v>100.0544</v>
      </c>
      <c r="J1441" s="224" t="n">
        <f aca="false">ROUND(D1441/10000,0)</f>
        <v>2018</v>
      </c>
      <c r="K1441" s="224" t="n">
        <f aca="false">ROUND((D1441-J1441*10000)/100,0)</f>
        <v>7</v>
      </c>
      <c r="L1441" s="224" t="n">
        <f aca="false">D1441-J1441*10000-K1441*100</f>
        <v>18</v>
      </c>
      <c r="M1441" s="325" t="n">
        <f aca="false">DATE(J1441,K1441,L1441)</f>
        <v>43299</v>
      </c>
      <c r="N1441" s="222" t="n">
        <f aca="false">M1441+E1441</f>
        <v>43299.6871412037</v>
      </c>
      <c r="O1441" s="0" t="n">
        <v>100.0544</v>
      </c>
      <c r="Q1441" s="0" t="s">
        <v>283</v>
      </c>
    </row>
    <row r="1442" customFormat="false" ht="15" hidden="false" customHeight="false" outlineLevel="0" collapsed="false">
      <c r="A1442" s="0" t="s">
        <v>1214</v>
      </c>
      <c r="B1442" s="0" t="s">
        <v>283</v>
      </c>
      <c r="C1442" s="0" t="s">
        <v>325</v>
      </c>
      <c r="D1442" s="0" t="n">
        <v>20180719</v>
      </c>
      <c r="E1442" s="0" t="s">
        <v>1246</v>
      </c>
      <c r="F1442" s="0" t="n">
        <v>20000</v>
      </c>
      <c r="G1442" s="0" t="n">
        <v>100.106627</v>
      </c>
      <c r="J1442" s="224" t="n">
        <f aca="false">ROUND(D1442/10000,0)</f>
        <v>2018</v>
      </c>
      <c r="K1442" s="224" t="n">
        <f aca="false">ROUND((D1442-J1442*10000)/100,0)</f>
        <v>7</v>
      </c>
      <c r="L1442" s="224" t="n">
        <f aca="false">D1442-J1442*10000-K1442*100</f>
        <v>19</v>
      </c>
      <c r="M1442" s="325" t="n">
        <f aca="false">DATE(J1442,K1442,L1442)</f>
        <v>43300</v>
      </c>
      <c r="N1442" s="222" t="n">
        <f aca="false">M1442+E1442</f>
        <v>43300.5671064815</v>
      </c>
      <c r="O1442" s="0" t="n">
        <v>100.106627</v>
      </c>
      <c r="Q1442" s="0" t="s">
        <v>283</v>
      </c>
    </row>
    <row r="1443" customFormat="false" ht="15" hidden="false" customHeight="false" outlineLevel="0" collapsed="false">
      <c r="A1443" s="0" t="s">
        <v>1214</v>
      </c>
      <c r="B1443" s="0" t="s">
        <v>283</v>
      </c>
      <c r="C1443" s="0" t="s">
        <v>325</v>
      </c>
      <c r="D1443" s="0" t="n">
        <v>20180719</v>
      </c>
      <c r="E1443" s="0" t="s">
        <v>1247</v>
      </c>
      <c r="F1443" s="0" t="n">
        <v>250000</v>
      </c>
      <c r="G1443" s="0" t="n">
        <v>100.074</v>
      </c>
      <c r="J1443" s="224" t="n">
        <f aca="false">ROUND(D1443/10000,0)</f>
        <v>2018</v>
      </c>
      <c r="K1443" s="224" t="n">
        <f aca="false">ROUND((D1443-J1443*10000)/100,0)</f>
        <v>7</v>
      </c>
      <c r="L1443" s="224" t="n">
        <f aca="false">D1443-J1443*10000-K1443*100</f>
        <v>19</v>
      </c>
      <c r="M1443" s="325" t="n">
        <f aca="false">DATE(J1443,K1443,L1443)</f>
        <v>43300</v>
      </c>
      <c r="N1443" s="222" t="n">
        <f aca="false">M1443+E1443</f>
        <v>43300.6712615741</v>
      </c>
      <c r="O1443" s="0" t="n">
        <v>100.074</v>
      </c>
      <c r="Q1443" s="0" t="s">
        <v>283</v>
      </c>
    </row>
    <row r="1444" customFormat="false" ht="15" hidden="false" customHeight="false" outlineLevel="0" collapsed="false">
      <c r="A1444" s="0" t="s">
        <v>1214</v>
      </c>
      <c r="B1444" s="0" t="s">
        <v>283</v>
      </c>
      <c r="C1444" s="0" t="s">
        <v>325</v>
      </c>
      <c r="D1444" s="0" t="n">
        <v>20180720</v>
      </c>
      <c r="E1444" s="0" t="s">
        <v>1248</v>
      </c>
      <c r="F1444" s="0" t="n">
        <v>150000</v>
      </c>
      <c r="G1444" s="0" t="n">
        <v>100.0971</v>
      </c>
      <c r="J1444" s="224" t="n">
        <f aca="false">ROUND(D1444/10000,0)</f>
        <v>2018</v>
      </c>
      <c r="K1444" s="224" t="n">
        <f aca="false">ROUND((D1444-J1444*10000)/100,0)</f>
        <v>7</v>
      </c>
      <c r="L1444" s="224" t="n">
        <f aca="false">D1444-J1444*10000-K1444*100</f>
        <v>20</v>
      </c>
      <c r="M1444" s="325" t="n">
        <f aca="false">DATE(J1444,K1444,L1444)</f>
        <v>43301</v>
      </c>
      <c r="N1444" s="222" t="n">
        <f aca="false">M1444+E1444</f>
        <v>43301.3851157407</v>
      </c>
      <c r="O1444" s="0" t="n">
        <v>100.0971</v>
      </c>
      <c r="Q1444" s="0" t="s">
        <v>283</v>
      </c>
    </row>
    <row r="1445" customFormat="false" ht="15" hidden="false" customHeight="false" outlineLevel="0" collapsed="false">
      <c r="A1445" s="0" t="s">
        <v>1214</v>
      </c>
      <c r="B1445" s="0" t="s">
        <v>283</v>
      </c>
      <c r="C1445" s="0" t="s">
        <v>325</v>
      </c>
      <c r="D1445" s="0" t="n">
        <v>20180720</v>
      </c>
      <c r="E1445" s="0" t="s">
        <v>1249</v>
      </c>
      <c r="F1445" s="0" t="n">
        <v>10000</v>
      </c>
      <c r="G1445" s="0" t="n">
        <v>100.106</v>
      </c>
      <c r="J1445" s="224" t="n">
        <f aca="false">ROUND(D1445/10000,0)</f>
        <v>2018</v>
      </c>
      <c r="K1445" s="224" t="n">
        <f aca="false">ROUND((D1445-J1445*10000)/100,0)</f>
        <v>7</v>
      </c>
      <c r="L1445" s="224" t="n">
        <f aca="false">D1445-J1445*10000-K1445*100</f>
        <v>20</v>
      </c>
      <c r="M1445" s="325" t="n">
        <f aca="false">DATE(J1445,K1445,L1445)</f>
        <v>43301</v>
      </c>
      <c r="N1445" s="222" t="n">
        <f aca="false">M1445+E1445</f>
        <v>43301.5117708333</v>
      </c>
      <c r="O1445" s="0" t="n">
        <v>100.106</v>
      </c>
      <c r="Q1445" s="0" t="s">
        <v>283</v>
      </c>
    </row>
    <row r="1446" customFormat="false" ht="15" hidden="false" customHeight="false" outlineLevel="0" collapsed="false">
      <c r="A1446" s="0" t="s">
        <v>1214</v>
      </c>
      <c r="B1446" s="0" t="s">
        <v>283</v>
      </c>
      <c r="C1446" s="0" t="s">
        <v>325</v>
      </c>
      <c r="D1446" s="0" t="n">
        <v>20180720</v>
      </c>
      <c r="E1446" s="0" t="s">
        <v>1249</v>
      </c>
      <c r="F1446" s="0" t="n">
        <v>10000</v>
      </c>
      <c r="G1446" s="0" t="n">
        <v>100.106</v>
      </c>
      <c r="J1446" s="224" t="n">
        <f aca="false">ROUND(D1446/10000,0)</f>
        <v>2018</v>
      </c>
      <c r="K1446" s="224" t="n">
        <f aca="false">ROUND((D1446-J1446*10000)/100,0)</f>
        <v>7</v>
      </c>
      <c r="L1446" s="224" t="n">
        <f aca="false">D1446-J1446*10000-K1446*100</f>
        <v>20</v>
      </c>
      <c r="M1446" s="325" t="n">
        <f aca="false">DATE(J1446,K1446,L1446)</f>
        <v>43301</v>
      </c>
      <c r="N1446" s="222" t="n">
        <f aca="false">M1446+E1446</f>
        <v>43301.5117708333</v>
      </c>
      <c r="O1446" s="0" t="n">
        <v>100.106</v>
      </c>
      <c r="Q1446" s="0" t="s">
        <v>283</v>
      </c>
    </row>
    <row r="1447" customFormat="false" ht="15" hidden="false" customHeight="false" outlineLevel="0" collapsed="false">
      <c r="A1447" s="0" t="s">
        <v>1214</v>
      </c>
      <c r="B1447" s="0" t="s">
        <v>283</v>
      </c>
      <c r="C1447" s="0" t="s">
        <v>325</v>
      </c>
      <c r="D1447" s="0" t="n">
        <v>20180720</v>
      </c>
      <c r="E1447" s="0" t="s">
        <v>1250</v>
      </c>
      <c r="F1447" s="0" t="n">
        <v>5000</v>
      </c>
      <c r="G1447" s="0" t="n">
        <v>99.924</v>
      </c>
      <c r="J1447" s="224" t="n">
        <f aca="false">ROUND(D1447/10000,0)</f>
        <v>2018</v>
      </c>
      <c r="K1447" s="224" t="n">
        <f aca="false">ROUND((D1447-J1447*10000)/100,0)</f>
        <v>7</v>
      </c>
      <c r="L1447" s="224" t="n">
        <f aca="false">D1447-J1447*10000-K1447*100</f>
        <v>20</v>
      </c>
      <c r="M1447" s="325" t="n">
        <f aca="false">DATE(J1447,K1447,L1447)</f>
        <v>43301</v>
      </c>
      <c r="N1447" s="222" t="n">
        <f aca="false">M1447+E1447</f>
        <v>43301.6391203704</v>
      </c>
      <c r="O1447" s="0" t="n">
        <v>99.924</v>
      </c>
      <c r="Q1447" s="0" t="s">
        <v>283</v>
      </c>
    </row>
    <row r="1448" customFormat="false" ht="15" hidden="false" customHeight="false" outlineLevel="0" collapsed="false">
      <c r="A1448" s="0" t="s">
        <v>1214</v>
      </c>
      <c r="B1448" s="0" t="s">
        <v>283</v>
      </c>
      <c r="C1448" s="0" t="s">
        <v>325</v>
      </c>
      <c r="D1448" s="0" t="n">
        <v>20180720</v>
      </c>
      <c r="E1448" s="0" t="s">
        <v>1250</v>
      </c>
      <c r="F1448" s="0" t="n">
        <v>5000</v>
      </c>
      <c r="G1448" s="0" t="n">
        <v>99.924</v>
      </c>
      <c r="J1448" s="224" t="n">
        <f aca="false">ROUND(D1448/10000,0)</f>
        <v>2018</v>
      </c>
      <c r="K1448" s="224" t="n">
        <f aca="false">ROUND((D1448-J1448*10000)/100,0)</f>
        <v>7</v>
      </c>
      <c r="L1448" s="224" t="n">
        <f aca="false">D1448-J1448*10000-K1448*100</f>
        <v>20</v>
      </c>
      <c r="M1448" s="325" t="n">
        <f aca="false">DATE(J1448,K1448,L1448)</f>
        <v>43301</v>
      </c>
      <c r="N1448" s="222" t="n">
        <f aca="false">M1448+E1448</f>
        <v>43301.6391203704</v>
      </c>
      <c r="O1448" s="0" t="n">
        <v>99.924</v>
      </c>
      <c r="Q1448" s="0" t="s">
        <v>283</v>
      </c>
    </row>
    <row r="1449" customFormat="false" ht="15" hidden="false" customHeight="false" outlineLevel="0" collapsed="false">
      <c r="A1449" s="0" t="s">
        <v>1214</v>
      </c>
      <c r="B1449" s="0" t="s">
        <v>283</v>
      </c>
      <c r="C1449" s="0" t="s">
        <v>325</v>
      </c>
      <c r="D1449" s="0" t="n">
        <v>20180720</v>
      </c>
      <c r="E1449" s="0" t="s">
        <v>1251</v>
      </c>
      <c r="F1449" s="0" t="n">
        <v>600000</v>
      </c>
      <c r="G1449" s="0" t="n">
        <v>100.09</v>
      </c>
      <c r="J1449" s="224" t="n">
        <f aca="false">ROUND(D1449/10000,0)</f>
        <v>2018</v>
      </c>
      <c r="K1449" s="224" t="n">
        <f aca="false">ROUND((D1449-J1449*10000)/100,0)</f>
        <v>7</v>
      </c>
      <c r="L1449" s="224" t="n">
        <f aca="false">D1449-J1449*10000-K1449*100</f>
        <v>20</v>
      </c>
      <c r="M1449" s="325" t="n">
        <f aca="false">DATE(J1449,K1449,L1449)</f>
        <v>43301</v>
      </c>
      <c r="N1449" s="222" t="n">
        <f aca="false">M1449+E1449</f>
        <v>43301.6478935185</v>
      </c>
      <c r="O1449" s="0" t="n">
        <v>100.09</v>
      </c>
      <c r="Q1449" s="0" t="s">
        <v>283</v>
      </c>
    </row>
    <row r="1450" customFormat="false" ht="15" hidden="false" customHeight="false" outlineLevel="0" collapsed="false">
      <c r="A1450" s="0" t="s">
        <v>1214</v>
      </c>
      <c r="B1450" s="0" t="s">
        <v>283</v>
      </c>
      <c r="C1450" s="0" t="s">
        <v>325</v>
      </c>
      <c r="D1450" s="0" t="n">
        <v>20180720</v>
      </c>
      <c r="E1450" s="0" t="s">
        <v>1252</v>
      </c>
      <c r="F1450" s="0" t="n">
        <v>200000</v>
      </c>
      <c r="G1450" s="0" t="n">
        <v>100.215</v>
      </c>
      <c r="J1450" s="224" t="n">
        <f aca="false">ROUND(D1450/10000,0)</f>
        <v>2018</v>
      </c>
      <c r="K1450" s="224" t="n">
        <f aca="false">ROUND((D1450-J1450*10000)/100,0)</f>
        <v>7</v>
      </c>
      <c r="L1450" s="224" t="n">
        <f aca="false">D1450-J1450*10000-K1450*100</f>
        <v>20</v>
      </c>
      <c r="M1450" s="325" t="n">
        <f aca="false">DATE(J1450,K1450,L1450)</f>
        <v>43301</v>
      </c>
      <c r="N1450" s="222" t="n">
        <f aca="false">M1450+E1450</f>
        <v>43301.6843865741</v>
      </c>
      <c r="O1450" s="0" t="n">
        <v>100.215</v>
      </c>
      <c r="Q1450" s="0" t="s">
        <v>283</v>
      </c>
    </row>
    <row r="1451" customFormat="false" ht="15" hidden="false" customHeight="false" outlineLevel="0" collapsed="false">
      <c r="A1451" s="0" t="s">
        <v>1214</v>
      </c>
      <c r="B1451" s="0" t="s">
        <v>283</v>
      </c>
      <c r="C1451" s="0" t="s">
        <v>325</v>
      </c>
      <c r="D1451" s="0" t="n">
        <v>20180720</v>
      </c>
      <c r="E1451" s="0" t="s">
        <v>1252</v>
      </c>
      <c r="F1451" s="0" t="n">
        <v>400000</v>
      </c>
      <c r="G1451" s="0" t="n">
        <v>100.215</v>
      </c>
      <c r="J1451" s="224" t="n">
        <f aca="false">ROUND(D1451/10000,0)</f>
        <v>2018</v>
      </c>
      <c r="K1451" s="224" t="n">
        <f aca="false">ROUND((D1451-J1451*10000)/100,0)</f>
        <v>7</v>
      </c>
      <c r="L1451" s="224" t="n">
        <f aca="false">D1451-J1451*10000-K1451*100</f>
        <v>20</v>
      </c>
      <c r="M1451" s="325" t="n">
        <f aca="false">DATE(J1451,K1451,L1451)</f>
        <v>43301</v>
      </c>
      <c r="N1451" s="222" t="n">
        <f aca="false">M1451+E1451</f>
        <v>43301.6843865741</v>
      </c>
      <c r="O1451" s="0" t="n">
        <v>100.215</v>
      </c>
      <c r="Q1451" s="0" t="s">
        <v>283</v>
      </c>
    </row>
    <row r="1452" customFormat="false" ht="15" hidden="false" customHeight="false" outlineLevel="0" collapsed="false">
      <c r="A1452" s="0" t="s">
        <v>1214</v>
      </c>
      <c r="B1452" s="0" t="s">
        <v>283</v>
      </c>
      <c r="C1452" s="0" t="s">
        <v>325</v>
      </c>
      <c r="D1452" s="0" t="n">
        <v>20180720</v>
      </c>
      <c r="E1452" s="0" t="s">
        <v>1253</v>
      </c>
      <c r="F1452" s="0" t="n">
        <v>123000</v>
      </c>
      <c r="G1452" s="0" t="n">
        <v>100.090003</v>
      </c>
      <c r="J1452" s="224" t="n">
        <f aca="false">ROUND(D1452/10000,0)</f>
        <v>2018</v>
      </c>
      <c r="K1452" s="224" t="n">
        <f aca="false">ROUND((D1452-J1452*10000)/100,0)</f>
        <v>7</v>
      </c>
      <c r="L1452" s="224" t="n">
        <f aca="false">D1452-J1452*10000-K1452*100</f>
        <v>20</v>
      </c>
      <c r="M1452" s="325" t="n">
        <f aca="false">DATE(J1452,K1452,L1452)</f>
        <v>43301</v>
      </c>
      <c r="N1452" s="222" t="n">
        <f aca="false">M1452+E1452</f>
        <v>43301.6852083333</v>
      </c>
      <c r="O1452" s="0" t="n">
        <v>100.090003</v>
      </c>
      <c r="Q1452" s="0" t="s">
        <v>283</v>
      </c>
    </row>
    <row r="1453" customFormat="false" ht="15" hidden="false" customHeight="false" outlineLevel="0" collapsed="false">
      <c r="A1453" s="0" t="s">
        <v>1214</v>
      </c>
      <c r="B1453" s="0" t="s">
        <v>283</v>
      </c>
      <c r="C1453" s="0" t="s">
        <v>325</v>
      </c>
      <c r="D1453" s="0" t="n">
        <v>20180723</v>
      </c>
      <c r="E1453" s="0" t="s">
        <v>1254</v>
      </c>
      <c r="F1453" s="0" t="n">
        <v>5000</v>
      </c>
      <c r="G1453" s="0" t="n">
        <v>100.125</v>
      </c>
      <c r="J1453" s="224" t="n">
        <f aca="false">ROUND(D1453/10000,0)</f>
        <v>2018</v>
      </c>
      <c r="K1453" s="224" t="n">
        <f aca="false">ROUND((D1453-J1453*10000)/100,0)</f>
        <v>7</v>
      </c>
      <c r="L1453" s="224" t="n">
        <f aca="false">D1453-J1453*10000-K1453*100</f>
        <v>23</v>
      </c>
      <c r="M1453" s="325" t="n">
        <f aca="false">DATE(J1453,K1453,L1453)</f>
        <v>43304</v>
      </c>
      <c r="N1453" s="222" t="n">
        <f aca="false">M1453+E1453</f>
        <v>43304.4658912037</v>
      </c>
      <c r="O1453" s="0" t="n">
        <v>100.125</v>
      </c>
      <c r="Q1453" s="0" t="s">
        <v>283</v>
      </c>
    </row>
    <row r="1454" customFormat="false" ht="15" hidden="false" customHeight="false" outlineLevel="0" collapsed="false">
      <c r="A1454" s="0" t="s">
        <v>1214</v>
      </c>
      <c r="B1454" s="0" t="s">
        <v>283</v>
      </c>
      <c r="C1454" s="0" t="s">
        <v>325</v>
      </c>
      <c r="D1454" s="0" t="n">
        <v>20180723</v>
      </c>
      <c r="E1454" s="0" t="s">
        <v>1254</v>
      </c>
      <c r="F1454" s="0" t="n">
        <v>5000</v>
      </c>
      <c r="G1454" s="0" t="n">
        <v>100.125</v>
      </c>
      <c r="J1454" s="224" t="n">
        <f aca="false">ROUND(D1454/10000,0)</f>
        <v>2018</v>
      </c>
      <c r="K1454" s="224" t="n">
        <f aca="false">ROUND((D1454-J1454*10000)/100,0)</f>
        <v>7</v>
      </c>
      <c r="L1454" s="224" t="n">
        <f aca="false">D1454-J1454*10000-K1454*100</f>
        <v>23</v>
      </c>
      <c r="M1454" s="325" t="n">
        <f aca="false">DATE(J1454,K1454,L1454)</f>
        <v>43304</v>
      </c>
      <c r="N1454" s="222" t="n">
        <f aca="false">M1454+E1454</f>
        <v>43304.4658912037</v>
      </c>
      <c r="O1454" s="0" t="n">
        <v>100.125</v>
      </c>
      <c r="Q1454" s="0" t="s">
        <v>283</v>
      </c>
    </row>
    <row r="1455" customFormat="false" ht="15" hidden="false" customHeight="false" outlineLevel="0" collapsed="false">
      <c r="A1455" s="0" t="s">
        <v>1214</v>
      </c>
      <c r="B1455" s="0" t="s">
        <v>283</v>
      </c>
      <c r="C1455" s="0" t="s">
        <v>325</v>
      </c>
      <c r="D1455" s="0" t="n">
        <v>20180724</v>
      </c>
      <c r="E1455" s="0" t="s">
        <v>1255</v>
      </c>
      <c r="F1455" s="0" t="n">
        <v>100000</v>
      </c>
      <c r="G1455" s="0" t="n">
        <v>100.15</v>
      </c>
      <c r="J1455" s="224" t="n">
        <f aca="false">ROUND(D1455/10000,0)</f>
        <v>2018</v>
      </c>
      <c r="K1455" s="224" t="n">
        <f aca="false">ROUND((D1455-J1455*10000)/100,0)</f>
        <v>7</v>
      </c>
      <c r="L1455" s="224" t="n">
        <f aca="false">D1455-J1455*10000-K1455*100</f>
        <v>24</v>
      </c>
      <c r="M1455" s="325" t="n">
        <f aca="false">DATE(J1455,K1455,L1455)</f>
        <v>43305</v>
      </c>
      <c r="N1455" s="222" t="n">
        <f aca="false">M1455+E1455</f>
        <v>43305.4138888889</v>
      </c>
      <c r="O1455" s="0" t="n">
        <v>100.15</v>
      </c>
      <c r="Q1455" s="0" t="s">
        <v>283</v>
      </c>
    </row>
    <row r="1456" customFormat="false" ht="15" hidden="false" customHeight="false" outlineLevel="0" collapsed="false">
      <c r="A1456" s="0" t="s">
        <v>1214</v>
      </c>
      <c r="B1456" s="0" t="s">
        <v>283</v>
      </c>
      <c r="C1456" s="0" t="s">
        <v>325</v>
      </c>
      <c r="D1456" s="0" t="n">
        <v>20180724</v>
      </c>
      <c r="E1456" s="0" t="s">
        <v>1256</v>
      </c>
      <c r="F1456" s="0" t="n">
        <v>5000</v>
      </c>
      <c r="G1456" s="0" t="n">
        <v>100.0572</v>
      </c>
      <c r="J1456" s="224" t="n">
        <f aca="false">ROUND(D1456/10000,0)</f>
        <v>2018</v>
      </c>
      <c r="K1456" s="224" t="n">
        <f aca="false">ROUND((D1456-J1456*10000)/100,0)</f>
        <v>7</v>
      </c>
      <c r="L1456" s="224" t="n">
        <f aca="false">D1456-J1456*10000-K1456*100</f>
        <v>24</v>
      </c>
      <c r="M1456" s="325" t="n">
        <f aca="false">DATE(J1456,K1456,L1456)</f>
        <v>43305</v>
      </c>
      <c r="N1456" s="222" t="n">
        <f aca="false">M1456+E1456</f>
        <v>43305.6193287037</v>
      </c>
      <c r="O1456" s="0" t="n">
        <v>100.0572</v>
      </c>
      <c r="Q1456" s="0" t="s">
        <v>283</v>
      </c>
    </row>
    <row r="1457" customFormat="false" ht="15" hidden="false" customHeight="false" outlineLevel="0" collapsed="false">
      <c r="A1457" s="0" t="s">
        <v>1214</v>
      </c>
      <c r="B1457" s="0" t="s">
        <v>283</v>
      </c>
      <c r="C1457" s="0" t="s">
        <v>325</v>
      </c>
      <c r="D1457" s="0" t="n">
        <v>20180724</v>
      </c>
      <c r="E1457" s="0" t="s">
        <v>1257</v>
      </c>
      <c r="F1457" s="0" t="n">
        <v>5000</v>
      </c>
      <c r="G1457" s="0" t="n">
        <v>100.0572</v>
      </c>
      <c r="J1457" s="224" t="n">
        <f aca="false">ROUND(D1457/10000,0)</f>
        <v>2018</v>
      </c>
      <c r="K1457" s="224" t="n">
        <f aca="false">ROUND((D1457-J1457*10000)/100,0)</f>
        <v>7</v>
      </c>
      <c r="L1457" s="224" t="n">
        <f aca="false">D1457-J1457*10000-K1457*100</f>
        <v>24</v>
      </c>
      <c r="M1457" s="325" t="n">
        <f aca="false">DATE(J1457,K1457,L1457)</f>
        <v>43305</v>
      </c>
      <c r="N1457" s="222" t="n">
        <f aca="false">M1457+E1457</f>
        <v>43305.6193402778</v>
      </c>
      <c r="O1457" s="0" t="n">
        <v>100.0572</v>
      </c>
      <c r="Q1457" s="0" t="s">
        <v>283</v>
      </c>
    </row>
    <row r="1458" customFormat="false" ht="15" hidden="false" customHeight="false" outlineLevel="0" collapsed="false">
      <c r="A1458" s="0" t="s">
        <v>1214</v>
      </c>
      <c r="B1458" s="0" t="s">
        <v>283</v>
      </c>
      <c r="C1458" s="0" t="s">
        <v>325</v>
      </c>
      <c r="D1458" s="0" t="n">
        <v>20180724</v>
      </c>
      <c r="E1458" s="0" t="s">
        <v>1257</v>
      </c>
      <c r="F1458" s="0" t="n">
        <v>5000</v>
      </c>
      <c r="G1458" s="0" t="n">
        <v>100.1572</v>
      </c>
      <c r="J1458" s="224" t="n">
        <f aca="false">ROUND(D1458/10000,0)</f>
        <v>2018</v>
      </c>
      <c r="K1458" s="224" t="n">
        <f aca="false">ROUND((D1458-J1458*10000)/100,0)</f>
        <v>7</v>
      </c>
      <c r="L1458" s="224" t="n">
        <f aca="false">D1458-J1458*10000-K1458*100</f>
        <v>24</v>
      </c>
      <c r="M1458" s="325" t="n">
        <f aca="false">DATE(J1458,K1458,L1458)</f>
        <v>43305</v>
      </c>
      <c r="N1458" s="222" t="n">
        <f aca="false">M1458+E1458</f>
        <v>43305.6193402778</v>
      </c>
      <c r="O1458" s="0" t="n">
        <v>100.1572</v>
      </c>
      <c r="Q1458" s="0" t="s">
        <v>283</v>
      </c>
    </row>
    <row r="1459" customFormat="false" ht="15" hidden="false" customHeight="false" outlineLevel="0" collapsed="false">
      <c r="A1459" s="0" t="s">
        <v>1214</v>
      </c>
      <c r="B1459" s="0" t="s">
        <v>283</v>
      </c>
      <c r="C1459" s="0" t="s">
        <v>325</v>
      </c>
      <c r="D1459" s="0" t="n">
        <v>20180724</v>
      </c>
      <c r="E1459" s="0" t="s">
        <v>1257</v>
      </c>
      <c r="F1459" s="0" t="n">
        <v>5000</v>
      </c>
      <c r="G1459" s="0" t="n">
        <v>100.026</v>
      </c>
      <c r="J1459" s="224" t="n">
        <f aca="false">ROUND(D1459/10000,0)</f>
        <v>2018</v>
      </c>
      <c r="K1459" s="224" t="n">
        <f aca="false">ROUND((D1459-J1459*10000)/100,0)</f>
        <v>7</v>
      </c>
      <c r="L1459" s="224" t="n">
        <f aca="false">D1459-J1459*10000-K1459*100</f>
        <v>24</v>
      </c>
      <c r="M1459" s="325" t="n">
        <f aca="false">DATE(J1459,K1459,L1459)</f>
        <v>43305</v>
      </c>
      <c r="N1459" s="222" t="n">
        <f aca="false">M1459+E1459</f>
        <v>43305.6193402778</v>
      </c>
      <c r="O1459" s="0" t="n">
        <v>100.026</v>
      </c>
      <c r="Q1459" s="0" t="s">
        <v>283</v>
      </c>
    </row>
    <row r="1460" customFormat="false" ht="15" hidden="false" customHeight="false" outlineLevel="0" collapsed="false">
      <c r="A1460" s="0" t="s">
        <v>1214</v>
      </c>
      <c r="B1460" s="0" t="s">
        <v>283</v>
      </c>
      <c r="C1460" s="0" t="s">
        <v>325</v>
      </c>
      <c r="D1460" s="0" t="n">
        <v>20180724</v>
      </c>
      <c r="E1460" s="0" t="s">
        <v>1258</v>
      </c>
      <c r="F1460" s="0" t="n">
        <v>98000</v>
      </c>
      <c r="G1460" s="0" t="n">
        <v>100.029189</v>
      </c>
      <c r="J1460" s="224" t="n">
        <f aca="false">ROUND(D1460/10000,0)</f>
        <v>2018</v>
      </c>
      <c r="K1460" s="224" t="n">
        <f aca="false">ROUND((D1460-J1460*10000)/100,0)</f>
        <v>7</v>
      </c>
      <c r="L1460" s="224" t="n">
        <f aca="false">D1460-J1460*10000-K1460*100</f>
        <v>24</v>
      </c>
      <c r="M1460" s="325" t="n">
        <f aca="false">DATE(J1460,K1460,L1460)</f>
        <v>43305</v>
      </c>
      <c r="N1460" s="222" t="n">
        <f aca="false">M1460+E1460</f>
        <v>43305.7516319445</v>
      </c>
      <c r="O1460" s="0" t="n">
        <v>100.029189</v>
      </c>
      <c r="Q1460" s="0" t="s">
        <v>283</v>
      </c>
    </row>
    <row r="1461" customFormat="false" ht="15" hidden="false" customHeight="false" outlineLevel="0" collapsed="false">
      <c r="A1461" s="0" t="s">
        <v>1214</v>
      </c>
      <c r="B1461" s="0" t="s">
        <v>283</v>
      </c>
      <c r="C1461" s="0" t="s">
        <v>325</v>
      </c>
      <c r="D1461" s="0" t="n">
        <v>20180725</v>
      </c>
      <c r="E1461" s="0" t="s">
        <v>1259</v>
      </c>
      <c r="F1461" s="0" t="n">
        <v>15000</v>
      </c>
      <c r="G1461" s="0" t="n">
        <v>100.026</v>
      </c>
      <c r="J1461" s="224" t="n">
        <f aca="false">ROUND(D1461/10000,0)</f>
        <v>2018</v>
      </c>
      <c r="K1461" s="224" t="n">
        <f aca="false">ROUND((D1461-J1461*10000)/100,0)</f>
        <v>7</v>
      </c>
      <c r="L1461" s="224" t="n">
        <f aca="false">D1461-J1461*10000-K1461*100</f>
        <v>25</v>
      </c>
      <c r="M1461" s="325" t="n">
        <f aca="false">DATE(J1461,K1461,L1461)</f>
        <v>43306</v>
      </c>
      <c r="N1461" s="222" t="n">
        <f aca="false">M1461+E1461</f>
        <v>43306.6174884259</v>
      </c>
      <c r="O1461" s="0" t="n">
        <v>100.026</v>
      </c>
      <c r="Q1461" s="0" t="s">
        <v>283</v>
      </c>
    </row>
    <row r="1462" customFormat="false" ht="15" hidden="false" customHeight="false" outlineLevel="0" collapsed="false">
      <c r="A1462" s="0" t="s">
        <v>1214</v>
      </c>
      <c r="B1462" s="0" t="s">
        <v>283</v>
      </c>
      <c r="C1462" s="0" t="s">
        <v>325</v>
      </c>
      <c r="D1462" s="0" t="n">
        <v>20180725</v>
      </c>
      <c r="E1462" s="0" t="s">
        <v>1260</v>
      </c>
      <c r="F1462" s="0" t="n">
        <v>15000</v>
      </c>
      <c r="G1462" s="0" t="n">
        <v>100.026</v>
      </c>
      <c r="J1462" s="224" t="n">
        <f aca="false">ROUND(D1462/10000,0)</f>
        <v>2018</v>
      </c>
      <c r="K1462" s="224" t="n">
        <f aca="false">ROUND((D1462-J1462*10000)/100,0)</f>
        <v>7</v>
      </c>
      <c r="L1462" s="224" t="n">
        <f aca="false">D1462-J1462*10000-K1462*100</f>
        <v>25</v>
      </c>
      <c r="M1462" s="325" t="n">
        <f aca="false">DATE(J1462,K1462,L1462)</f>
        <v>43306</v>
      </c>
      <c r="N1462" s="222" t="n">
        <f aca="false">M1462+E1462</f>
        <v>43306.6175462963</v>
      </c>
      <c r="O1462" s="0" t="n">
        <v>100.026</v>
      </c>
      <c r="Q1462" s="0" t="s">
        <v>283</v>
      </c>
    </row>
    <row r="1463" customFormat="false" ht="15" hidden="false" customHeight="false" outlineLevel="0" collapsed="false">
      <c r="A1463" s="0" t="s">
        <v>1214</v>
      </c>
      <c r="B1463" s="0" t="s">
        <v>283</v>
      </c>
      <c r="C1463" s="0" t="s">
        <v>325</v>
      </c>
      <c r="D1463" s="0" t="n">
        <v>20180726</v>
      </c>
      <c r="E1463" s="0" t="s">
        <v>1261</v>
      </c>
      <c r="F1463" s="0" t="n">
        <v>10000</v>
      </c>
      <c r="G1463" s="0" t="n">
        <v>100.1552</v>
      </c>
      <c r="J1463" s="224" t="n">
        <f aca="false">ROUND(D1463/10000,0)</f>
        <v>2018</v>
      </c>
      <c r="K1463" s="224" t="n">
        <f aca="false">ROUND((D1463-J1463*10000)/100,0)</f>
        <v>7</v>
      </c>
      <c r="L1463" s="224" t="n">
        <f aca="false">D1463-J1463*10000-K1463*100</f>
        <v>26</v>
      </c>
      <c r="M1463" s="325" t="n">
        <f aca="false">DATE(J1463,K1463,L1463)</f>
        <v>43307</v>
      </c>
      <c r="N1463" s="222" t="n">
        <f aca="false">M1463+E1463</f>
        <v>43307.4153009259</v>
      </c>
      <c r="O1463" s="0" t="n">
        <v>100.1552</v>
      </c>
      <c r="Q1463" s="0" t="s">
        <v>283</v>
      </c>
    </row>
    <row r="1464" customFormat="false" ht="15" hidden="false" customHeight="false" outlineLevel="0" collapsed="false">
      <c r="A1464" s="0" t="s">
        <v>1214</v>
      </c>
      <c r="B1464" s="0" t="s">
        <v>283</v>
      </c>
      <c r="C1464" s="0" t="s">
        <v>325</v>
      </c>
      <c r="D1464" s="0" t="n">
        <v>20180726</v>
      </c>
      <c r="E1464" s="0" t="s">
        <v>1262</v>
      </c>
      <c r="F1464" s="0" t="n">
        <v>10000</v>
      </c>
      <c r="G1464" s="0" t="n">
        <v>100.2752</v>
      </c>
      <c r="J1464" s="224" t="n">
        <f aca="false">ROUND(D1464/10000,0)</f>
        <v>2018</v>
      </c>
      <c r="K1464" s="224" t="n">
        <f aca="false">ROUND((D1464-J1464*10000)/100,0)</f>
        <v>7</v>
      </c>
      <c r="L1464" s="224" t="n">
        <f aca="false">D1464-J1464*10000-K1464*100</f>
        <v>26</v>
      </c>
      <c r="M1464" s="325" t="n">
        <f aca="false">DATE(J1464,K1464,L1464)</f>
        <v>43307</v>
      </c>
      <c r="N1464" s="222" t="n">
        <f aca="false">M1464+E1464</f>
        <v>43307.4153935185</v>
      </c>
      <c r="O1464" s="0" t="n">
        <v>100.2752</v>
      </c>
      <c r="Q1464" s="0" t="s">
        <v>283</v>
      </c>
    </row>
    <row r="1465" customFormat="false" ht="15" hidden="false" customHeight="false" outlineLevel="0" collapsed="false">
      <c r="A1465" s="0" t="s">
        <v>1214</v>
      </c>
      <c r="B1465" s="0" t="s">
        <v>283</v>
      </c>
      <c r="C1465" s="0" t="s">
        <v>325</v>
      </c>
      <c r="D1465" s="0" t="n">
        <v>20180726</v>
      </c>
      <c r="E1465" s="0" t="s">
        <v>1263</v>
      </c>
      <c r="F1465" s="0" t="n">
        <v>55000</v>
      </c>
      <c r="G1465" s="0" t="n">
        <v>100.026</v>
      </c>
      <c r="J1465" s="224" t="n">
        <f aca="false">ROUND(D1465/10000,0)</f>
        <v>2018</v>
      </c>
      <c r="K1465" s="224" t="n">
        <f aca="false">ROUND((D1465-J1465*10000)/100,0)</f>
        <v>7</v>
      </c>
      <c r="L1465" s="224" t="n">
        <f aca="false">D1465-J1465*10000-K1465*100</f>
        <v>26</v>
      </c>
      <c r="M1465" s="325" t="n">
        <f aca="false">DATE(J1465,K1465,L1465)</f>
        <v>43307</v>
      </c>
      <c r="N1465" s="222" t="n">
        <f aca="false">M1465+E1465</f>
        <v>43307.5250925926</v>
      </c>
      <c r="O1465" s="0" t="n">
        <v>100.026</v>
      </c>
      <c r="Q1465" s="0" t="s">
        <v>283</v>
      </c>
    </row>
    <row r="1466" customFormat="false" ht="15" hidden="false" customHeight="false" outlineLevel="0" collapsed="false">
      <c r="A1466" s="0" t="s">
        <v>1214</v>
      </c>
      <c r="B1466" s="0" t="s">
        <v>283</v>
      </c>
      <c r="C1466" s="0" t="s">
        <v>325</v>
      </c>
      <c r="D1466" s="0" t="n">
        <v>20180726</v>
      </c>
      <c r="E1466" s="0" t="s">
        <v>1264</v>
      </c>
      <c r="F1466" s="0" t="n">
        <v>35000</v>
      </c>
      <c r="G1466" s="0" t="n">
        <v>100.15</v>
      </c>
      <c r="J1466" s="224" t="n">
        <f aca="false">ROUND(D1466/10000,0)</f>
        <v>2018</v>
      </c>
      <c r="K1466" s="224" t="n">
        <f aca="false">ROUND((D1466-J1466*10000)/100,0)</f>
        <v>7</v>
      </c>
      <c r="L1466" s="224" t="n">
        <f aca="false">D1466-J1466*10000-K1466*100</f>
        <v>26</v>
      </c>
      <c r="M1466" s="325" t="n">
        <f aca="false">DATE(J1466,K1466,L1466)</f>
        <v>43307</v>
      </c>
      <c r="N1466" s="222" t="n">
        <f aca="false">M1466+E1466</f>
        <v>43307.5310069444</v>
      </c>
      <c r="O1466" s="0" t="n">
        <v>100.15</v>
      </c>
      <c r="Q1466" s="0" t="s">
        <v>283</v>
      </c>
    </row>
    <row r="1467" customFormat="false" ht="15" hidden="false" customHeight="false" outlineLevel="0" collapsed="false">
      <c r="A1467" s="0" t="s">
        <v>1214</v>
      </c>
      <c r="B1467" s="0" t="s">
        <v>283</v>
      </c>
      <c r="C1467" s="0" t="s">
        <v>325</v>
      </c>
      <c r="D1467" s="0" t="n">
        <v>20180726</v>
      </c>
      <c r="E1467" s="0" t="s">
        <v>1265</v>
      </c>
      <c r="F1467" s="0" t="n">
        <v>35000</v>
      </c>
      <c r="G1467" s="0" t="n">
        <v>100.15</v>
      </c>
      <c r="J1467" s="224" t="n">
        <f aca="false">ROUND(D1467/10000,0)</f>
        <v>2018</v>
      </c>
      <c r="K1467" s="224" t="n">
        <f aca="false">ROUND((D1467-J1467*10000)/100,0)</f>
        <v>7</v>
      </c>
      <c r="L1467" s="224" t="n">
        <f aca="false">D1467-J1467*10000-K1467*100</f>
        <v>26</v>
      </c>
      <c r="M1467" s="325" t="n">
        <f aca="false">DATE(J1467,K1467,L1467)</f>
        <v>43307</v>
      </c>
      <c r="N1467" s="222" t="n">
        <f aca="false">M1467+E1467</f>
        <v>43307.5312268519</v>
      </c>
      <c r="O1467" s="0" t="n">
        <v>100.15</v>
      </c>
      <c r="Q1467" s="0" t="s">
        <v>283</v>
      </c>
    </row>
    <row r="1468" customFormat="false" ht="15" hidden="false" customHeight="false" outlineLevel="0" collapsed="false">
      <c r="A1468" s="0" t="s">
        <v>1214</v>
      </c>
      <c r="B1468" s="0" t="s">
        <v>283</v>
      </c>
      <c r="C1468" s="0" t="s">
        <v>325</v>
      </c>
      <c r="D1468" s="0" t="n">
        <v>20180730</v>
      </c>
      <c r="E1468" s="0" t="s">
        <v>1266</v>
      </c>
      <c r="F1468" s="0" t="n">
        <v>200000</v>
      </c>
      <c r="G1468" s="0" t="n">
        <v>100.1587</v>
      </c>
      <c r="J1468" s="224" t="n">
        <f aca="false">ROUND(D1468/10000,0)</f>
        <v>2018</v>
      </c>
      <c r="K1468" s="224" t="n">
        <f aca="false">ROUND((D1468-J1468*10000)/100,0)</f>
        <v>7</v>
      </c>
      <c r="L1468" s="224" t="n">
        <f aca="false">D1468-J1468*10000-K1468*100</f>
        <v>30</v>
      </c>
      <c r="M1468" s="325" t="n">
        <f aca="false">DATE(J1468,K1468,L1468)</f>
        <v>43311</v>
      </c>
      <c r="N1468" s="222" t="n">
        <f aca="false">M1468+E1468</f>
        <v>43311.3518055556</v>
      </c>
      <c r="O1468" s="0" t="n">
        <v>100.1587</v>
      </c>
      <c r="Q1468" s="0" t="s">
        <v>283</v>
      </c>
    </row>
    <row r="1469" customFormat="false" ht="15" hidden="false" customHeight="false" outlineLevel="0" collapsed="false">
      <c r="A1469" s="0" t="s">
        <v>1214</v>
      </c>
      <c r="B1469" s="0" t="s">
        <v>283</v>
      </c>
      <c r="C1469" s="0" t="s">
        <v>325</v>
      </c>
      <c r="D1469" s="0" t="n">
        <v>20180731</v>
      </c>
      <c r="E1469" s="0" t="s">
        <v>1267</v>
      </c>
      <c r="F1469" s="0" t="n">
        <v>450000</v>
      </c>
      <c r="G1469" s="0" t="n">
        <v>100.064</v>
      </c>
      <c r="J1469" s="224" t="n">
        <f aca="false">ROUND(D1469/10000,0)</f>
        <v>2018</v>
      </c>
      <c r="K1469" s="224" t="n">
        <f aca="false">ROUND((D1469-J1469*10000)/100,0)</f>
        <v>7</v>
      </c>
      <c r="L1469" s="224" t="n">
        <f aca="false">D1469-J1469*10000-K1469*100</f>
        <v>31</v>
      </c>
      <c r="M1469" s="325" t="n">
        <f aca="false">DATE(J1469,K1469,L1469)</f>
        <v>43312</v>
      </c>
      <c r="N1469" s="222" t="n">
        <f aca="false">M1469+E1469</f>
        <v>43312.4217824074</v>
      </c>
      <c r="O1469" s="0" t="n">
        <v>100.064</v>
      </c>
      <c r="Q1469" s="0" t="s">
        <v>283</v>
      </c>
    </row>
    <row r="1470" customFormat="false" ht="15" hidden="false" customHeight="false" outlineLevel="0" collapsed="false">
      <c r="A1470" s="0" t="s">
        <v>1214</v>
      </c>
      <c r="B1470" s="0" t="s">
        <v>283</v>
      </c>
      <c r="C1470" s="0" t="s">
        <v>325</v>
      </c>
      <c r="D1470" s="0" t="n">
        <v>20180731</v>
      </c>
      <c r="E1470" s="0" t="s">
        <v>1268</v>
      </c>
      <c r="F1470" s="0" t="n">
        <v>300000</v>
      </c>
      <c r="G1470" s="0" t="n">
        <v>100.1529</v>
      </c>
      <c r="J1470" s="224" t="n">
        <f aca="false">ROUND(D1470/10000,0)</f>
        <v>2018</v>
      </c>
      <c r="K1470" s="224" t="n">
        <f aca="false">ROUND((D1470-J1470*10000)/100,0)</f>
        <v>7</v>
      </c>
      <c r="L1470" s="224" t="n">
        <f aca="false">D1470-J1470*10000-K1470*100</f>
        <v>31</v>
      </c>
      <c r="M1470" s="325" t="n">
        <f aca="false">DATE(J1470,K1470,L1470)</f>
        <v>43312</v>
      </c>
      <c r="N1470" s="222" t="n">
        <f aca="false">M1470+E1470</f>
        <v>43312.5253819444</v>
      </c>
      <c r="O1470" s="0" t="n">
        <v>100.1529</v>
      </c>
      <c r="Q1470" s="0" t="s">
        <v>283</v>
      </c>
    </row>
    <row r="1471" customFormat="false" ht="15" hidden="false" customHeight="false" outlineLevel="0" collapsed="false">
      <c r="A1471" s="0" t="s">
        <v>1214</v>
      </c>
      <c r="B1471" s="0" t="s">
        <v>283</v>
      </c>
      <c r="C1471" s="0" t="s">
        <v>325</v>
      </c>
      <c r="D1471" s="0" t="n">
        <v>20180731</v>
      </c>
      <c r="E1471" s="0" t="s">
        <v>1268</v>
      </c>
      <c r="F1471" s="0" t="n">
        <v>300000</v>
      </c>
      <c r="G1471" s="0" t="n">
        <v>100.1529</v>
      </c>
      <c r="J1471" s="224" t="n">
        <f aca="false">ROUND(D1471/10000,0)</f>
        <v>2018</v>
      </c>
      <c r="K1471" s="224" t="n">
        <f aca="false">ROUND((D1471-J1471*10000)/100,0)</f>
        <v>7</v>
      </c>
      <c r="L1471" s="224" t="n">
        <f aca="false">D1471-J1471*10000-K1471*100</f>
        <v>31</v>
      </c>
      <c r="M1471" s="325" t="n">
        <f aca="false">DATE(J1471,K1471,L1471)</f>
        <v>43312</v>
      </c>
      <c r="N1471" s="222" t="n">
        <f aca="false">M1471+E1471</f>
        <v>43312.5253819444</v>
      </c>
      <c r="O1471" s="0" t="n">
        <v>100.1529</v>
      </c>
      <c r="Q1471" s="0" t="s">
        <v>283</v>
      </c>
    </row>
    <row r="1472" customFormat="false" ht="15" hidden="false" customHeight="false" outlineLevel="0" collapsed="false">
      <c r="A1472" s="0" t="s">
        <v>1214</v>
      </c>
      <c r="B1472" s="0" t="s">
        <v>283</v>
      </c>
      <c r="C1472" s="0" t="s">
        <v>325</v>
      </c>
      <c r="D1472" s="0" t="n">
        <v>20180731</v>
      </c>
      <c r="E1472" s="0" t="s">
        <v>1268</v>
      </c>
      <c r="F1472" s="0" t="n">
        <v>300000</v>
      </c>
      <c r="G1472" s="0" t="n">
        <v>100.1529</v>
      </c>
      <c r="J1472" s="224" t="n">
        <f aca="false">ROUND(D1472/10000,0)</f>
        <v>2018</v>
      </c>
      <c r="K1472" s="224" t="n">
        <f aca="false">ROUND((D1472-J1472*10000)/100,0)</f>
        <v>7</v>
      </c>
      <c r="L1472" s="224" t="n">
        <f aca="false">D1472-J1472*10000-K1472*100</f>
        <v>31</v>
      </c>
      <c r="M1472" s="325" t="n">
        <f aca="false">DATE(J1472,K1472,L1472)</f>
        <v>43312</v>
      </c>
      <c r="N1472" s="222" t="n">
        <f aca="false">M1472+E1472</f>
        <v>43312.5253819444</v>
      </c>
      <c r="O1472" s="0" t="n">
        <v>100.1529</v>
      </c>
      <c r="Q1472" s="0" t="s">
        <v>283</v>
      </c>
    </row>
    <row r="1473" customFormat="false" ht="15" hidden="false" customHeight="false" outlineLevel="0" collapsed="false">
      <c r="A1473" s="0" t="s">
        <v>1214</v>
      </c>
      <c r="B1473" s="0" t="s">
        <v>283</v>
      </c>
      <c r="C1473" s="0" t="s">
        <v>325</v>
      </c>
      <c r="D1473" s="0" t="n">
        <v>20180731</v>
      </c>
      <c r="E1473" s="0" t="s">
        <v>1268</v>
      </c>
      <c r="F1473" s="0" t="n">
        <v>300000</v>
      </c>
      <c r="G1473" s="0" t="n">
        <v>100.1529</v>
      </c>
      <c r="J1473" s="224" t="n">
        <f aca="false">ROUND(D1473/10000,0)</f>
        <v>2018</v>
      </c>
      <c r="K1473" s="224" t="n">
        <f aca="false">ROUND((D1473-J1473*10000)/100,0)</f>
        <v>7</v>
      </c>
      <c r="L1473" s="224" t="n">
        <f aca="false">D1473-J1473*10000-K1473*100</f>
        <v>31</v>
      </c>
      <c r="M1473" s="325" t="n">
        <f aca="false">DATE(J1473,K1473,L1473)</f>
        <v>43312</v>
      </c>
      <c r="N1473" s="222" t="n">
        <f aca="false">M1473+E1473</f>
        <v>43312.5253819444</v>
      </c>
      <c r="O1473" s="0" t="n">
        <v>100.1529</v>
      </c>
      <c r="Q1473" s="0" t="s">
        <v>283</v>
      </c>
    </row>
    <row r="1474" customFormat="false" ht="15" hidden="false" customHeight="false" outlineLevel="0" collapsed="false">
      <c r="A1474" s="0" t="s">
        <v>1214</v>
      </c>
      <c r="B1474" s="0" t="s">
        <v>283</v>
      </c>
      <c r="C1474" s="0" t="s">
        <v>325</v>
      </c>
      <c r="D1474" s="0" t="n">
        <v>20180731</v>
      </c>
      <c r="E1474" s="0" t="s">
        <v>1268</v>
      </c>
      <c r="F1474" s="0" t="n">
        <v>300000</v>
      </c>
      <c r="G1474" s="0" t="n">
        <v>100.1529</v>
      </c>
      <c r="J1474" s="224" t="n">
        <f aca="false">ROUND(D1474/10000,0)</f>
        <v>2018</v>
      </c>
      <c r="K1474" s="224" t="n">
        <f aca="false">ROUND((D1474-J1474*10000)/100,0)</f>
        <v>7</v>
      </c>
      <c r="L1474" s="224" t="n">
        <f aca="false">D1474-J1474*10000-K1474*100</f>
        <v>31</v>
      </c>
      <c r="M1474" s="325" t="n">
        <f aca="false">DATE(J1474,K1474,L1474)</f>
        <v>43312</v>
      </c>
      <c r="N1474" s="222" t="n">
        <f aca="false">M1474+E1474</f>
        <v>43312.5253819444</v>
      </c>
      <c r="O1474" s="0" t="n">
        <v>100.1529</v>
      </c>
      <c r="Q1474" s="0" t="s">
        <v>283</v>
      </c>
    </row>
    <row r="1475" customFormat="false" ht="15" hidden="false" customHeight="false" outlineLevel="0" collapsed="false">
      <c r="A1475" s="0" t="s">
        <v>1214</v>
      </c>
      <c r="B1475" s="0" t="s">
        <v>283</v>
      </c>
      <c r="C1475" s="0" t="s">
        <v>325</v>
      </c>
      <c r="D1475" s="0" t="n">
        <v>20180731</v>
      </c>
      <c r="E1475" s="0" t="s">
        <v>1268</v>
      </c>
      <c r="F1475" s="0" t="n">
        <v>300000</v>
      </c>
      <c r="G1475" s="0" t="n">
        <v>100.1529</v>
      </c>
      <c r="J1475" s="224" t="n">
        <f aca="false">ROUND(D1475/10000,0)</f>
        <v>2018</v>
      </c>
      <c r="K1475" s="224" t="n">
        <f aca="false">ROUND((D1475-J1475*10000)/100,0)</f>
        <v>7</v>
      </c>
      <c r="L1475" s="224" t="n">
        <f aca="false">D1475-J1475*10000-K1475*100</f>
        <v>31</v>
      </c>
      <c r="M1475" s="325" t="n">
        <f aca="false">DATE(J1475,K1475,L1475)</f>
        <v>43312</v>
      </c>
      <c r="N1475" s="222" t="n">
        <f aca="false">M1475+E1475</f>
        <v>43312.5253819444</v>
      </c>
      <c r="O1475" s="0" t="n">
        <v>100.1529</v>
      </c>
      <c r="Q1475" s="0" t="s">
        <v>283</v>
      </c>
    </row>
    <row r="1476" customFormat="false" ht="15" hidden="false" customHeight="false" outlineLevel="0" collapsed="false">
      <c r="A1476" s="0" t="s">
        <v>1214</v>
      </c>
      <c r="B1476" s="0" t="s">
        <v>283</v>
      </c>
      <c r="C1476" s="0" t="s">
        <v>325</v>
      </c>
      <c r="D1476" s="0" t="n">
        <v>20180801</v>
      </c>
      <c r="E1476" s="0" t="s">
        <v>1269</v>
      </c>
      <c r="F1476" s="0" t="n">
        <v>29000</v>
      </c>
      <c r="G1476" s="0" t="n">
        <v>100.152</v>
      </c>
      <c r="J1476" s="224" t="n">
        <f aca="false">ROUND(D1476/10000,0)</f>
        <v>2018</v>
      </c>
      <c r="K1476" s="224" t="n">
        <f aca="false">ROUND((D1476-J1476*10000)/100,0)</f>
        <v>8</v>
      </c>
      <c r="L1476" s="224" t="n">
        <f aca="false">D1476-J1476*10000-K1476*100</f>
        <v>1</v>
      </c>
      <c r="M1476" s="325" t="n">
        <f aca="false">DATE(J1476,K1476,L1476)</f>
        <v>43313</v>
      </c>
      <c r="N1476" s="222" t="n">
        <f aca="false">M1476+E1476</f>
        <v>43313.4758449074</v>
      </c>
      <c r="O1476" s="0" t="n">
        <v>100.152</v>
      </c>
      <c r="Q1476" s="0" t="s">
        <v>283</v>
      </c>
    </row>
    <row r="1477" customFormat="false" ht="15" hidden="false" customHeight="false" outlineLevel="0" collapsed="false">
      <c r="A1477" s="0" t="s">
        <v>1214</v>
      </c>
      <c r="B1477" s="0" t="s">
        <v>283</v>
      </c>
      <c r="C1477" s="0" t="s">
        <v>325</v>
      </c>
      <c r="D1477" s="0" t="n">
        <v>20180801</v>
      </c>
      <c r="E1477" s="0" t="s">
        <v>1269</v>
      </c>
      <c r="F1477" s="0" t="n">
        <v>29000</v>
      </c>
      <c r="G1477" s="0" t="n">
        <v>100.152</v>
      </c>
      <c r="J1477" s="224" t="n">
        <f aca="false">ROUND(D1477/10000,0)</f>
        <v>2018</v>
      </c>
      <c r="K1477" s="224" t="n">
        <f aca="false">ROUND((D1477-J1477*10000)/100,0)</f>
        <v>8</v>
      </c>
      <c r="L1477" s="224" t="n">
        <f aca="false">D1477-J1477*10000-K1477*100</f>
        <v>1</v>
      </c>
      <c r="M1477" s="325" t="n">
        <f aca="false">DATE(J1477,K1477,L1477)</f>
        <v>43313</v>
      </c>
      <c r="N1477" s="222" t="n">
        <f aca="false">M1477+E1477</f>
        <v>43313.4758449074</v>
      </c>
      <c r="O1477" s="0" t="n">
        <v>100.152</v>
      </c>
      <c r="Q1477" s="0" t="s">
        <v>283</v>
      </c>
    </row>
    <row r="1478" customFormat="false" ht="15" hidden="false" customHeight="false" outlineLevel="0" collapsed="false">
      <c r="A1478" s="0" t="s">
        <v>1214</v>
      </c>
      <c r="B1478" s="0" t="s">
        <v>283</v>
      </c>
      <c r="C1478" s="0" t="s">
        <v>325</v>
      </c>
      <c r="D1478" s="0" t="n">
        <v>20180801</v>
      </c>
      <c r="E1478" s="0" t="s">
        <v>1270</v>
      </c>
      <c r="F1478" s="0" t="n">
        <v>500000</v>
      </c>
      <c r="G1478" s="0" t="n">
        <v>100.0354</v>
      </c>
      <c r="J1478" s="224" t="n">
        <f aca="false">ROUND(D1478/10000,0)</f>
        <v>2018</v>
      </c>
      <c r="K1478" s="224" t="n">
        <f aca="false">ROUND((D1478-J1478*10000)/100,0)</f>
        <v>8</v>
      </c>
      <c r="L1478" s="224" t="n">
        <f aca="false">D1478-J1478*10000-K1478*100</f>
        <v>1</v>
      </c>
      <c r="M1478" s="325" t="n">
        <f aca="false">DATE(J1478,K1478,L1478)</f>
        <v>43313</v>
      </c>
      <c r="N1478" s="222" t="n">
        <f aca="false">M1478+E1478</f>
        <v>43313.5101736111</v>
      </c>
      <c r="O1478" s="0" t="n">
        <v>100.0354</v>
      </c>
      <c r="Q1478" s="0" t="s">
        <v>283</v>
      </c>
    </row>
    <row r="1479" customFormat="false" ht="15" hidden="false" customHeight="false" outlineLevel="0" collapsed="false">
      <c r="A1479" s="0" t="s">
        <v>1214</v>
      </c>
      <c r="B1479" s="0" t="s">
        <v>283</v>
      </c>
      <c r="C1479" s="0" t="s">
        <v>325</v>
      </c>
      <c r="D1479" s="0" t="n">
        <v>20180801</v>
      </c>
      <c r="E1479" s="0" t="s">
        <v>1271</v>
      </c>
      <c r="F1479" s="0" t="n">
        <v>15000</v>
      </c>
      <c r="G1479" s="0" t="n">
        <v>100.153</v>
      </c>
      <c r="J1479" s="224" t="n">
        <f aca="false">ROUND(D1479/10000,0)</f>
        <v>2018</v>
      </c>
      <c r="K1479" s="224" t="n">
        <f aca="false">ROUND((D1479-J1479*10000)/100,0)</f>
        <v>8</v>
      </c>
      <c r="L1479" s="224" t="n">
        <f aca="false">D1479-J1479*10000-K1479*100</f>
        <v>1</v>
      </c>
      <c r="M1479" s="325" t="n">
        <f aca="false">DATE(J1479,K1479,L1479)</f>
        <v>43313</v>
      </c>
      <c r="N1479" s="222" t="n">
        <f aca="false">M1479+E1479</f>
        <v>43313.557337963</v>
      </c>
      <c r="O1479" s="0" t="n">
        <v>100.153</v>
      </c>
      <c r="Q1479" s="0" t="s">
        <v>283</v>
      </c>
    </row>
    <row r="1480" customFormat="false" ht="15" hidden="false" customHeight="false" outlineLevel="0" collapsed="false">
      <c r="A1480" s="0" t="s">
        <v>1214</v>
      </c>
      <c r="B1480" s="0" t="s">
        <v>283</v>
      </c>
      <c r="C1480" s="0" t="s">
        <v>325</v>
      </c>
      <c r="D1480" s="0" t="n">
        <v>20180801</v>
      </c>
      <c r="E1480" s="0" t="s">
        <v>1271</v>
      </c>
      <c r="F1480" s="0" t="n">
        <v>15000</v>
      </c>
      <c r="G1480" s="0" t="n">
        <v>100.758</v>
      </c>
      <c r="J1480" s="224" t="n">
        <f aca="false">ROUND(D1480/10000,0)</f>
        <v>2018</v>
      </c>
      <c r="K1480" s="224" t="n">
        <f aca="false">ROUND((D1480-J1480*10000)/100,0)</f>
        <v>8</v>
      </c>
      <c r="L1480" s="224" t="n">
        <f aca="false">D1480-J1480*10000-K1480*100</f>
        <v>1</v>
      </c>
      <c r="M1480" s="325" t="n">
        <f aca="false">DATE(J1480,K1480,L1480)</f>
        <v>43313</v>
      </c>
      <c r="N1480" s="222" t="n">
        <f aca="false">M1480+E1480</f>
        <v>43313.557337963</v>
      </c>
      <c r="O1480" s="0" t="n">
        <v>100.758</v>
      </c>
      <c r="Q1480" s="0" t="s">
        <v>283</v>
      </c>
    </row>
    <row r="1481" customFormat="false" ht="15" hidden="false" customHeight="false" outlineLevel="0" collapsed="false">
      <c r="A1481" s="0" t="s">
        <v>1214</v>
      </c>
      <c r="B1481" s="0" t="s">
        <v>283</v>
      </c>
      <c r="C1481" s="0" t="s">
        <v>325</v>
      </c>
      <c r="D1481" s="0" t="n">
        <v>20180801</v>
      </c>
      <c r="E1481" s="0" t="s">
        <v>1271</v>
      </c>
      <c r="F1481" s="0" t="n">
        <v>15000</v>
      </c>
      <c r="G1481" s="0" t="n">
        <v>100.133</v>
      </c>
      <c r="J1481" s="224" t="n">
        <f aca="false">ROUND(D1481/10000,0)</f>
        <v>2018</v>
      </c>
      <c r="K1481" s="224" t="n">
        <f aca="false">ROUND((D1481-J1481*10000)/100,0)</f>
        <v>8</v>
      </c>
      <c r="L1481" s="224" t="n">
        <f aca="false">D1481-J1481*10000-K1481*100</f>
        <v>1</v>
      </c>
      <c r="M1481" s="325" t="n">
        <f aca="false">DATE(J1481,K1481,L1481)</f>
        <v>43313</v>
      </c>
      <c r="N1481" s="222" t="n">
        <f aca="false">M1481+E1481</f>
        <v>43313.557337963</v>
      </c>
      <c r="O1481" s="0" t="n">
        <v>100.133</v>
      </c>
      <c r="Q1481" s="0" t="s">
        <v>283</v>
      </c>
    </row>
    <row r="1482" customFormat="false" ht="15" hidden="false" customHeight="false" outlineLevel="0" collapsed="false">
      <c r="A1482" s="0" t="s">
        <v>1214</v>
      </c>
      <c r="B1482" s="0" t="s">
        <v>283</v>
      </c>
      <c r="C1482" s="0" t="s">
        <v>325</v>
      </c>
      <c r="D1482" s="0" t="n">
        <v>20180801</v>
      </c>
      <c r="E1482" s="0" t="s">
        <v>1272</v>
      </c>
      <c r="F1482" s="0" t="n">
        <v>203000</v>
      </c>
      <c r="G1482" s="0" t="n">
        <v>100.149</v>
      </c>
      <c r="J1482" s="224" t="n">
        <f aca="false">ROUND(D1482/10000,0)</f>
        <v>2018</v>
      </c>
      <c r="K1482" s="224" t="n">
        <f aca="false">ROUND((D1482-J1482*10000)/100,0)</f>
        <v>8</v>
      </c>
      <c r="L1482" s="224" t="n">
        <f aca="false">D1482-J1482*10000-K1482*100</f>
        <v>1</v>
      </c>
      <c r="M1482" s="325" t="n">
        <f aca="false">DATE(J1482,K1482,L1482)</f>
        <v>43313</v>
      </c>
      <c r="N1482" s="222" t="n">
        <f aca="false">M1482+E1482</f>
        <v>43313.6082060185</v>
      </c>
      <c r="O1482" s="0" t="n">
        <v>100.149</v>
      </c>
      <c r="Q1482" s="0" t="s">
        <v>283</v>
      </c>
    </row>
    <row r="1483" customFormat="false" ht="15" hidden="false" customHeight="false" outlineLevel="0" collapsed="false">
      <c r="A1483" s="0" t="s">
        <v>1214</v>
      </c>
      <c r="B1483" s="0" t="s">
        <v>283</v>
      </c>
      <c r="C1483" s="0" t="s">
        <v>325</v>
      </c>
      <c r="D1483" s="0" t="n">
        <v>20180801</v>
      </c>
      <c r="E1483" s="0" t="s">
        <v>1272</v>
      </c>
      <c r="F1483" s="0" t="n">
        <v>203000</v>
      </c>
      <c r="G1483" s="0" t="n">
        <v>100.149</v>
      </c>
      <c r="J1483" s="224" t="n">
        <f aca="false">ROUND(D1483/10000,0)</f>
        <v>2018</v>
      </c>
      <c r="K1483" s="224" t="n">
        <f aca="false">ROUND((D1483-J1483*10000)/100,0)</f>
        <v>8</v>
      </c>
      <c r="L1483" s="224" t="n">
        <f aca="false">D1483-J1483*10000-K1483*100</f>
        <v>1</v>
      </c>
      <c r="M1483" s="325" t="n">
        <f aca="false">DATE(J1483,K1483,L1483)</f>
        <v>43313</v>
      </c>
      <c r="N1483" s="222" t="n">
        <f aca="false">M1483+E1483</f>
        <v>43313.6082060185</v>
      </c>
      <c r="O1483" s="0" t="n">
        <v>100.149</v>
      </c>
      <c r="Q1483" s="0" t="s">
        <v>283</v>
      </c>
    </row>
    <row r="1484" customFormat="false" ht="15" hidden="false" customHeight="false" outlineLevel="0" collapsed="false">
      <c r="A1484" s="0" t="s">
        <v>1214</v>
      </c>
      <c r="B1484" s="0" t="s">
        <v>283</v>
      </c>
      <c r="C1484" s="0" t="s">
        <v>325</v>
      </c>
      <c r="D1484" s="0" t="n">
        <v>20180802</v>
      </c>
      <c r="E1484" s="0" t="s">
        <v>1273</v>
      </c>
      <c r="F1484" s="0" t="n">
        <v>50000</v>
      </c>
      <c r="G1484" s="0" t="n">
        <v>100.13543</v>
      </c>
      <c r="J1484" s="224" t="n">
        <f aca="false">ROUND(D1484/10000,0)</f>
        <v>2018</v>
      </c>
      <c r="K1484" s="224" t="n">
        <f aca="false">ROUND((D1484-J1484*10000)/100,0)</f>
        <v>8</v>
      </c>
      <c r="L1484" s="224" t="n">
        <f aca="false">D1484-J1484*10000-K1484*100</f>
        <v>2</v>
      </c>
      <c r="M1484" s="325" t="n">
        <f aca="false">DATE(J1484,K1484,L1484)</f>
        <v>43314</v>
      </c>
      <c r="N1484" s="222" t="n">
        <f aca="false">M1484+E1484</f>
        <v>43314.3000578704</v>
      </c>
      <c r="O1484" s="0" t="n">
        <v>100.13543</v>
      </c>
      <c r="Q1484" s="0" t="s">
        <v>283</v>
      </c>
    </row>
    <row r="1485" customFormat="false" ht="15" hidden="false" customHeight="false" outlineLevel="0" collapsed="false">
      <c r="A1485" s="0" t="s">
        <v>1214</v>
      </c>
      <c r="B1485" s="0" t="s">
        <v>283</v>
      </c>
      <c r="C1485" s="0" t="s">
        <v>325</v>
      </c>
      <c r="D1485" s="0" t="n">
        <v>20180802</v>
      </c>
      <c r="E1485" s="0" t="s">
        <v>1274</v>
      </c>
      <c r="F1485" s="0" t="n">
        <v>500000</v>
      </c>
      <c r="G1485" s="0" t="n">
        <v>100.119</v>
      </c>
      <c r="J1485" s="224" t="n">
        <f aca="false">ROUND(D1485/10000,0)</f>
        <v>2018</v>
      </c>
      <c r="K1485" s="224" t="n">
        <f aca="false">ROUND((D1485-J1485*10000)/100,0)</f>
        <v>8</v>
      </c>
      <c r="L1485" s="224" t="n">
        <f aca="false">D1485-J1485*10000-K1485*100</f>
        <v>2</v>
      </c>
      <c r="M1485" s="325" t="n">
        <f aca="false">DATE(J1485,K1485,L1485)</f>
        <v>43314</v>
      </c>
      <c r="N1485" s="222" t="n">
        <f aca="false">M1485+E1485</f>
        <v>43314.5347916667</v>
      </c>
      <c r="O1485" s="0" t="n">
        <v>100.119</v>
      </c>
      <c r="Q1485" s="0" t="s">
        <v>283</v>
      </c>
    </row>
    <row r="1486" customFormat="false" ht="15" hidden="false" customHeight="false" outlineLevel="0" collapsed="false">
      <c r="A1486" s="0" t="s">
        <v>1214</v>
      </c>
      <c r="B1486" s="0" t="s">
        <v>283</v>
      </c>
      <c r="C1486" s="0" t="s">
        <v>325</v>
      </c>
      <c r="D1486" s="0" t="n">
        <v>20180802</v>
      </c>
      <c r="E1486" s="0" t="s">
        <v>1275</v>
      </c>
      <c r="F1486" s="0" t="n">
        <v>5000</v>
      </c>
      <c r="G1486" s="0" t="n">
        <v>100.149</v>
      </c>
      <c r="J1486" s="224" t="n">
        <f aca="false">ROUND(D1486/10000,0)</f>
        <v>2018</v>
      </c>
      <c r="K1486" s="224" t="n">
        <f aca="false">ROUND((D1486-J1486*10000)/100,0)</f>
        <v>8</v>
      </c>
      <c r="L1486" s="224" t="n">
        <f aca="false">D1486-J1486*10000-K1486*100</f>
        <v>2</v>
      </c>
      <c r="M1486" s="325" t="n">
        <f aca="false">DATE(J1486,K1486,L1486)</f>
        <v>43314</v>
      </c>
      <c r="N1486" s="222" t="n">
        <f aca="false">M1486+E1486</f>
        <v>43314.624537037</v>
      </c>
      <c r="O1486" s="0" t="n">
        <v>100.149</v>
      </c>
      <c r="Q1486" s="0" t="s">
        <v>283</v>
      </c>
    </row>
    <row r="1487" customFormat="false" ht="15" hidden="false" customHeight="false" outlineLevel="0" collapsed="false">
      <c r="A1487" s="0" t="s">
        <v>1214</v>
      </c>
      <c r="B1487" s="0" t="s">
        <v>283</v>
      </c>
      <c r="C1487" s="0" t="s">
        <v>325</v>
      </c>
      <c r="D1487" s="0" t="n">
        <v>20180802</v>
      </c>
      <c r="E1487" s="0" t="s">
        <v>1276</v>
      </c>
      <c r="F1487" s="0" t="n">
        <v>5000</v>
      </c>
      <c r="G1487" s="0" t="n">
        <v>100.149</v>
      </c>
      <c r="J1487" s="224" t="n">
        <f aca="false">ROUND(D1487/10000,0)</f>
        <v>2018</v>
      </c>
      <c r="K1487" s="224" t="n">
        <f aca="false">ROUND((D1487-J1487*10000)/100,0)</f>
        <v>8</v>
      </c>
      <c r="L1487" s="224" t="n">
        <f aca="false">D1487-J1487*10000-K1487*100</f>
        <v>2</v>
      </c>
      <c r="M1487" s="325" t="n">
        <f aca="false">DATE(J1487,K1487,L1487)</f>
        <v>43314</v>
      </c>
      <c r="N1487" s="222" t="n">
        <f aca="false">M1487+E1487</f>
        <v>43314.6246875</v>
      </c>
      <c r="O1487" s="0" t="n">
        <v>100.149</v>
      </c>
      <c r="Q1487" s="0" t="s">
        <v>283</v>
      </c>
    </row>
    <row r="1488" customFormat="false" ht="15" hidden="false" customHeight="false" outlineLevel="0" collapsed="false">
      <c r="A1488" s="0" t="s">
        <v>1214</v>
      </c>
      <c r="B1488" s="0" t="s">
        <v>283</v>
      </c>
      <c r="C1488" s="0" t="s">
        <v>325</v>
      </c>
      <c r="D1488" s="0" t="n">
        <v>20180803</v>
      </c>
      <c r="E1488" s="0" t="s">
        <v>1277</v>
      </c>
      <c r="F1488" s="0" t="n">
        <v>20000</v>
      </c>
      <c r="G1488" s="0" t="n">
        <v>100.149</v>
      </c>
      <c r="J1488" s="224" t="n">
        <f aca="false">ROUND(D1488/10000,0)</f>
        <v>2018</v>
      </c>
      <c r="K1488" s="224" t="n">
        <f aca="false">ROUND((D1488-J1488*10000)/100,0)</f>
        <v>8</v>
      </c>
      <c r="L1488" s="224" t="n">
        <f aca="false">D1488-J1488*10000-K1488*100</f>
        <v>3</v>
      </c>
      <c r="M1488" s="325" t="n">
        <f aca="false">DATE(J1488,K1488,L1488)</f>
        <v>43315</v>
      </c>
      <c r="N1488" s="222" t="n">
        <f aca="false">M1488+E1488</f>
        <v>43315.4760300926</v>
      </c>
      <c r="O1488" s="0" t="n">
        <v>100.149</v>
      </c>
      <c r="Q1488" s="0" t="s">
        <v>283</v>
      </c>
    </row>
    <row r="1489" customFormat="false" ht="15" hidden="false" customHeight="false" outlineLevel="0" collapsed="false">
      <c r="A1489" s="0" t="s">
        <v>1214</v>
      </c>
      <c r="B1489" s="0" t="s">
        <v>283</v>
      </c>
      <c r="C1489" s="0" t="s">
        <v>325</v>
      </c>
      <c r="D1489" s="0" t="n">
        <v>20180803</v>
      </c>
      <c r="E1489" s="0" t="s">
        <v>1278</v>
      </c>
      <c r="F1489" s="0" t="n">
        <v>20000</v>
      </c>
      <c r="G1489" s="0" t="n">
        <v>100.149</v>
      </c>
      <c r="J1489" s="224" t="n">
        <f aca="false">ROUND(D1489/10000,0)</f>
        <v>2018</v>
      </c>
      <c r="K1489" s="224" t="n">
        <f aca="false">ROUND((D1489-J1489*10000)/100,0)</f>
        <v>8</v>
      </c>
      <c r="L1489" s="224" t="n">
        <f aca="false">D1489-J1489*10000-K1489*100</f>
        <v>3</v>
      </c>
      <c r="M1489" s="325" t="n">
        <f aca="false">DATE(J1489,K1489,L1489)</f>
        <v>43315</v>
      </c>
      <c r="N1489" s="222" t="n">
        <f aca="false">M1489+E1489</f>
        <v>43315.4762384259</v>
      </c>
      <c r="O1489" s="0" t="n">
        <v>100.149</v>
      </c>
      <c r="Q1489" s="0" t="s">
        <v>283</v>
      </c>
    </row>
    <row r="1490" customFormat="false" ht="15" hidden="false" customHeight="false" outlineLevel="0" collapsed="false">
      <c r="A1490" s="0" t="s">
        <v>1214</v>
      </c>
      <c r="B1490" s="0" t="s">
        <v>283</v>
      </c>
      <c r="C1490" s="0" t="s">
        <v>325</v>
      </c>
      <c r="D1490" s="0" t="n">
        <v>20180803</v>
      </c>
      <c r="E1490" s="0" t="s">
        <v>1278</v>
      </c>
      <c r="F1490" s="0" t="n">
        <v>20000</v>
      </c>
      <c r="G1490" s="0" t="n">
        <v>100.774</v>
      </c>
      <c r="J1490" s="224" t="n">
        <f aca="false">ROUND(D1490/10000,0)</f>
        <v>2018</v>
      </c>
      <c r="K1490" s="224" t="n">
        <f aca="false">ROUND((D1490-J1490*10000)/100,0)</f>
        <v>8</v>
      </c>
      <c r="L1490" s="224" t="n">
        <f aca="false">D1490-J1490*10000-K1490*100</f>
        <v>3</v>
      </c>
      <c r="M1490" s="325" t="n">
        <f aca="false">DATE(J1490,K1490,L1490)</f>
        <v>43315</v>
      </c>
      <c r="N1490" s="222" t="n">
        <f aca="false">M1490+E1490</f>
        <v>43315.4762384259</v>
      </c>
      <c r="O1490" s="0" t="n">
        <v>100.774</v>
      </c>
      <c r="Q1490" s="0" t="s">
        <v>283</v>
      </c>
    </row>
    <row r="1491" customFormat="false" ht="15" hidden="false" customHeight="false" outlineLevel="0" collapsed="false">
      <c r="A1491" s="0" t="s">
        <v>1214</v>
      </c>
      <c r="B1491" s="0" t="s">
        <v>283</v>
      </c>
      <c r="C1491" s="0" t="s">
        <v>325</v>
      </c>
      <c r="D1491" s="0" t="n">
        <v>20180803</v>
      </c>
      <c r="E1491" s="0" t="s">
        <v>1278</v>
      </c>
      <c r="F1491" s="0" t="n">
        <v>20000</v>
      </c>
      <c r="G1491" s="0" t="n">
        <v>100.149</v>
      </c>
      <c r="J1491" s="224" t="n">
        <f aca="false">ROUND(D1491/10000,0)</f>
        <v>2018</v>
      </c>
      <c r="K1491" s="224" t="n">
        <f aca="false">ROUND((D1491-J1491*10000)/100,0)</f>
        <v>8</v>
      </c>
      <c r="L1491" s="224" t="n">
        <f aca="false">D1491-J1491*10000-K1491*100</f>
        <v>3</v>
      </c>
      <c r="M1491" s="325" t="n">
        <f aca="false">DATE(J1491,K1491,L1491)</f>
        <v>43315</v>
      </c>
      <c r="N1491" s="222" t="n">
        <f aca="false">M1491+E1491</f>
        <v>43315.4762384259</v>
      </c>
      <c r="O1491" s="0" t="n">
        <v>100.149</v>
      </c>
      <c r="Q1491" s="0" t="s">
        <v>283</v>
      </c>
    </row>
    <row r="1492" customFormat="false" ht="15" hidden="false" customHeight="false" outlineLevel="0" collapsed="false">
      <c r="A1492" s="0" t="s">
        <v>1214</v>
      </c>
      <c r="B1492" s="0" t="s">
        <v>283</v>
      </c>
      <c r="C1492" s="0" t="s">
        <v>325</v>
      </c>
      <c r="D1492" s="0" t="n">
        <v>20180803</v>
      </c>
      <c r="E1492" s="0" t="s">
        <v>1279</v>
      </c>
      <c r="F1492" s="0" t="n">
        <v>100000</v>
      </c>
      <c r="G1492" s="0" t="n">
        <v>100.0299</v>
      </c>
      <c r="J1492" s="224" t="n">
        <f aca="false">ROUND(D1492/10000,0)</f>
        <v>2018</v>
      </c>
      <c r="K1492" s="224" t="n">
        <f aca="false">ROUND((D1492-J1492*10000)/100,0)</f>
        <v>8</v>
      </c>
      <c r="L1492" s="224" t="n">
        <f aca="false">D1492-J1492*10000-K1492*100</f>
        <v>3</v>
      </c>
      <c r="M1492" s="325" t="n">
        <f aca="false">DATE(J1492,K1492,L1492)</f>
        <v>43315</v>
      </c>
      <c r="N1492" s="222" t="n">
        <f aca="false">M1492+E1492</f>
        <v>43315.496875</v>
      </c>
      <c r="O1492" s="0" t="n">
        <v>100.0299</v>
      </c>
      <c r="Q1492" s="0" t="s">
        <v>283</v>
      </c>
    </row>
    <row r="1493" customFormat="false" ht="15" hidden="false" customHeight="false" outlineLevel="0" collapsed="false">
      <c r="A1493" s="0" t="s">
        <v>1214</v>
      </c>
      <c r="B1493" s="0" t="s">
        <v>283</v>
      </c>
      <c r="C1493" s="0" t="s">
        <v>325</v>
      </c>
      <c r="D1493" s="0" t="n">
        <v>20180803</v>
      </c>
      <c r="E1493" s="0" t="s">
        <v>1280</v>
      </c>
      <c r="F1493" s="0" t="n">
        <v>190000</v>
      </c>
      <c r="G1493" s="0" t="n">
        <v>100.0921</v>
      </c>
      <c r="J1493" s="224" t="n">
        <f aca="false">ROUND(D1493/10000,0)</f>
        <v>2018</v>
      </c>
      <c r="K1493" s="224" t="n">
        <f aca="false">ROUND((D1493-J1493*10000)/100,0)</f>
        <v>8</v>
      </c>
      <c r="L1493" s="224" t="n">
        <f aca="false">D1493-J1493*10000-K1493*100</f>
        <v>3</v>
      </c>
      <c r="M1493" s="325" t="n">
        <f aca="false">DATE(J1493,K1493,L1493)</f>
        <v>43315</v>
      </c>
      <c r="N1493" s="222" t="n">
        <f aca="false">M1493+E1493</f>
        <v>43315.506412037</v>
      </c>
      <c r="O1493" s="0" t="n">
        <v>100.0921</v>
      </c>
      <c r="Q1493" s="0" t="s">
        <v>283</v>
      </c>
    </row>
    <row r="1494" customFormat="false" ht="15" hidden="false" customHeight="false" outlineLevel="0" collapsed="false">
      <c r="A1494" s="0" t="s">
        <v>1214</v>
      </c>
      <c r="B1494" s="0" t="s">
        <v>283</v>
      </c>
      <c r="C1494" s="0" t="s">
        <v>325</v>
      </c>
      <c r="D1494" s="0" t="n">
        <v>20180806</v>
      </c>
      <c r="E1494" s="0" t="s">
        <v>1281</v>
      </c>
      <c r="F1494" s="0" t="n">
        <v>100000</v>
      </c>
      <c r="G1494" s="0" t="n">
        <v>100.122</v>
      </c>
      <c r="J1494" s="224" t="n">
        <f aca="false">ROUND(D1494/10000,0)</f>
        <v>2018</v>
      </c>
      <c r="K1494" s="224" t="n">
        <f aca="false">ROUND((D1494-J1494*10000)/100,0)</f>
        <v>8</v>
      </c>
      <c r="L1494" s="224" t="n">
        <f aca="false">D1494-J1494*10000-K1494*100</f>
        <v>6</v>
      </c>
      <c r="M1494" s="325" t="n">
        <f aca="false">DATE(J1494,K1494,L1494)</f>
        <v>43318</v>
      </c>
      <c r="N1494" s="222" t="n">
        <f aca="false">M1494+E1494</f>
        <v>43318.4549768519</v>
      </c>
      <c r="O1494" s="0" t="n">
        <v>100.122</v>
      </c>
      <c r="Q1494" s="0" t="s">
        <v>283</v>
      </c>
    </row>
    <row r="1495" customFormat="false" ht="15" hidden="false" customHeight="false" outlineLevel="0" collapsed="false">
      <c r="A1495" s="0" t="s">
        <v>1214</v>
      </c>
      <c r="B1495" s="0" t="s">
        <v>283</v>
      </c>
      <c r="C1495" s="0" t="s">
        <v>325</v>
      </c>
      <c r="D1495" s="0" t="n">
        <v>20180806</v>
      </c>
      <c r="E1495" s="0" t="s">
        <v>1281</v>
      </c>
      <c r="F1495" s="0" t="n">
        <v>100000</v>
      </c>
      <c r="G1495" s="0" t="n">
        <v>100.142</v>
      </c>
      <c r="J1495" s="224" t="n">
        <f aca="false">ROUND(D1495/10000,0)</f>
        <v>2018</v>
      </c>
      <c r="K1495" s="224" t="n">
        <f aca="false">ROUND((D1495-J1495*10000)/100,0)</f>
        <v>8</v>
      </c>
      <c r="L1495" s="224" t="n">
        <f aca="false">D1495-J1495*10000-K1495*100</f>
        <v>6</v>
      </c>
      <c r="M1495" s="325" t="n">
        <f aca="false">DATE(J1495,K1495,L1495)</f>
        <v>43318</v>
      </c>
      <c r="N1495" s="222" t="n">
        <f aca="false">M1495+E1495</f>
        <v>43318.4549768519</v>
      </c>
      <c r="O1495" s="0" t="n">
        <v>100.142</v>
      </c>
      <c r="Q1495" s="0" t="s">
        <v>283</v>
      </c>
    </row>
    <row r="1496" customFormat="false" ht="15" hidden="false" customHeight="false" outlineLevel="0" collapsed="false">
      <c r="A1496" s="0" t="s">
        <v>1214</v>
      </c>
      <c r="B1496" s="0" t="s">
        <v>283</v>
      </c>
      <c r="C1496" s="0" t="s">
        <v>325</v>
      </c>
      <c r="D1496" s="0" t="n">
        <v>20180808</v>
      </c>
      <c r="E1496" s="0" t="s">
        <v>1282</v>
      </c>
      <c r="F1496" s="0" t="n">
        <v>100000</v>
      </c>
      <c r="G1496" s="0" t="n">
        <v>100.142</v>
      </c>
      <c r="J1496" s="224" t="n">
        <f aca="false">ROUND(D1496/10000,0)</f>
        <v>2018</v>
      </c>
      <c r="K1496" s="224" t="n">
        <f aca="false">ROUND((D1496-J1496*10000)/100,0)</f>
        <v>8</v>
      </c>
      <c r="L1496" s="224" t="n">
        <f aca="false">D1496-J1496*10000-K1496*100</f>
        <v>8</v>
      </c>
      <c r="M1496" s="325" t="n">
        <f aca="false">DATE(J1496,K1496,L1496)</f>
        <v>43320</v>
      </c>
      <c r="N1496" s="222" t="n">
        <f aca="false">M1496+E1496</f>
        <v>43320.7091898148</v>
      </c>
      <c r="O1496" s="0" t="n">
        <v>100.142</v>
      </c>
      <c r="Q1496" s="0" t="s">
        <v>283</v>
      </c>
    </row>
    <row r="1497" customFormat="false" ht="15" hidden="false" customHeight="false" outlineLevel="0" collapsed="false">
      <c r="A1497" s="0" t="s">
        <v>1214</v>
      </c>
      <c r="B1497" s="0" t="s">
        <v>283</v>
      </c>
      <c r="C1497" s="0" t="s">
        <v>325</v>
      </c>
      <c r="D1497" s="0" t="n">
        <v>20180808</v>
      </c>
      <c r="E1497" s="0" t="s">
        <v>1282</v>
      </c>
      <c r="F1497" s="0" t="n">
        <v>100000</v>
      </c>
      <c r="G1497" s="0" t="n">
        <v>100.142</v>
      </c>
      <c r="J1497" s="224" t="n">
        <f aca="false">ROUND(D1497/10000,0)</f>
        <v>2018</v>
      </c>
      <c r="K1497" s="224" t="n">
        <f aca="false">ROUND((D1497-J1497*10000)/100,0)</f>
        <v>8</v>
      </c>
      <c r="L1497" s="224" t="n">
        <f aca="false">D1497-J1497*10000-K1497*100</f>
        <v>8</v>
      </c>
      <c r="M1497" s="325" t="n">
        <f aca="false">DATE(J1497,K1497,L1497)</f>
        <v>43320</v>
      </c>
      <c r="N1497" s="222" t="n">
        <f aca="false">M1497+E1497</f>
        <v>43320.7091898148</v>
      </c>
      <c r="O1497" s="0" t="n">
        <v>100.142</v>
      </c>
      <c r="Q1497" s="0" t="s">
        <v>283</v>
      </c>
    </row>
    <row r="1498" customFormat="false" ht="15" hidden="false" customHeight="false" outlineLevel="0" collapsed="false">
      <c r="A1498" s="0" t="s">
        <v>1214</v>
      </c>
      <c r="B1498" s="0" t="s">
        <v>283</v>
      </c>
      <c r="C1498" s="0" t="s">
        <v>325</v>
      </c>
      <c r="D1498" s="0" t="n">
        <v>20180809</v>
      </c>
      <c r="E1498" s="0" t="s">
        <v>1283</v>
      </c>
      <c r="F1498" s="0" t="n">
        <v>380000</v>
      </c>
      <c r="G1498" s="0" t="n">
        <v>100.1</v>
      </c>
      <c r="J1498" s="224" t="n">
        <f aca="false">ROUND(D1498/10000,0)</f>
        <v>2018</v>
      </c>
      <c r="K1498" s="224" t="n">
        <f aca="false">ROUND((D1498-J1498*10000)/100,0)</f>
        <v>8</v>
      </c>
      <c r="L1498" s="224" t="n">
        <f aca="false">D1498-J1498*10000-K1498*100</f>
        <v>9</v>
      </c>
      <c r="M1498" s="325" t="n">
        <f aca="false">DATE(J1498,K1498,L1498)</f>
        <v>43321</v>
      </c>
      <c r="N1498" s="222" t="n">
        <f aca="false">M1498+E1498</f>
        <v>43321.3924189815</v>
      </c>
      <c r="O1498" s="0" t="n">
        <v>100.1</v>
      </c>
      <c r="Q1498" s="0" t="s">
        <v>283</v>
      </c>
    </row>
    <row r="1499" customFormat="false" ht="15" hidden="false" customHeight="false" outlineLevel="0" collapsed="false">
      <c r="A1499" s="0" t="s">
        <v>1214</v>
      </c>
      <c r="B1499" s="0" t="s">
        <v>283</v>
      </c>
      <c r="C1499" s="0" t="s">
        <v>325</v>
      </c>
      <c r="D1499" s="0" t="n">
        <v>20180809</v>
      </c>
      <c r="E1499" s="0" t="s">
        <v>1284</v>
      </c>
      <c r="F1499" s="0" t="n">
        <v>67000</v>
      </c>
      <c r="G1499" s="0" t="n">
        <v>100.07</v>
      </c>
      <c r="J1499" s="224" t="n">
        <f aca="false">ROUND(D1499/10000,0)</f>
        <v>2018</v>
      </c>
      <c r="K1499" s="224" t="n">
        <f aca="false">ROUND((D1499-J1499*10000)/100,0)</f>
        <v>8</v>
      </c>
      <c r="L1499" s="224" t="n">
        <f aca="false">D1499-J1499*10000-K1499*100</f>
        <v>9</v>
      </c>
      <c r="M1499" s="325" t="n">
        <f aca="false">DATE(J1499,K1499,L1499)</f>
        <v>43321</v>
      </c>
      <c r="N1499" s="222" t="n">
        <f aca="false">M1499+E1499</f>
        <v>43321.5252893519</v>
      </c>
      <c r="O1499" s="0" t="n">
        <v>100.07</v>
      </c>
      <c r="Q1499" s="0" t="s">
        <v>283</v>
      </c>
    </row>
    <row r="1500" customFormat="false" ht="15" hidden="false" customHeight="false" outlineLevel="0" collapsed="false">
      <c r="A1500" s="0" t="s">
        <v>1214</v>
      </c>
      <c r="B1500" s="0" t="s">
        <v>283</v>
      </c>
      <c r="C1500" s="0" t="s">
        <v>325</v>
      </c>
      <c r="D1500" s="0" t="n">
        <v>20180809</v>
      </c>
      <c r="E1500" s="0" t="s">
        <v>1284</v>
      </c>
      <c r="F1500" s="0" t="n">
        <v>35000</v>
      </c>
      <c r="G1500" s="0" t="n">
        <v>100.07</v>
      </c>
      <c r="J1500" s="224" t="n">
        <f aca="false">ROUND(D1500/10000,0)</f>
        <v>2018</v>
      </c>
      <c r="K1500" s="224" t="n">
        <f aca="false">ROUND((D1500-J1500*10000)/100,0)</f>
        <v>8</v>
      </c>
      <c r="L1500" s="224" t="n">
        <f aca="false">D1500-J1500*10000-K1500*100</f>
        <v>9</v>
      </c>
      <c r="M1500" s="325" t="n">
        <f aca="false">DATE(J1500,K1500,L1500)</f>
        <v>43321</v>
      </c>
      <c r="N1500" s="222" t="n">
        <f aca="false">M1500+E1500</f>
        <v>43321.5252893519</v>
      </c>
      <c r="O1500" s="0" t="n">
        <v>100.07</v>
      </c>
      <c r="Q1500" s="0" t="s">
        <v>283</v>
      </c>
    </row>
    <row r="1501" customFormat="false" ht="15" hidden="false" customHeight="false" outlineLevel="0" collapsed="false">
      <c r="A1501" s="0" t="s">
        <v>1214</v>
      </c>
      <c r="B1501" s="0" t="s">
        <v>283</v>
      </c>
      <c r="C1501" s="0" t="s">
        <v>325</v>
      </c>
      <c r="D1501" s="0" t="n">
        <v>20180809</v>
      </c>
      <c r="E1501" s="0" t="s">
        <v>1285</v>
      </c>
      <c r="F1501" s="0" t="n">
        <v>25000</v>
      </c>
      <c r="G1501" s="0" t="n">
        <v>100.07</v>
      </c>
      <c r="J1501" s="224" t="n">
        <f aca="false">ROUND(D1501/10000,0)</f>
        <v>2018</v>
      </c>
      <c r="K1501" s="224" t="n">
        <f aca="false">ROUND((D1501-J1501*10000)/100,0)</f>
        <v>8</v>
      </c>
      <c r="L1501" s="224" t="n">
        <f aca="false">D1501-J1501*10000-K1501*100</f>
        <v>9</v>
      </c>
      <c r="M1501" s="325" t="n">
        <f aca="false">DATE(J1501,K1501,L1501)</f>
        <v>43321</v>
      </c>
      <c r="N1501" s="222" t="n">
        <f aca="false">M1501+E1501</f>
        <v>43321.5352777778</v>
      </c>
      <c r="O1501" s="0" t="n">
        <v>100.07</v>
      </c>
      <c r="Q1501" s="0" t="s">
        <v>283</v>
      </c>
    </row>
    <row r="1502" customFormat="false" ht="15" hidden="false" customHeight="false" outlineLevel="0" collapsed="false">
      <c r="A1502" s="0" t="s">
        <v>1214</v>
      </c>
      <c r="B1502" s="0" t="s">
        <v>283</v>
      </c>
      <c r="C1502" s="0" t="s">
        <v>325</v>
      </c>
      <c r="D1502" s="0" t="n">
        <v>20180809</v>
      </c>
      <c r="E1502" s="0" t="s">
        <v>1286</v>
      </c>
      <c r="F1502" s="0" t="n">
        <v>10000</v>
      </c>
      <c r="G1502" s="0" t="n">
        <v>100.07</v>
      </c>
      <c r="J1502" s="224" t="n">
        <f aca="false">ROUND(D1502/10000,0)</f>
        <v>2018</v>
      </c>
      <c r="K1502" s="224" t="n">
        <f aca="false">ROUND((D1502-J1502*10000)/100,0)</f>
        <v>8</v>
      </c>
      <c r="L1502" s="224" t="n">
        <f aca="false">D1502-J1502*10000-K1502*100</f>
        <v>9</v>
      </c>
      <c r="M1502" s="325" t="n">
        <f aca="false">DATE(J1502,K1502,L1502)</f>
        <v>43321</v>
      </c>
      <c r="N1502" s="222" t="n">
        <f aca="false">M1502+E1502</f>
        <v>43321.535474537</v>
      </c>
      <c r="O1502" s="0" t="n">
        <v>100.07</v>
      </c>
      <c r="Q1502" s="0" t="s">
        <v>283</v>
      </c>
    </row>
    <row r="1503" customFormat="false" ht="15" hidden="false" customHeight="false" outlineLevel="0" collapsed="false">
      <c r="A1503" s="0" t="s">
        <v>1214</v>
      </c>
      <c r="B1503" s="0" t="s">
        <v>283</v>
      </c>
      <c r="C1503" s="0" t="s">
        <v>325</v>
      </c>
      <c r="D1503" s="0" t="n">
        <v>20180810</v>
      </c>
      <c r="E1503" s="0" t="s">
        <v>1287</v>
      </c>
      <c r="F1503" s="0" t="n">
        <v>32000</v>
      </c>
      <c r="G1503" s="0" t="n">
        <v>100.023</v>
      </c>
      <c r="J1503" s="224" t="n">
        <f aca="false">ROUND(D1503/10000,0)</f>
        <v>2018</v>
      </c>
      <c r="K1503" s="224" t="n">
        <f aca="false">ROUND((D1503-J1503*10000)/100,0)</f>
        <v>8</v>
      </c>
      <c r="L1503" s="224" t="n">
        <f aca="false">D1503-J1503*10000-K1503*100</f>
        <v>10</v>
      </c>
      <c r="M1503" s="325" t="n">
        <f aca="false">DATE(J1503,K1503,L1503)</f>
        <v>43322</v>
      </c>
      <c r="N1503" s="222" t="n">
        <f aca="false">M1503+E1503</f>
        <v>43322.3657175926</v>
      </c>
      <c r="O1503" s="0" t="n">
        <v>100.023</v>
      </c>
      <c r="Q1503" s="0" t="s">
        <v>283</v>
      </c>
    </row>
    <row r="1504" customFormat="false" ht="15" hidden="false" customHeight="false" outlineLevel="0" collapsed="false">
      <c r="A1504" s="0" t="s">
        <v>1214</v>
      </c>
      <c r="B1504" s="0" t="s">
        <v>283</v>
      </c>
      <c r="C1504" s="0" t="s">
        <v>325</v>
      </c>
      <c r="D1504" s="0" t="n">
        <v>20180810</v>
      </c>
      <c r="E1504" s="0" t="s">
        <v>1288</v>
      </c>
      <c r="F1504" s="0" t="n">
        <v>10000</v>
      </c>
      <c r="G1504" s="0" t="n">
        <v>100.1</v>
      </c>
      <c r="J1504" s="224" t="n">
        <f aca="false">ROUND(D1504/10000,0)</f>
        <v>2018</v>
      </c>
      <c r="K1504" s="224" t="n">
        <f aca="false">ROUND((D1504-J1504*10000)/100,0)</f>
        <v>8</v>
      </c>
      <c r="L1504" s="224" t="n">
        <f aca="false">D1504-J1504*10000-K1504*100</f>
        <v>10</v>
      </c>
      <c r="M1504" s="325" t="n">
        <f aca="false">DATE(J1504,K1504,L1504)</f>
        <v>43322</v>
      </c>
      <c r="N1504" s="222" t="n">
        <f aca="false">M1504+E1504</f>
        <v>43322.6640625</v>
      </c>
      <c r="O1504" s="0" t="n">
        <v>100.1</v>
      </c>
      <c r="Q1504" s="0" t="s">
        <v>283</v>
      </c>
    </row>
    <row r="1505" customFormat="false" ht="15" hidden="false" customHeight="false" outlineLevel="0" collapsed="false">
      <c r="A1505" s="0" t="s">
        <v>1214</v>
      </c>
      <c r="B1505" s="0" t="s">
        <v>283</v>
      </c>
      <c r="C1505" s="0" t="s">
        <v>325</v>
      </c>
      <c r="D1505" s="0" t="n">
        <v>20180810</v>
      </c>
      <c r="E1505" s="0" t="s">
        <v>1289</v>
      </c>
      <c r="F1505" s="0" t="n">
        <v>10000</v>
      </c>
      <c r="G1505" s="0" t="n">
        <v>100.1</v>
      </c>
      <c r="J1505" s="224" t="n">
        <f aca="false">ROUND(D1505/10000,0)</f>
        <v>2018</v>
      </c>
      <c r="K1505" s="224" t="n">
        <f aca="false">ROUND((D1505-J1505*10000)/100,0)</f>
        <v>8</v>
      </c>
      <c r="L1505" s="224" t="n">
        <f aca="false">D1505-J1505*10000-K1505*100</f>
        <v>10</v>
      </c>
      <c r="M1505" s="325" t="n">
        <f aca="false">DATE(J1505,K1505,L1505)</f>
        <v>43322</v>
      </c>
      <c r="N1505" s="222" t="n">
        <f aca="false">M1505+E1505</f>
        <v>43322.6656597222</v>
      </c>
      <c r="O1505" s="0" t="n">
        <v>100.1</v>
      </c>
      <c r="Q1505" s="0" t="s">
        <v>283</v>
      </c>
    </row>
    <row r="1506" customFormat="false" ht="15" hidden="false" customHeight="false" outlineLevel="0" collapsed="false">
      <c r="A1506" s="0" t="s">
        <v>1214</v>
      </c>
      <c r="B1506" s="0" t="s">
        <v>283</v>
      </c>
      <c r="C1506" s="0" t="s">
        <v>325</v>
      </c>
      <c r="D1506" s="0" t="n">
        <v>20180810</v>
      </c>
      <c r="E1506" s="0" t="s">
        <v>1290</v>
      </c>
      <c r="F1506" s="0" t="n">
        <v>10000</v>
      </c>
      <c r="G1506" s="0" t="n">
        <v>100.1</v>
      </c>
      <c r="J1506" s="224" t="n">
        <f aca="false">ROUND(D1506/10000,0)</f>
        <v>2018</v>
      </c>
      <c r="K1506" s="224" t="n">
        <f aca="false">ROUND((D1506-J1506*10000)/100,0)</f>
        <v>8</v>
      </c>
      <c r="L1506" s="224" t="n">
        <f aca="false">D1506-J1506*10000-K1506*100</f>
        <v>10</v>
      </c>
      <c r="M1506" s="325" t="n">
        <f aca="false">DATE(J1506,K1506,L1506)</f>
        <v>43322</v>
      </c>
      <c r="N1506" s="222" t="n">
        <f aca="false">M1506+E1506</f>
        <v>43322.6661574074</v>
      </c>
      <c r="O1506" s="0" t="n">
        <v>100.1</v>
      </c>
      <c r="Q1506" s="0" t="s">
        <v>283</v>
      </c>
    </row>
    <row r="1507" customFormat="false" ht="15" hidden="false" customHeight="false" outlineLevel="0" collapsed="false">
      <c r="A1507" s="0" t="s">
        <v>1214</v>
      </c>
      <c r="B1507" s="0" t="s">
        <v>283</v>
      </c>
      <c r="C1507" s="0" t="s">
        <v>325</v>
      </c>
      <c r="D1507" s="0" t="n">
        <v>20180813</v>
      </c>
      <c r="E1507" s="0" t="s">
        <v>1291</v>
      </c>
      <c r="F1507" s="0" t="n">
        <v>22000</v>
      </c>
      <c r="G1507" s="0" t="n">
        <v>100.1802</v>
      </c>
      <c r="J1507" s="224" t="n">
        <f aca="false">ROUND(D1507/10000,0)</f>
        <v>2018</v>
      </c>
      <c r="K1507" s="224" t="n">
        <f aca="false">ROUND((D1507-J1507*10000)/100,0)</f>
        <v>8</v>
      </c>
      <c r="L1507" s="224" t="n">
        <f aca="false">D1507-J1507*10000-K1507*100</f>
        <v>13</v>
      </c>
      <c r="M1507" s="325" t="n">
        <f aca="false">DATE(J1507,K1507,L1507)</f>
        <v>43325</v>
      </c>
      <c r="N1507" s="222" t="n">
        <f aca="false">M1507+E1507</f>
        <v>43325.3896296296</v>
      </c>
      <c r="O1507" s="0" t="n">
        <v>100.1802</v>
      </c>
      <c r="Q1507" s="0" t="s">
        <v>283</v>
      </c>
    </row>
    <row r="1508" customFormat="false" ht="15" hidden="false" customHeight="false" outlineLevel="0" collapsed="false">
      <c r="A1508" s="0" t="s">
        <v>1214</v>
      </c>
      <c r="B1508" s="0" t="s">
        <v>283</v>
      </c>
      <c r="C1508" s="0" t="s">
        <v>325</v>
      </c>
      <c r="D1508" s="0" t="n">
        <v>20180813</v>
      </c>
      <c r="E1508" s="0" t="s">
        <v>1292</v>
      </c>
      <c r="F1508" s="0" t="n">
        <v>50000</v>
      </c>
      <c r="G1508" s="0" t="n">
        <v>100.182</v>
      </c>
      <c r="J1508" s="224" t="n">
        <f aca="false">ROUND(D1508/10000,0)</f>
        <v>2018</v>
      </c>
      <c r="K1508" s="224" t="n">
        <f aca="false">ROUND((D1508-J1508*10000)/100,0)</f>
        <v>8</v>
      </c>
      <c r="L1508" s="224" t="n">
        <f aca="false">D1508-J1508*10000-K1508*100</f>
        <v>13</v>
      </c>
      <c r="M1508" s="325" t="n">
        <f aca="false">DATE(J1508,K1508,L1508)</f>
        <v>43325</v>
      </c>
      <c r="N1508" s="222" t="n">
        <f aca="false">M1508+E1508</f>
        <v>43325.4022569444</v>
      </c>
      <c r="O1508" s="0" t="n">
        <v>100.182</v>
      </c>
      <c r="Q1508" s="0" t="s">
        <v>283</v>
      </c>
    </row>
    <row r="1509" customFormat="false" ht="15" hidden="false" customHeight="false" outlineLevel="0" collapsed="false">
      <c r="A1509" s="0" t="s">
        <v>1214</v>
      </c>
      <c r="B1509" s="0" t="s">
        <v>283</v>
      </c>
      <c r="C1509" s="0" t="s">
        <v>325</v>
      </c>
      <c r="D1509" s="0" t="n">
        <v>20180813</v>
      </c>
      <c r="E1509" s="0" t="s">
        <v>1292</v>
      </c>
      <c r="F1509" s="0" t="n">
        <v>50000</v>
      </c>
      <c r="G1509" s="0" t="n">
        <v>100.182</v>
      </c>
      <c r="J1509" s="224" t="n">
        <f aca="false">ROUND(D1509/10000,0)</f>
        <v>2018</v>
      </c>
      <c r="K1509" s="224" t="n">
        <f aca="false">ROUND((D1509-J1509*10000)/100,0)</f>
        <v>8</v>
      </c>
      <c r="L1509" s="224" t="n">
        <f aca="false">D1509-J1509*10000-K1509*100</f>
        <v>13</v>
      </c>
      <c r="M1509" s="325" t="n">
        <f aca="false">DATE(J1509,K1509,L1509)</f>
        <v>43325</v>
      </c>
      <c r="N1509" s="222" t="n">
        <f aca="false">M1509+E1509</f>
        <v>43325.4022569444</v>
      </c>
      <c r="O1509" s="0" t="n">
        <v>100.182</v>
      </c>
      <c r="Q1509" s="0" t="s">
        <v>283</v>
      </c>
    </row>
    <row r="1510" customFormat="false" ht="15" hidden="false" customHeight="false" outlineLevel="0" collapsed="false">
      <c r="A1510" s="0" t="s">
        <v>1214</v>
      </c>
      <c r="B1510" s="0" t="s">
        <v>283</v>
      </c>
      <c r="C1510" s="0" t="s">
        <v>325</v>
      </c>
      <c r="D1510" s="0" t="n">
        <v>20180813</v>
      </c>
      <c r="E1510" s="0" t="s">
        <v>1292</v>
      </c>
      <c r="F1510" s="0" t="n">
        <v>50000</v>
      </c>
      <c r="G1510" s="0" t="n">
        <v>100.182</v>
      </c>
      <c r="J1510" s="224" t="n">
        <f aca="false">ROUND(D1510/10000,0)</f>
        <v>2018</v>
      </c>
      <c r="K1510" s="224" t="n">
        <f aca="false">ROUND((D1510-J1510*10000)/100,0)</f>
        <v>8</v>
      </c>
      <c r="L1510" s="224" t="n">
        <f aca="false">D1510-J1510*10000-K1510*100</f>
        <v>13</v>
      </c>
      <c r="M1510" s="325" t="n">
        <f aca="false">DATE(J1510,K1510,L1510)</f>
        <v>43325</v>
      </c>
      <c r="N1510" s="222" t="n">
        <f aca="false">M1510+E1510</f>
        <v>43325.4022569444</v>
      </c>
      <c r="O1510" s="0" t="n">
        <v>100.182</v>
      </c>
      <c r="Q1510" s="0" t="s">
        <v>283</v>
      </c>
    </row>
    <row r="1511" customFormat="false" ht="15" hidden="false" customHeight="false" outlineLevel="0" collapsed="false">
      <c r="A1511" s="0" t="s">
        <v>1214</v>
      </c>
      <c r="B1511" s="0" t="s">
        <v>283</v>
      </c>
      <c r="C1511" s="0" t="s">
        <v>325</v>
      </c>
      <c r="D1511" s="0" t="n">
        <v>20180814</v>
      </c>
      <c r="E1511" s="0" t="s">
        <v>1293</v>
      </c>
      <c r="F1511" s="0" t="n">
        <v>500000</v>
      </c>
      <c r="G1511" s="0" t="n">
        <v>100.1</v>
      </c>
      <c r="J1511" s="224" t="n">
        <f aca="false">ROUND(D1511/10000,0)</f>
        <v>2018</v>
      </c>
      <c r="K1511" s="224" t="n">
        <f aca="false">ROUND((D1511-J1511*10000)/100,0)</f>
        <v>8</v>
      </c>
      <c r="L1511" s="224" t="n">
        <f aca="false">D1511-J1511*10000-K1511*100</f>
        <v>14</v>
      </c>
      <c r="M1511" s="325" t="n">
        <f aca="false">DATE(J1511,K1511,L1511)</f>
        <v>43326</v>
      </c>
      <c r="N1511" s="222" t="n">
        <f aca="false">M1511+E1511</f>
        <v>43326.3623726852</v>
      </c>
      <c r="O1511" s="0" t="n">
        <v>100.1</v>
      </c>
      <c r="Q1511" s="0" t="s">
        <v>283</v>
      </c>
    </row>
    <row r="1512" customFormat="false" ht="15" hidden="false" customHeight="false" outlineLevel="0" collapsed="false">
      <c r="A1512" s="0" t="s">
        <v>1214</v>
      </c>
      <c r="B1512" s="0" t="s">
        <v>283</v>
      </c>
      <c r="C1512" s="0" t="s">
        <v>325</v>
      </c>
      <c r="D1512" s="0" t="n">
        <v>20180814</v>
      </c>
      <c r="E1512" s="0" t="s">
        <v>1294</v>
      </c>
      <c r="F1512" s="0" t="n">
        <v>75000</v>
      </c>
      <c r="G1512" s="0" t="n">
        <v>100.16</v>
      </c>
      <c r="J1512" s="224" t="n">
        <f aca="false">ROUND(D1512/10000,0)</f>
        <v>2018</v>
      </c>
      <c r="K1512" s="224" t="n">
        <f aca="false">ROUND((D1512-J1512*10000)/100,0)</f>
        <v>8</v>
      </c>
      <c r="L1512" s="224" t="n">
        <f aca="false">D1512-J1512*10000-K1512*100</f>
        <v>14</v>
      </c>
      <c r="M1512" s="325" t="n">
        <f aca="false">DATE(J1512,K1512,L1512)</f>
        <v>43326</v>
      </c>
      <c r="N1512" s="222" t="n">
        <f aca="false">M1512+E1512</f>
        <v>43326.4761689815</v>
      </c>
      <c r="O1512" s="0" t="n">
        <v>100.16</v>
      </c>
      <c r="Q1512" s="0" t="s">
        <v>283</v>
      </c>
    </row>
    <row r="1513" customFormat="false" ht="15" hidden="false" customHeight="false" outlineLevel="0" collapsed="false">
      <c r="A1513" s="0" t="s">
        <v>1214</v>
      </c>
      <c r="B1513" s="0" t="s">
        <v>283</v>
      </c>
      <c r="C1513" s="0" t="s">
        <v>325</v>
      </c>
      <c r="D1513" s="0" t="n">
        <v>20180814</v>
      </c>
      <c r="E1513" s="0" t="s">
        <v>1294</v>
      </c>
      <c r="F1513" s="0" t="n">
        <v>75000</v>
      </c>
      <c r="G1513" s="0" t="n">
        <v>100.16</v>
      </c>
      <c r="J1513" s="224" t="n">
        <f aca="false">ROUND(D1513/10000,0)</f>
        <v>2018</v>
      </c>
      <c r="K1513" s="224" t="n">
        <f aca="false">ROUND((D1513-J1513*10000)/100,0)</f>
        <v>8</v>
      </c>
      <c r="L1513" s="224" t="n">
        <f aca="false">D1513-J1513*10000-K1513*100</f>
        <v>14</v>
      </c>
      <c r="M1513" s="325" t="n">
        <f aca="false">DATE(J1513,K1513,L1513)</f>
        <v>43326</v>
      </c>
      <c r="N1513" s="222" t="n">
        <f aca="false">M1513+E1513</f>
        <v>43326.4761689815</v>
      </c>
      <c r="O1513" s="0" t="n">
        <v>100.16</v>
      </c>
      <c r="Q1513" s="0" t="s">
        <v>283</v>
      </c>
    </row>
    <row r="1514" customFormat="false" ht="15" hidden="false" customHeight="false" outlineLevel="0" collapsed="false">
      <c r="A1514" s="0" t="s">
        <v>1214</v>
      </c>
      <c r="B1514" s="0" t="s">
        <v>283</v>
      </c>
      <c r="C1514" s="0" t="s">
        <v>325</v>
      </c>
      <c r="D1514" s="0" t="n">
        <v>20180814</v>
      </c>
      <c r="E1514" s="0" t="s">
        <v>1295</v>
      </c>
      <c r="F1514" s="0" t="n">
        <v>5000</v>
      </c>
      <c r="G1514" s="0" t="n">
        <v>100.381</v>
      </c>
      <c r="J1514" s="224" t="n">
        <f aca="false">ROUND(D1514/10000,0)</f>
        <v>2018</v>
      </c>
      <c r="K1514" s="224" t="n">
        <f aca="false">ROUND((D1514-J1514*10000)/100,0)</f>
        <v>8</v>
      </c>
      <c r="L1514" s="224" t="n">
        <f aca="false">D1514-J1514*10000-K1514*100</f>
        <v>14</v>
      </c>
      <c r="M1514" s="325" t="n">
        <f aca="false">DATE(J1514,K1514,L1514)</f>
        <v>43326</v>
      </c>
      <c r="N1514" s="222" t="n">
        <f aca="false">M1514+E1514</f>
        <v>43326.6490393519</v>
      </c>
      <c r="O1514" s="0" t="n">
        <v>100.381</v>
      </c>
      <c r="Q1514" s="0" t="s">
        <v>283</v>
      </c>
    </row>
    <row r="1515" customFormat="false" ht="15" hidden="false" customHeight="false" outlineLevel="0" collapsed="false">
      <c r="A1515" s="0" t="s">
        <v>1214</v>
      </c>
      <c r="B1515" s="0" t="s">
        <v>283</v>
      </c>
      <c r="C1515" s="0" t="s">
        <v>325</v>
      </c>
      <c r="D1515" s="0" t="n">
        <v>20180814</v>
      </c>
      <c r="E1515" s="0" t="s">
        <v>1296</v>
      </c>
      <c r="F1515" s="0" t="n">
        <v>5000</v>
      </c>
      <c r="G1515" s="0" t="n">
        <v>100.181</v>
      </c>
      <c r="J1515" s="224" t="n">
        <f aca="false">ROUND(D1515/10000,0)</f>
        <v>2018</v>
      </c>
      <c r="K1515" s="224" t="n">
        <f aca="false">ROUND((D1515-J1515*10000)/100,0)</f>
        <v>8</v>
      </c>
      <c r="L1515" s="224" t="n">
        <f aca="false">D1515-J1515*10000-K1515*100</f>
        <v>14</v>
      </c>
      <c r="M1515" s="325" t="n">
        <f aca="false">DATE(J1515,K1515,L1515)</f>
        <v>43326</v>
      </c>
      <c r="N1515" s="222" t="n">
        <f aca="false">M1515+E1515</f>
        <v>43326.6490972222</v>
      </c>
      <c r="O1515" s="0" t="n">
        <v>100.181</v>
      </c>
      <c r="Q1515" s="0" t="s">
        <v>283</v>
      </c>
    </row>
    <row r="1516" customFormat="false" ht="15" hidden="false" customHeight="false" outlineLevel="0" collapsed="false">
      <c r="A1516" s="0" t="s">
        <v>1214</v>
      </c>
      <c r="B1516" s="0" t="s">
        <v>283</v>
      </c>
      <c r="C1516" s="0" t="s">
        <v>325</v>
      </c>
      <c r="D1516" s="0" t="n">
        <v>20180815</v>
      </c>
      <c r="E1516" s="0" t="s">
        <v>1297</v>
      </c>
      <c r="F1516" s="0" t="n">
        <v>790000</v>
      </c>
      <c r="G1516" s="0" t="n">
        <v>100.147</v>
      </c>
      <c r="J1516" s="224" t="n">
        <f aca="false">ROUND(D1516/10000,0)</f>
        <v>2018</v>
      </c>
      <c r="K1516" s="224" t="n">
        <f aca="false">ROUND((D1516-J1516*10000)/100,0)</f>
        <v>8</v>
      </c>
      <c r="L1516" s="224" t="n">
        <f aca="false">D1516-J1516*10000-K1516*100</f>
        <v>15</v>
      </c>
      <c r="M1516" s="325" t="n">
        <f aca="false">DATE(J1516,K1516,L1516)</f>
        <v>43327</v>
      </c>
      <c r="N1516" s="222" t="n">
        <f aca="false">M1516+E1516</f>
        <v>43327.4800694444</v>
      </c>
      <c r="O1516" s="0" t="n">
        <v>100.147</v>
      </c>
      <c r="Q1516" s="0" t="s">
        <v>283</v>
      </c>
    </row>
    <row r="1517" customFormat="false" ht="15" hidden="false" customHeight="false" outlineLevel="0" collapsed="false">
      <c r="A1517" s="0" t="s">
        <v>1214</v>
      </c>
      <c r="B1517" s="0" t="s">
        <v>283</v>
      </c>
      <c r="C1517" s="0" t="s">
        <v>325</v>
      </c>
      <c r="D1517" s="0" t="n">
        <v>20180817</v>
      </c>
      <c r="E1517" s="0" t="s">
        <v>1298</v>
      </c>
      <c r="F1517" s="0" t="n">
        <v>400000</v>
      </c>
      <c r="G1517" s="0" t="n">
        <v>100.25</v>
      </c>
      <c r="J1517" s="224" t="n">
        <f aca="false">ROUND(D1517/10000,0)</f>
        <v>2018</v>
      </c>
      <c r="K1517" s="224" t="n">
        <f aca="false">ROUND((D1517-J1517*10000)/100,0)</f>
        <v>8</v>
      </c>
      <c r="L1517" s="224" t="n">
        <f aca="false">D1517-J1517*10000-K1517*100</f>
        <v>17</v>
      </c>
      <c r="M1517" s="325" t="n">
        <f aca="false">DATE(J1517,K1517,L1517)</f>
        <v>43329</v>
      </c>
      <c r="N1517" s="222" t="n">
        <f aca="false">M1517+E1517</f>
        <v>43329.2507060185</v>
      </c>
      <c r="O1517" s="0" t="n">
        <v>100.25</v>
      </c>
      <c r="Q1517" s="0" t="s">
        <v>283</v>
      </c>
    </row>
    <row r="1518" customFormat="false" ht="15" hidden="false" customHeight="false" outlineLevel="0" collapsed="false">
      <c r="A1518" s="0" t="s">
        <v>1214</v>
      </c>
      <c r="B1518" s="0" t="s">
        <v>283</v>
      </c>
      <c r="C1518" s="0" t="s">
        <v>325</v>
      </c>
      <c r="D1518" s="0" t="n">
        <v>20180820</v>
      </c>
      <c r="E1518" s="0" t="s">
        <v>1299</v>
      </c>
      <c r="F1518" s="0" t="n">
        <v>10000</v>
      </c>
      <c r="G1518" s="0" t="n">
        <v>99.887</v>
      </c>
      <c r="J1518" s="224" t="n">
        <f aca="false">ROUND(D1518/10000,0)</f>
        <v>2018</v>
      </c>
      <c r="K1518" s="224" t="n">
        <f aca="false">ROUND((D1518-J1518*10000)/100,0)</f>
        <v>8</v>
      </c>
      <c r="L1518" s="224" t="n">
        <f aca="false">D1518-J1518*10000-K1518*100</f>
        <v>20</v>
      </c>
      <c r="M1518" s="325" t="n">
        <f aca="false">DATE(J1518,K1518,L1518)</f>
        <v>43332</v>
      </c>
      <c r="N1518" s="222" t="n">
        <f aca="false">M1518+E1518</f>
        <v>43332.5977546296</v>
      </c>
      <c r="O1518" s="0" t="n">
        <v>99.887</v>
      </c>
      <c r="Q1518" s="0" t="s">
        <v>283</v>
      </c>
    </row>
    <row r="1519" customFormat="false" ht="15" hidden="false" customHeight="false" outlineLevel="0" collapsed="false">
      <c r="A1519" s="0" t="s">
        <v>1214</v>
      </c>
      <c r="B1519" s="0" t="s">
        <v>283</v>
      </c>
      <c r="C1519" s="0" t="s">
        <v>325</v>
      </c>
      <c r="D1519" s="0" t="n">
        <v>20180820</v>
      </c>
      <c r="E1519" s="0" t="s">
        <v>1299</v>
      </c>
      <c r="F1519" s="0" t="n">
        <v>10000</v>
      </c>
      <c r="G1519" s="0" t="n">
        <v>99.887</v>
      </c>
      <c r="J1519" s="224" t="n">
        <f aca="false">ROUND(D1519/10000,0)</f>
        <v>2018</v>
      </c>
      <c r="K1519" s="224" t="n">
        <f aca="false">ROUND((D1519-J1519*10000)/100,0)</f>
        <v>8</v>
      </c>
      <c r="L1519" s="224" t="n">
        <f aca="false">D1519-J1519*10000-K1519*100</f>
        <v>20</v>
      </c>
      <c r="M1519" s="325" t="n">
        <f aca="false">DATE(J1519,K1519,L1519)</f>
        <v>43332</v>
      </c>
      <c r="N1519" s="222" t="n">
        <f aca="false">M1519+E1519</f>
        <v>43332.5977546296</v>
      </c>
      <c r="O1519" s="0" t="n">
        <v>99.887</v>
      </c>
      <c r="Q1519" s="0" t="s">
        <v>283</v>
      </c>
    </row>
    <row r="1520" customFormat="false" ht="15" hidden="false" customHeight="false" outlineLevel="0" collapsed="false">
      <c r="A1520" s="0" t="s">
        <v>1214</v>
      </c>
      <c r="B1520" s="0" t="s">
        <v>283</v>
      </c>
      <c r="C1520" s="0" t="s">
        <v>325</v>
      </c>
      <c r="D1520" s="0" t="n">
        <v>20180820</v>
      </c>
      <c r="E1520" s="0" t="s">
        <v>1300</v>
      </c>
      <c r="F1520" s="0" t="s">
        <v>575</v>
      </c>
      <c r="G1520" s="0" t="n">
        <v>99.897</v>
      </c>
      <c r="J1520" s="224" t="n">
        <f aca="false">ROUND(D1520/10000,0)</f>
        <v>2018</v>
      </c>
      <c r="K1520" s="224" t="n">
        <f aca="false">ROUND((D1520-J1520*10000)/100,0)</f>
        <v>8</v>
      </c>
      <c r="L1520" s="224" t="n">
        <f aca="false">D1520-J1520*10000-K1520*100</f>
        <v>20</v>
      </c>
      <c r="M1520" s="325" t="n">
        <f aca="false">DATE(J1520,K1520,L1520)</f>
        <v>43332</v>
      </c>
      <c r="N1520" s="222" t="n">
        <f aca="false">M1520+E1520</f>
        <v>43332.6152662037</v>
      </c>
      <c r="O1520" s="0" t="n">
        <v>99.897</v>
      </c>
      <c r="Q1520" s="0" t="s">
        <v>283</v>
      </c>
    </row>
    <row r="1521" customFormat="false" ht="15" hidden="false" customHeight="false" outlineLevel="0" collapsed="false">
      <c r="A1521" s="0" t="s">
        <v>1214</v>
      </c>
      <c r="B1521" s="0" t="s">
        <v>283</v>
      </c>
      <c r="C1521" s="0" t="s">
        <v>325</v>
      </c>
      <c r="D1521" s="0" t="n">
        <v>20180821</v>
      </c>
      <c r="E1521" s="0" t="s">
        <v>1301</v>
      </c>
      <c r="F1521" s="0" t="n">
        <v>15000</v>
      </c>
      <c r="G1521" s="0" t="n">
        <v>99.864</v>
      </c>
      <c r="J1521" s="224" t="n">
        <f aca="false">ROUND(D1521/10000,0)</f>
        <v>2018</v>
      </c>
      <c r="K1521" s="224" t="n">
        <f aca="false">ROUND((D1521-J1521*10000)/100,0)</f>
        <v>8</v>
      </c>
      <c r="L1521" s="224" t="n">
        <f aca="false">D1521-J1521*10000-K1521*100</f>
        <v>21</v>
      </c>
      <c r="M1521" s="325" t="n">
        <f aca="false">DATE(J1521,K1521,L1521)</f>
        <v>43333</v>
      </c>
      <c r="N1521" s="222" t="n">
        <f aca="false">M1521+E1521</f>
        <v>43333.4834027778</v>
      </c>
      <c r="O1521" s="0" t="n">
        <v>99.864</v>
      </c>
      <c r="Q1521" s="0" t="s">
        <v>283</v>
      </c>
    </row>
    <row r="1522" customFormat="false" ht="15" hidden="false" customHeight="false" outlineLevel="0" collapsed="false">
      <c r="A1522" s="0" t="s">
        <v>1214</v>
      </c>
      <c r="B1522" s="0" t="s">
        <v>283</v>
      </c>
      <c r="C1522" s="0" t="s">
        <v>325</v>
      </c>
      <c r="D1522" s="0" t="n">
        <v>20180821</v>
      </c>
      <c r="E1522" s="0" t="s">
        <v>1301</v>
      </c>
      <c r="F1522" s="0" t="n">
        <v>15000</v>
      </c>
      <c r="G1522" s="0" t="n">
        <v>99.864</v>
      </c>
      <c r="J1522" s="224" t="n">
        <f aca="false">ROUND(D1522/10000,0)</f>
        <v>2018</v>
      </c>
      <c r="K1522" s="224" t="n">
        <f aca="false">ROUND((D1522-J1522*10000)/100,0)</f>
        <v>8</v>
      </c>
      <c r="L1522" s="224" t="n">
        <f aca="false">D1522-J1522*10000-K1522*100</f>
        <v>21</v>
      </c>
      <c r="M1522" s="325" t="n">
        <f aca="false">DATE(J1522,K1522,L1522)</f>
        <v>43333</v>
      </c>
      <c r="N1522" s="222" t="n">
        <f aca="false">M1522+E1522</f>
        <v>43333.4834027778</v>
      </c>
      <c r="O1522" s="0" t="n">
        <v>99.864</v>
      </c>
      <c r="Q1522" s="0" t="s">
        <v>283</v>
      </c>
    </row>
    <row r="1523" customFormat="false" ht="15" hidden="false" customHeight="false" outlineLevel="0" collapsed="false">
      <c r="A1523" s="0" t="s">
        <v>1214</v>
      </c>
      <c r="B1523" s="0" t="s">
        <v>283</v>
      </c>
      <c r="C1523" s="0" t="s">
        <v>325</v>
      </c>
      <c r="D1523" s="0" t="n">
        <v>20180822</v>
      </c>
      <c r="E1523" s="0" t="s">
        <v>1302</v>
      </c>
      <c r="F1523" s="0" t="n">
        <v>15000</v>
      </c>
      <c r="G1523" s="0" t="n">
        <v>99.9571</v>
      </c>
      <c r="J1523" s="224" t="n">
        <f aca="false">ROUND(D1523/10000,0)</f>
        <v>2018</v>
      </c>
      <c r="K1523" s="224" t="n">
        <f aca="false">ROUND((D1523-J1523*10000)/100,0)</f>
        <v>8</v>
      </c>
      <c r="L1523" s="224" t="n">
        <f aca="false">D1523-J1523*10000-K1523*100</f>
        <v>22</v>
      </c>
      <c r="M1523" s="325" t="n">
        <f aca="false">DATE(J1523,K1523,L1523)</f>
        <v>43334</v>
      </c>
      <c r="N1523" s="222" t="n">
        <f aca="false">M1523+E1523</f>
        <v>43334.5032060185</v>
      </c>
      <c r="O1523" s="0" t="n">
        <v>99.9571</v>
      </c>
      <c r="Q1523" s="0" t="s">
        <v>283</v>
      </c>
    </row>
    <row r="1524" customFormat="false" ht="15" hidden="false" customHeight="false" outlineLevel="0" collapsed="false">
      <c r="A1524" s="0" t="s">
        <v>1214</v>
      </c>
      <c r="B1524" s="0" t="s">
        <v>283</v>
      </c>
      <c r="C1524" s="0" t="s">
        <v>325</v>
      </c>
      <c r="D1524" s="0" t="n">
        <v>20180822</v>
      </c>
      <c r="E1524" s="0" t="s">
        <v>1302</v>
      </c>
      <c r="F1524" s="0" t="n">
        <v>15000</v>
      </c>
      <c r="G1524" s="0" t="n">
        <v>99.9571</v>
      </c>
      <c r="J1524" s="224" t="n">
        <f aca="false">ROUND(D1524/10000,0)</f>
        <v>2018</v>
      </c>
      <c r="K1524" s="224" t="n">
        <f aca="false">ROUND((D1524-J1524*10000)/100,0)</f>
        <v>8</v>
      </c>
      <c r="L1524" s="224" t="n">
        <f aca="false">D1524-J1524*10000-K1524*100</f>
        <v>22</v>
      </c>
      <c r="M1524" s="325" t="n">
        <f aca="false">DATE(J1524,K1524,L1524)</f>
        <v>43334</v>
      </c>
      <c r="N1524" s="222" t="n">
        <f aca="false">M1524+E1524</f>
        <v>43334.5032060185</v>
      </c>
      <c r="O1524" s="0" t="n">
        <v>99.9571</v>
      </c>
      <c r="Q1524" s="0" t="s">
        <v>283</v>
      </c>
    </row>
    <row r="1525" customFormat="false" ht="15" hidden="false" customHeight="false" outlineLevel="0" collapsed="false">
      <c r="A1525" s="0" t="s">
        <v>1214</v>
      </c>
      <c r="B1525" s="0" t="s">
        <v>283</v>
      </c>
      <c r="C1525" s="0" t="s">
        <v>325</v>
      </c>
      <c r="D1525" s="0" t="n">
        <v>20180822</v>
      </c>
      <c r="E1525" s="0" t="s">
        <v>1303</v>
      </c>
      <c r="F1525" s="0" t="n">
        <v>25000</v>
      </c>
      <c r="G1525" s="0" t="n">
        <v>100.175</v>
      </c>
      <c r="J1525" s="224" t="n">
        <f aca="false">ROUND(D1525/10000,0)</f>
        <v>2018</v>
      </c>
      <c r="K1525" s="224" t="n">
        <f aca="false">ROUND((D1525-J1525*10000)/100,0)</f>
        <v>8</v>
      </c>
      <c r="L1525" s="224" t="n">
        <f aca="false">D1525-J1525*10000-K1525*100</f>
        <v>22</v>
      </c>
      <c r="M1525" s="325" t="n">
        <f aca="false">DATE(J1525,K1525,L1525)</f>
        <v>43334</v>
      </c>
      <c r="N1525" s="222" t="n">
        <f aca="false">M1525+E1525</f>
        <v>43334.550474537</v>
      </c>
      <c r="O1525" s="0" t="n">
        <v>100.175</v>
      </c>
      <c r="Q1525" s="0" t="s">
        <v>283</v>
      </c>
    </row>
    <row r="1526" customFormat="false" ht="15" hidden="false" customHeight="false" outlineLevel="0" collapsed="false">
      <c r="A1526" s="0" t="s">
        <v>1214</v>
      </c>
      <c r="B1526" s="0" t="s">
        <v>283</v>
      </c>
      <c r="C1526" s="0" t="s">
        <v>325</v>
      </c>
      <c r="D1526" s="0" t="n">
        <v>20180822</v>
      </c>
      <c r="E1526" s="0" t="s">
        <v>1303</v>
      </c>
      <c r="F1526" s="0" t="n">
        <v>25000</v>
      </c>
      <c r="G1526" s="0" t="n">
        <v>100.175</v>
      </c>
      <c r="J1526" s="224" t="n">
        <f aca="false">ROUND(D1526/10000,0)</f>
        <v>2018</v>
      </c>
      <c r="K1526" s="224" t="n">
        <f aca="false">ROUND((D1526-J1526*10000)/100,0)</f>
        <v>8</v>
      </c>
      <c r="L1526" s="224" t="n">
        <f aca="false">D1526-J1526*10000-K1526*100</f>
        <v>22</v>
      </c>
      <c r="M1526" s="325" t="n">
        <f aca="false">DATE(J1526,K1526,L1526)</f>
        <v>43334</v>
      </c>
      <c r="N1526" s="222" t="n">
        <f aca="false">M1526+E1526</f>
        <v>43334.550474537</v>
      </c>
      <c r="O1526" s="0" t="n">
        <v>100.175</v>
      </c>
      <c r="Q1526" s="0" t="s">
        <v>283</v>
      </c>
    </row>
    <row r="1527" customFormat="false" ht="15" hidden="false" customHeight="false" outlineLevel="0" collapsed="false">
      <c r="A1527" s="0" t="s">
        <v>1214</v>
      </c>
      <c r="B1527" s="0" t="s">
        <v>283</v>
      </c>
      <c r="C1527" s="0" t="s">
        <v>325</v>
      </c>
      <c r="D1527" s="0" t="n">
        <v>20180823</v>
      </c>
      <c r="E1527" s="0" t="s">
        <v>1304</v>
      </c>
      <c r="F1527" s="0" t="n">
        <v>15000</v>
      </c>
      <c r="G1527" s="0" t="n">
        <v>100.166</v>
      </c>
      <c r="J1527" s="224" t="n">
        <f aca="false">ROUND(D1527/10000,0)</f>
        <v>2018</v>
      </c>
      <c r="K1527" s="224" t="n">
        <f aca="false">ROUND((D1527-J1527*10000)/100,0)</f>
        <v>8</v>
      </c>
      <c r="L1527" s="224" t="n">
        <f aca="false">D1527-J1527*10000-K1527*100</f>
        <v>23</v>
      </c>
      <c r="M1527" s="325" t="n">
        <f aca="false">DATE(J1527,K1527,L1527)</f>
        <v>43335</v>
      </c>
      <c r="N1527" s="222" t="n">
        <f aca="false">M1527+E1527</f>
        <v>43335.4663078704</v>
      </c>
      <c r="O1527" s="0" t="n">
        <v>100.166</v>
      </c>
      <c r="Q1527" s="0" t="s">
        <v>283</v>
      </c>
    </row>
    <row r="1528" customFormat="false" ht="15" hidden="false" customHeight="false" outlineLevel="0" collapsed="false">
      <c r="A1528" s="0" t="s">
        <v>1214</v>
      </c>
      <c r="B1528" s="0" t="s">
        <v>283</v>
      </c>
      <c r="C1528" s="0" t="s">
        <v>325</v>
      </c>
      <c r="D1528" s="0" t="n">
        <v>20180823</v>
      </c>
      <c r="E1528" s="0" t="s">
        <v>1304</v>
      </c>
      <c r="F1528" s="0" t="n">
        <v>15000</v>
      </c>
      <c r="G1528" s="0" t="n">
        <v>100.166</v>
      </c>
      <c r="J1528" s="224" t="n">
        <f aca="false">ROUND(D1528/10000,0)</f>
        <v>2018</v>
      </c>
      <c r="K1528" s="224" t="n">
        <f aca="false">ROUND((D1528-J1528*10000)/100,0)</f>
        <v>8</v>
      </c>
      <c r="L1528" s="224" t="n">
        <f aca="false">D1528-J1528*10000-K1528*100</f>
        <v>23</v>
      </c>
      <c r="M1528" s="325" t="n">
        <f aca="false">DATE(J1528,K1528,L1528)</f>
        <v>43335</v>
      </c>
      <c r="N1528" s="222" t="n">
        <f aca="false">M1528+E1528</f>
        <v>43335.4663078704</v>
      </c>
      <c r="O1528" s="0" t="n">
        <v>100.166</v>
      </c>
      <c r="Q1528" s="0" t="s">
        <v>283</v>
      </c>
    </row>
    <row r="1529" customFormat="false" ht="15" hidden="false" customHeight="false" outlineLevel="0" collapsed="false">
      <c r="A1529" s="0" t="s">
        <v>1214</v>
      </c>
      <c r="B1529" s="0" t="s">
        <v>283</v>
      </c>
      <c r="C1529" s="0" t="s">
        <v>325</v>
      </c>
      <c r="D1529" s="0" t="n">
        <v>20180823</v>
      </c>
      <c r="E1529" s="0" t="s">
        <v>1304</v>
      </c>
      <c r="F1529" s="0" t="n">
        <v>15000</v>
      </c>
      <c r="G1529" s="0" t="n">
        <v>100.166</v>
      </c>
      <c r="J1529" s="224" t="n">
        <f aca="false">ROUND(D1529/10000,0)</f>
        <v>2018</v>
      </c>
      <c r="K1529" s="224" t="n">
        <f aca="false">ROUND((D1529-J1529*10000)/100,0)</f>
        <v>8</v>
      </c>
      <c r="L1529" s="224" t="n">
        <f aca="false">D1529-J1529*10000-K1529*100</f>
        <v>23</v>
      </c>
      <c r="M1529" s="325" t="n">
        <f aca="false">DATE(J1529,K1529,L1529)</f>
        <v>43335</v>
      </c>
      <c r="N1529" s="222" t="n">
        <f aca="false">M1529+E1529</f>
        <v>43335.4663078704</v>
      </c>
      <c r="O1529" s="0" t="n">
        <v>100.166</v>
      </c>
      <c r="Q1529" s="0" t="s">
        <v>283</v>
      </c>
    </row>
    <row r="1530" customFormat="false" ht="15" hidden="false" customHeight="false" outlineLevel="0" collapsed="false">
      <c r="A1530" s="0" t="s">
        <v>1214</v>
      </c>
      <c r="B1530" s="0" t="s">
        <v>283</v>
      </c>
      <c r="C1530" s="0" t="s">
        <v>325</v>
      </c>
      <c r="D1530" s="0" t="n">
        <v>20180827</v>
      </c>
      <c r="E1530" s="0" t="s">
        <v>1305</v>
      </c>
      <c r="F1530" s="0" t="n">
        <v>140000</v>
      </c>
      <c r="G1530" s="0" t="n">
        <v>99.9622</v>
      </c>
      <c r="J1530" s="224" t="n">
        <f aca="false">ROUND(D1530/10000,0)</f>
        <v>2018</v>
      </c>
      <c r="K1530" s="224" t="n">
        <f aca="false">ROUND((D1530-J1530*10000)/100,0)</f>
        <v>8</v>
      </c>
      <c r="L1530" s="224" t="n">
        <f aca="false">D1530-J1530*10000-K1530*100</f>
        <v>27</v>
      </c>
      <c r="M1530" s="325" t="n">
        <f aca="false">DATE(J1530,K1530,L1530)</f>
        <v>43339</v>
      </c>
      <c r="N1530" s="222" t="n">
        <f aca="false">M1530+E1530</f>
        <v>43339.4097453704</v>
      </c>
      <c r="O1530" s="0" t="n">
        <v>99.9622</v>
      </c>
      <c r="Q1530" s="0" t="s">
        <v>283</v>
      </c>
    </row>
    <row r="1531" customFormat="false" ht="15" hidden="false" customHeight="false" outlineLevel="0" collapsed="false">
      <c r="A1531" s="0" t="s">
        <v>1214</v>
      </c>
      <c r="B1531" s="0" t="s">
        <v>283</v>
      </c>
      <c r="C1531" s="0" t="s">
        <v>325</v>
      </c>
      <c r="D1531" s="0" t="n">
        <v>20180827</v>
      </c>
      <c r="E1531" s="0" t="s">
        <v>1306</v>
      </c>
      <c r="F1531" s="0" t="n">
        <v>200000</v>
      </c>
      <c r="G1531" s="0" t="n">
        <v>100.145</v>
      </c>
      <c r="J1531" s="224" t="n">
        <f aca="false">ROUND(D1531/10000,0)</f>
        <v>2018</v>
      </c>
      <c r="K1531" s="224" t="n">
        <f aca="false">ROUND((D1531-J1531*10000)/100,0)</f>
        <v>8</v>
      </c>
      <c r="L1531" s="224" t="n">
        <f aca="false">D1531-J1531*10000-K1531*100</f>
        <v>27</v>
      </c>
      <c r="M1531" s="325" t="n">
        <f aca="false">DATE(J1531,K1531,L1531)</f>
        <v>43339</v>
      </c>
      <c r="N1531" s="222" t="n">
        <f aca="false">M1531+E1531</f>
        <v>43339.6543865741</v>
      </c>
      <c r="O1531" s="0" t="n">
        <v>100.145</v>
      </c>
      <c r="Q1531" s="0" t="s">
        <v>283</v>
      </c>
    </row>
    <row r="1532" customFormat="false" ht="15" hidden="false" customHeight="false" outlineLevel="0" collapsed="false">
      <c r="A1532" s="0" t="s">
        <v>1214</v>
      </c>
      <c r="B1532" s="0" t="s">
        <v>283</v>
      </c>
      <c r="C1532" s="0" t="s">
        <v>325</v>
      </c>
      <c r="D1532" s="0" t="n">
        <v>20180827</v>
      </c>
      <c r="E1532" s="0" t="s">
        <v>1307</v>
      </c>
      <c r="F1532" s="0" t="n">
        <v>200000</v>
      </c>
      <c r="G1532" s="0" t="n">
        <v>100.35</v>
      </c>
      <c r="J1532" s="224" t="n">
        <f aca="false">ROUND(D1532/10000,0)</f>
        <v>2018</v>
      </c>
      <c r="K1532" s="224" t="n">
        <f aca="false">ROUND((D1532-J1532*10000)/100,0)</f>
        <v>8</v>
      </c>
      <c r="L1532" s="224" t="n">
        <f aca="false">D1532-J1532*10000-K1532*100</f>
        <v>27</v>
      </c>
      <c r="M1532" s="325" t="n">
        <f aca="false">DATE(J1532,K1532,L1532)</f>
        <v>43339</v>
      </c>
      <c r="N1532" s="222" t="n">
        <f aca="false">M1532+E1532</f>
        <v>43339.6546064815</v>
      </c>
      <c r="O1532" s="0" t="n">
        <v>100.35</v>
      </c>
      <c r="Q1532" s="0" t="s">
        <v>283</v>
      </c>
    </row>
    <row r="1533" customFormat="false" ht="15" hidden="false" customHeight="false" outlineLevel="0" collapsed="false">
      <c r="A1533" s="0" t="s">
        <v>1214</v>
      </c>
      <c r="B1533" s="0" t="s">
        <v>283</v>
      </c>
      <c r="C1533" s="0" t="s">
        <v>325</v>
      </c>
      <c r="D1533" s="0" t="n">
        <v>20180828</v>
      </c>
      <c r="E1533" s="0" t="s">
        <v>578</v>
      </c>
      <c r="F1533" s="0" t="n">
        <v>500000</v>
      </c>
      <c r="G1533" s="0" t="n">
        <v>100.315</v>
      </c>
      <c r="J1533" s="224" t="n">
        <f aca="false">ROUND(D1533/10000,0)</f>
        <v>2018</v>
      </c>
      <c r="K1533" s="224" t="n">
        <f aca="false">ROUND((D1533-J1533*10000)/100,0)</f>
        <v>8</v>
      </c>
      <c r="L1533" s="224" t="n">
        <f aca="false">D1533-J1533*10000-K1533*100</f>
        <v>28</v>
      </c>
      <c r="M1533" s="325" t="n">
        <f aca="false">DATE(J1533,K1533,L1533)</f>
        <v>43340</v>
      </c>
      <c r="N1533" s="222" t="n">
        <f aca="false">M1533+E1533</f>
        <v>43340.6449421296</v>
      </c>
      <c r="O1533" s="0" t="n">
        <v>100.315</v>
      </c>
      <c r="Q1533" s="0" t="s">
        <v>283</v>
      </c>
    </row>
    <row r="1534" customFormat="false" ht="15" hidden="false" customHeight="false" outlineLevel="0" collapsed="false">
      <c r="A1534" s="0" t="s">
        <v>1214</v>
      </c>
      <c r="B1534" s="0" t="s">
        <v>283</v>
      </c>
      <c r="C1534" s="0" t="s">
        <v>325</v>
      </c>
      <c r="D1534" s="0" t="n">
        <v>20180829</v>
      </c>
      <c r="E1534" s="0" t="s">
        <v>1308</v>
      </c>
      <c r="F1534" s="0" t="n">
        <v>100000</v>
      </c>
      <c r="G1534" s="0" t="n">
        <v>100.056</v>
      </c>
      <c r="J1534" s="224" t="n">
        <f aca="false">ROUND(D1534/10000,0)</f>
        <v>2018</v>
      </c>
      <c r="K1534" s="224" t="n">
        <f aca="false">ROUND((D1534-J1534*10000)/100,0)</f>
        <v>8</v>
      </c>
      <c r="L1534" s="224" t="n">
        <f aca="false">D1534-J1534*10000-K1534*100</f>
        <v>29</v>
      </c>
      <c r="M1534" s="325" t="n">
        <f aca="false">DATE(J1534,K1534,L1534)</f>
        <v>43341</v>
      </c>
      <c r="N1534" s="222" t="n">
        <f aca="false">M1534+E1534</f>
        <v>43341.3768055556</v>
      </c>
      <c r="O1534" s="0" t="n">
        <v>100.056</v>
      </c>
      <c r="Q1534" s="0" t="s">
        <v>283</v>
      </c>
    </row>
    <row r="1535" customFormat="false" ht="15" hidden="false" customHeight="false" outlineLevel="0" collapsed="false">
      <c r="A1535" s="0" t="s">
        <v>1214</v>
      </c>
      <c r="B1535" s="0" t="s">
        <v>283</v>
      </c>
      <c r="C1535" s="0" t="s">
        <v>325</v>
      </c>
      <c r="D1535" s="0" t="n">
        <v>20180829</v>
      </c>
      <c r="E1535" s="0" t="s">
        <v>1309</v>
      </c>
      <c r="F1535" s="0" t="n">
        <v>80000</v>
      </c>
      <c r="G1535" s="0" t="n">
        <v>100.212</v>
      </c>
      <c r="J1535" s="224" t="n">
        <f aca="false">ROUND(D1535/10000,0)</f>
        <v>2018</v>
      </c>
      <c r="K1535" s="224" t="n">
        <f aca="false">ROUND((D1535-J1535*10000)/100,0)</f>
        <v>8</v>
      </c>
      <c r="L1535" s="224" t="n">
        <f aca="false">D1535-J1535*10000-K1535*100</f>
        <v>29</v>
      </c>
      <c r="M1535" s="325" t="n">
        <f aca="false">DATE(J1535,K1535,L1535)</f>
        <v>43341</v>
      </c>
      <c r="N1535" s="222" t="n">
        <f aca="false">M1535+E1535</f>
        <v>43341.4259722222</v>
      </c>
      <c r="O1535" s="0" t="n">
        <v>100.212</v>
      </c>
      <c r="Q1535" s="0" t="s">
        <v>283</v>
      </c>
    </row>
    <row r="1536" customFormat="false" ht="15" hidden="false" customHeight="false" outlineLevel="0" collapsed="false">
      <c r="A1536" s="0" t="s">
        <v>1214</v>
      </c>
      <c r="B1536" s="0" t="s">
        <v>283</v>
      </c>
      <c r="C1536" s="0" t="s">
        <v>325</v>
      </c>
      <c r="D1536" s="0" t="n">
        <v>20180829</v>
      </c>
      <c r="E1536" s="0" t="s">
        <v>1310</v>
      </c>
      <c r="F1536" s="0" t="n">
        <v>80000</v>
      </c>
      <c r="G1536" s="0" t="n">
        <v>100.137</v>
      </c>
      <c r="J1536" s="224" t="n">
        <f aca="false">ROUND(D1536/10000,0)</f>
        <v>2018</v>
      </c>
      <c r="K1536" s="224" t="n">
        <f aca="false">ROUND((D1536-J1536*10000)/100,0)</f>
        <v>8</v>
      </c>
      <c r="L1536" s="224" t="n">
        <f aca="false">D1536-J1536*10000-K1536*100</f>
        <v>29</v>
      </c>
      <c r="M1536" s="325" t="n">
        <f aca="false">DATE(J1536,K1536,L1536)</f>
        <v>43341</v>
      </c>
      <c r="N1536" s="222" t="n">
        <f aca="false">M1536+E1536</f>
        <v>43341.4260648148</v>
      </c>
      <c r="O1536" s="0" t="n">
        <v>100.137</v>
      </c>
      <c r="Q1536" s="0" t="s">
        <v>283</v>
      </c>
    </row>
    <row r="1537" customFormat="false" ht="15" hidden="false" customHeight="false" outlineLevel="0" collapsed="false">
      <c r="A1537" s="0" t="s">
        <v>1214</v>
      </c>
      <c r="B1537" s="0" t="s">
        <v>283</v>
      </c>
      <c r="C1537" s="0" t="s">
        <v>325</v>
      </c>
      <c r="D1537" s="0" t="n">
        <v>20180830</v>
      </c>
      <c r="E1537" s="0" t="s">
        <v>1311</v>
      </c>
      <c r="F1537" s="0" t="n">
        <v>25000</v>
      </c>
      <c r="G1537" s="0" t="n">
        <v>100.8</v>
      </c>
      <c r="J1537" s="224" t="n">
        <f aca="false">ROUND(D1537/10000,0)</f>
        <v>2018</v>
      </c>
      <c r="K1537" s="224" t="n">
        <f aca="false">ROUND((D1537-J1537*10000)/100,0)</f>
        <v>8</v>
      </c>
      <c r="L1537" s="224" t="n">
        <f aca="false">D1537-J1537*10000-K1537*100</f>
        <v>30</v>
      </c>
      <c r="M1537" s="325" t="n">
        <f aca="false">DATE(J1537,K1537,L1537)</f>
        <v>43342</v>
      </c>
      <c r="N1537" s="222" t="n">
        <f aca="false">M1537+E1537</f>
        <v>43342.6660185185</v>
      </c>
      <c r="O1537" s="0" t="n">
        <v>100.8</v>
      </c>
      <c r="Q1537" s="0" t="s">
        <v>283</v>
      </c>
    </row>
    <row r="1538" customFormat="false" ht="15" hidden="false" customHeight="false" outlineLevel="0" collapsed="false">
      <c r="A1538" s="0" t="s">
        <v>1214</v>
      </c>
      <c r="B1538" s="0" t="s">
        <v>283</v>
      </c>
      <c r="C1538" s="0" t="s">
        <v>325</v>
      </c>
      <c r="D1538" s="0" t="n">
        <v>20180830</v>
      </c>
      <c r="E1538" s="0" t="s">
        <v>1312</v>
      </c>
      <c r="F1538" s="0" t="n">
        <v>25000</v>
      </c>
      <c r="G1538" s="0" t="n">
        <v>100.8</v>
      </c>
      <c r="J1538" s="224" t="n">
        <f aca="false">ROUND(D1538/10000,0)</f>
        <v>2018</v>
      </c>
      <c r="K1538" s="224" t="n">
        <f aca="false">ROUND((D1538-J1538*10000)/100,0)</f>
        <v>8</v>
      </c>
      <c r="L1538" s="224" t="n">
        <f aca="false">D1538-J1538*10000-K1538*100</f>
        <v>30</v>
      </c>
      <c r="M1538" s="325" t="n">
        <f aca="false">DATE(J1538,K1538,L1538)</f>
        <v>43342</v>
      </c>
      <c r="N1538" s="222" t="n">
        <f aca="false">M1538+E1538</f>
        <v>43342.6664236111</v>
      </c>
      <c r="O1538" s="0" t="n">
        <v>100.8</v>
      </c>
      <c r="Q1538" s="0" t="s">
        <v>283</v>
      </c>
    </row>
    <row r="1539" customFormat="false" ht="15" hidden="false" customHeight="false" outlineLevel="0" collapsed="false">
      <c r="A1539" s="0" t="s">
        <v>1214</v>
      </c>
      <c r="B1539" s="0" t="s">
        <v>283</v>
      </c>
      <c r="C1539" s="0" t="s">
        <v>325</v>
      </c>
      <c r="D1539" s="0" t="n">
        <v>20180831</v>
      </c>
      <c r="E1539" s="0" t="s">
        <v>1313</v>
      </c>
      <c r="F1539" s="0" t="s">
        <v>575</v>
      </c>
      <c r="G1539" s="0" t="n">
        <v>99.8898</v>
      </c>
      <c r="J1539" s="224" t="n">
        <f aca="false">ROUND(D1539/10000,0)</f>
        <v>2018</v>
      </c>
      <c r="K1539" s="224" t="n">
        <f aca="false">ROUND((D1539-J1539*10000)/100,0)</f>
        <v>8</v>
      </c>
      <c r="L1539" s="224" t="n">
        <f aca="false">D1539-J1539*10000-K1539*100</f>
        <v>31</v>
      </c>
      <c r="M1539" s="325" t="n">
        <f aca="false">DATE(J1539,K1539,L1539)</f>
        <v>43343</v>
      </c>
      <c r="N1539" s="222" t="n">
        <f aca="false">M1539+E1539</f>
        <v>43343.377025463</v>
      </c>
      <c r="O1539" s="0" t="n">
        <v>99.8898</v>
      </c>
      <c r="Q1539" s="0" t="s">
        <v>283</v>
      </c>
    </row>
    <row r="1540" customFormat="false" ht="15" hidden="false" customHeight="false" outlineLevel="0" collapsed="false">
      <c r="A1540" s="0" t="s">
        <v>1214</v>
      </c>
      <c r="B1540" s="0" t="s">
        <v>283</v>
      </c>
      <c r="C1540" s="0" t="s">
        <v>325</v>
      </c>
      <c r="D1540" s="0" t="n">
        <v>20180831</v>
      </c>
      <c r="E1540" s="0" t="s">
        <v>1314</v>
      </c>
      <c r="F1540" s="0" t="s">
        <v>575</v>
      </c>
      <c r="G1540" s="0" t="n">
        <v>99.905</v>
      </c>
      <c r="J1540" s="224" t="n">
        <f aca="false">ROUND(D1540/10000,0)</f>
        <v>2018</v>
      </c>
      <c r="K1540" s="224" t="n">
        <f aca="false">ROUND((D1540-J1540*10000)/100,0)</f>
        <v>8</v>
      </c>
      <c r="L1540" s="224" t="n">
        <f aca="false">D1540-J1540*10000-K1540*100</f>
        <v>31</v>
      </c>
      <c r="M1540" s="325" t="n">
        <f aca="false">DATE(J1540,K1540,L1540)</f>
        <v>43343</v>
      </c>
      <c r="N1540" s="222" t="n">
        <f aca="false">M1540+E1540</f>
        <v>43343.3858333333</v>
      </c>
      <c r="O1540" s="0" t="n">
        <v>99.905</v>
      </c>
      <c r="Q1540" s="0" t="s">
        <v>283</v>
      </c>
    </row>
    <row r="1541" customFormat="false" ht="15" hidden="false" customHeight="false" outlineLevel="0" collapsed="false">
      <c r="A1541" s="0" t="s">
        <v>1214</v>
      </c>
      <c r="B1541" s="0" t="s">
        <v>283</v>
      </c>
      <c r="C1541" s="0" t="s">
        <v>325</v>
      </c>
      <c r="D1541" s="0" t="n">
        <v>20180831</v>
      </c>
      <c r="E1541" s="0" t="s">
        <v>1315</v>
      </c>
      <c r="F1541" s="0" t="n">
        <v>90000</v>
      </c>
      <c r="G1541" s="0" t="n">
        <v>100.8</v>
      </c>
      <c r="J1541" s="224" t="n">
        <f aca="false">ROUND(D1541/10000,0)</f>
        <v>2018</v>
      </c>
      <c r="K1541" s="224" t="n">
        <f aca="false">ROUND((D1541-J1541*10000)/100,0)</f>
        <v>8</v>
      </c>
      <c r="L1541" s="224" t="n">
        <f aca="false">D1541-J1541*10000-K1541*100</f>
        <v>31</v>
      </c>
      <c r="M1541" s="325" t="n">
        <f aca="false">DATE(J1541,K1541,L1541)</f>
        <v>43343</v>
      </c>
      <c r="N1541" s="222" t="n">
        <f aca="false">M1541+E1541</f>
        <v>43343.4333912037</v>
      </c>
      <c r="O1541" s="0" t="n">
        <v>100.8</v>
      </c>
      <c r="Q1541" s="0" t="s">
        <v>283</v>
      </c>
    </row>
    <row r="1542" customFormat="false" ht="15" hidden="false" customHeight="false" outlineLevel="0" collapsed="false">
      <c r="A1542" s="0" t="s">
        <v>1214</v>
      </c>
      <c r="B1542" s="0" t="s">
        <v>283</v>
      </c>
      <c r="C1542" s="0" t="s">
        <v>325</v>
      </c>
      <c r="D1542" s="0" t="n">
        <v>20180831</v>
      </c>
      <c r="E1542" s="0" t="s">
        <v>1316</v>
      </c>
      <c r="F1542" s="0" t="n">
        <v>20000</v>
      </c>
      <c r="G1542" s="0" t="n">
        <v>100.136</v>
      </c>
      <c r="J1542" s="224" t="n">
        <f aca="false">ROUND(D1542/10000,0)</f>
        <v>2018</v>
      </c>
      <c r="K1542" s="224" t="n">
        <f aca="false">ROUND((D1542-J1542*10000)/100,0)</f>
        <v>8</v>
      </c>
      <c r="L1542" s="224" t="n">
        <f aca="false">D1542-J1542*10000-K1542*100</f>
        <v>31</v>
      </c>
      <c r="M1542" s="325" t="n">
        <f aca="false">DATE(J1542,K1542,L1542)</f>
        <v>43343</v>
      </c>
      <c r="N1542" s="222" t="n">
        <f aca="false">M1542+E1542</f>
        <v>43343.5336689815</v>
      </c>
      <c r="O1542" s="0" t="n">
        <v>100.136</v>
      </c>
      <c r="Q1542" s="0" t="s">
        <v>283</v>
      </c>
    </row>
    <row r="1543" customFormat="false" ht="15" hidden="false" customHeight="false" outlineLevel="0" collapsed="false">
      <c r="A1543" s="0" t="s">
        <v>1214</v>
      </c>
      <c r="B1543" s="0" t="s">
        <v>283</v>
      </c>
      <c r="C1543" s="0" t="s">
        <v>325</v>
      </c>
      <c r="D1543" s="0" t="n">
        <v>20180831</v>
      </c>
      <c r="E1543" s="0" t="s">
        <v>1317</v>
      </c>
      <c r="F1543" s="0" t="n">
        <v>20000</v>
      </c>
      <c r="G1543" s="0" t="n">
        <v>100.236</v>
      </c>
      <c r="J1543" s="224" t="n">
        <f aca="false">ROUND(D1543/10000,0)</f>
        <v>2018</v>
      </c>
      <c r="K1543" s="224" t="n">
        <f aca="false">ROUND((D1543-J1543*10000)/100,0)</f>
        <v>8</v>
      </c>
      <c r="L1543" s="224" t="n">
        <f aca="false">D1543-J1543*10000-K1543*100</f>
        <v>31</v>
      </c>
      <c r="M1543" s="325" t="n">
        <f aca="false">DATE(J1543,K1543,L1543)</f>
        <v>43343</v>
      </c>
      <c r="N1543" s="222" t="n">
        <f aca="false">M1543+E1543</f>
        <v>43343.5347106482</v>
      </c>
      <c r="O1543" s="0" t="n">
        <v>100.236</v>
      </c>
      <c r="Q1543" s="0" t="s">
        <v>283</v>
      </c>
    </row>
    <row r="1544" customFormat="false" ht="15" hidden="false" customHeight="false" outlineLevel="0" collapsed="false">
      <c r="A1544" s="0" t="s">
        <v>1214</v>
      </c>
      <c r="B1544" s="0" t="s">
        <v>283</v>
      </c>
      <c r="C1544" s="0" t="s">
        <v>325</v>
      </c>
      <c r="D1544" s="0" t="n">
        <v>20180831</v>
      </c>
      <c r="E1544" s="0" t="s">
        <v>1318</v>
      </c>
      <c r="F1544" s="0" t="n">
        <v>10000</v>
      </c>
      <c r="G1544" s="0" t="n">
        <v>100.15</v>
      </c>
      <c r="J1544" s="224" t="n">
        <f aca="false">ROUND(D1544/10000,0)</f>
        <v>2018</v>
      </c>
      <c r="K1544" s="224" t="n">
        <f aca="false">ROUND((D1544-J1544*10000)/100,0)</f>
        <v>8</v>
      </c>
      <c r="L1544" s="224" t="n">
        <f aca="false">D1544-J1544*10000-K1544*100</f>
        <v>31</v>
      </c>
      <c r="M1544" s="325" t="n">
        <f aca="false">DATE(J1544,K1544,L1544)</f>
        <v>43343</v>
      </c>
      <c r="N1544" s="222" t="n">
        <f aca="false">M1544+E1544</f>
        <v>43343.5911921296</v>
      </c>
      <c r="O1544" s="0" t="n">
        <v>100.15</v>
      </c>
      <c r="Q1544" s="0" t="s">
        <v>283</v>
      </c>
    </row>
    <row r="1545" customFormat="false" ht="15" hidden="false" customHeight="false" outlineLevel="0" collapsed="false">
      <c r="A1545" s="0" t="s">
        <v>1214</v>
      </c>
      <c r="B1545" s="0" t="s">
        <v>283</v>
      </c>
      <c r="C1545" s="0" t="s">
        <v>325</v>
      </c>
      <c r="D1545" s="0" t="n">
        <v>20180831</v>
      </c>
      <c r="E1545" s="0" t="s">
        <v>1319</v>
      </c>
      <c r="F1545" s="0" t="n">
        <v>10000</v>
      </c>
      <c r="G1545" s="0" t="n">
        <v>101.24</v>
      </c>
      <c r="J1545" s="224" t="n">
        <f aca="false">ROUND(D1545/10000,0)</f>
        <v>2018</v>
      </c>
      <c r="K1545" s="224" t="n">
        <f aca="false">ROUND((D1545-J1545*10000)/100,0)</f>
        <v>8</v>
      </c>
      <c r="L1545" s="224" t="n">
        <f aca="false">D1545-J1545*10000-K1545*100</f>
        <v>31</v>
      </c>
      <c r="M1545" s="325" t="n">
        <f aca="false">DATE(J1545,K1545,L1545)</f>
        <v>43343</v>
      </c>
      <c r="N1545" s="222" t="n">
        <f aca="false">M1545+E1545</f>
        <v>43343.5913657408</v>
      </c>
      <c r="O1545" s="0" t="n">
        <v>101.24</v>
      </c>
      <c r="Q1545" s="0" t="s">
        <v>283</v>
      </c>
    </row>
    <row r="1546" customFormat="false" ht="15" hidden="false" customHeight="false" outlineLevel="0" collapsed="false">
      <c r="A1546" s="0" t="s">
        <v>1320</v>
      </c>
      <c r="B1546" s="0" t="s">
        <v>285</v>
      </c>
      <c r="C1546" s="0" t="s">
        <v>325</v>
      </c>
      <c r="D1546" s="0" t="n">
        <v>20180702</v>
      </c>
      <c r="E1546" s="0" t="s">
        <v>1321</v>
      </c>
      <c r="F1546" s="0" t="n">
        <v>200000</v>
      </c>
      <c r="G1546" s="0" t="n">
        <v>99.834</v>
      </c>
      <c r="J1546" s="224" t="n">
        <f aca="false">ROUND(D1546/10000,0)</f>
        <v>2018</v>
      </c>
      <c r="K1546" s="224" t="n">
        <f aca="false">ROUND((D1546-J1546*10000)/100,0)</f>
        <v>7</v>
      </c>
      <c r="L1546" s="224" t="n">
        <f aca="false">D1546-J1546*10000-K1546*100</f>
        <v>2</v>
      </c>
      <c r="M1546" s="325" t="n">
        <f aca="false">DATE(J1546,K1546,L1546)</f>
        <v>43283</v>
      </c>
      <c r="N1546" s="222" t="n">
        <f aca="false">M1546+E1546</f>
        <v>43283.4528587963</v>
      </c>
      <c r="O1546" s="0" t="n">
        <v>99.834</v>
      </c>
      <c r="Q1546" s="0" t="s">
        <v>285</v>
      </c>
    </row>
    <row r="1547" customFormat="false" ht="15" hidden="false" customHeight="false" outlineLevel="0" collapsed="false">
      <c r="A1547" s="0" t="s">
        <v>1320</v>
      </c>
      <c r="B1547" s="0" t="s">
        <v>285</v>
      </c>
      <c r="C1547" s="0" t="s">
        <v>325</v>
      </c>
      <c r="D1547" s="0" t="n">
        <v>20180702</v>
      </c>
      <c r="E1547" s="0" t="s">
        <v>1322</v>
      </c>
      <c r="F1547" s="0" t="n">
        <v>200000</v>
      </c>
      <c r="G1547" s="0" t="n">
        <v>99.834</v>
      </c>
      <c r="J1547" s="224" t="n">
        <f aca="false">ROUND(D1547/10000,0)</f>
        <v>2018</v>
      </c>
      <c r="K1547" s="224" t="n">
        <f aca="false">ROUND((D1547-J1547*10000)/100,0)</f>
        <v>7</v>
      </c>
      <c r="L1547" s="224" t="n">
        <f aca="false">D1547-J1547*10000-K1547*100</f>
        <v>2</v>
      </c>
      <c r="M1547" s="325" t="n">
        <f aca="false">DATE(J1547,K1547,L1547)</f>
        <v>43283</v>
      </c>
      <c r="N1547" s="222" t="n">
        <f aca="false">M1547+E1547</f>
        <v>43283.4531944445</v>
      </c>
      <c r="O1547" s="0" t="n">
        <v>99.834</v>
      </c>
      <c r="Q1547" s="0" t="s">
        <v>285</v>
      </c>
    </row>
    <row r="1548" customFormat="false" ht="15" hidden="false" customHeight="false" outlineLevel="0" collapsed="false">
      <c r="A1548" s="0" t="s">
        <v>1320</v>
      </c>
      <c r="B1548" s="0" t="s">
        <v>285</v>
      </c>
      <c r="C1548" s="0" t="s">
        <v>325</v>
      </c>
      <c r="D1548" s="0" t="n">
        <v>20180702</v>
      </c>
      <c r="E1548" s="0" t="s">
        <v>1323</v>
      </c>
      <c r="F1548" s="0" t="n">
        <v>15000</v>
      </c>
      <c r="G1548" s="0" t="n">
        <v>99.8976</v>
      </c>
      <c r="J1548" s="224" t="n">
        <f aca="false">ROUND(D1548/10000,0)</f>
        <v>2018</v>
      </c>
      <c r="K1548" s="224" t="n">
        <f aca="false">ROUND((D1548-J1548*10000)/100,0)</f>
        <v>7</v>
      </c>
      <c r="L1548" s="224" t="n">
        <f aca="false">D1548-J1548*10000-K1548*100</f>
        <v>2</v>
      </c>
      <c r="M1548" s="325" t="n">
        <f aca="false">DATE(J1548,K1548,L1548)</f>
        <v>43283</v>
      </c>
      <c r="N1548" s="222" t="n">
        <f aca="false">M1548+E1548</f>
        <v>43283.4667592593</v>
      </c>
      <c r="O1548" s="0" t="n">
        <v>99.8976</v>
      </c>
      <c r="Q1548" s="0" t="s">
        <v>285</v>
      </c>
    </row>
    <row r="1549" customFormat="false" ht="15" hidden="false" customHeight="false" outlineLevel="0" collapsed="false">
      <c r="A1549" s="0" t="s">
        <v>1320</v>
      </c>
      <c r="B1549" s="0" t="s">
        <v>285</v>
      </c>
      <c r="C1549" s="0" t="s">
        <v>325</v>
      </c>
      <c r="D1549" s="0" t="n">
        <v>20180702</v>
      </c>
      <c r="E1549" s="0" t="s">
        <v>1324</v>
      </c>
      <c r="F1549" s="0" t="n">
        <v>3410000</v>
      </c>
      <c r="G1549" s="0" t="n">
        <v>99.86</v>
      </c>
      <c r="J1549" s="224" t="n">
        <f aca="false">ROUND(D1549/10000,0)</f>
        <v>2018</v>
      </c>
      <c r="K1549" s="224" t="n">
        <f aca="false">ROUND((D1549-J1549*10000)/100,0)</f>
        <v>7</v>
      </c>
      <c r="L1549" s="224" t="n">
        <f aca="false">D1549-J1549*10000-K1549*100</f>
        <v>2</v>
      </c>
      <c r="M1549" s="325" t="n">
        <f aca="false">DATE(J1549,K1549,L1549)</f>
        <v>43283</v>
      </c>
      <c r="N1549" s="222" t="n">
        <f aca="false">M1549+E1549</f>
        <v>43283.5411458333</v>
      </c>
      <c r="O1549" s="0" t="n">
        <v>99.86</v>
      </c>
      <c r="Q1549" s="0" t="s">
        <v>285</v>
      </c>
    </row>
    <row r="1550" customFormat="false" ht="15" hidden="false" customHeight="false" outlineLevel="0" collapsed="false">
      <c r="A1550" s="0" t="s">
        <v>1320</v>
      </c>
      <c r="B1550" s="0" t="s">
        <v>285</v>
      </c>
      <c r="C1550" s="0" t="s">
        <v>325</v>
      </c>
      <c r="D1550" s="0" t="n">
        <v>20180702</v>
      </c>
      <c r="E1550" s="0" t="s">
        <v>1325</v>
      </c>
      <c r="F1550" s="0" t="n">
        <v>1130000</v>
      </c>
      <c r="G1550" s="0" t="n">
        <v>100.25</v>
      </c>
      <c r="J1550" s="224" t="n">
        <f aca="false">ROUND(D1550/10000,0)</f>
        <v>2018</v>
      </c>
      <c r="K1550" s="224" t="n">
        <f aca="false">ROUND((D1550-J1550*10000)/100,0)</f>
        <v>7</v>
      </c>
      <c r="L1550" s="224" t="n">
        <f aca="false">D1550-J1550*10000-K1550*100</f>
        <v>2</v>
      </c>
      <c r="M1550" s="325" t="n">
        <f aca="false">DATE(J1550,K1550,L1550)</f>
        <v>43283</v>
      </c>
      <c r="N1550" s="222" t="n">
        <f aca="false">M1550+E1550</f>
        <v>43283.5445833333</v>
      </c>
      <c r="O1550" s="0" t="n">
        <v>100.25</v>
      </c>
      <c r="Q1550" s="0" t="s">
        <v>285</v>
      </c>
    </row>
    <row r="1551" customFormat="false" ht="15" hidden="false" customHeight="false" outlineLevel="0" collapsed="false">
      <c r="A1551" s="0" t="s">
        <v>1320</v>
      </c>
      <c r="B1551" s="0" t="s">
        <v>285</v>
      </c>
      <c r="C1551" s="0" t="s">
        <v>325</v>
      </c>
      <c r="D1551" s="0" t="n">
        <v>20180702</v>
      </c>
      <c r="E1551" s="0" t="s">
        <v>1326</v>
      </c>
      <c r="F1551" s="0" t="n">
        <v>2280000</v>
      </c>
      <c r="G1551" s="0" t="n">
        <v>100.25</v>
      </c>
      <c r="J1551" s="224" t="n">
        <f aca="false">ROUND(D1551/10000,0)</f>
        <v>2018</v>
      </c>
      <c r="K1551" s="224" t="n">
        <f aca="false">ROUND((D1551-J1551*10000)/100,0)</f>
        <v>7</v>
      </c>
      <c r="L1551" s="224" t="n">
        <f aca="false">D1551-J1551*10000-K1551*100</f>
        <v>2</v>
      </c>
      <c r="M1551" s="325" t="n">
        <f aca="false">DATE(J1551,K1551,L1551)</f>
        <v>43283</v>
      </c>
      <c r="N1551" s="222" t="n">
        <f aca="false">M1551+E1551</f>
        <v>43283.5445949074</v>
      </c>
      <c r="O1551" s="0" t="n">
        <v>100.25</v>
      </c>
      <c r="Q1551" s="0" t="s">
        <v>285</v>
      </c>
    </row>
    <row r="1552" customFormat="false" ht="15" hidden="false" customHeight="false" outlineLevel="0" collapsed="false">
      <c r="A1552" s="0" t="s">
        <v>1320</v>
      </c>
      <c r="B1552" s="0" t="s">
        <v>285</v>
      </c>
      <c r="C1552" s="0" t="s">
        <v>325</v>
      </c>
      <c r="D1552" s="0" t="n">
        <v>20180703</v>
      </c>
      <c r="E1552" s="0" t="s">
        <v>1327</v>
      </c>
      <c r="F1552" s="0" t="n">
        <v>10000</v>
      </c>
      <c r="G1552" s="0" t="n">
        <v>99.861</v>
      </c>
      <c r="J1552" s="224" t="n">
        <f aca="false">ROUND(D1552/10000,0)</f>
        <v>2018</v>
      </c>
      <c r="K1552" s="224" t="n">
        <f aca="false">ROUND((D1552-J1552*10000)/100,0)</f>
        <v>7</v>
      </c>
      <c r="L1552" s="224" t="n">
        <f aca="false">D1552-J1552*10000-K1552*100</f>
        <v>3</v>
      </c>
      <c r="M1552" s="325" t="n">
        <f aca="false">DATE(J1552,K1552,L1552)</f>
        <v>43284</v>
      </c>
      <c r="N1552" s="222" t="n">
        <f aca="false">M1552+E1552</f>
        <v>43284.4071990741</v>
      </c>
      <c r="O1552" s="0" t="n">
        <v>99.861</v>
      </c>
      <c r="Q1552" s="0" t="s">
        <v>285</v>
      </c>
    </row>
    <row r="1553" customFormat="false" ht="15" hidden="false" customHeight="false" outlineLevel="0" collapsed="false">
      <c r="A1553" s="0" t="s">
        <v>1320</v>
      </c>
      <c r="B1553" s="0" t="s">
        <v>285</v>
      </c>
      <c r="C1553" s="0" t="s">
        <v>325</v>
      </c>
      <c r="D1553" s="0" t="n">
        <v>20180703</v>
      </c>
      <c r="E1553" s="0" t="s">
        <v>1328</v>
      </c>
      <c r="F1553" s="0" t="n">
        <v>150000</v>
      </c>
      <c r="G1553" s="0" t="n">
        <v>99.835</v>
      </c>
      <c r="J1553" s="224" t="n">
        <f aca="false">ROUND(D1553/10000,0)</f>
        <v>2018</v>
      </c>
      <c r="K1553" s="224" t="n">
        <f aca="false">ROUND((D1553-J1553*10000)/100,0)</f>
        <v>7</v>
      </c>
      <c r="L1553" s="224" t="n">
        <f aca="false">D1553-J1553*10000-K1553*100</f>
        <v>3</v>
      </c>
      <c r="M1553" s="325" t="n">
        <f aca="false">DATE(J1553,K1553,L1553)</f>
        <v>43284</v>
      </c>
      <c r="N1553" s="222" t="n">
        <f aca="false">M1553+E1553</f>
        <v>43284.4493981481</v>
      </c>
      <c r="O1553" s="0" t="n">
        <v>99.835</v>
      </c>
      <c r="Q1553" s="0" t="s">
        <v>285</v>
      </c>
    </row>
    <row r="1554" customFormat="false" ht="15" hidden="false" customHeight="false" outlineLevel="0" collapsed="false">
      <c r="A1554" s="0" t="s">
        <v>1320</v>
      </c>
      <c r="B1554" s="0" t="s">
        <v>285</v>
      </c>
      <c r="C1554" s="0" t="s">
        <v>325</v>
      </c>
      <c r="D1554" s="0" t="n">
        <v>20180703</v>
      </c>
      <c r="E1554" s="0" t="s">
        <v>1329</v>
      </c>
      <c r="F1554" s="0" t="n">
        <v>150000</v>
      </c>
      <c r="G1554" s="0" t="n">
        <v>100.25</v>
      </c>
      <c r="J1554" s="224" t="n">
        <f aca="false">ROUND(D1554/10000,0)</f>
        <v>2018</v>
      </c>
      <c r="K1554" s="224" t="n">
        <f aca="false">ROUND((D1554-J1554*10000)/100,0)</f>
        <v>7</v>
      </c>
      <c r="L1554" s="224" t="n">
        <f aca="false">D1554-J1554*10000-K1554*100</f>
        <v>3</v>
      </c>
      <c r="M1554" s="325" t="n">
        <f aca="false">DATE(J1554,K1554,L1554)</f>
        <v>43284</v>
      </c>
      <c r="N1554" s="222" t="n">
        <f aca="false">M1554+E1554</f>
        <v>43284.4502777778</v>
      </c>
      <c r="O1554" s="0" t="n">
        <v>100.25</v>
      </c>
      <c r="Q1554" s="0" t="s">
        <v>285</v>
      </c>
    </row>
    <row r="1555" customFormat="false" ht="15" hidden="false" customHeight="false" outlineLevel="0" collapsed="false">
      <c r="A1555" s="0" t="s">
        <v>1320</v>
      </c>
      <c r="B1555" s="0" t="s">
        <v>285</v>
      </c>
      <c r="C1555" s="0" t="s">
        <v>325</v>
      </c>
      <c r="D1555" s="0" t="n">
        <v>20180705</v>
      </c>
      <c r="E1555" s="0" t="s">
        <v>1330</v>
      </c>
      <c r="F1555" s="0" t="n">
        <v>100000</v>
      </c>
      <c r="G1555" s="0" t="n">
        <v>99.837</v>
      </c>
      <c r="J1555" s="224" t="n">
        <f aca="false">ROUND(D1555/10000,0)</f>
        <v>2018</v>
      </c>
      <c r="K1555" s="224" t="n">
        <f aca="false">ROUND((D1555-J1555*10000)/100,0)</f>
        <v>7</v>
      </c>
      <c r="L1555" s="224" t="n">
        <f aca="false">D1555-J1555*10000-K1555*100</f>
        <v>5</v>
      </c>
      <c r="M1555" s="325" t="n">
        <f aca="false">DATE(J1555,K1555,L1555)</f>
        <v>43286</v>
      </c>
      <c r="N1555" s="222" t="n">
        <f aca="false">M1555+E1555</f>
        <v>43286.4293634259</v>
      </c>
      <c r="O1555" s="0" t="n">
        <v>99.837</v>
      </c>
      <c r="Q1555" s="0" t="s">
        <v>285</v>
      </c>
    </row>
    <row r="1556" customFormat="false" ht="15" hidden="false" customHeight="false" outlineLevel="0" collapsed="false">
      <c r="A1556" s="0" t="s">
        <v>1320</v>
      </c>
      <c r="B1556" s="0" t="s">
        <v>285</v>
      </c>
      <c r="C1556" s="0" t="s">
        <v>325</v>
      </c>
      <c r="D1556" s="0" t="n">
        <v>20180705</v>
      </c>
      <c r="E1556" s="0" t="s">
        <v>1331</v>
      </c>
      <c r="F1556" s="0" t="n">
        <v>150000</v>
      </c>
      <c r="G1556" s="0" t="n">
        <v>99.9155</v>
      </c>
      <c r="J1556" s="224" t="n">
        <f aca="false">ROUND(D1556/10000,0)</f>
        <v>2018</v>
      </c>
      <c r="K1556" s="224" t="n">
        <f aca="false">ROUND((D1556-J1556*10000)/100,0)</f>
        <v>7</v>
      </c>
      <c r="L1556" s="224" t="n">
        <f aca="false">D1556-J1556*10000-K1556*100</f>
        <v>5</v>
      </c>
      <c r="M1556" s="325" t="n">
        <f aca="false">DATE(J1556,K1556,L1556)</f>
        <v>43286</v>
      </c>
      <c r="N1556" s="222" t="n">
        <f aca="false">M1556+E1556</f>
        <v>43286.4899421296</v>
      </c>
      <c r="O1556" s="0" t="n">
        <v>99.9155</v>
      </c>
      <c r="Q1556" s="0" t="s">
        <v>285</v>
      </c>
    </row>
    <row r="1557" customFormat="false" ht="15" hidden="false" customHeight="false" outlineLevel="0" collapsed="false">
      <c r="A1557" s="0" t="s">
        <v>1320</v>
      </c>
      <c r="B1557" s="0" t="s">
        <v>285</v>
      </c>
      <c r="C1557" s="0" t="s">
        <v>325</v>
      </c>
      <c r="D1557" s="0" t="n">
        <v>20180705</v>
      </c>
      <c r="E1557" s="0" t="s">
        <v>1332</v>
      </c>
      <c r="F1557" s="0" t="n">
        <v>100000</v>
      </c>
      <c r="G1557" s="0" t="n">
        <v>99.837</v>
      </c>
      <c r="J1557" s="224" t="n">
        <f aca="false">ROUND(D1557/10000,0)</f>
        <v>2018</v>
      </c>
      <c r="K1557" s="224" t="n">
        <f aca="false">ROUND((D1557-J1557*10000)/100,0)</f>
        <v>7</v>
      </c>
      <c r="L1557" s="224" t="n">
        <f aca="false">D1557-J1557*10000-K1557*100</f>
        <v>5</v>
      </c>
      <c r="M1557" s="325" t="n">
        <f aca="false">DATE(J1557,K1557,L1557)</f>
        <v>43286</v>
      </c>
      <c r="N1557" s="222" t="n">
        <f aca="false">M1557+E1557</f>
        <v>43286.4970138889</v>
      </c>
      <c r="O1557" s="0" t="n">
        <v>99.837</v>
      </c>
      <c r="Q1557" s="0" t="s">
        <v>285</v>
      </c>
    </row>
    <row r="1558" customFormat="false" ht="15" hidden="false" customHeight="false" outlineLevel="0" collapsed="false">
      <c r="A1558" s="0" t="s">
        <v>1320</v>
      </c>
      <c r="B1558" s="0" t="s">
        <v>285</v>
      </c>
      <c r="C1558" s="0" t="s">
        <v>325</v>
      </c>
      <c r="D1558" s="0" t="n">
        <v>20180705</v>
      </c>
      <c r="E1558" s="0" t="s">
        <v>1333</v>
      </c>
      <c r="F1558" s="0" t="n">
        <v>100000</v>
      </c>
      <c r="G1558" s="0" t="n">
        <v>100.087</v>
      </c>
      <c r="J1558" s="224" t="n">
        <f aca="false">ROUND(D1558/10000,0)</f>
        <v>2018</v>
      </c>
      <c r="K1558" s="224" t="n">
        <f aca="false">ROUND((D1558-J1558*10000)/100,0)</f>
        <v>7</v>
      </c>
      <c r="L1558" s="224" t="n">
        <f aca="false">D1558-J1558*10000-K1558*100</f>
        <v>5</v>
      </c>
      <c r="M1558" s="325" t="n">
        <f aca="false">DATE(J1558,K1558,L1558)</f>
        <v>43286</v>
      </c>
      <c r="N1558" s="222" t="n">
        <f aca="false">M1558+E1558</f>
        <v>43286.4987847222</v>
      </c>
      <c r="O1558" s="0" t="n">
        <v>100.087</v>
      </c>
      <c r="Q1558" s="0" t="s">
        <v>285</v>
      </c>
    </row>
    <row r="1559" customFormat="false" ht="15" hidden="false" customHeight="false" outlineLevel="0" collapsed="false">
      <c r="A1559" s="0" t="s">
        <v>1320</v>
      </c>
      <c r="B1559" s="0" t="s">
        <v>285</v>
      </c>
      <c r="C1559" s="0" t="s">
        <v>325</v>
      </c>
      <c r="D1559" s="0" t="n">
        <v>20180706</v>
      </c>
      <c r="E1559" s="0" t="s">
        <v>403</v>
      </c>
      <c r="F1559" s="0" t="n">
        <v>200000</v>
      </c>
      <c r="G1559" s="0" t="n">
        <v>99.9373</v>
      </c>
      <c r="J1559" s="224" t="n">
        <f aca="false">ROUND(D1559/10000,0)</f>
        <v>2018</v>
      </c>
      <c r="K1559" s="224" t="n">
        <f aca="false">ROUND((D1559-J1559*10000)/100,0)</f>
        <v>7</v>
      </c>
      <c r="L1559" s="224" t="n">
        <f aca="false">D1559-J1559*10000-K1559*100</f>
        <v>6</v>
      </c>
      <c r="M1559" s="325" t="n">
        <f aca="false">DATE(J1559,K1559,L1559)</f>
        <v>43287</v>
      </c>
      <c r="N1559" s="222" t="n">
        <f aca="false">M1559+E1559</f>
        <v>43287.3543171296</v>
      </c>
      <c r="O1559" s="0" t="n">
        <v>99.9373</v>
      </c>
      <c r="Q1559" s="0" t="s">
        <v>285</v>
      </c>
    </row>
    <row r="1560" customFormat="false" ht="15" hidden="false" customHeight="false" outlineLevel="0" collapsed="false">
      <c r="A1560" s="0" t="s">
        <v>1320</v>
      </c>
      <c r="B1560" s="0" t="s">
        <v>285</v>
      </c>
      <c r="C1560" s="0" t="s">
        <v>325</v>
      </c>
      <c r="D1560" s="0" t="n">
        <v>20180706</v>
      </c>
      <c r="E1560" s="0" t="s">
        <v>1334</v>
      </c>
      <c r="F1560" s="0" t="n">
        <v>25000</v>
      </c>
      <c r="G1560" s="0" t="n">
        <v>99.84</v>
      </c>
      <c r="J1560" s="224" t="n">
        <f aca="false">ROUND(D1560/10000,0)</f>
        <v>2018</v>
      </c>
      <c r="K1560" s="224" t="n">
        <f aca="false">ROUND((D1560-J1560*10000)/100,0)</f>
        <v>7</v>
      </c>
      <c r="L1560" s="224" t="n">
        <f aca="false">D1560-J1560*10000-K1560*100</f>
        <v>6</v>
      </c>
      <c r="M1560" s="325" t="n">
        <f aca="false">DATE(J1560,K1560,L1560)</f>
        <v>43287</v>
      </c>
      <c r="N1560" s="222" t="n">
        <f aca="false">M1560+E1560</f>
        <v>43287.5575231482</v>
      </c>
      <c r="O1560" s="0" t="n">
        <v>99.84</v>
      </c>
      <c r="Q1560" s="0" t="s">
        <v>285</v>
      </c>
    </row>
    <row r="1561" customFormat="false" ht="15" hidden="false" customHeight="false" outlineLevel="0" collapsed="false">
      <c r="A1561" s="0" t="s">
        <v>1320</v>
      </c>
      <c r="B1561" s="0" t="s">
        <v>285</v>
      </c>
      <c r="C1561" s="0" t="s">
        <v>325</v>
      </c>
      <c r="D1561" s="0" t="n">
        <v>20180706</v>
      </c>
      <c r="E1561" s="0" t="s">
        <v>1335</v>
      </c>
      <c r="F1561" s="0" t="n">
        <v>25000</v>
      </c>
      <c r="G1561" s="0" t="n">
        <v>99.84</v>
      </c>
      <c r="J1561" s="224" t="n">
        <f aca="false">ROUND(D1561/10000,0)</f>
        <v>2018</v>
      </c>
      <c r="K1561" s="224" t="n">
        <f aca="false">ROUND((D1561-J1561*10000)/100,0)</f>
        <v>7</v>
      </c>
      <c r="L1561" s="224" t="n">
        <f aca="false">D1561-J1561*10000-K1561*100</f>
        <v>6</v>
      </c>
      <c r="M1561" s="325" t="n">
        <f aca="false">DATE(J1561,K1561,L1561)</f>
        <v>43287</v>
      </c>
      <c r="N1561" s="222" t="n">
        <f aca="false">M1561+E1561</f>
        <v>43287.5578703704</v>
      </c>
      <c r="O1561" s="0" t="n">
        <v>99.84</v>
      </c>
      <c r="Q1561" s="0" t="s">
        <v>285</v>
      </c>
    </row>
    <row r="1562" customFormat="false" ht="15" hidden="false" customHeight="false" outlineLevel="0" collapsed="false">
      <c r="A1562" s="0" t="s">
        <v>1320</v>
      </c>
      <c r="B1562" s="0" t="s">
        <v>285</v>
      </c>
      <c r="C1562" s="0" t="s">
        <v>325</v>
      </c>
      <c r="D1562" s="0" t="n">
        <v>20180709</v>
      </c>
      <c r="E1562" s="0" t="s">
        <v>1336</v>
      </c>
      <c r="F1562" s="0" t="n">
        <v>1500000</v>
      </c>
      <c r="G1562" s="0" t="n">
        <v>100.1796</v>
      </c>
      <c r="J1562" s="224" t="n">
        <f aca="false">ROUND(D1562/10000,0)</f>
        <v>2018</v>
      </c>
      <c r="K1562" s="224" t="n">
        <f aca="false">ROUND((D1562-J1562*10000)/100,0)</f>
        <v>7</v>
      </c>
      <c r="L1562" s="224" t="n">
        <f aca="false">D1562-J1562*10000-K1562*100</f>
        <v>9</v>
      </c>
      <c r="M1562" s="325" t="n">
        <f aca="false">DATE(J1562,K1562,L1562)</f>
        <v>43290</v>
      </c>
      <c r="N1562" s="222" t="n">
        <f aca="false">M1562+E1562</f>
        <v>43290.4506134259</v>
      </c>
      <c r="O1562" s="0" t="n">
        <v>100.1796</v>
      </c>
      <c r="Q1562" s="0" t="s">
        <v>285</v>
      </c>
    </row>
    <row r="1563" customFormat="false" ht="15" hidden="false" customHeight="false" outlineLevel="0" collapsed="false">
      <c r="A1563" s="0" t="s">
        <v>1320</v>
      </c>
      <c r="B1563" s="0" t="s">
        <v>285</v>
      </c>
      <c r="C1563" s="0" t="s">
        <v>325</v>
      </c>
      <c r="D1563" s="0" t="n">
        <v>20180709</v>
      </c>
      <c r="E1563" s="0" t="s">
        <v>1337</v>
      </c>
      <c r="F1563" s="0" t="n">
        <v>135000</v>
      </c>
      <c r="G1563" s="0" t="n">
        <v>99.84</v>
      </c>
      <c r="J1563" s="224" t="n">
        <f aca="false">ROUND(D1563/10000,0)</f>
        <v>2018</v>
      </c>
      <c r="K1563" s="224" t="n">
        <f aca="false">ROUND((D1563-J1563*10000)/100,0)</f>
        <v>7</v>
      </c>
      <c r="L1563" s="224" t="n">
        <f aca="false">D1563-J1563*10000-K1563*100</f>
        <v>9</v>
      </c>
      <c r="M1563" s="325" t="n">
        <f aca="false">DATE(J1563,K1563,L1563)</f>
        <v>43290</v>
      </c>
      <c r="N1563" s="222" t="n">
        <f aca="false">M1563+E1563</f>
        <v>43290.4516782407</v>
      </c>
      <c r="O1563" s="0" t="n">
        <v>99.84</v>
      </c>
      <c r="Q1563" s="0" t="s">
        <v>285</v>
      </c>
    </row>
    <row r="1564" customFormat="false" ht="15" hidden="false" customHeight="false" outlineLevel="0" collapsed="false">
      <c r="A1564" s="0" t="s">
        <v>1320</v>
      </c>
      <c r="B1564" s="0" t="s">
        <v>285</v>
      </c>
      <c r="C1564" s="0" t="s">
        <v>325</v>
      </c>
      <c r="D1564" s="0" t="n">
        <v>20180709</v>
      </c>
      <c r="E1564" s="0" t="s">
        <v>1338</v>
      </c>
      <c r="F1564" s="0" t="n">
        <v>1365000</v>
      </c>
      <c r="G1564" s="0" t="n">
        <v>99.97</v>
      </c>
      <c r="J1564" s="224" t="n">
        <f aca="false">ROUND(D1564/10000,0)</f>
        <v>2018</v>
      </c>
      <c r="K1564" s="224" t="n">
        <f aca="false">ROUND((D1564-J1564*10000)/100,0)</f>
        <v>7</v>
      </c>
      <c r="L1564" s="224" t="n">
        <f aca="false">D1564-J1564*10000-K1564*100</f>
        <v>9</v>
      </c>
      <c r="M1564" s="325" t="n">
        <f aca="false">DATE(J1564,K1564,L1564)</f>
        <v>43290</v>
      </c>
      <c r="N1564" s="222" t="n">
        <f aca="false">M1564+E1564</f>
        <v>43290.4559953704</v>
      </c>
      <c r="O1564" s="0" t="n">
        <v>99.97</v>
      </c>
      <c r="Q1564" s="0" t="s">
        <v>285</v>
      </c>
    </row>
    <row r="1565" customFormat="false" ht="15" hidden="false" customHeight="false" outlineLevel="0" collapsed="false">
      <c r="A1565" s="0" t="s">
        <v>1320</v>
      </c>
      <c r="B1565" s="0" t="s">
        <v>285</v>
      </c>
      <c r="C1565" s="0" t="s">
        <v>325</v>
      </c>
      <c r="D1565" s="0" t="n">
        <v>20180709</v>
      </c>
      <c r="E1565" s="0" t="s">
        <v>1339</v>
      </c>
      <c r="F1565" s="0" t="n">
        <v>15000</v>
      </c>
      <c r="G1565" s="0" t="n">
        <v>99.9964</v>
      </c>
      <c r="J1565" s="224" t="n">
        <f aca="false">ROUND(D1565/10000,0)</f>
        <v>2018</v>
      </c>
      <c r="K1565" s="224" t="n">
        <f aca="false">ROUND((D1565-J1565*10000)/100,0)</f>
        <v>7</v>
      </c>
      <c r="L1565" s="224" t="n">
        <f aca="false">D1565-J1565*10000-K1565*100</f>
        <v>9</v>
      </c>
      <c r="M1565" s="325" t="n">
        <f aca="false">DATE(J1565,K1565,L1565)</f>
        <v>43290</v>
      </c>
      <c r="N1565" s="222" t="n">
        <f aca="false">M1565+E1565</f>
        <v>43290.4731018519</v>
      </c>
      <c r="O1565" s="0" t="n">
        <v>99.9964</v>
      </c>
      <c r="Q1565" s="0" t="s">
        <v>285</v>
      </c>
    </row>
    <row r="1566" customFormat="false" ht="15" hidden="false" customHeight="false" outlineLevel="0" collapsed="false">
      <c r="A1566" s="0" t="s">
        <v>1320</v>
      </c>
      <c r="B1566" s="0" t="s">
        <v>285</v>
      </c>
      <c r="C1566" s="0" t="s">
        <v>325</v>
      </c>
      <c r="D1566" s="0" t="n">
        <v>20180709</v>
      </c>
      <c r="E1566" s="0" t="s">
        <v>1340</v>
      </c>
      <c r="F1566" s="0" t="n">
        <v>500000</v>
      </c>
      <c r="G1566" s="0" t="n">
        <v>100.2717</v>
      </c>
      <c r="J1566" s="224" t="n">
        <f aca="false">ROUND(D1566/10000,0)</f>
        <v>2018</v>
      </c>
      <c r="K1566" s="224" t="n">
        <f aca="false">ROUND((D1566-J1566*10000)/100,0)</f>
        <v>7</v>
      </c>
      <c r="L1566" s="224" t="n">
        <f aca="false">D1566-J1566*10000-K1566*100</f>
        <v>9</v>
      </c>
      <c r="M1566" s="325" t="n">
        <f aca="false">DATE(J1566,K1566,L1566)</f>
        <v>43290</v>
      </c>
      <c r="N1566" s="222" t="n">
        <f aca="false">M1566+E1566</f>
        <v>43290.5</v>
      </c>
      <c r="O1566" s="0" t="n">
        <v>100.2717</v>
      </c>
      <c r="Q1566" s="0" t="s">
        <v>285</v>
      </c>
    </row>
    <row r="1567" customFormat="false" ht="15" hidden="false" customHeight="false" outlineLevel="0" collapsed="false">
      <c r="A1567" s="0" t="s">
        <v>1320</v>
      </c>
      <c r="B1567" s="0" t="s">
        <v>285</v>
      </c>
      <c r="C1567" s="0" t="s">
        <v>325</v>
      </c>
      <c r="D1567" s="0" t="n">
        <v>20180709</v>
      </c>
      <c r="E1567" s="0" t="s">
        <v>1341</v>
      </c>
      <c r="F1567" s="0" t="n">
        <v>500000</v>
      </c>
      <c r="G1567" s="0" t="n">
        <v>100.0217</v>
      </c>
      <c r="J1567" s="224" t="n">
        <f aca="false">ROUND(D1567/10000,0)</f>
        <v>2018</v>
      </c>
      <c r="K1567" s="224" t="n">
        <f aca="false">ROUND((D1567-J1567*10000)/100,0)</f>
        <v>7</v>
      </c>
      <c r="L1567" s="224" t="n">
        <f aca="false">D1567-J1567*10000-K1567*100</f>
        <v>9</v>
      </c>
      <c r="M1567" s="325" t="n">
        <f aca="false">DATE(J1567,K1567,L1567)</f>
        <v>43290</v>
      </c>
      <c r="N1567" s="222" t="n">
        <f aca="false">M1567+E1567</f>
        <v>43290.5006712963</v>
      </c>
      <c r="O1567" s="0" t="n">
        <v>100.0217</v>
      </c>
      <c r="Q1567" s="0" t="s">
        <v>285</v>
      </c>
    </row>
    <row r="1568" customFormat="false" ht="15" hidden="false" customHeight="false" outlineLevel="0" collapsed="false">
      <c r="A1568" s="0" t="s">
        <v>1320</v>
      </c>
      <c r="B1568" s="0" t="s">
        <v>285</v>
      </c>
      <c r="C1568" s="0" t="s">
        <v>325</v>
      </c>
      <c r="D1568" s="0" t="n">
        <v>20180709</v>
      </c>
      <c r="E1568" s="0" t="s">
        <v>1342</v>
      </c>
      <c r="F1568" s="0" t="n">
        <v>340000</v>
      </c>
      <c r="G1568" s="0" t="n">
        <v>99.8843</v>
      </c>
      <c r="J1568" s="224" t="n">
        <f aca="false">ROUND(D1568/10000,0)</f>
        <v>2018</v>
      </c>
      <c r="K1568" s="224" t="n">
        <f aca="false">ROUND((D1568-J1568*10000)/100,0)</f>
        <v>7</v>
      </c>
      <c r="L1568" s="224" t="n">
        <f aca="false">D1568-J1568*10000-K1568*100</f>
        <v>9</v>
      </c>
      <c r="M1568" s="325" t="n">
        <f aca="false">DATE(J1568,K1568,L1568)</f>
        <v>43290</v>
      </c>
      <c r="N1568" s="222" t="n">
        <f aca="false">M1568+E1568</f>
        <v>43290.5461342593</v>
      </c>
      <c r="O1568" s="0" t="n">
        <v>99.8843</v>
      </c>
      <c r="Q1568" s="0" t="s">
        <v>285</v>
      </c>
    </row>
    <row r="1569" customFormat="false" ht="15" hidden="false" customHeight="false" outlineLevel="0" collapsed="false">
      <c r="A1569" s="0" t="s">
        <v>1320</v>
      </c>
      <c r="B1569" s="0" t="s">
        <v>285</v>
      </c>
      <c r="C1569" s="0" t="s">
        <v>325</v>
      </c>
      <c r="D1569" s="0" t="n">
        <v>20180709</v>
      </c>
      <c r="E1569" s="0" t="s">
        <v>1343</v>
      </c>
      <c r="F1569" s="0" t="n">
        <v>300000</v>
      </c>
      <c r="G1569" s="0" t="n">
        <v>100.022</v>
      </c>
      <c r="J1569" s="224" t="n">
        <f aca="false">ROUND(D1569/10000,0)</f>
        <v>2018</v>
      </c>
      <c r="K1569" s="224" t="n">
        <f aca="false">ROUND((D1569-J1569*10000)/100,0)</f>
        <v>7</v>
      </c>
      <c r="L1569" s="224" t="n">
        <f aca="false">D1569-J1569*10000-K1569*100</f>
        <v>9</v>
      </c>
      <c r="M1569" s="325" t="n">
        <f aca="false">DATE(J1569,K1569,L1569)</f>
        <v>43290</v>
      </c>
      <c r="N1569" s="222" t="n">
        <f aca="false">M1569+E1569</f>
        <v>43290.5796527778</v>
      </c>
      <c r="O1569" s="0" t="n">
        <v>100.022</v>
      </c>
      <c r="Q1569" s="0" t="s">
        <v>285</v>
      </c>
    </row>
    <row r="1570" customFormat="false" ht="15" hidden="false" customHeight="false" outlineLevel="0" collapsed="false">
      <c r="A1570" s="0" t="s">
        <v>1320</v>
      </c>
      <c r="B1570" s="0" t="s">
        <v>285</v>
      </c>
      <c r="C1570" s="0" t="s">
        <v>325</v>
      </c>
      <c r="D1570" s="0" t="n">
        <v>20180709</v>
      </c>
      <c r="E1570" s="0" t="s">
        <v>1344</v>
      </c>
      <c r="F1570" s="0" t="n">
        <v>300000</v>
      </c>
      <c r="G1570" s="0" t="n">
        <v>100.272</v>
      </c>
      <c r="J1570" s="224" t="n">
        <f aca="false">ROUND(D1570/10000,0)</f>
        <v>2018</v>
      </c>
      <c r="K1570" s="224" t="n">
        <f aca="false">ROUND((D1570-J1570*10000)/100,0)</f>
        <v>7</v>
      </c>
      <c r="L1570" s="224" t="n">
        <f aca="false">D1570-J1570*10000-K1570*100</f>
        <v>9</v>
      </c>
      <c r="M1570" s="325" t="n">
        <f aca="false">DATE(J1570,K1570,L1570)</f>
        <v>43290</v>
      </c>
      <c r="N1570" s="222" t="n">
        <f aca="false">M1570+E1570</f>
        <v>43290.5799189815</v>
      </c>
      <c r="O1570" s="0" t="n">
        <v>100.272</v>
      </c>
      <c r="Q1570" s="0" t="s">
        <v>285</v>
      </c>
    </row>
    <row r="1571" customFormat="false" ht="15" hidden="false" customHeight="false" outlineLevel="0" collapsed="false">
      <c r="A1571" s="0" t="s">
        <v>1320</v>
      </c>
      <c r="B1571" s="0" t="s">
        <v>285</v>
      </c>
      <c r="C1571" s="0" t="s">
        <v>325</v>
      </c>
      <c r="D1571" s="0" t="n">
        <v>20180709</v>
      </c>
      <c r="E1571" s="0" t="s">
        <v>1345</v>
      </c>
      <c r="F1571" s="0" t="n">
        <v>500000</v>
      </c>
      <c r="G1571" s="0" t="n">
        <v>100.2687</v>
      </c>
      <c r="J1571" s="224" t="n">
        <f aca="false">ROUND(D1571/10000,0)</f>
        <v>2018</v>
      </c>
      <c r="K1571" s="224" t="n">
        <f aca="false">ROUND((D1571-J1571*10000)/100,0)</f>
        <v>7</v>
      </c>
      <c r="L1571" s="224" t="n">
        <f aca="false">D1571-J1571*10000-K1571*100</f>
        <v>9</v>
      </c>
      <c r="M1571" s="325" t="n">
        <f aca="false">DATE(J1571,K1571,L1571)</f>
        <v>43290</v>
      </c>
      <c r="N1571" s="222" t="n">
        <f aca="false">M1571+E1571</f>
        <v>43290.6034722222</v>
      </c>
      <c r="O1571" s="0" t="n">
        <v>100.2687</v>
      </c>
      <c r="Q1571" s="0" t="s">
        <v>285</v>
      </c>
    </row>
    <row r="1572" customFormat="false" ht="15" hidden="false" customHeight="false" outlineLevel="0" collapsed="false">
      <c r="A1572" s="0" t="s">
        <v>1320</v>
      </c>
      <c r="B1572" s="0" t="s">
        <v>285</v>
      </c>
      <c r="C1572" s="0" t="s">
        <v>325</v>
      </c>
      <c r="D1572" s="0" t="n">
        <v>20180709</v>
      </c>
      <c r="E1572" s="0" t="s">
        <v>1346</v>
      </c>
      <c r="F1572" s="0" t="n">
        <v>500000</v>
      </c>
      <c r="G1572" s="0" t="n">
        <v>100.0187</v>
      </c>
      <c r="J1572" s="224" t="n">
        <f aca="false">ROUND(D1572/10000,0)</f>
        <v>2018</v>
      </c>
      <c r="K1572" s="224" t="n">
        <f aca="false">ROUND((D1572-J1572*10000)/100,0)</f>
        <v>7</v>
      </c>
      <c r="L1572" s="224" t="n">
        <f aca="false">D1572-J1572*10000-K1572*100</f>
        <v>9</v>
      </c>
      <c r="M1572" s="325" t="n">
        <f aca="false">DATE(J1572,K1572,L1572)</f>
        <v>43290</v>
      </c>
      <c r="N1572" s="222" t="n">
        <f aca="false">M1572+E1572</f>
        <v>43290.603900463</v>
      </c>
      <c r="O1572" s="0" t="n">
        <v>100.0187</v>
      </c>
      <c r="Q1572" s="0" t="s">
        <v>285</v>
      </c>
    </row>
    <row r="1573" customFormat="false" ht="15" hidden="false" customHeight="false" outlineLevel="0" collapsed="false">
      <c r="A1573" s="0" t="s">
        <v>1320</v>
      </c>
      <c r="B1573" s="0" t="s">
        <v>285</v>
      </c>
      <c r="C1573" s="0" t="s">
        <v>325</v>
      </c>
      <c r="D1573" s="0" t="n">
        <v>20180710</v>
      </c>
      <c r="E1573" s="0" t="s">
        <v>1347</v>
      </c>
      <c r="F1573" s="0" t="n">
        <v>20000</v>
      </c>
      <c r="G1573" s="0" t="n">
        <v>100.0352</v>
      </c>
      <c r="J1573" s="224" t="n">
        <f aca="false">ROUND(D1573/10000,0)</f>
        <v>2018</v>
      </c>
      <c r="K1573" s="224" t="n">
        <f aca="false">ROUND((D1573-J1573*10000)/100,0)</f>
        <v>7</v>
      </c>
      <c r="L1573" s="224" t="n">
        <f aca="false">D1573-J1573*10000-K1573*100</f>
        <v>10</v>
      </c>
      <c r="M1573" s="325" t="n">
        <f aca="false">DATE(J1573,K1573,L1573)</f>
        <v>43291</v>
      </c>
      <c r="N1573" s="222" t="n">
        <f aca="false">M1573+E1573</f>
        <v>43291.5846064815</v>
      </c>
      <c r="O1573" s="0" t="n">
        <v>100.0352</v>
      </c>
      <c r="Q1573" s="0" t="s">
        <v>285</v>
      </c>
    </row>
    <row r="1574" customFormat="false" ht="15" hidden="false" customHeight="false" outlineLevel="0" collapsed="false">
      <c r="A1574" s="0" t="s">
        <v>1320</v>
      </c>
      <c r="B1574" s="0" t="s">
        <v>285</v>
      </c>
      <c r="C1574" s="0" t="s">
        <v>325</v>
      </c>
      <c r="D1574" s="0" t="n">
        <v>20180711</v>
      </c>
      <c r="E1574" s="0" t="s">
        <v>1348</v>
      </c>
      <c r="F1574" s="0" t="n">
        <v>250000</v>
      </c>
      <c r="G1574" s="0" t="n">
        <v>99.9965</v>
      </c>
      <c r="J1574" s="224" t="n">
        <f aca="false">ROUND(D1574/10000,0)</f>
        <v>2018</v>
      </c>
      <c r="K1574" s="224" t="n">
        <f aca="false">ROUND((D1574-J1574*10000)/100,0)</f>
        <v>7</v>
      </c>
      <c r="L1574" s="224" t="n">
        <f aca="false">D1574-J1574*10000-K1574*100</f>
        <v>11</v>
      </c>
      <c r="M1574" s="325" t="n">
        <f aca="false">DATE(J1574,K1574,L1574)</f>
        <v>43292</v>
      </c>
      <c r="N1574" s="222" t="n">
        <f aca="false">M1574+E1574</f>
        <v>43292.3750578704</v>
      </c>
      <c r="O1574" s="0" t="n">
        <v>99.9965</v>
      </c>
      <c r="Q1574" s="0" t="s">
        <v>285</v>
      </c>
    </row>
    <row r="1575" customFormat="false" ht="15" hidden="false" customHeight="false" outlineLevel="0" collapsed="false">
      <c r="A1575" s="0" t="s">
        <v>1320</v>
      </c>
      <c r="B1575" s="0" t="s">
        <v>285</v>
      </c>
      <c r="C1575" s="0" t="s">
        <v>325</v>
      </c>
      <c r="D1575" s="0" t="n">
        <v>20180711</v>
      </c>
      <c r="E1575" s="0" t="s">
        <v>1349</v>
      </c>
      <c r="F1575" s="0" t="n">
        <v>55000</v>
      </c>
      <c r="G1575" s="0" t="n">
        <v>100.0156</v>
      </c>
      <c r="J1575" s="224" t="n">
        <f aca="false">ROUND(D1575/10000,0)</f>
        <v>2018</v>
      </c>
      <c r="K1575" s="224" t="n">
        <f aca="false">ROUND((D1575-J1575*10000)/100,0)</f>
        <v>7</v>
      </c>
      <c r="L1575" s="224" t="n">
        <f aca="false">D1575-J1575*10000-K1575*100</f>
        <v>11</v>
      </c>
      <c r="M1575" s="325" t="n">
        <f aca="false">DATE(J1575,K1575,L1575)</f>
        <v>43292</v>
      </c>
      <c r="N1575" s="222" t="n">
        <f aca="false">M1575+E1575</f>
        <v>43292.4745486111</v>
      </c>
      <c r="O1575" s="0" t="n">
        <v>100.0156</v>
      </c>
      <c r="Q1575" s="0" t="s">
        <v>285</v>
      </c>
    </row>
    <row r="1576" customFormat="false" ht="15" hidden="false" customHeight="false" outlineLevel="0" collapsed="false">
      <c r="A1576" s="0" t="s">
        <v>1320</v>
      </c>
      <c r="B1576" s="0" t="s">
        <v>285</v>
      </c>
      <c r="C1576" s="0" t="s">
        <v>325</v>
      </c>
      <c r="D1576" s="0" t="n">
        <v>20180712</v>
      </c>
      <c r="E1576" s="0" t="s">
        <v>1350</v>
      </c>
      <c r="F1576" s="0" t="n">
        <v>250000</v>
      </c>
      <c r="G1576" s="0" t="n">
        <v>99.9926</v>
      </c>
      <c r="J1576" s="224" t="n">
        <f aca="false">ROUND(D1576/10000,0)</f>
        <v>2018</v>
      </c>
      <c r="K1576" s="224" t="n">
        <f aca="false">ROUND((D1576-J1576*10000)/100,0)</f>
        <v>7</v>
      </c>
      <c r="L1576" s="224" t="n">
        <f aca="false">D1576-J1576*10000-K1576*100</f>
        <v>12</v>
      </c>
      <c r="M1576" s="325" t="n">
        <f aca="false">DATE(J1576,K1576,L1576)</f>
        <v>43293</v>
      </c>
      <c r="N1576" s="222" t="n">
        <f aca="false">M1576+E1576</f>
        <v>43293.4147222222</v>
      </c>
      <c r="O1576" s="0" t="n">
        <v>99.9926</v>
      </c>
      <c r="Q1576" s="0" t="s">
        <v>285</v>
      </c>
    </row>
    <row r="1577" customFormat="false" ht="15" hidden="false" customHeight="false" outlineLevel="0" collapsed="false">
      <c r="A1577" s="0" t="s">
        <v>1320</v>
      </c>
      <c r="B1577" s="0" t="s">
        <v>285</v>
      </c>
      <c r="C1577" s="0" t="s">
        <v>325</v>
      </c>
      <c r="D1577" s="0" t="n">
        <v>20180712</v>
      </c>
      <c r="E1577" s="0" t="s">
        <v>1351</v>
      </c>
      <c r="F1577" s="0" t="n">
        <v>100000</v>
      </c>
      <c r="G1577" s="0" t="n">
        <v>100.051</v>
      </c>
      <c r="J1577" s="224" t="n">
        <f aca="false">ROUND(D1577/10000,0)</f>
        <v>2018</v>
      </c>
      <c r="K1577" s="224" t="n">
        <f aca="false">ROUND((D1577-J1577*10000)/100,0)</f>
        <v>7</v>
      </c>
      <c r="L1577" s="224" t="n">
        <f aca="false">D1577-J1577*10000-K1577*100</f>
        <v>12</v>
      </c>
      <c r="M1577" s="325" t="n">
        <f aca="false">DATE(J1577,K1577,L1577)</f>
        <v>43293</v>
      </c>
      <c r="N1577" s="222" t="n">
        <f aca="false">M1577+E1577</f>
        <v>43293.5131712963</v>
      </c>
      <c r="O1577" s="0" t="n">
        <v>100.051</v>
      </c>
      <c r="Q1577" s="0" t="s">
        <v>285</v>
      </c>
    </row>
    <row r="1578" customFormat="false" ht="15" hidden="false" customHeight="false" outlineLevel="0" collapsed="false">
      <c r="A1578" s="0" t="s">
        <v>1320</v>
      </c>
      <c r="B1578" s="0" t="s">
        <v>285</v>
      </c>
      <c r="C1578" s="0" t="s">
        <v>325</v>
      </c>
      <c r="D1578" s="0" t="n">
        <v>20180712</v>
      </c>
      <c r="E1578" s="0" t="s">
        <v>1352</v>
      </c>
      <c r="F1578" s="0" t="n">
        <v>40000</v>
      </c>
      <c r="G1578" s="0" t="n">
        <v>100.077</v>
      </c>
      <c r="J1578" s="224" t="n">
        <f aca="false">ROUND(D1578/10000,0)</f>
        <v>2018</v>
      </c>
      <c r="K1578" s="224" t="n">
        <f aca="false">ROUND((D1578-J1578*10000)/100,0)</f>
        <v>7</v>
      </c>
      <c r="L1578" s="224" t="n">
        <f aca="false">D1578-J1578*10000-K1578*100</f>
        <v>12</v>
      </c>
      <c r="M1578" s="325" t="n">
        <f aca="false">DATE(J1578,K1578,L1578)</f>
        <v>43293</v>
      </c>
      <c r="N1578" s="222" t="n">
        <f aca="false">M1578+E1578</f>
        <v>43293.6268518519</v>
      </c>
      <c r="O1578" s="0" t="n">
        <v>100.077</v>
      </c>
      <c r="Q1578" s="0" t="s">
        <v>285</v>
      </c>
    </row>
    <row r="1579" customFormat="false" ht="15" hidden="false" customHeight="false" outlineLevel="0" collapsed="false">
      <c r="A1579" s="0" t="s">
        <v>1320</v>
      </c>
      <c r="B1579" s="0" t="s">
        <v>285</v>
      </c>
      <c r="C1579" s="0" t="s">
        <v>325</v>
      </c>
      <c r="D1579" s="0" t="n">
        <v>20180712</v>
      </c>
      <c r="E1579" s="0" t="s">
        <v>1353</v>
      </c>
      <c r="F1579" s="0" t="s">
        <v>575</v>
      </c>
      <c r="G1579" s="0" t="n">
        <v>100.051</v>
      </c>
      <c r="J1579" s="224" t="n">
        <f aca="false">ROUND(D1579/10000,0)</f>
        <v>2018</v>
      </c>
      <c r="K1579" s="224" t="n">
        <f aca="false">ROUND((D1579-J1579*10000)/100,0)</f>
        <v>7</v>
      </c>
      <c r="L1579" s="224" t="n">
        <f aca="false">D1579-J1579*10000-K1579*100</f>
        <v>12</v>
      </c>
      <c r="M1579" s="325" t="n">
        <f aca="false">DATE(J1579,K1579,L1579)</f>
        <v>43293</v>
      </c>
      <c r="N1579" s="222" t="n">
        <f aca="false">M1579+E1579</f>
        <v>43293.722650463</v>
      </c>
      <c r="O1579" s="0" t="n">
        <v>100.051</v>
      </c>
      <c r="Q1579" s="0" t="s">
        <v>285</v>
      </c>
    </row>
    <row r="1580" customFormat="false" ht="15" hidden="false" customHeight="false" outlineLevel="0" collapsed="false">
      <c r="A1580" s="0" t="s">
        <v>1320</v>
      </c>
      <c r="B1580" s="0" t="s">
        <v>285</v>
      </c>
      <c r="C1580" s="0" t="s">
        <v>325</v>
      </c>
      <c r="D1580" s="0" t="n">
        <v>20180713</v>
      </c>
      <c r="E1580" s="0" t="s">
        <v>1354</v>
      </c>
      <c r="F1580" s="0" t="n">
        <v>50000</v>
      </c>
      <c r="G1580" s="0" t="n">
        <v>100.2334</v>
      </c>
      <c r="J1580" s="224" t="n">
        <f aca="false">ROUND(D1580/10000,0)</f>
        <v>2018</v>
      </c>
      <c r="K1580" s="224" t="n">
        <f aca="false">ROUND((D1580-J1580*10000)/100,0)</f>
        <v>7</v>
      </c>
      <c r="L1580" s="224" t="n">
        <f aca="false">D1580-J1580*10000-K1580*100</f>
        <v>13</v>
      </c>
      <c r="M1580" s="325" t="n">
        <f aca="false">DATE(J1580,K1580,L1580)</f>
        <v>43294</v>
      </c>
      <c r="N1580" s="222" t="n">
        <f aca="false">M1580+E1580</f>
        <v>43294.562974537</v>
      </c>
      <c r="O1580" s="0" t="n">
        <v>100.2334</v>
      </c>
      <c r="Q1580" s="0" t="s">
        <v>285</v>
      </c>
    </row>
    <row r="1581" customFormat="false" ht="15" hidden="false" customHeight="false" outlineLevel="0" collapsed="false">
      <c r="A1581" s="0" t="s">
        <v>1320</v>
      </c>
      <c r="B1581" s="0" t="s">
        <v>285</v>
      </c>
      <c r="C1581" s="0" t="s">
        <v>325</v>
      </c>
      <c r="D1581" s="0" t="n">
        <v>20180713</v>
      </c>
      <c r="E1581" s="0" t="s">
        <v>1355</v>
      </c>
      <c r="F1581" s="0" t="n">
        <v>50000</v>
      </c>
      <c r="G1581" s="0" t="n">
        <v>100.2334</v>
      </c>
      <c r="J1581" s="224" t="n">
        <f aca="false">ROUND(D1581/10000,0)</f>
        <v>2018</v>
      </c>
      <c r="K1581" s="224" t="n">
        <f aca="false">ROUND((D1581-J1581*10000)/100,0)</f>
        <v>7</v>
      </c>
      <c r="L1581" s="224" t="n">
        <f aca="false">D1581-J1581*10000-K1581*100</f>
        <v>13</v>
      </c>
      <c r="M1581" s="325" t="n">
        <f aca="false">DATE(J1581,K1581,L1581)</f>
        <v>43294</v>
      </c>
      <c r="N1581" s="222" t="n">
        <f aca="false">M1581+E1581</f>
        <v>43294.563275463</v>
      </c>
      <c r="O1581" s="0" t="n">
        <v>100.2334</v>
      </c>
      <c r="Q1581" s="0" t="s">
        <v>285</v>
      </c>
    </row>
    <row r="1582" customFormat="false" ht="15" hidden="false" customHeight="false" outlineLevel="0" collapsed="false">
      <c r="A1582" s="0" t="s">
        <v>1320</v>
      </c>
      <c r="B1582" s="0" t="s">
        <v>285</v>
      </c>
      <c r="C1582" s="0" t="s">
        <v>325</v>
      </c>
      <c r="D1582" s="0" t="n">
        <v>20180716</v>
      </c>
      <c r="E1582" s="0" t="s">
        <v>1356</v>
      </c>
      <c r="F1582" s="0" t="n">
        <v>945000</v>
      </c>
      <c r="G1582" s="0" t="n">
        <v>100.0022</v>
      </c>
      <c r="J1582" s="224" t="n">
        <f aca="false">ROUND(D1582/10000,0)</f>
        <v>2018</v>
      </c>
      <c r="K1582" s="224" t="n">
        <f aca="false">ROUND((D1582-J1582*10000)/100,0)</f>
        <v>7</v>
      </c>
      <c r="L1582" s="224" t="n">
        <f aca="false">D1582-J1582*10000-K1582*100</f>
        <v>16</v>
      </c>
      <c r="M1582" s="325" t="n">
        <f aca="false">DATE(J1582,K1582,L1582)</f>
        <v>43297</v>
      </c>
      <c r="N1582" s="222" t="n">
        <f aca="false">M1582+E1582</f>
        <v>43297.4552662037</v>
      </c>
      <c r="O1582" s="0" t="n">
        <v>100.0022</v>
      </c>
      <c r="Q1582" s="0" t="s">
        <v>285</v>
      </c>
    </row>
    <row r="1583" customFormat="false" ht="15" hidden="false" customHeight="false" outlineLevel="0" collapsed="false">
      <c r="A1583" s="0" t="s">
        <v>1320</v>
      </c>
      <c r="B1583" s="0" t="s">
        <v>285</v>
      </c>
      <c r="C1583" s="0" t="s">
        <v>325</v>
      </c>
      <c r="D1583" s="0" t="n">
        <v>20180717</v>
      </c>
      <c r="E1583" s="0" t="s">
        <v>1357</v>
      </c>
      <c r="F1583" s="0" t="n">
        <v>50000</v>
      </c>
      <c r="G1583" s="0" t="n">
        <v>100.2339</v>
      </c>
      <c r="J1583" s="224" t="n">
        <f aca="false">ROUND(D1583/10000,0)</f>
        <v>2018</v>
      </c>
      <c r="K1583" s="224" t="n">
        <f aca="false">ROUND((D1583-J1583*10000)/100,0)</f>
        <v>7</v>
      </c>
      <c r="L1583" s="224" t="n">
        <f aca="false">D1583-J1583*10000-K1583*100</f>
        <v>17</v>
      </c>
      <c r="M1583" s="325" t="n">
        <f aca="false">DATE(J1583,K1583,L1583)</f>
        <v>43298</v>
      </c>
      <c r="N1583" s="222" t="n">
        <f aca="false">M1583+E1583</f>
        <v>43298.5516087963</v>
      </c>
      <c r="O1583" s="0" t="n">
        <v>100.2339</v>
      </c>
      <c r="Q1583" s="0" t="s">
        <v>285</v>
      </c>
    </row>
    <row r="1584" customFormat="false" ht="15" hidden="false" customHeight="false" outlineLevel="0" collapsed="false">
      <c r="A1584" s="0" t="s">
        <v>1320</v>
      </c>
      <c r="B1584" s="0" t="s">
        <v>285</v>
      </c>
      <c r="C1584" s="0" t="s">
        <v>325</v>
      </c>
      <c r="D1584" s="0" t="n">
        <v>20180717</v>
      </c>
      <c r="E1584" s="0" t="s">
        <v>1358</v>
      </c>
      <c r="F1584" s="0" t="n">
        <v>50000</v>
      </c>
      <c r="G1584" s="0" t="n">
        <v>100.2339</v>
      </c>
      <c r="J1584" s="224" t="n">
        <f aca="false">ROUND(D1584/10000,0)</f>
        <v>2018</v>
      </c>
      <c r="K1584" s="224" t="n">
        <f aca="false">ROUND((D1584-J1584*10000)/100,0)</f>
        <v>7</v>
      </c>
      <c r="L1584" s="224" t="n">
        <f aca="false">D1584-J1584*10000-K1584*100</f>
        <v>17</v>
      </c>
      <c r="M1584" s="325" t="n">
        <f aca="false">DATE(J1584,K1584,L1584)</f>
        <v>43298</v>
      </c>
      <c r="N1584" s="222" t="n">
        <f aca="false">M1584+E1584</f>
        <v>43298.5518518519</v>
      </c>
      <c r="O1584" s="0" t="n">
        <v>100.2339</v>
      </c>
      <c r="Q1584" s="0" t="s">
        <v>285</v>
      </c>
    </row>
    <row r="1585" customFormat="false" ht="15" hidden="false" customHeight="false" outlineLevel="0" collapsed="false">
      <c r="A1585" s="0" t="s">
        <v>1320</v>
      </c>
      <c r="B1585" s="0" t="s">
        <v>285</v>
      </c>
      <c r="C1585" s="0" t="s">
        <v>325</v>
      </c>
      <c r="D1585" s="0" t="n">
        <v>20180717</v>
      </c>
      <c r="E1585" s="0" t="s">
        <v>1359</v>
      </c>
      <c r="F1585" s="0" t="n">
        <v>260000</v>
      </c>
      <c r="G1585" s="0" t="n">
        <v>99.8893</v>
      </c>
      <c r="J1585" s="224" t="n">
        <f aca="false">ROUND(D1585/10000,0)</f>
        <v>2018</v>
      </c>
      <c r="K1585" s="224" t="n">
        <f aca="false">ROUND((D1585-J1585*10000)/100,0)</f>
        <v>7</v>
      </c>
      <c r="L1585" s="224" t="n">
        <f aca="false">D1585-J1585*10000-K1585*100</f>
        <v>17</v>
      </c>
      <c r="M1585" s="325" t="n">
        <f aca="false">DATE(J1585,K1585,L1585)</f>
        <v>43298</v>
      </c>
      <c r="N1585" s="222" t="n">
        <f aca="false">M1585+E1585</f>
        <v>43298.6370717593</v>
      </c>
      <c r="O1585" s="0" t="n">
        <v>99.8893</v>
      </c>
      <c r="Q1585" s="0" t="s">
        <v>285</v>
      </c>
    </row>
    <row r="1586" customFormat="false" ht="15" hidden="false" customHeight="false" outlineLevel="0" collapsed="false">
      <c r="A1586" s="0" t="s">
        <v>1320</v>
      </c>
      <c r="B1586" s="0" t="s">
        <v>285</v>
      </c>
      <c r="C1586" s="0" t="s">
        <v>325</v>
      </c>
      <c r="D1586" s="0" t="n">
        <v>20180718</v>
      </c>
      <c r="E1586" s="0" t="s">
        <v>1360</v>
      </c>
      <c r="F1586" s="0" t="n">
        <v>997000</v>
      </c>
      <c r="G1586" s="0" t="n">
        <v>100.155</v>
      </c>
      <c r="J1586" s="224" t="n">
        <f aca="false">ROUND(D1586/10000,0)</f>
        <v>2018</v>
      </c>
      <c r="K1586" s="224" t="n">
        <f aca="false">ROUND((D1586-J1586*10000)/100,0)</f>
        <v>7</v>
      </c>
      <c r="L1586" s="224" t="n">
        <f aca="false">D1586-J1586*10000-K1586*100</f>
        <v>18</v>
      </c>
      <c r="M1586" s="325" t="n">
        <f aca="false">DATE(J1586,K1586,L1586)</f>
        <v>43299</v>
      </c>
      <c r="N1586" s="222" t="n">
        <f aca="false">M1586+E1586</f>
        <v>43299.5621759259</v>
      </c>
      <c r="O1586" s="0" t="n">
        <v>100.155</v>
      </c>
      <c r="Q1586" s="0" t="s">
        <v>285</v>
      </c>
    </row>
    <row r="1587" customFormat="false" ht="15" hidden="false" customHeight="false" outlineLevel="0" collapsed="false">
      <c r="A1587" s="0" t="s">
        <v>1320</v>
      </c>
      <c r="B1587" s="0" t="s">
        <v>285</v>
      </c>
      <c r="C1587" s="0" t="s">
        <v>325</v>
      </c>
      <c r="D1587" s="0" t="n">
        <v>20180718</v>
      </c>
      <c r="E1587" s="0" t="s">
        <v>1361</v>
      </c>
      <c r="F1587" s="0" t="n">
        <v>997000</v>
      </c>
      <c r="G1587" s="0" t="n">
        <v>100.285</v>
      </c>
      <c r="J1587" s="224" t="n">
        <f aca="false">ROUND(D1587/10000,0)</f>
        <v>2018</v>
      </c>
      <c r="K1587" s="224" t="n">
        <f aca="false">ROUND((D1587-J1587*10000)/100,0)</f>
        <v>7</v>
      </c>
      <c r="L1587" s="224" t="n">
        <f aca="false">D1587-J1587*10000-K1587*100</f>
        <v>18</v>
      </c>
      <c r="M1587" s="325" t="n">
        <f aca="false">DATE(J1587,K1587,L1587)</f>
        <v>43299</v>
      </c>
      <c r="N1587" s="222" t="n">
        <f aca="false">M1587+E1587</f>
        <v>43299.5819444444</v>
      </c>
      <c r="O1587" s="0" t="n">
        <v>100.285</v>
      </c>
      <c r="Q1587" s="0" t="s">
        <v>285</v>
      </c>
    </row>
    <row r="1588" customFormat="false" ht="15" hidden="false" customHeight="false" outlineLevel="0" collapsed="false">
      <c r="A1588" s="0" t="s">
        <v>1320</v>
      </c>
      <c r="B1588" s="0" t="s">
        <v>285</v>
      </c>
      <c r="C1588" s="0" t="s">
        <v>325</v>
      </c>
      <c r="D1588" s="0" t="n">
        <v>20180718</v>
      </c>
      <c r="E1588" s="0" t="s">
        <v>1362</v>
      </c>
      <c r="F1588" s="0" t="n">
        <v>30000</v>
      </c>
      <c r="G1588" s="0" t="n">
        <v>100.432</v>
      </c>
      <c r="J1588" s="224" t="n">
        <f aca="false">ROUND(D1588/10000,0)</f>
        <v>2018</v>
      </c>
      <c r="K1588" s="224" t="n">
        <f aca="false">ROUND((D1588-J1588*10000)/100,0)</f>
        <v>7</v>
      </c>
      <c r="L1588" s="224" t="n">
        <f aca="false">D1588-J1588*10000-K1588*100</f>
        <v>18</v>
      </c>
      <c r="M1588" s="325" t="n">
        <f aca="false">DATE(J1588,K1588,L1588)</f>
        <v>43299</v>
      </c>
      <c r="N1588" s="222" t="n">
        <f aca="false">M1588+E1588</f>
        <v>43299.6653703704</v>
      </c>
      <c r="O1588" s="0" t="n">
        <v>100.432</v>
      </c>
      <c r="Q1588" s="0" t="s">
        <v>285</v>
      </c>
    </row>
    <row r="1589" customFormat="false" ht="15" hidden="false" customHeight="false" outlineLevel="0" collapsed="false">
      <c r="A1589" s="0" t="s">
        <v>1320</v>
      </c>
      <c r="B1589" s="0" t="s">
        <v>285</v>
      </c>
      <c r="C1589" s="0" t="s">
        <v>325</v>
      </c>
      <c r="D1589" s="0" t="n">
        <v>20180718</v>
      </c>
      <c r="E1589" s="0" t="s">
        <v>1362</v>
      </c>
      <c r="F1589" s="0" t="n">
        <v>30000</v>
      </c>
      <c r="G1589" s="0" t="n">
        <v>100.432</v>
      </c>
      <c r="J1589" s="224" t="n">
        <f aca="false">ROUND(D1589/10000,0)</f>
        <v>2018</v>
      </c>
      <c r="K1589" s="224" t="n">
        <f aca="false">ROUND((D1589-J1589*10000)/100,0)</f>
        <v>7</v>
      </c>
      <c r="L1589" s="224" t="n">
        <f aca="false">D1589-J1589*10000-K1589*100</f>
        <v>18</v>
      </c>
      <c r="M1589" s="325" t="n">
        <f aca="false">DATE(J1589,K1589,L1589)</f>
        <v>43299</v>
      </c>
      <c r="N1589" s="222" t="n">
        <f aca="false">M1589+E1589</f>
        <v>43299.6653703704</v>
      </c>
      <c r="O1589" s="0" t="n">
        <v>100.432</v>
      </c>
      <c r="Q1589" s="0" t="s">
        <v>285</v>
      </c>
    </row>
    <row r="1590" customFormat="false" ht="15" hidden="false" customHeight="false" outlineLevel="0" collapsed="false">
      <c r="A1590" s="0" t="s">
        <v>1320</v>
      </c>
      <c r="B1590" s="0" t="s">
        <v>285</v>
      </c>
      <c r="C1590" s="0" t="s">
        <v>325</v>
      </c>
      <c r="D1590" s="0" t="n">
        <v>20180718</v>
      </c>
      <c r="E1590" s="0" t="s">
        <v>1362</v>
      </c>
      <c r="F1590" s="0" t="n">
        <v>30000</v>
      </c>
      <c r="G1590" s="0" t="n">
        <v>100.282</v>
      </c>
      <c r="J1590" s="224" t="n">
        <f aca="false">ROUND(D1590/10000,0)</f>
        <v>2018</v>
      </c>
      <c r="K1590" s="224" t="n">
        <f aca="false">ROUND((D1590-J1590*10000)/100,0)</f>
        <v>7</v>
      </c>
      <c r="L1590" s="224" t="n">
        <f aca="false">D1590-J1590*10000-K1590*100</f>
        <v>18</v>
      </c>
      <c r="M1590" s="325" t="n">
        <f aca="false">DATE(J1590,K1590,L1590)</f>
        <v>43299</v>
      </c>
      <c r="N1590" s="222" t="n">
        <f aca="false">M1590+E1590</f>
        <v>43299.6653703704</v>
      </c>
      <c r="O1590" s="0" t="n">
        <v>100.282</v>
      </c>
      <c r="Q1590" s="0" t="s">
        <v>285</v>
      </c>
    </row>
    <row r="1591" customFormat="false" ht="15" hidden="false" customHeight="false" outlineLevel="0" collapsed="false">
      <c r="A1591" s="0" t="s">
        <v>1320</v>
      </c>
      <c r="B1591" s="0" t="s">
        <v>285</v>
      </c>
      <c r="C1591" s="0" t="s">
        <v>325</v>
      </c>
      <c r="D1591" s="0" t="n">
        <v>20180718</v>
      </c>
      <c r="E1591" s="0" t="s">
        <v>1363</v>
      </c>
      <c r="F1591" s="0" t="n">
        <v>30000</v>
      </c>
      <c r="G1591" s="0" t="n">
        <v>100.345</v>
      </c>
      <c r="J1591" s="224" t="n">
        <f aca="false">ROUND(D1591/10000,0)</f>
        <v>2018</v>
      </c>
      <c r="K1591" s="224" t="n">
        <f aca="false">ROUND((D1591-J1591*10000)/100,0)</f>
        <v>7</v>
      </c>
      <c r="L1591" s="224" t="n">
        <f aca="false">D1591-J1591*10000-K1591*100</f>
        <v>18</v>
      </c>
      <c r="M1591" s="325" t="n">
        <f aca="false">DATE(J1591,K1591,L1591)</f>
        <v>43299</v>
      </c>
      <c r="N1591" s="222" t="n">
        <f aca="false">M1591+E1591</f>
        <v>43299.6786111111</v>
      </c>
      <c r="O1591" s="0" t="n">
        <v>100.345</v>
      </c>
      <c r="Q1591" s="0" t="s">
        <v>285</v>
      </c>
    </row>
    <row r="1592" customFormat="false" ht="15" hidden="false" customHeight="false" outlineLevel="0" collapsed="false">
      <c r="A1592" s="0" t="s">
        <v>1320</v>
      </c>
      <c r="B1592" s="0" t="s">
        <v>285</v>
      </c>
      <c r="C1592" s="0" t="s">
        <v>325</v>
      </c>
      <c r="D1592" s="0" t="n">
        <v>20180718</v>
      </c>
      <c r="E1592" s="0" t="s">
        <v>1363</v>
      </c>
      <c r="F1592" s="0" t="n">
        <v>30000</v>
      </c>
      <c r="G1592" s="0" t="n">
        <v>100.495</v>
      </c>
      <c r="J1592" s="224" t="n">
        <f aca="false">ROUND(D1592/10000,0)</f>
        <v>2018</v>
      </c>
      <c r="K1592" s="224" t="n">
        <f aca="false">ROUND((D1592-J1592*10000)/100,0)</f>
        <v>7</v>
      </c>
      <c r="L1592" s="224" t="n">
        <f aca="false">D1592-J1592*10000-K1592*100</f>
        <v>18</v>
      </c>
      <c r="M1592" s="325" t="n">
        <f aca="false">DATE(J1592,K1592,L1592)</f>
        <v>43299</v>
      </c>
      <c r="N1592" s="222" t="n">
        <f aca="false">M1592+E1592</f>
        <v>43299.6786111111</v>
      </c>
      <c r="O1592" s="0" t="n">
        <v>100.495</v>
      </c>
      <c r="Q1592" s="0" t="s">
        <v>285</v>
      </c>
    </row>
    <row r="1593" customFormat="false" ht="15" hidden="false" customHeight="false" outlineLevel="0" collapsed="false">
      <c r="A1593" s="0" t="s">
        <v>1320</v>
      </c>
      <c r="B1593" s="0" t="s">
        <v>285</v>
      </c>
      <c r="C1593" s="0" t="s">
        <v>325</v>
      </c>
      <c r="D1593" s="0" t="n">
        <v>20180718</v>
      </c>
      <c r="E1593" s="0" t="s">
        <v>1363</v>
      </c>
      <c r="F1593" s="0" t="n">
        <v>30000</v>
      </c>
      <c r="G1593" s="0" t="n">
        <v>100.495</v>
      </c>
      <c r="J1593" s="224" t="n">
        <f aca="false">ROUND(D1593/10000,0)</f>
        <v>2018</v>
      </c>
      <c r="K1593" s="224" t="n">
        <f aca="false">ROUND((D1593-J1593*10000)/100,0)</f>
        <v>7</v>
      </c>
      <c r="L1593" s="224" t="n">
        <f aca="false">D1593-J1593*10000-K1593*100</f>
        <v>18</v>
      </c>
      <c r="M1593" s="325" t="n">
        <f aca="false">DATE(J1593,K1593,L1593)</f>
        <v>43299</v>
      </c>
      <c r="N1593" s="222" t="n">
        <f aca="false">M1593+E1593</f>
        <v>43299.6786111111</v>
      </c>
      <c r="O1593" s="0" t="n">
        <v>100.495</v>
      </c>
      <c r="Q1593" s="0" t="s">
        <v>285</v>
      </c>
    </row>
    <row r="1594" customFormat="false" ht="15" hidden="false" customHeight="false" outlineLevel="0" collapsed="false">
      <c r="A1594" s="0" t="s">
        <v>1320</v>
      </c>
      <c r="B1594" s="0" t="s">
        <v>285</v>
      </c>
      <c r="C1594" s="0" t="s">
        <v>325</v>
      </c>
      <c r="D1594" s="0" t="n">
        <v>20180719</v>
      </c>
      <c r="E1594" s="0" t="s">
        <v>1364</v>
      </c>
      <c r="F1594" s="0" t="n">
        <v>25000</v>
      </c>
      <c r="G1594" s="0" t="n">
        <v>100.245</v>
      </c>
      <c r="J1594" s="224" t="n">
        <f aca="false">ROUND(D1594/10000,0)</f>
        <v>2018</v>
      </c>
      <c r="K1594" s="224" t="n">
        <f aca="false">ROUND((D1594-J1594*10000)/100,0)</f>
        <v>7</v>
      </c>
      <c r="L1594" s="224" t="n">
        <f aca="false">D1594-J1594*10000-K1594*100</f>
        <v>19</v>
      </c>
      <c r="M1594" s="325" t="n">
        <f aca="false">DATE(J1594,K1594,L1594)</f>
        <v>43300</v>
      </c>
      <c r="N1594" s="222" t="n">
        <f aca="false">M1594+E1594</f>
        <v>43300.4373611111</v>
      </c>
      <c r="O1594" s="0" t="n">
        <v>100.245</v>
      </c>
      <c r="Q1594" s="0" t="s">
        <v>285</v>
      </c>
    </row>
    <row r="1595" customFormat="false" ht="15" hidden="false" customHeight="false" outlineLevel="0" collapsed="false">
      <c r="A1595" s="0" t="s">
        <v>1320</v>
      </c>
      <c r="B1595" s="0" t="s">
        <v>285</v>
      </c>
      <c r="C1595" s="0" t="s">
        <v>325</v>
      </c>
      <c r="D1595" s="0" t="n">
        <v>20180719</v>
      </c>
      <c r="E1595" s="0" t="s">
        <v>1364</v>
      </c>
      <c r="F1595" s="0" t="n">
        <v>25000</v>
      </c>
      <c r="G1595" s="0" t="n">
        <v>100.245</v>
      </c>
      <c r="J1595" s="224" t="n">
        <f aca="false">ROUND(D1595/10000,0)</f>
        <v>2018</v>
      </c>
      <c r="K1595" s="224" t="n">
        <f aca="false">ROUND((D1595-J1595*10000)/100,0)</f>
        <v>7</v>
      </c>
      <c r="L1595" s="224" t="n">
        <f aca="false">D1595-J1595*10000-K1595*100</f>
        <v>19</v>
      </c>
      <c r="M1595" s="325" t="n">
        <f aca="false">DATE(J1595,K1595,L1595)</f>
        <v>43300</v>
      </c>
      <c r="N1595" s="222" t="n">
        <f aca="false">M1595+E1595</f>
        <v>43300.4373611111</v>
      </c>
      <c r="O1595" s="0" t="n">
        <v>100.245</v>
      </c>
      <c r="Q1595" s="0" t="s">
        <v>285</v>
      </c>
    </row>
    <row r="1596" customFormat="false" ht="15" hidden="false" customHeight="false" outlineLevel="0" collapsed="false">
      <c r="A1596" s="0" t="s">
        <v>1320</v>
      </c>
      <c r="B1596" s="0" t="s">
        <v>285</v>
      </c>
      <c r="C1596" s="0" t="s">
        <v>325</v>
      </c>
      <c r="D1596" s="0" t="n">
        <v>20180719</v>
      </c>
      <c r="E1596" s="0" t="s">
        <v>1364</v>
      </c>
      <c r="F1596" s="0" t="n">
        <v>25000</v>
      </c>
      <c r="G1596" s="0" t="n">
        <v>100.245</v>
      </c>
      <c r="J1596" s="224" t="n">
        <f aca="false">ROUND(D1596/10000,0)</f>
        <v>2018</v>
      </c>
      <c r="K1596" s="224" t="n">
        <f aca="false">ROUND((D1596-J1596*10000)/100,0)</f>
        <v>7</v>
      </c>
      <c r="L1596" s="224" t="n">
        <f aca="false">D1596-J1596*10000-K1596*100</f>
        <v>19</v>
      </c>
      <c r="M1596" s="325" t="n">
        <f aca="false">DATE(J1596,K1596,L1596)</f>
        <v>43300</v>
      </c>
      <c r="N1596" s="222" t="n">
        <f aca="false">M1596+E1596</f>
        <v>43300.4373611111</v>
      </c>
      <c r="O1596" s="0" t="n">
        <v>100.245</v>
      </c>
      <c r="Q1596" s="0" t="s">
        <v>285</v>
      </c>
    </row>
    <row r="1597" customFormat="false" ht="15" hidden="false" customHeight="false" outlineLevel="0" collapsed="false">
      <c r="A1597" s="0" t="s">
        <v>1320</v>
      </c>
      <c r="B1597" s="0" t="s">
        <v>285</v>
      </c>
      <c r="C1597" s="0" t="s">
        <v>325</v>
      </c>
      <c r="D1597" s="0" t="n">
        <v>20180723</v>
      </c>
      <c r="E1597" s="0" t="s">
        <v>1365</v>
      </c>
      <c r="F1597" s="0" t="n">
        <v>50000</v>
      </c>
      <c r="G1597" s="0" t="n">
        <v>100.7</v>
      </c>
      <c r="J1597" s="224" t="n">
        <f aca="false">ROUND(D1597/10000,0)</f>
        <v>2018</v>
      </c>
      <c r="K1597" s="224" t="n">
        <f aca="false">ROUND((D1597-J1597*10000)/100,0)</f>
        <v>7</v>
      </c>
      <c r="L1597" s="224" t="n">
        <f aca="false">D1597-J1597*10000-K1597*100</f>
        <v>23</v>
      </c>
      <c r="M1597" s="325" t="n">
        <f aca="false">DATE(J1597,K1597,L1597)</f>
        <v>43304</v>
      </c>
      <c r="N1597" s="222" t="n">
        <f aca="false">M1597+E1597</f>
        <v>43304.3729282407</v>
      </c>
      <c r="O1597" s="0" t="n">
        <v>100.7</v>
      </c>
      <c r="Q1597" s="0" t="s">
        <v>285</v>
      </c>
    </row>
    <row r="1598" customFormat="false" ht="15" hidden="false" customHeight="false" outlineLevel="0" collapsed="false">
      <c r="A1598" s="0" t="s">
        <v>1320</v>
      </c>
      <c r="B1598" s="0" t="s">
        <v>285</v>
      </c>
      <c r="C1598" s="0" t="s">
        <v>325</v>
      </c>
      <c r="D1598" s="0" t="n">
        <v>20180723</v>
      </c>
      <c r="E1598" s="0" t="s">
        <v>1365</v>
      </c>
      <c r="F1598" s="0" t="n">
        <v>50000</v>
      </c>
      <c r="G1598" s="0" t="n">
        <v>100.7</v>
      </c>
      <c r="J1598" s="224" t="n">
        <f aca="false">ROUND(D1598/10000,0)</f>
        <v>2018</v>
      </c>
      <c r="K1598" s="224" t="n">
        <f aca="false">ROUND((D1598-J1598*10000)/100,0)</f>
        <v>7</v>
      </c>
      <c r="L1598" s="224" t="n">
        <f aca="false">D1598-J1598*10000-K1598*100</f>
        <v>23</v>
      </c>
      <c r="M1598" s="325" t="n">
        <f aca="false">DATE(J1598,K1598,L1598)</f>
        <v>43304</v>
      </c>
      <c r="N1598" s="222" t="n">
        <f aca="false">M1598+E1598</f>
        <v>43304.3729282407</v>
      </c>
      <c r="O1598" s="0" t="n">
        <v>100.7</v>
      </c>
      <c r="Q1598" s="0" t="s">
        <v>285</v>
      </c>
    </row>
    <row r="1599" customFormat="false" ht="15" hidden="false" customHeight="false" outlineLevel="0" collapsed="false">
      <c r="A1599" s="0" t="s">
        <v>1320</v>
      </c>
      <c r="B1599" s="0" t="s">
        <v>285</v>
      </c>
      <c r="C1599" s="0" t="s">
        <v>325</v>
      </c>
      <c r="D1599" s="0" t="n">
        <v>20180723</v>
      </c>
      <c r="E1599" s="0" t="s">
        <v>1366</v>
      </c>
      <c r="F1599" s="0" t="n">
        <v>85000</v>
      </c>
      <c r="G1599" s="0" t="n">
        <v>100.003</v>
      </c>
      <c r="J1599" s="224" t="n">
        <f aca="false">ROUND(D1599/10000,0)</f>
        <v>2018</v>
      </c>
      <c r="K1599" s="224" t="n">
        <f aca="false">ROUND((D1599-J1599*10000)/100,0)</f>
        <v>7</v>
      </c>
      <c r="L1599" s="224" t="n">
        <f aca="false">D1599-J1599*10000-K1599*100</f>
        <v>23</v>
      </c>
      <c r="M1599" s="325" t="n">
        <f aca="false">DATE(J1599,K1599,L1599)</f>
        <v>43304</v>
      </c>
      <c r="N1599" s="222" t="n">
        <f aca="false">M1599+E1599</f>
        <v>43304.6740509259</v>
      </c>
      <c r="O1599" s="0" t="n">
        <v>100.003</v>
      </c>
      <c r="Q1599" s="0" t="s">
        <v>285</v>
      </c>
    </row>
    <row r="1600" customFormat="false" ht="15" hidden="false" customHeight="false" outlineLevel="0" collapsed="false">
      <c r="A1600" s="0" t="s">
        <v>1320</v>
      </c>
      <c r="B1600" s="0" t="s">
        <v>285</v>
      </c>
      <c r="C1600" s="0" t="s">
        <v>325</v>
      </c>
      <c r="D1600" s="0" t="n">
        <v>20180723</v>
      </c>
      <c r="E1600" s="0" t="s">
        <v>1367</v>
      </c>
      <c r="F1600" s="0" t="n">
        <v>40000</v>
      </c>
      <c r="G1600" s="0" t="n">
        <v>100.003</v>
      </c>
      <c r="J1600" s="224" t="n">
        <f aca="false">ROUND(D1600/10000,0)</f>
        <v>2018</v>
      </c>
      <c r="K1600" s="224" t="n">
        <f aca="false">ROUND((D1600-J1600*10000)/100,0)</f>
        <v>7</v>
      </c>
      <c r="L1600" s="224" t="n">
        <f aca="false">D1600-J1600*10000-K1600*100</f>
        <v>23</v>
      </c>
      <c r="M1600" s="325" t="n">
        <f aca="false">DATE(J1600,K1600,L1600)</f>
        <v>43304</v>
      </c>
      <c r="N1600" s="222" t="n">
        <f aca="false">M1600+E1600</f>
        <v>43304.6740625</v>
      </c>
      <c r="O1600" s="0" t="n">
        <v>100.003</v>
      </c>
      <c r="Q1600" s="0" t="s">
        <v>285</v>
      </c>
    </row>
    <row r="1601" customFormat="false" ht="15" hidden="false" customHeight="false" outlineLevel="0" collapsed="false">
      <c r="A1601" s="0" t="s">
        <v>1320</v>
      </c>
      <c r="B1601" s="0" t="s">
        <v>285</v>
      </c>
      <c r="C1601" s="0" t="s">
        <v>325</v>
      </c>
      <c r="D1601" s="0" t="n">
        <v>20180723</v>
      </c>
      <c r="E1601" s="0" t="s">
        <v>1367</v>
      </c>
      <c r="F1601" s="0" t="n">
        <v>45000</v>
      </c>
      <c r="G1601" s="0" t="n">
        <v>100.003</v>
      </c>
      <c r="J1601" s="224" t="n">
        <f aca="false">ROUND(D1601/10000,0)</f>
        <v>2018</v>
      </c>
      <c r="K1601" s="224" t="n">
        <f aca="false">ROUND((D1601-J1601*10000)/100,0)</f>
        <v>7</v>
      </c>
      <c r="L1601" s="224" t="n">
        <f aca="false">D1601-J1601*10000-K1601*100</f>
        <v>23</v>
      </c>
      <c r="M1601" s="325" t="n">
        <f aca="false">DATE(J1601,K1601,L1601)</f>
        <v>43304</v>
      </c>
      <c r="N1601" s="222" t="n">
        <f aca="false">M1601+E1601</f>
        <v>43304.6740625</v>
      </c>
      <c r="O1601" s="0" t="n">
        <v>100.003</v>
      </c>
      <c r="Q1601" s="0" t="s">
        <v>285</v>
      </c>
    </row>
    <row r="1602" customFormat="false" ht="15" hidden="false" customHeight="false" outlineLevel="0" collapsed="false">
      <c r="A1602" s="0" t="s">
        <v>1320</v>
      </c>
      <c r="B1602" s="0" t="s">
        <v>285</v>
      </c>
      <c r="C1602" s="0" t="s">
        <v>325</v>
      </c>
      <c r="D1602" s="0" t="n">
        <v>20180725</v>
      </c>
      <c r="E1602" s="0" t="s">
        <v>1368</v>
      </c>
      <c r="F1602" s="0" t="n">
        <v>10000</v>
      </c>
      <c r="G1602" s="0" t="n">
        <v>100.358</v>
      </c>
      <c r="J1602" s="224" t="n">
        <f aca="false">ROUND(D1602/10000,0)</f>
        <v>2018</v>
      </c>
      <c r="K1602" s="224" t="n">
        <f aca="false">ROUND((D1602-J1602*10000)/100,0)</f>
        <v>7</v>
      </c>
      <c r="L1602" s="224" t="n">
        <f aca="false">D1602-J1602*10000-K1602*100</f>
        <v>25</v>
      </c>
      <c r="M1602" s="325" t="n">
        <f aca="false">DATE(J1602,K1602,L1602)</f>
        <v>43306</v>
      </c>
      <c r="N1602" s="222" t="n">
        <f aca="false">M1602+E1602</f>
        <v>43306.5682175926</v>
      </c>
      <c r="O1602" s="0" t="n">
        <v>100.358</v>
      </c>
      <c r="Q1602" s="0" t="s">
        <v>285</v>
      </c>
    </row>
    <row r="1603" customFormat="false" ht="15" hidden="false" customHeight="false" outlineLevel="0" collapsed="false">
      <c r="A1603" s="0" t="s">
        <v>1320</v>
      </c>
      <c r="B1603" s="0" t="s">
        <v>285</v>
      </c>
      <c r="C1603" s="0" t="s">
        <v>325</v>
      </c>
      <c r="D1603" s="0" t="n">
        <v>20180725</v>
      </c>
      <c r="E1603" s="0" t="s">
        <v>1369</v>
      </c>
      <c r="F1603" s="0" t="n">
        <v>10000</v>
      </c>
      <c r="G1603" s="0" t="n">
        <v>100.458</v>
      </c>
      <c r="J1603" s="224" t="n">
        <f aca="false">ROUND(D1603/10000,0)</f>
        <v>2018</v>
      </c>
      <c r="K1603" s="224" t="n">
        <f aca="false">ROUND((D1603-J1603*10000)/100,0)</f>
        <v>7</v>
      </c>
      <c r="L1603" s="224" t="n">
        <f aca="false">D1603-J1603*10000-K1603*100</f>
        <v>25</v>
      </c>
      <c r="M1603" s="325" t="n">
        <f aca="false">DATE(J1603,K1603,L1603)</f>
        <v>43306</v>
      </c>
      <c r="N1603" s="222" t="n">
        <f aca="false">M1603+E1603</f>
        <v>43306.5682291667</v>
      </c>
      <c r="O1603" s="0" t="n">
        <v>100.458</v>
      </c>
      <c r="Q1603" s="0" t="s">
        <v>285</v>
      </c>
    </row>
    <row r="1604" customFormat="false" ht="15" hidden="false" customHeight="false" outlineLevel="0" collapsed="false">
      <c r="A1604" s="0" t="s">
        <v>1320</v>
      </c>
      <c r="B1604" s="0" t="s">
        <v>285</v>
      </c>
      <c r="C1604" s="0" t="s">
        <v>325</v>
      </c>
      <c r="D1604" s="0" t="n">
        <v>20180725</v>
      </c>
      <c r="E1604" s="0" t="s">
        <v>1369</v>
      </c>
      <c r="F1604" s="0" t="n">
        <v>10000</v>
      </c>
      <c r="G1604" s="0" t="n">
        <v>100.358</v>
      </c>
      <c r="J1604" s="224" t="n">
        <f aca="false">ROUND(D1604/10000,0)</f>
        <v>2018</v>
      </c>
      <c r="K1604" s="224" t="n">
        <f aca="false">ROUND((D1604-J1604*10000)/100,0)</f>
        <v>7</v>
      </c>
      <c r="L1604" s="224" t="n">
        <f aca="false">D1604-J1604*10000-K1604*100</f>
        <v>25</v>
      </c>
      <c r="M1604" s="325" t="n">
        <f aca="false">DATE(J1604,K1604,L1604)</f>
        <v>43306</v>
      </c>
      <c r="N1604" s="222" t="n">
        <f aca="false">M1604+E1604</f>
        <v>43306.5682291667</v>
      </c>
      <c r="O1604" s="0" t="n">
        <v>100.358</v>
      </c>
      <c r="Q1604" s="0" t="s">
        <v>285</v>
      </c>
    </row>
    <row r="1605" customFormat="false" ht="15" hidden="false" customHeight="false" outlineLevel="0" collapsed="false">
      <c r="A1605" s="0" t="s">
        <v>1320</v>
      </c>
      <c r="B1605" s="0" t="s">
        <v>285</v>
      </c>
      <c r="C1605" s="0" t="s">
        <v>325</v>
      </c>
      <c r="D1605" s="0" t="n">
        <v>20180725</v>
      </c>
      <c r="E1605" s="0" t="s">
        <v>1370</v>
      </c>
      <c r="F1605" s="0" t="n">
        <v>15000</v>
      </c>
      <c r="G1605" s="0" t="n">
        <v>100.306</v>
      </c>
      <c r="J1605" s="224" t="n">
        <f aca="false">ROUND(D1605/10000,0)</f>
        <v>2018</v>
      </c>
      <c r="K1605" s="224" t="n">
        <f aca="false">ROUND((D1605-J1605*10000)/100,0)</f>
        <v>7</v>
      </c>
      <c r="L1605" s="224" t="n">
        <f aca="false">D1605-J1605*10000-K1605*100</f>
        <v>25</v>
      </c>
      <c r="M1605" s="325" t="n">
        <f aca="false">DATE(J1605,K1605,L1605)</f>
        <v>43306</v>
      </c>
      <c r="N1605" s="222" t="n">
        <f aca="false">M1605+E1605</f>
        <v>43306.5979513889</v>
      </c>
      <c r="O1605" s="0" t="n">
        <v>100.306</v>
      </c>
      <c r="Q1605" s="0" t="s">
        <v>285</v>
      </c>
    </row>
    <row r="1606" customFormat="false" ht="15" hidden="false" customHeight="false" outlineLevel="0" collapsed="false">
      <c r="A1606" s="0" t="s">
        <v>1320</v>
      </c>
      <c r="B1606" s="0" t="s">
        <v>285</v>
      </c>
      <c r="C1606" s="0" t="s">
        <v>325</v>
      </c>
      <c r="D1606" s="0" t="n">
        <v>20180725</v>
      </c>
      <c r="E1606" s="0" t="s">
        <v>492</v>
      </c>
      <c r="F1606" s="0" t="n">
        <v>15000</v>
      </c>
      <c r="G1606" s="0" t="n">
        <v>100.306</v>
      </c>
      <c r="J1606" s="224" t="n">
        <f aca="false">ROUND(D1606/10000,0)</f>
        <v>2018</v>
      </c>
      <c r="K1606" s="224" t="n">
        <f aca="false">ROUND((D1606-J1606*10000)/100,0)</f>
        <v>7</v>
      </c>
      <c r="L1606" s="224" t="n">
        <f aca="false">D1606-J1606*10000-K1606*100</f>
        <v>25</v>
      </c>
      <c r="M1606" s="325" t="n">
        <f aca="false">DATE(J1606,K1606,L1606)</f>
        <v>43306</v>
      </c>
      <c r="N1606" s="222" t="n">
        <f aca="false">M1606+E1606</f>
        <v>43306.5980208333</v>
      </c>
      <c r="O1606" s="0" t="n">
        <v>100.306</v>
      </c>
      <c r="Q1606" s="0" t="s">
        <v>285</v>
      </c>
    </row>
    <row r="1607" customFormat="false" ht="15" hidden="false" customHeight="false" outlineLevel="0" collapsed="false">
      <c r="A1607" s="0" t="s">
        <v>1320</v>
      </c>
      <c r="B1607" s="0" t="s">
        <v>285</v>
      </c>
      <c r="C1607" s="0" t="s">
        <v>325</v>
      </c>
      <c r="D1607" s="0" t="n">
        <v>20180725</v>
      </c>
      <c r="E1607" s="0" t="s">
        <v>1371</v>
      </c>
      <c r="F1607" s="0" t="n">
        <v>50000</v>
      </c>
      <c r="G1607" s="0" t="n">
        <v>100.3452</v>
      </c>
      <c r="J1607" s="224" t="n">
        <f aca="false">ROUND(D1607/10000,0)</f>
        <v>2018</v>
      </c>
      <c r="K1607" s="224" t="n">
        <f aca="false">ROUND((D1607-J1607*10000)/100,0)</f>
        <v>7</v>
      </c>
      <c r="L1607" s="224" t="n">
        <f aca="false">D1607-J1607*10000-K1607*100</f>
        <v>25</v>
      </c>
      <c r="M1607" s="325" t="n">
        <f aca="false">DATE(J1607,K1607,L1607)</f>
        <v>43306</v>
      </c>
      <c r="N1607" s="222" t="n">
        <f aca="false">M1607+E1607</f>
        <v>43306.6383796296</v>
      </c>
      <c r="O1607" s="0" t="n">
        <v>100.3452</v>
      </c>
      <c r="Q1607" s="0" t="s">
        <v>285</v>
      </c>
    </row>
    <row r="1608" customFormat="false" ht="15" hidden="false" customHeight="false" outlineLevel="0" collapsed="false">
      <c r="A1608" s="0" t="s">
        <v>1320</v>
      </c>
      <c r="B1608" s="0" t="s">
        <v>285</v>
      </c>
      <c r="C1608" s="0" t="s">
        <v>325</v>
      </c>
      <c r="D1608" s="0" t="n">
        <v>20180725</v>
      </c>
      <c r="E1608" s="0" t="s">
        <v>1372</v>
      </c>
      <c r="F1608" s="0" t="n">
        <v>50000</v>
      </c>
      <c r="G1608" s="0" t="n">
        <v>100.3452</v>
      </c>
      <c r="J1608" s="224" t="n">
        <f aca="false">ROUND(D1608/10000,0)</f>
        <v>2018</v>
      </c>
      <c r="K1608" s="224" t="n">
        <f aca="false">ROUND((D1608-J1608*10000)/100,0)</f>
        <v>7</v>
      </c>
      <c r="L1608" s="224" t="n">
        <f aca="false">D1608-J1608*10000-K1608*100</f>
        <v>25</v>
      </c>
      <c r="M1608" s="325" t="n">
        <f aca="false">DATE(J1608,K1608,L1608)</f>
        <v>43306</v>
      </c>
      <c r="N1608" s="222" t="n">
        <f aca="false">M1608+E1608</f>
        <v>43306.6389236111</v>
      </c>
      <c r="O1608" s="0" t="n">
        <v>100.3452</v>
      </c>
      <c r="Q1608" s="0" t="s">
        <v>285</v>
      </c>
    </row>
    <row r="1609" customFormat="false" ht="15" hidden="false" customHeight="false" outlineLevel="0" collapsed="false">
      <c r="A1609" s="0" t="s">
        <v>1320</v>
      </c>
      <c r="B1609" s="0" t="s">
        <v>285</v>
      </c>
      <c r="C1609" s="0" t="s">
        <v>325</v>
      </c>
      <c r="D1609" s="0" t="n">
        <v>20180726</v>
      </c>
      <c r="E1609" s="0" t="s">
        <v>1373</v>
      </c>
      <c r="F1609" s="0" t="n">
        <v>198000</v>
      </c>
      <c r="G1609" s="0" t="n">
        <v>100.3547</v>
      </c>
      <c r="J1609" s="224" t="n">
        <f aca="false">ROUND(D1609/10000,0)</f>
        <v>2018</v>
      </c>
      <c r="K1609" s="224" t="n">
        <f aca="false">ROUND((D1609-J1609*10000)/100,0)</f>
        <v>7</v>
      </c>
      <c r="L1609" s="224" t="n">
        <f aca="false">D1609-J1609*10000-K1609*100</f>
        <v>26</v>
      </c>
      <c r="M1609" s="325" t="n">
        <f aca="false">DATE(J1609,K1609,L1609)</f>
        <v>43307</v>
      </c>
      <c r="N1609" s="222" t="n">
        <f aca="false">M1609+E1609</f>
        <v>43307.4501157407</v>
      </c>
      <c r="O1609" s="0" t="n">
        <v>100.3547</v>
      </c>
      <c r="Q1609" s="0" t="s">
        <v>285</v>
      </c>
    </row>
    <row r="1610" customFormat="false" ht="15" hidden="false" customHeight="false" outlineLevel="0" collapsed="false">
      <c r="A1610" s="0" t="s">
        <v>1320</v>
      </c>
      <c r="B1610" s="0" t="s">
        <v>285</v>
      </c>
      <c r="C1610" s="0" t="s">
        <v>325</v>
      </c>
      <c r="D1610" s="0" t="n">
        <v>20180726</v>
      </c>
      <c r="E1610" s="0" t="s">
        <v>1374</v>
      </c>
      <c r="F1610" s="0" t="n">
        <v>5000</v>
      </c>
      <c r="G1610" s="0" t="n">
        <v>99.9329</v>
      </c>
      <c r="J1610" s="224" t="n">
        <f aca="false">ROUND(D1610/10000,0)</f>
        <v>2018</v>
      </c>
      <c r="K1610" s="224" t="n">
        <f aca="false">ROUND((D1610-J1610*10000)/100,0)</f>
        <v>7</v>
      </c>
      <c r="L1610" s="224" t="n">
        <f aca="false">D1610-J1610*10000-K1610*100</f>
        <v>26</v>
      </c>
      <c r="M1610" s="325" t="n">
        <f aca="false">DATE(J1610,K1610,L1610)</f>
        <v>43307</v>
      </c>
      <c r="N1610" s="222" t="n">
        <f aca="false">M1610+E1610</f>
        <v>43307.5498842593</v>
      </c>
      <c r="O1610" s="0" t="n">
        <v>99.9329</v>
      </c>
      <c r="Q1610" s="0" t="s">
        <v>285</v>
      </c>
    </row>
    <row r="1611" customFormat="false" ht="15" hidden="false" customHeight="false" outlineLevel="0" collapsed="false">
      <c r="A1611" s="0" t="s">
        <v>1320</v>
      </c>
      <c r="B1611" s="0" t="s">
        <v>285</v>
      </c>
      <c r="C1611" s="0" t="s">
        <v>325</v>
      </c>
      <c r="D1611" s="0" t="n">
        <v>20180727</v>
      </c>
      <c r="E1611" s="0" t="s">
        <v>1375</v>
      </c>
      <c r="F1611" s="0" t="n">
        <v>5000000</v>
      </c>
      <c r="G1611" s="0" t="n">
        <v>100.2313</v>
      </c>
      <c r="J1611" s="224" t="n">
        <f aca="false">ROUND(D1611/10000,0)</f>
        <v>2018</v>
      </c>
      <c r="K1611" s="224" t="n">
        <f aca="false">ROUND((D1611-J1611*10000)/100,0)</f>
        <v>7</v>
      </c>
      <c r="L1611" s="224" t="n">
        <f aca="false">D1611-J1611*10000-K1611*100</f>
        <v>27</v>
      </c>
      <c r="M1611" s="325" t="n">
        <f aca="false">DATE(J1611,K1611,L1611)</f>
        <v>43308</v>
      </c>
      <c r="N1611" s="222" t="n">
        <f aca="false">M1611+E1611</f>
        <v>43308.3878935185</v>
      </c>
      <c r="O1611" s="0" t="n">
        <v>100.2313</v>
      </c>
      <c r="Q1611" s="0" t="s">
        <v>285</v>
      </c>
    </row>
    <row r="1612" customFormat="false" ht="15" hidden="false" customHeight="false" outlineLevel="0" collapsed="false">
      <c r="A1612" s="0" t="s">
        <v>1320</v>
      </c>
      <c r="B1612" s="0" t="s">
        <v>285</v>
      </c>
      <c r="C1612" s="0" t="s">
        <v>325</v>
      </c>
      <c r="D1612" s="0" t="n">
        <v>20180727</v>
      </c>
      <c r="E1612" s="0" t="s">
        <v>1376</v>
      </c>
      <c r="F1612" s="0" t="n">
        <v>5000000</v>
      </c>
      <c r="G1612" s="0" t="n">
        <v>100.154</v>
      </c>
      <c r="J1612" s="224" t="n">
        <f aca="false">ROUND(D1612/10000,0)</f>
        <v>2018</v>
      </c>
      <c r="K1612" s="224" t="n">
        <f aca="false">ROUND((D1612-J1612*10000)/100,0)</f>
        <v>7</v>
      </c>
      <c r="L1612" s="224" t="n">
        <f aca="false">D1612-J1612*10000-K1612*100</f>
        <v>27</v>
      </c>
      <c r="M1612" s="325" t="n">
        <f aca="false">DATE(J1612,K1612,L1612)</f>
        <v>43308</v>
      </c>
      <c r="N1612" s="222" t="n">
        <f aca="false">M1612+E1612</f>
        <v>43308.6238194445</v>
      </c>
      <c r="O1612" s="0" t="n">
        <v>100.154</v>
      </c>
      <c r="Q1612" s="0" t="s">
        <v>285</v>
      </c>
    </row>
    <row r="1613" customFormat="false" ht="15" hidden="false" customHeight="false" outlineLevel="0" collapsed="false">
      <c r="A1613" s="0" t="s">
        <v>1320</v>
      </c>
      <c r="B1613" s="0" t="s">
        <v>285</v>
      </c>
      <c r="C1613" s="0" t="s">
        <v>325</v>
      </c>
      <c r="D1613" s="0" t="n">
        <v>20180727</v>
      </c>
      <c r="E1613" s="0" t="s">
        <v>1377</v>
      </c>
      <c r="F1613" s="0" t="n">
        <v>20000</v>
      </c>
      <c r="G1613" s="0" t="n">
        <v>100.3339</v>
      </c>
      <c r="J1613" s="224" t="n">
        <f aca="false">ROUND(D1613/10000,0)</f>
        <v>2018</v>
      </c>
      <c r="K1613" s="224" t="n">
        <f aca="false">ROUND((D1613-J1613*10000)/100,0)</f>
        <v>7</v>
      </c>
      <c r="L1613" s="224" t="n">
        <f aca="false">D1613-J1613*10000-K1613*100</f>
        <v>27</v>
      </c>
      <c r="M1613" s="325" t="n">
        <f aca="false">DATE(J1613,K1613,L1613)</f>
        <v>43308</v>
      </c>
      <c r="N1613" s="222" t="n">
        <f aca="false">M1613+E1613</f>
        <v>43308.6448958333</v>
      </c>
      <c r="O1613" s="0" t="n">
        <v>100.3339</v>
      </c>
      <c r="Q1613" s="0" t="s">
        <v>285</v>
      </c>
    </row>
    <row r="1614" customFormat="false" ht="15" hidden="false" customHeight="false" outlineLevel="0" collapsed="false">
      <c r="A1614" s="0" t="s">
        <v>1320</v>
      </c>
      <c r="B1614" s="0" t="s">
        <v>285</v>
      </c>
      <c r="C1614" s="0" t="s">
        <v>325</v>
      </c>
      <c r="D1614" s="0" t="n">
        <v>20180727</v>
      </c>
      <c r="E1614" s="0" t="s">
        <v>1378</v>
      </c>
      <c r="F1614" s="0" t="n">
        <v>20000</v>
      </c>
      <c r="G1614" s="0" t="n">
        <v>100.3339</v>
      </c>
      <c r="J1614" s="224" t="n">
        <f aca="false">ROUND(D1614/10000,0)</f>
        <v>2018</v>
      </c>
      <c r="K1614" s="224" t="n">
        <f aca="false">ROUND((D1614-J1614*10000)/100,0)</f>
        <v>7</v>
      </c>
      <c r="L1614" s="224" t="n">
        <f aca="false">D1614-J1614*10000-K1614*100</f>
        <v>27</v>
      </c>
      <c r="M1614" s="325" t="n">
        <f aca="false">DATE(J1614,K1614,L1614)</f>
        <v>43308</v>
      </c>
      <c r="N1614" s="222" t="n">
        <f aca="false">M1614+E1614</f>
        <v>43308.645474537</v>
      </c>
      <c r="O1614" s="0" t="n">
        <v>100.3339</v>
      </c>
      <c r="Q1614" s="0" t="s">
        <v>285</v>
      </c>
    </row>
    <row r="1615" customFormat="false" ht="15" hidden="false" customHeight="false" outlineLevel="0" collapsed="false">
      <c r="A1615" s="0" t="s">
        <v>1320</v>
      </c>
      <c r="B1615" s="0" t="s">
        <v>285</v>
      </c>
      <c r="C1615" s="0" t="s">
        <v>325</v>
      </c>
      <c r="D1615" s="0" t="n">
        <v>20180731</v>
      </c>
      <c r="E1615" s="0" t="s">
        <v>1379</v>
      </c>
      <c r="F1615" s="0" t="n">
        <v>25000</v>
      </c>
      <c r="G1615" s="0" t="n">
        <v>100.1384</v>
      </c>
      <c r="J1615" s="224" t="n">
        <f aca="false">ROUND(D1615/10000,0)</f>
        <v>2018</v>
      </c>
      <c r="K1615" s="224" t="n">
        <f aca="false">ROUND((D1615-J1615*10000)/100,0)</f>
        <v>7</v>
      </c>
      <c r="L1615" s="224" t="n">
        <f aca="false">D1615-J1615*10000-K1615*100</f>
        <v>31</v>
      </c>
      <c r="M1615" s="325" t="n">
        <f aca="false">DATE(J1615,K1615,L1615)</f>
        <v>43312</v>
      </c>
      <c r="N1615" s="222" t="n">
        <f aca="false">M1615+E1615</f>
        <v>43312.4302893519</v>
      </c>
      <c r="O1615" s="0" t="n">
        <v>100.1384</v>
      </c>
      <c r="Q1615" s="0" t="s">
        <v>285</v>
      </c>
    </row>
    <row r="1616" customFormat="false" ht="15" hidden="false" customHeight="false" outlineLevel="0" collapsed="false">
      <c r="A1616" s="0" t="s">
        <v>1320</v>
      </c>
      <c r="B1616" s="0" t="s">
        <v>285</v>
      </c>
      <c r="C1616" s="0" t="s">
        <v>325</v>
      </c>
      <c r="D1616" s="0" t="n">
        <v>20180731</v>
      </c>
      <c r="E1616" s="0" t="s">
        <v>1379</v>
      </c>
      <c r="F1616" s="0" t="n">
        <v>25000</v>
      </c>
      <c r="G1616" s="0" t="n">
        <v>100.1384</v>
      </c>
      <c r="J1616" s="224" t="n">
        <f aca="false">ROUND(D1616/10000,0)</f>
        <v>2018</v>
      </c>
      <c r="K1616" s="224" t="n">
        <f aca="false">ROUND((D1616-J1616*10000)/100,0)</f>
        <v>7</v>
      </c>
      <c r="L1616" s="224" t="n">
        <f aca="false">D1616-J1616*10000-K1616*100</f>
        <v>31</v>
      </c>
      <c r="M1616" s="325" t="n">
        <f aca="false">DATE(J1616,K1616,L1616)</f>
        <v>43312</v>
      </c>
      <c r="N1616" s="222" t="n">
        <f aca="false">M1616+E1616</f>
        <v>43312.4302893519</v>
      </c>
      <c r="O1616" s="0" t="n">
        <v>100.1384</v>
      </c>
      <c r="Q1616" s="0" t="s">
        <v>285</v>
      </c>
    </row>
    <row r="1617" customFormat="false" ht="15" hidden="false" customHeight="false" outlineLevel="0" collapsed="false">
      <c r="A1617" s="0" t="s">
        <v>1320</v>
      </c>
      <c r="B1617" s="0" t="s">
        <v>285</v>
      </c>
      <c r="C1617" s="0" t="s">
        <v>325</v>
      </c>
      <c r="D1617" s="0" t="n">
        <v>20180731</v>
      </c>
      <c r="E1617" s="0" t="s">
        <v>1380</v>
      </c>
      <c r="F1617" s="0" t="n">
        <v>50000</v>
      </c>
      <c r="G1617" s="0" t="n">
        <v>99.974</v>
      </c>
      <c r="J1617" s="224" t="n">
        <f aca="false">ROUND(D1617/10000,0)</f>
        <v>2018</v>
      </c>
      <c r="K1617" s="224" t="n">
        <f aca="false">ROUND((D1617-J1617*10000)/100,0)</f>
        <v>7</v>
      </c>
      <c r="L1617" s="224" t="n">
        <f aca="false">D1617-J1617*10000-K1617*100</f>
        <v>31</v>
      </c>
      <c r="M1617" s="325" t="n">
        <f aca="false">DATE(J1617,K1617,L1617)</f>
        <v>43312</v>
      </c>
      <c r="N1617" s="222" t="n">
        <f aca="false">M1617+E1617</f>
        <v>43312.6556134259</v>
      </c>
      <c r="O1617" s="0" t="n">
        <v>99.974</v>
      </c>
      <c r="Q1617" s="0" t="s">
        <v>285</v>
      </c>
    </row>
    <row r="1618" customFormat="false" ht="15" hidden="false" customHeight="false" outlineLevel="0" collapsed="false">
      <c r="A1618" s="0" t="s">
        <v>1320</v>
      </c>
      <c r="B1618" s="0" t="s">
        <v>285</v>
      </c>
      <c r="C1618" s="0" t="s">
        <v>325</v>
      </c>
      <c r="D1618" s="0" t="n">
        <v>20180731</v>
      </c>
      <c r="E1618" s="0" t="s">
        <v>1381</v>
      </c>
      <c r="F1618" s="0" t="n">
        <v>50000</v>
      </c>
      <c r="G1618" s="0" t="n">
        <v>99.974</v>
      </c>
      <c r="J1618" s="224" t="n">
        <f aca="false">ROUND(D1618/10000,0)</f>
        <v>2018</v>
      </c>
      <c r="K1618" s="224" t="n">
        <f aca="false">ROUND((D1618-J1618*10000)/100,0)</f>
        <v>7</v>
      </c>
      <c r="L1618" s="224" t="n">
        <f aca="false">D1618-J1618*10000-K1618*100</f>
        <v>31</v>
      </c>
      <c r="M1618" s="325" t="n">
        <f aca="false">DATE(J1618,K1618,L1618)</f>
        <v>43312</v>
      </c>
      <c r="N1618" s="222" t="n">
        <f aca="false">M1618+E1618</f>
        <v>43312.6600810185</v>
      </c>
      <c r="O1618" s="0" t="n">
        <v>99.974</v>
      </c>
      <c r="Q1618" s="0" t="s">
        <v>285</v>
      </c>
    </row>
    <row r="1619" customFormat="false" ht="15" hidden="false" customHeight="false" outlineLevel="0" collapsed="false">
      <c r="A1619" s="0" t="s">
        <v>1320</v>
      </c>
      <c r="B1619" s="0" t="s">
        <v>285</v>
      </c>
      <c r="C1619" s="0" t="s">
        <v>325</v>
      </c>
      <c r="D1619" s="0" t="n">
        <v>20180801</v>
      </c>
      <c r="E1619" s="0" t="s">
        <v>1382</v>
      </c>
      <c r="F1619" s="0" t="n">
        <v>20000</v>
      </c>
      <c r="G1619" s="0" t="n">
        <v>100.352</v>
      </c>
      <c r="J1619" s="224" t="n">
        <f aca="false">ROUND(D1619/10000,0)</f>
        <v>2018</v>
      </c>
      <c r="K1619" s="224" t="n">
        <f aca="false">ROUND((D1619-J1619*10000)/100,0)</f>
        <v>8</v>
      </c>
      <c r="L1619" s="224" t="n">
        <f aca="false">D1619-J1619*10000-K1619*100</f>
        <v>1</v>
      </c>
      <c r="M1619" s="325" t="n">
        <f aca="false">DATE(J1619,K1619,L1619)</f>
        <v>43313</v>
      </c>
      <c r="N1619" s="222" t="n">
        <f aca="false">M1619+E1619</f>
        <v>43313.5694560185</v>
      </c>
      <c r="O1619" s="0" t="n">
        <v>100.352</v>
      </c>
      <c r="Q1619" s="0" t="s">
        <v>285</v>
      </c>
    </row>
    <row r="1620" customFormat="false" ht="15" hidden="false" customHeight="false" outlineLevel="0" collapsed="false">
      <c r="A1620" s="0" t="s">
        <v>1320</v>
      </c>
      <c r="B1620" s="0" t="s">
        <v>285</v>
      </c>
      <c r="C1620" s="0" t="s">
        <v>325</v>
      </c>
      <c r="D1620" s="0" t="n">
        <v>20180801</v>
      </c>
      <c r="E1620" s="0" t="s">
        <v>1382</v>
      </c>
      <c r="F1620" s="0" t="n">
        <v>20000</v>
      </c>
      <c r="G1620" s="0" t="n">
        <v>100.352</v>
      </c>
      <c r="J1620" s="224" t="n">
        <f aca="false">ROUND(D1620/10000,0)</f>
        <v>2018</v>
      </c>
      <c r="K1620" s="224" t="n">
        <f aca="false">ROUND((D1620-J1620*10000)/100,0)</f>
        <v>8</v>
      </c>
      <c r="L1620" s="224" t="n">
        <f aca="false">D1620-J1620*10000-K1620*100</f>
        <v>1</v>
      </c>
      <c r="M1620" s="325" t="n">
        <f aca="false">DATE(J1620,K1620,L1620)</f>
        <v>43313</v>
      </c>
      <c r="N1620" s="222" t="n">
        <f aca="false">M1620+E1620</f>
        <v>43313.5694560185</v>
      </c>
      <c r="O1620" s="0" t="n">
        <v>100.352</v>
      </c>
      <c r="Q1620" s="0" t="s">
        <v>285</v>
      </c>
    </row>
    <row r="1621" customFormat="false" ht="15" hidden="false" customHeight="false" outlineLevel="0" collapsed="false">
      <c r="A1621" s="0" t="s">
        <v>1320</v>
      </c>
      <c r="B1621" s="0" t="s">
        <v>285</v>
      </c>
      <c r="C1621" s="0" t="s">
        <v>325</v>
      </c>
      <c r="D1621" s="0" t="n">
        <v>20180802</v>
      </c>
      <c r="E1621" s="0" t="s">
        <v>1383</v>
      </c>
      <c r="F1621" s="0" t="n">
        <v>500000</v>
      </c>
      <c r="G1621" s="0" t="n">
        <v>100.228</v>
      </c>
      <c r="J1621" s="224" t="n">
        <f aca="false">ROUND(D1621/10000,0)</f>
        <v>2018</v>
      </c>
      <c r="K1621" s="224" t="n">
        <f aca="false">ROUND((D1621-J1621*10000)/100,0)</f>
        <v>8</v>
      </c>
      <c r="L1621" s="224" t="n">
        <f aca="false">D1621-J1621*10000-K1621*100</f>
        <v>2</v>
      </c>
      <c r="M1621" s="325" t="n">
        <f aca="false">DATE(J1621,K1621,L1621)</f>
        <v>43314</v>
      </c>
      <c r="N1621" s="222" t="n">
        <f aca="false">M1621+E1621</f>
        <v>43314.3389351852</v>
      </c>
      <c r="O1621" s="0" t="n">
        <v>100.228</v>
      </c>
      <c r="Q1621" s="0" t="s">
        <v>285</v>
      </c>
    </row>
    <row r="1622" customFormat="false" ht="15" hidden="false" customHeight="false" outlineLevel="0" collapsed="false">
      <c r="A1622" s="0" t="s">
        <v>1320</v>
      </c>
      <c r="B1622" s="0" t="s">
        <v>285</v>
      </c>
      <c r="C1622" s="0" t="s">
        <v>325</v>
      </c>
      <c r="D1622" s="0" t="n">
        <v>20180802</v>
      </c>
      <c r="E1622" s="0" t="s">
        <v>1384</v>
      </c>
      <c r="F1622" s="0" t="n">
        <v>500000</v>
      </c>
      <c r="G1622" s="0" t="n">
        <v>100.228</v>
      </c>
      <c r="J1622" s="224" t="n">
        <f aca="false">ROUND(D1622/10000,0)</f>
        <v>2018</v>
      </c>
      <c r="K1622" s="224" t="n">
        <f aca="false">ROUND((D1622-J1622*10000)/100,0)</f>
        <v>8</v>
      </c>
      <c r="L1622" s="224" t="n">
        <f aca="false">D1622-J1622*10000-K1622*100</f>
        <v>2</v>
      </c>
      <c r="M1622" s="325" t="n">
        <f aca="false">DATE(J1622,K1622,L1622)</f>
        <v>43314</v>
      </c>
      <c r="N1622" s="222" t="n">
        <f aca="false">M1622+E1622</f>
        <v>43314.3393287037</v>
      </c>
      <c r="O1622" s="0" t="n">
        <v>100.228</v>
      </c>
      <c r="Q1622" s="0" t="s">
        <v>285</v>
      </c>
    </row>
    <row r="1623" customFormat="false" ht="15" hidden="false" customHeight="false" outlineLevel="0" collapsed="false">
      <c r="A1623" s="0" t="s">
        <v>1320</v>
      </c>
      <c r="B1623" s="0" t="s">
        <v>285</v>
      </c>
      <c r="C1623" s="0" t="s">
        <v>325</v>
      </c>
      <c r="D1623" s="0" t="n">
        <v>20180802</v>
      </c>
      <c r="E1623" s="0" t="s">
        <v>1385</v>
      </c>
      <c r="F1623" s="0" t="n">
        <v>50000</v>
      </c>
      <c r="G1623" s="0" t="n">
        <v>100.228</v>
      </c>
      <c r="J1623" s="224" t="n">
        <f aca="false">ROUND(D1623/10000,0)</f>
        <v>2018</v>
      </c>
      <c r="K1623" s="224" t="n">
        <f aca="false">ROUND((D1623-J1623*10000)/100,0)</f>
        <v>8</v>
      </c>
      <c r="L1623" s="224" t="n">
        <f aca="false">D1623-J1623*10000-K1623*100</f>
        <v>2</v>
      </c>
      <c r="M1623" s="325" t="n">
        <f aca="false">DATE(J1623,K1623,L1623)</f>
        <v>43314</v>
      </c>
      <c r="N1623" s="222" t="n">
        <f aca="false">M1623+E1623</f>
        <v>43314.3794328704</v>
      </c>
      <c r="O1623" s="0" t="n">
        <v>100.228</v>
      </c>
      <c r="Q1623" s="0" t="s">
        <v>285</v>
      </c>
    </row>
    <row r="1624" customFormat="false" ht="15" hidden="false" customHeight="false" outlineLevel="0" collapsed="false">
      <c r="A1624" s="0" t="s">
        <v>1320</v>
      </c>
      <c r="B1624" s="0" t="s">
        <v>285</v>
      </c>
      <c r="C1624" s="0" t="s">
        <v>325</v>
      </c>
      <c r="D1624" s="0" t="n">
        <v>20180802</v>
      </c>
      <c r="E1624" s="0" t="s">
        <v>1386</v>
      </c>
      <c r="F1624" s="0" t="n">
        <v>1018000</v>
      </c>
      <c r="G1624" s="0" t="n">
        <v>100.228</v>
      </c>
      <c r="J1624" s="224" t="n">
        <f aca="false">ROUND(D1624/10000,0)</f>
        <v>2018</v>
      </c>
      <c r="K1624" s="224" t="n">
        <f aca="false">ROUND((D1624-J1624*10000)/100,0)</f>
        <v>8</v>
      </c>
      <c r="L1624" s="224" t="n">
        <f aca="false">D1624-J1624*10000-K1624*100</f>
        <v>2</v>
      </c>
      <c r="M1624" s="325" t="n">
        <f aca="false">DATE(J1624,K1624,L1624)</f>
        <v>43314</v>
      </c>
      <c r="N1624" s="222" t="n">
        <f aca="false">M1624+E1624</f>
        <v>43314.4097222222</v>
      </c>
      <c r="O1624" s="0" t="n">
        <v>100.228</v>
      </c>
      <c r="Q1624" s="0" t="s">
        <v>285</v>
      </c>
    </row>
    <row r="1625" customFormat="false" ht="15" hidden="false" customHeight="false" outlineLevel="0" collapsed="false">
      <c r="A1625" s="0" t="s">
        <v>1320</v>
      </c>
      <c r="B1625" s="0" t="s">
        <v>285</v>
      </c>
      <c r="C1625" s="0" t="s">
        <v>325</v>
      </c>
      <c r="D1625" s="0" t="n">
        <v>20180802</v>
      </c>
      <c r="E1625" s="0" t="s">
        <v>1387</v>
      </c>
      <c r="F1625" s="0" t="n">
        <v>1018000</v>
      </c>
      <c r="G1625" s="0" t="n">
        <v>100.228</v>
      </c>
      <c r="J1625" s="224" t="n">
        <f aca="false">ROUND(D1625/10000,0)</f>
        <v>2018</v>
      </c>
      <c r="K1625" s="224" t="n">
        <f aca="false">ROUND((D1625-J1625*10000)/100,0)</f>
        <v>8</v>
      </c>
      <c r="L1625" s="224" t="n">
        <f aca="false">D1625-J1625*10000-K1625*100</f>
        <v>2</v>
      </c>
      <c r="M1625" s="325" t="n">
        <f aca="false">DATE(J1625,K1625,L1625)</f>
        <v>43314</v>
      </c>
      <c r="N1625" s="222" t="n">
        <f aca="false">M1625+E1625</f>
        <v>43314.4100694444</v>
      </c>
      <c r="O1625" s="0" t="n">
        <v>100.228</v>
      </c>
      <c r="Q1625" s="0" t="s">
        <v>285</v>
      </c>
    </row>
    <row r="1626" customFormat="false" ht="15" hidden="false" customHeight="false" outlineLevel="0" collapsed="false">
      <c r="A1626" s="0" t="s">
        <v>1320</v>
      </c>
      <c r="B1626" s="0" t="s">
        <v>285</v>
      </c>
      <c r="C1626" s="0" t="s">
        <v>325</v>
      </c>
      <c r="D1626" s="0" t="n">
        <v>20180802</v>
      </c>
      <c r="E1626" s="0" t="s">
        <v>1388</v>
      </c>
      <c r="F1626" s="0" t="n">
        <v>250000</v>
      </c>
      <c r="G1626" s="0" t="n">
        <v>100.362</v>
      </c>
      <c r="J1626" s="224" t="n">
        <f aca="false">ROUND(D1626/10000,0)</f>
        <v>2018</v>
      </c>
      <c r="K1626" s="224" t="n">
        <f aca="false">ROUND((D1626-J1626*10000)/100,0)</f>
        <v>8</v>
      </c>
      <c r="L1626" s="224" t="n">
        <f aca="false">D1626-J1626*10000-K1626*100</f>
        <v>2</v>
      </c>
      <c r="M1626" s="325" t="n">
        <f aca="false">DATE(J1626,K1626,L1626)</f>
        <v>43314</v>
      </c>
      <c r="N1626" s="222" t="n">
        <f aca="false">M1626+E1626</f>
        <v>43314.4344212963</v>
      </c>
      <c r="O1626" s="0" t="n">
        <v>100.362</v>
      </c>
      <c r="Q1626" s="0" t="s">
        <v>285</v>
      </c>
    </row>
    <row r="1627" customFormat="false" ht="15" hidden="false" customHeight="false" outlineLevel="0" collapsed="false">
      <c r="A1627" s="0" t="s">
        <v>1320</v>
      </c>
      <c r="B1627" s="0" t="s">
        <v>285</v>
      </c>
      <c r="C1627" s="0" t="s">
        <v>325</v>
      </c>
      <c r="D1627" s="0" t="n">
        <v>20180802</v>
      </c>
      <c r="E1627" s="0" t="s">
        <v>981</v>
      </c>
      <c r="F1627" s="0" t="n">
        <v>250000</v>
      </c>
      <c r="G1627" s="0" t="n">
        <v>100.472</v>
      </c>
      <c r="J1627" s="224" t="n">
        <f aca="false">ROUND(D1627/10000,0)</f>
        <v>2018</v>
      </c>
      <c r="K1627" s="224" t="n">
        <f aca="false">ROUND((D1627-J1627*10000)/100,0)</f>
        <v>8</v>
      </c>
      <c r="L1627" s="224" t="n">
        <f aca="false">D1627-J1627*10000-K1627*100</f>
        <v>2</v>
      </c>
      <c r="M1627" s="325" t="n">
        <f aca="false">DATE(J1627,K1627,L1627)</f>
        <v>43314</v>
      </c>
      <c r="N1627" s="222" t="n">
        <f aca="false">M1627+E1627</f>
        <v>43314.4346180556</v>
      </c>
      <c r="O1627" s="0" t="n">
        <v>100.472</v>
      </c>
      <c r="Q1627" s="0" t="s">
        <v>285</v>
      </c>
    </row>
    <row r="1628" customFormat="false" ht="15" hidden="false" customHeight="false" outlineLevel="0" collapsed="false">
      <c r="A1628" s="0" t="s">
        <v>1320</v>
      </c>
      <c r="B1628" s="0" t="s">
        <v>285</v>
      </c>
      <c r="C1628" s="0" t="s">
        <v>325</v>
      </c>
      <c r="D1628" s="0" t="n">
        <v>20180802</v>
      </c>
      <c r="E1628" s="0" t="s">
        <v>1389</v>
      </c>
      <c r="F1628" s="0" t="n">
        <v>5000000</v>
      </c>
      <c r="G1628" s="0" t="n">
        <v>100.151</v>
      </c>
      <c r="J1628" s="224" t="n">
        <f aca="false">ROUND(D1628/10000,0)</f>
        <v>2018</v>
      </c>
      <c r="K1628" s="224" t="n">
        <f aca="false">ROUND((D1628-J1628*10000)/100,0)</f>
        <v>8</v>
      </c>
      <c r="L1628" s="224" t="n">
        <f aca="false">D1628-J1628*10000-K1628*100</f>
        <v>2</v>
      </c>
      <c r="M1628" s="325" t="n">
        <f aca="false">DATE(J1628,K1628,L1628)</f>
        <v>43314</v>
      </c>
      <c r="N1628" s="222" t="n">
        <f aca="false">M1628+E1628</f>
        <v>43314.6438194444</v>
      </c>
      <c r="O1628" s="0" t="n">
        <v>100.151</v>
      </c>
      <c r="Q1628" s="0" t="s">
        <v>285</v>
      </c>
    </row>
    <row r="1629" customFormat="false" ht="15" hidden="false" customHeight="false" outlineLevel="0" collapsed="false">
      <c r="A1629" s="0" t="s">
        <v>1320</v>
      </c>
      <c r="B1629" s="0" t="s">
        <v>285</v>
      </c>
      <c r="C1629" s="0" t="s">
        <v>325</v>
      </c>
      <c r="D1629" s="0" t="n">
        <v>20180802</v>
      </c>
      <c r="E1629" s="0" t="s">
        <v>1390</v>
      </c>
      <c r="F1629" s="0" t="n">
        <v>10000</v>
      </c>
      <c r="G1629" s="0" t="n">
        <v>100.228</v>
      </c>
      <c r="J1629" s="224" t="n">
        <f aca="false">ROUND(D1629/10000,0)</f>
        <v>2018</v>
      </c>
      <c r="K1629" s="224" t="n">
        <f aca="false">ROUND((D1629-J1629*10000)/100,0)</f>
        <v>8</v>
      </c>
      <c r="L1629" s="224" t="n">
        <f aca="false">D1629-J1629*10000-K1629*100</f>
        <v>2</v>
      </c>
      <c r="M1629" s="325" t="n">
        <f aca="false">DATE(J1629,K1629,L1629)</f>
        <v>43314</v>
      </c>
      <c r="N1629" s="222" t="n">
        <f aca="false">M1629+E1629</f>
        <v>43314.6649884259</v>
      </c>
      <c r="O1629" s="0" t="n">
        <v>100.228</v>
      </c>
      <c r="Q1629" s="0" t="s">
        <v>285</v>
      </c>
    </row>
    <row r="1630" customFormat="false" ht="15" hidden="false" customHeight="false" outlineLevel="0" collapsed="false">
      <c r="A1630" s="0" t="s">
        <v>1320</v>
      </c>
      <c r="B1630" s="0" t="s">
        <v>285</v>
      </c>
      <c r="C1630" s="0" t="s">
        <v>325</v>
      </c>
      <c r="D1630" s="0" t="n">
        <v>20180802</v>
      </c>
      <c r="E1630" s="0" t="s">
        <v>1391</v>
      </c>
      <c r="F1630" s="0" t="n">
        <v>10000</v>
      </c>
      <c r="G1630" s="0" t="n">
        <v>100.228</v>
      </c>
      <c r="J1630" s="224" t="n">
        <f aca="false">ROUND(D1630/10000,0)</f>
        <v>2018</v>
      </c>
      <c r="K1630" s="224" t="n">
        <f aca="false">ROUND((D1630-J1630*10000)/100,0)</f>
        <v>8</v>
      </c>
      <c r="L1630" s="224" t="n">
        <f aca="false">D1630-J1630*10000-K1630*100</f>
        <v>2</v>
      </c>
      <c r="M1630" s="325" t="n">
        <f aca="false">DATE(J1630,K1630,L1630)</f>
        <v>43314</v>
      </c>
      <c r="N1630" s="222" t="n">
        <f aca="false">M1630+E1630</f>
        <v>43314.6653356481</v>
      </c>
      <c r="O1630" s="0" t="n">
        <v>100.228</v>
      </c>
      <c r="Q1630" s="0" t="s">
        <v>285</v>
      </c>
    </row>
    <row r="1631" customFormat="false" ht="15" hidden="false" customHeight="false" outlineLevel="0" collapsed="false">
      <c r="A1631" s="0" t="s">
        <v>1320</v>
      </c>
      <c r="B1631" s="0" t="s">
        <v>285</v>
      </c>
      <c r="C1631" s="0" t="s">
        <v>325</v>
      </c>
      <c r="D1631" s="0" t="n">
        <v>20180803</v>
      </c>
      <c r="E1631" s="0" t="s">
        <v>1392</v>
      </c>
      <c r="F1631" s="0" t="n">
        <v>10000</v>
      </c>
      <c r="G1631" s="0" t="n">
        <v>100.352</v>
      </c>
      <c r="J1631" s="224" t="n">
        <f aca="false">ROUND(D1631/10000,0)</f>
        <v>2018</v>
      </c>
      <c r="K1631" s="224" t="n">
        <f aca="false">ROUND((D1631-J1631*10000)/100,0)</f>
        <v>8</v>
      </c>
      <c r="L1631" s="224" t="n">
        <f aca="false">D1631-J1631*10000-K1631*100</f>
        <v>3</v>
      </c>
      <c r="M1631" s="325" t="n">
        <f aca="false">DATE(J1631,K1631,L1631)</f>
        <v>43315</v>
      </c>
      <c r="N1631" s="222" t="n">
        <f aca="false">M1631+E1631</f>
        <v>43315.4828009259</v>
      </c>
      <c r="O1631" s="0" t="n">
        <v>100.352</v>
      </c>
      <c r="Q1631" s="0" t="s">
        <v>285</v>
      </c>
    </row>
    <row r="1632" customFormat="false" ht="15" hidden="false" customHeight="false" outlineLevel="0" collapsed="false">
      <c r="A1632" s="0" t="s">
        <v>1320</v>
      </c>
      <c r="B1632" s="0" t="s">
        <v>285</v>
      </c>
      <c r="C1632" s="0" t="s">
        <v>325</v>
      </c>
      <c r="D1632" s="0" t="n">
        <v>20180803</v>
      </c>
      <c r="E1632" s="0" t="s">
        <v>1392</v>
      </c>
      <c r="F1632" s="0" t="n">
        <v>10000</v>
      </c>
      <c r="G1632" s="0" t="n">
        <v>100.352</v>
      </c>
      <c r="J1632" s="224" t="n">
        <f aca="false">ROUND(D1632/10000,0)</f>
        <v>2018</v>
      </c>
      <c r="K1632" s="224" t="n">
        <f aca="false">ROUND((D1632-J1632*10000)/100,0)</f>
        <v>8</v>
      </c>
      <c r="L1632" s="224" t="n">
        <f aca="false">D1632-J1632*10000-K1632*100</f>
        <v>3</v>
      </c>
      <c r="M1632" s="325" t="n">
        <f aca="false">DATE(J1632,K1632,L1632)</f>
        <v>43315</v>
      </c>
      <c r="N1632" s="222" t="n">
        <f aca="false">M1632+E1632</f>
        <v>43315.4828009259</v>
      </c>
      <c r="O1632" s="0" t="n">
        <v>100.352</v>
      </c>
      <c r="Q1632" s="0" t="s">
        <v>285</v>
      </c>
    </row>
    <row r="1633" customFormat="false" ht="15" hidden="false" customHeight="false" outlineLevel="0" collapsed="false">
      <c r="A1633" s="0" t="s">
        <v>1320</v>
      </c>
      <c r="B1633" s="0" t="s">
        <v>285</v>
      </c>
      <c r="C1633" s="0" t="s">
        <v>325</v>
      </c>
      <c r="D1633" s="0" t="n">
        <v>20180803</v>
      </c>
      <c r="E1633" s="0" t="s">
        <v>1393</v>
      </c>
      <c r="F1633" s="0" t="n">
        <v>150000</v>
      </c>
      <c r="G1633" s="0" t="n">
        <v>99.973</v>
      </c>
      <c r="J1633" s="224" t="n">
        <f aca="false">ROUND(D1633/10000,0)</f>
        <v>2018</v>
      </c>
      <c r="K1633" s="224" t="n">
        <f aca="false">ROUND((D1633-J1633*10000)/100,0)</f>
        <v>8</v>
      </c>
      <c r="L1633" s="224" t="n">
        <f aca="false">D1633-J1633*10000-K1633*100</f>
        <v>3</v>
      </c>
      <c r="M1633" s="325" t="n">
        <f aca="false">DATE(J1633,K1633,L1633)</f>
        <v>43315</v>
      </c>
      <c r="N1633" s="222" t="n">
        <f aca="false">M1633+E1633</f>
        <v>43315.5187268519</v>
      </c>
      <c r="O1633" s="0" t="n">
        <v>99.973</v>
      </c>
      <c r="Q1633" s="0" t="s">
        <v>285</v>
      </c>
    </row>
    <row r="1634" customFormat="false" ht="15" hidden="false" customHeight="false" outlineLevel="0" collapsed="false">
      <c r="A1634" s="0" t="s">
        <v>1320</v>
      </c>
      <c r="B1634" s="0" t="s">
        <v>285</v>
      </c>
      <c r="C1634" s="0" t="s">
        <v>325</v>
      </c>
      <c r="D1634" s="0" t="n">
        <v>20180803</v>
      </c>
      <c r="E1634" s="0" t="s">
        <v>1394</v>
      </c>
      <c r="F1634" s="0" t="n">
        <v>50000</v>
      </c>
      <c r="G1634" s="0" t="n">
        <v>100.014</v>
      </c>
      <c r="J1634" s="224" t="n">
        <f aca="false">ROUND(D1634/10000,0)</f>
        <v>2018</v>
      </c>
      <c r="K1634" s="224" t="n">
        <f aca="false">ROUND((D1634-J1634*10000)/100,0)</f>
        <v>8</v>
      </c>
      <c r="L1634" s="224" t="n">
        <f aca="false">D1634-J1634*10000-K1634*100</f>
        <v>3</v>
      </c>
      <c r="M1634" s="325" t="n">
        <f aca="false">DATE(J1634,K1634,L1634)</f>
        <v>43315</v>
      </c>
      <c r="N1634" s="222" t="n">
        <f aca="false">M1634+E1634</f>
        <v>43315.6361689815</v>
      </c>
      <c r="O1634" s="0" t="n">
        <v>100.014</v>
      </c>
      <c r="Q1634" s="0" t="s">
        <v>285</v>
      </c>
    </row>
    <row r="1635" customFormat="false" ht="15" hidden="false" customHeight="false" outlineLevel="0" collapsed="false">
      <c r="A1635" s="0" t="s">
        <v>1320</v>
      </c>
      <c r="B1635" s="0" t="s">
        <v>285</v>
      </c>
      <c r="C1635" s="0" t="s">
        <v>325</v>
      </c>
      <c r="D1635" s="0" t="n">
        <v>20180803</v>
      </c>
      <c r="E1635" s="0" t="s">
        <v>1395</v>
      </c>
      <c r="F1635" s="0" t="n">
        <v>50000</v>
      </c>
      <c r="G1635" s="0" t="n">
        <v>99.7</v>
      </c>
      <c r="J1635" s="224" t="n">
        <f aca="false">ROUND(D1635/10000,0)</f>
        <v>2018</v>
      </c>
      <c r="K1635" s="224" t="n">
        <f aca="false">ROUND((D1635-J1635*10000)/100,0)</f>
        <v>8</v>
      </c>
      <c r="L1635" s="224" t="n">
        <f aca="false">D1635-J1635*10000-K1635*100</f>
        <v>3</v>
      </c>
      <c r="M1635" s="325" t="n">
        <f aca="false">DATE(J1635,K1635,L1635)</f>
        <v>43315</v>
      </c>
      <c r="N1635" s="222" t="n">
        <f aca="false">M1635+E1635</f>
        <v>43315.6370486111</v>
      </c>
      <c r="O1635" s="0" t="n">
        <v>99.7</v>
      </c>
      <c r="Q1635" s="0" t="s">
        <v>285</v>
      </c>
    </row>
    <row r="1636" customFormat="false" ht="15" hidden="false" customHeight="false" outlineLevel="0" collapsed="false">
      <c r="A1636" s="0" t="s">
        <v>1320</v>
      </c>
      <c r="B1636" s="0" t="s">
        <v>285</v>
      </c>
      <c r="C1636" s="0" t="s">
        <v>325</v>
      </c>
      <c r="D1636" s="0" t="n">
        <v>20180806</v>
      </c>
      <c r="E1636" s="0" t="s">
        <v>1396</v>
      </c>
      <c r="F1636" s="0" t="n">
        <v>50000</v>
      </c>
      <c r="G1636" s="0" t="n">
        <v>100.0796</v>
      </c>
      <c r="J1636" s="224" t="n">
        <f aca="false">ROUND(D1636/10000,0)</f>
        <v>2018</v>
      </c>
      <c r="K1636" s="224" t="n">
        <f aca="false">ROUND((D1636-J1636*10000)/100,0)</f>
        <v>8</v>
      </c>
      <c r="L1636" s="224" t="n">
        <f aca="false">D1636-J1636*10000-K1636*100</f>
        <v>6</v>
      </c>
      <c r="M1636" s="325" t="n">
        <f aca="false">DATE(J1636,K1636,L1636)</f>
        <v>43318</v>
      </c>
      <c r="N1636" s="222" t="n">
        <f aca="false">M1636+E1636</f>
        <v>43318.4748148148</v>
      </c>
      <c r="O1636" s="0" t="n">
        <v>100.0796</v>
      </c>
      <c r="Q1636" s="0" t="s">
        <v>285</v>
      </c>
    </row>
    <row r="1637" customFormat="false" ht="15" hidden="false" customHeight="false" outlineLevel="0" collapsed="false">
      <c r="A1637" s="0" t="s">
        <v>1320</v>
      </c>
      <c r="B1637" s="0" t="s">
        <v>285</v>
      </c>
      <c r="C1637" s="0" t="s">
        <v>325</v>
      </c>
      <c r="D1637" s="0" t="n">
        <v>20180806</v>
      </c>
      <c r="E1637" s="0" t="s">
        <v>1396</v>
      </c>
      <c r="F1637" s="0" t="n">
        <v>50000</v>
      </c>
      <c r="G1637" s="0" t="n">
        <v>100.0796</v>
      </c>
      <c r="J1637" s="224" t="n">
        <f aca="false">ROUND(D1637/10000,0)</f>
        <v>2018</v>
      </c>
      <c r="K1637" s="224" t="n">
        <f aca="false">ROUND((D1637-J1637*10000)/100,0)</f>
        <v>8</v>
      </c>
      <c r="L1637" s="224" t="n">
        <f aca="false">D1637-J1637*10000-K1637*100</f>
        <v>6</v>
      </c>
      <c r="M1637" s="325" t="n">
        <f aca="false">DATE(J1637,K1637,L1637)</f>
        <v>43318</v>
      </c>
      <c r="N1637" s="222" t="n">
        <f aca="false">M1637+E1637</f>
        <v>43318.4748148148</v>
      </c>
      <c r="O1637" s="0" t="n">
        <v>100.0796</v>
      </c>
      <c r="Q1637" s="0" t="s">
        <v>285</v>
      </c>
    </row>
    <row r="1638" customFormat="false" ht="15" hidden="false" customHeight="false" outlineLevel="0" collapsed="false">
      <c r="A1638" s="0" t="s">
        <v>1320</v>
      </c>
      <c r="B1638" s="0" t="s">
        <v>285</v>
      </c>
      <c r="C1638" s="0" t="s">
        <v>325</v>
      </c>
      <c r="D1638" s="0" t="n">
        <v>20180806</v>
      </c>
      <c r="E1638" s="0" t="s">
        <v>1397</v>
      </c>
      <c r="F1638" s="0" t="n">
        <v>70000</v>
      </c>
      <c r="G1638" s="0" t="n">
        <v>100.2422</v>
      </c>
      <c r="J1638" s="224" t="n">
        <f aca="false">ROUND(D1638/10000,0)</f>
        <v>2018</v>
      </c>
      <c r="K1638" s="224" t="n">
        <f aca="false">ROUND((D1638-J1638*10000)/100,0)</f>
        <v>8</v>
      </c>
      <c r="L1638" s="224" t="n">
        <f aca="false">D1638-J1638*10000-K1638*100</f>
        <v>6</v>
      </c>
      <c r="M1638" s="325" t="n">
        <f aca="false">DATE(J1638,K1638,L1638)</f>
        <v>43318</v>
      </c>
      <c r="N1638" s="222" t="n">
        <f aca="false">M1638+E1638</f>
        <v>43318.6106481482</v>
      </c>
      <c r="O1638" s="0" t="n">
        <v>100.2422</v>
      </c>
      <c r="Q1638" s="0" t="s">
        <v>285</v>
      </c>
    </row>
    <row r="1639" customFormat="false" ht="15" hidden="false" customHeight="false" outlineLevel="0" collapsed="false">
      <c r="A1639" s="0" t="s">
        <v>1320</v>
      </c>
      <c r="B1639" s="0" t="s">
        <v>285</v>
      </c>
      <c r="C1639" s="0" t="s">
        <v>325</v>
      </c>
      <c r="D1639" s="0" t="n">
        <v>20180806</v>
      </c>
      <c r="E1639" s="0" t="s">
        <v>1397</v>
      </c>
      <c r="F1639" s="0" t="n">
        <v>70000</v>
      </c>
      <c r="G1639" s="0" t="n">
        <v>100.2422</v>
      </c>
      <c r="J1639" s="224" t="n">
        <f aca="false">ROUND(D1639/10000,0)</f>
        <v>2018</v>
      </c>
      <c r="K1639" s="224" t="n">
        <f aca="false">ROUND((D1639-J1639*10000)/100,0)</f>
        <v>8</v>
      </c>
      <c r="L1639" s="224" t="n">
        <f aca="false">D1639-J1639*10000-K1639*100</f>
        <v>6</v>
      </c>
      <c r="M1639" s="325" t="n">
        <f aca="false">DATE(J1639,K1639,L1639)</f>
        <v>43318</v>
      </c>
      <c r="N1639" s="222" t="n">
        <f aca="false">M1639+E1639</f>
        <v>43318.6106481482</v>
      </c>
      <c r="O1639" s="0" t="n">
        <v>100.2422</v>
      </c>
      <c r="Q1639" s="0" t="s">
        <v>285</v>
      </c>
    </row>
    <row r="1640" customFormat="false" ht="15" hidden="false" customHeight="false" outlineLevel="0" collapsed="false">
      <c r="A1640" s="0" t="s">
        <v>1320</v>
      </c>
      <c r="B1640" s="0" t="s">
        <v>285</v>
      </c>
      <c r="C1640" s="0" t="s">
        <v>325</v>
      </c>
      <c r="D1640" s="0" t="n">
        <v>20180808</v>
      </c>
      <c r="E1640" s="0" t="s">
        <v>521</v>
      </c>
      <c r="F1640" s="0" t="n">
        <v>25000</v>
      </c>
      <c r="G1640" s="0" t="n">
        <v>100.3798</v>
      </c>
      <c r="J1640" s="224" t="n">
        <f aca="false">ROUND(D1640/10000,0)</f>
        <v>2018</v>
      </c>
      <c r="K1640" s="224" t="n">
        <f aca="false">ROUND((D1640-J1640*10000)/100,0)</f>
        <v>8</v>
      </c>
      <c r="L1640" s="224" t="n">
        <f aca="false">D1640-J1640*10000-K1640*100</f>
        <v>8</v>
      </c>
      <c r="M1640" s="325" t="n">
        <f aca="false">DATE(J1640,K1640,L1640)</f>
        <v>43320</v>
      </c>
      <c r="N1640" s="222" t="n">
        <f aca="false">M1640+E1640</f>
        <v>43320.6410185185</v>
      </c>
      <c r="O1640" s="0" t="n">
        <v>100.3798</v>
      </c>
      <c r="Q1640" s="0" t="s">
        <v>285</v>
      </c>
    </row>
    <row r="1641" customFormat="false" ht="15" hidden="false" customHeight="false" outlineLevel="0" collapsed="false">
      <c r="A1641" s="0" t="s">
        <v>1320</v>
      </c>
      <c r="B1641" s="0" t="s">
        <v>285</v>
      </c>
      <c r="C1641" s="0" t="s">
        <v>325</v>
      </c>
      <c r="D1641" s="0" t="n">
        <v>20180808</v>
      </c>
      <c r="E1641" s="0" t="s">
        <v>521</v>
      </c>
      <c r="F1641" s="0" t="n">
        <v>25000</v>
      </c>
      <c r="G1641" s="0" t="n">
        <v>100.3289</v>
      </c>
      <c r="J1641" s="224" t="n">
        <f aca="false">ROUND(D1641/10000,0)</f>
        <v>2018</v>
      </c>
      <c r="K1641" s="224" t="n">
        <f aca="false">ROUND((D1641-J1641*10000)/100,0)</f>
        <v>8</v>
      </c>
      <c r="L1641" s="224" t="n">
        <f aca="false">D1641-J1641*10000-K1641*100</f>
        <v>8</v>
      </c>
      <c r="M1641" s="325" t="n">
        <f aca="false">DATE(J1641,K1641,L1641)</f>
        <v>43320</v>
      </c>
      <c r="N1641" s="222" t="n">
        <f aca="false">M1641+E1641</f>
        <v>43320.6410185185</v>
      </c>
      <c r="O1641" s="0" t="n">
        <v>100.3289</v>
      </c>
      <c r="Q1641" s="0" t="s">
        <v>285</v>
      </c>
    </row>
    <row r="1642" customFormat="false" ht="15" hidden="false" customHeight="false" outlineLevel="0" collapsed="false">
      <c r="A1642" s="0" t="s">
        <v>1320</v>
      </c>
      <c r="B1642" s="0" t="s">
        <v>285</v>
      </c>
      <c r="C1642" s="0" t="s">
        <v>325</v>
      </c>
      <c r="D1642" s="0" t="n">
        <v>20180809</v>
      </c>
      <c r="E1642" s="0" t="s">
        <v>1398</v>
      </c>
      <c r="F1642" s="0" t="n">
        <v>200000</v>
      </c>
      <c r="G1642" s="0" t="n">
        <v>100.099</v>
      </c>
      <c r="J1642" s="224" t="n">
        <f aca="false">ROUND(D1642/10000,0)</f>
        <v>2018</v>
      </c>
      <c r="K1642" s="224" t="n">
        <f aca="false">ROUND((D1642-J1642*10000)/100,0)</f>
        <v>8</v>
      </c>
      <c r="L1642" s="224" t="n">
        <f aca="false">D1642-J1642*10000-K1642*100</f>
        <v>9</v>
      </c>
      <c r="M1642" s="325" t="n">
        <f aca="false">DATE(J1642,K1642,L1642)</f>
        <v>43321</v>
      </c>
      <c r="N1642" s="222" t="n">
        <f aca="false">M1642+E1642</f>
        <v>43321.6427662037</v>
      </c>
      <c r="O1642" s="0" t="n">
        <v>100.099</v>
      </c>
      <c r="Q1642" s="0" t="s">
        <v>285</v>
      </c>
    </row>
    <row r="1643" customFormat="false" ht="15" hidden="false" customHeight="false" outlineLevel="0" collapsed="false">
      <c r="A1643" s="0" t="s">
        <v>1320</v>
      </c>
      <c r="B1643" s="0" t="s">
        <v>285</v>
      </c>
      <c r="C1643" s="0" t="s">
        <v>325</v>
      </c>
      <c r="D1643" s="0" t="n">
        <v>20180810</v>
      </c>
      <c r="E1643" s="0" t="s">
        <v>1399</v>
      </c>
      <c r="F1643" s="0" t="n">
        <v>50000</v>
      </c>
      <c r="G1643" s="0" t="n">
        <v>100.2201</v>
      </c>
      <c r="J1643" s="224" t="n">
        <f aca="false">ROUND(D1643/10000,0)</f>
        <v>2018</v>
      </c>
      <c r="K1643" s="224" t="n">
        <f aca="false">ROUND((D1643-J1643*10000)/100,0)</f>
        <v>8</v>
      </c>
      <c r="L1643" s="224" t="n">
        <f aca="false">D1643-J1643*10000-K1643*100</f>
        <v>10</v>
      </c>
      <c r="M1643" s="325" t="n">
        <f aca="false">DATE(J1643,K1643,L1643)</f>
        <v>43322</v>
      </c>
      <c r="N1643" s="222" t="n">
        <f aca="false">M1643+E1643</f>
        <v>43322.4461921296</v>
      </c>
      <c r="O1643" s="0" t="n">
        <v>100.2201</v>
      </c>
      <c r="Q1643" s="0" t="s">
        <v>285</v>
      </c>
    </row>
    <row r="1644" customFormat="false" ht="15" hidden="false" customHeight="false" outlineLevel="0" collapsed="false">
      <c r="A1644" s="0" t="s">
        <v>1320</v>
      </c>
      <c r="B1644" s="0" t="s">
        <v>285</v>
      </c>
      <c r="C1644" s="0" t="s">
        <v>325</v>
      </c>
      <c r="D1644" s="0" t="n">
        <v>20180810</v>
      </c>
      <c r="E1644" s="0" t="s">
        <v>1400</v>
      </c>
      <c r="F1644" s="0" t="n">
        <v>50000</v>
      </c>
      <c r="G1644" s="0" t="n">
        <v>100.2201</v>
      </c>
      <c r="J1644" s="224" t="n">
        <f aca="false">ROUND(D1644/10000,0)</f>
        <v>2018</v>
      </c>
      <c r="K1644" s="224" t="n">
        <f aca="false">ROUND((D1644-J1644*10000)/100,0)</f>
        <v>8</v>
      </c>
      <c r="L1644" s="224" t="n">
        <f aca="false">D1644-J1644*10000-K1644*100</f>
        <v>10</v>
      </c>
      <c r="M1644" s="325" t="n">
        <f aca="false">DATE(J1644,K1644,L1644)</f>
        <v>43322</v>
      </c>
      <c r="N1644" s="222" t="n">
        <f aca="false">M1644+E1644</f>
        <v>43322.4465393519</v>
      </c>
      <c r="O1644" s="0" t="n">
        <v>100.2201</v>
      </c>
      <c r="Q1644" s="0" t="s">
        <v>285</v>
      </c>
    </row>
    <row r="1645" customFormat="false" ht="15" hidden="false" customHeight="false" outlineLevel="0" collapsed="false">
      <c r="A1645" s="0" t="s">
        <v>1320</v>
      </c>
      <c r="B1645" s="0" t="s">
        <v>285</v>
      </c>
      <c r="C1645" s="0" t="s">
        <v>325</v>
      </c>
      <c r="D1645" s="0" t="n">
        <v>20180813</v>
      </c>
      <c r="E1645" s="0" t="s">
        <v>1401</v>
      </c>
      <c r="F1645" s="0" t="n">
        <v>15000</v>
      </c>
      <c r="G1645" s="0" t="n">
        <v>100.275</v>
      </c>
      <c r="J1645" s="224" t="n">
        <f aca="false">ROUND(D1645/10000,0)</f>
        <v>2018</v>
      </c>
      <c r="K1645" s="224" t="n">
        <f aca="false">ROUND((D1645-J1645*10000)/100,0)</f>
        <v>8</v>
      </c>
      <c r="L1645" s="224" t="n">
        <f aca="false">D1645-J1645*10000-K1645*100</f>
        <v>13</v>
      </c>
      <c r="M1645" s="325" t="n">
        <f aca="false">DATE(J1645,K1645,L1645)</f>
        <v>43325</v>
      </c>
      <c r="N1645" s="222" t="n">
        <f aca="false">M1645+E1645</f>
        <v>43325.4624537037</v>
      </c>
      <c r="O1645" s="0" t="n">
        <v>100.275</v>
      </c>
      <c r="Q1645" s="0" t="s">
        <v>285</v>
      </c>
    </row>
    <row r="1646" customFormat="false" ht="15" hidden="false" customHeight="false" outlineLevel="0" collapsed="false">
      <c r="A1646" s="0" t="s">
        <v>1320</v>
      </c>
      <c r="B1646" s="0" t="s">
        <v>285</v>
      </c>
      <c r="C1646" s="0" t="s">
        <v>325</v>
      </c>
      <c r="D1646" s="0" t="n">
        <v>20180813</v>
      </c>
      <c r="E1646" s="0" t="s">
        <v>1401</v>
      </c>
      <c r="F1646" s="0" t="n">
        <v>15000</v>
      </c>
      <c r="G1646" s="0" t="n">
        <v>100.315</v>
      </c>
      <c r="J1646" s="224" t="n">
        <f aca="false">ROUND(D1646/10000,0)</f>
        <v>2018</v>
      </c>
      <c r="K1646" s="224" t="n">
        <f aca="false">ROUND((D1646-J1646*10000)/100,0)</f>
        <v>8</v>
      </c>
      <c r="L1646" s="224" t="n">
        <f aca="false">D1646-J1646*10000-K1646*100</f>
        <v>13</v>
      </c>
      <c r="M1646" s="325" t="n">
        <f aca="false">DATE(J1646,K1646,L1646)</f>
        <v>43325</v>
      </c>
      <c r="N1646" s="222" t="n">
        <f aca="false">M1646+E1646</f>
        <v>43325.4624537037</v>
      </c>
      <c r="O1646" s="0" t="n">
        <v>100.315</v>
      </c>
      <c r="Q1646" s="0" t="s">
        <v>285</v>
      </c>
    </row>
    <row r="1647" customFormat="false" ht="15" hidden="false" customHeight="false" outlineLevel="0" collapsed="false">
      <c r="A1647" s="0" t="s">
        <v>1320</v>
      </c>
      <c r="B1647" s="0" t="s">
        <v>285</v>
      </c>
      <c r="C1647" s="0" t="s">
        <v>325</v>
      </c>
      <c r="D1647" s="0" t="n">
        <v>20180813</v>
      </c>
      <c r="E1647" s="0" t="s">
        <v>1402</v>
      </c>
      <c r="F1647" s="0" t="n">
        <v>25000</v>
      </c>
      <c r="G1647" s="0" t="n">
        <v>100.301</v>
      </c>
      <c r="J1647" s="224" t="n">
        <f aca="false">ROUND(D1647/10000,0)</f>
        <v>2018</v>
      </c>
      <c r="K1647" s="224" t="n">
        <f aca="false">ROUND((D1647-J1647*10000)/100,0)</f>
        <v>8</v>
      </c>
      <c r="L1647" s="224" t="n">
        <f aca="false">D1647-J1647*10000-K1647*100</f>
        <v>13</v>
      </c>
      <c r="M1647" s="325" t="n">
        <f aca="false">DATE(J1647,K1647,L1647)</f>
        <v>43325</v>
      </c>
      <c r="N1647" s="222" t="n">
        <f aca="false">M1647+E1647</f>
        <v>43325.4819675926</v>
      </c>
      <c r="O1647" s="0" t="n">
        <v>100.301</v>
      </c>
      <c r="Q1647" s="0" t="s">
        <v>285</v>
      </c>
    </row>
    <row r="1648" customFormat="false" ht="15" hidden="false" customHeight="false" outlineLevel="0" collapsed="false">
      <c r="A1648" s="0" t="s">
        <v>1320</v>
      </c>
      <c r="B1648" s="0" t="s">
        <v>285</v>
      </c>
      <c r="C1648" s="0" t="s">
        <v>325</v>
      </c>
      <c r="D1648" s="0" t="n">
        <v>20180813</v>
      </c>
      <c r="E1648" s="0" t="s">
        <v>1402</v>
      </c>
      <c r="F1648" s="0" t="n">
        <v>25000</v>
      </c>
      <c r="G1648" s="0" t="n">
        <v>100.301</v>
      </c>
      <c r="J1648" s="224" t="n">
        <f aca="false">ROUND(D1648/10000,0)</f>
        <v>2018</v>
      </c>
      <c r="K1648" s="224" t="n">
        <f aca="false">ROUND((D1648-J1648*10000)/100,0)</f>
        <v>8</v>
      </c>
      <c r="L1648" s="224" t="n">
        <f aca="false">D1648-J1648*10000-K1648*100</f>
        <v>13</v>
      </c>
      <c r="M1648" s="325" t="n">
        <f aca="false">DATE(J1648,K1648,L1648)</f>
        <v>43325</v>
      </c>
      <c r="N1648" s="222" t="n">
        <f aca="false">M1648+E1648</f>
        <v>43325.4819675926</v>
      </c>
      <c r="O1648" s="0" t="n">
        <v>100.301</v>
      </c>
      <c r="Q1648" s="0" t="s">
        <v>285</v>
      </c>
    </row>
    <row r="1649" customFormat="false" ht="15" hidden="false" customHeight="false" outlineLevel="0" collapsed="false">
      <c r="A1649" s="0" t="s">
        <v>1320</v>
      </c>
      <c r="B1649" s="0" t="s">
        <v>285</v>
      </c>
      <c r="C1649" s="0" t="s">
        <v>325</v>
      </c>
      <c r="D1649" s="0" t="n">
        <v>20180813</v>
      </c>
      <c r="E1649" s="0" t="s">
        <v>1402</v>
      </c>
      <c r="F1649" s="0" t="n">
        <v>25000</v>
      </c>
      <c r="G1649" s="0" t="n">
        <v>100.301</v>
      </c>
      <c r="J1649" s="224" t="n">
        <f aca="false">ROUND(D1649/10000,0)</f>
        <v>2018</v>
      </c>
      <c r="K1649" s="224" t="n">
        <f aca="false">ROUND((D1649-J1649*10000)/100,0)</f>
        <v>8</v>
      </c>
      <c r="L1649" s="224" t="n">
        <f aca="false">D1649-J1649*10000-K1649*100</f>
        <v>13</v>
      </c>
      <c r="M1649" s="325" t="n">
        <f aca="false">DATE(J1649,K1649,L1649)</f>
        <v>43325</v>
      </c>
      <c r="N1649" s="222" t="n">
        <f aca="false">M1649+E1649</f>
        <v>43325.4819675926</v>
      </c>
      <c r="O1649" s="0" t="n">
        <v>100.301</v>
      </c>
      <c r="Q1649" s="0" t="s">
        <v>285</v>
      </c>
    </row>
    <row r="1650" customFormat="false" ht="15" hidden="false" customHeight="false" outlineLevel="0" collapsed="false">
      <c r="A1650" s="0" t="s">
        <v>1320</v>
      </c>
      <c r="B1650" s="0" t="s">
        <v>285</v>
      </c>
      <c r="C1650" s="0" t="s">
        <v>325</v>
      </c>
      <c r="D1650" s="0" t="n">
        <v>20180816</v>
      </c>
      <c r="E1650" s="0" t="s">
        <v>1403</v>
      </c>
      <c r="F1650" s="0" t="n">
        <v>140000</v>
      </c>
      <c r="G1650" s="0" t="n">
        <v>100.221</v>
      </c>
      <c r="J1650" s="224" t="n">
        <f aca="false">ROUND(D1650/10000,0)</f>
        <v>2018</v>
      </c>
      <c r="K1650" s="224" t="n">
        <f aca="false">ROUND((D1650-J1650*10000)/100,0)</f>
        <v>8</v>
      </c>
      <c r="L1650" s="224" t="n">
        <f aca="false">D1650-J1650*10000-K1650*100</f>
        <v>16</v>
      </c>
      <c r="M1650" s="325" t="n">
        <f aca="false">DATE(J1650,K1650,L1650)</f>
        <v>43328</v>
      </c>
      <c r="N1650" s="222" t="n">
        <f aca="false">M1650+E1650</f>
        <v>43328.5651388889</v>
      </c>
      <c r="O1650" s="0" t="n">
        <v>100.221</v>
      </c>
      <c r="Q1650" s="0" t="s">
        <v>285</v>
      </c>
    </row>
    <row r="1651" customFormat="false" ht="15" hidden="false" customHeight="false" outlineLevel="0" collapsed="false">
      <c r="A1651" s="0" t="s">
        <v>1320</v>
      </c>
      <c r="B1651" s="0" t="s">
        <v>285</v>
      </c>
      <c r="C1651" s="0" t="s">
        <v>325</v>
      </c>
      <c r="D1651" s="0" t="n">
        <v>20180816</v>
      </c>
      <c r="E1651" s="0" t="s">
        <v>1404</v>
      </c>
      <c r="F1651" s="0" t="s">
        <v>575</v>
      </c>
      <c r="G1651" s="0" t="n">
        <v>100.07</v>
      </c>
      <c r="J1651" s="224" t="n">
        <f aca="false">ROUND(D1651/10000,0)</f>
        <v>2018</v>
      </c>
      <c r="K1651" s="224" t="n">
        <f aca="false">ROUND((D1651-J1651*10000)/100,0)</f>
        <v>8</v>
      </c>
      <c r="L1651" s="224" t="n">
        <f aca="false">D1651-J1651*10000-K1651*100</f>
        <v>16</v>
      </c>
      <c r="M1651" s="325" t="n">
        <f aca="false">DATE(J1651,K1651,L1651)</f>
        <v>43328</v>
      </c>
      <c r="N1651" s="222" t="n">
        <f aca="false">M1651+E1651</f>
        <v>43328.5653703704</v>
      </c>
      <c r="O1651" s="0" t="n">
        <v>100.07</v>
      </c>
      <c r="Q1651" s="0" t="s">
        <v>285</v>
      </c>
    </row>
    <row r="1652" customFormat="false" ht="15" hidden="false" customHeight="false" outlineLevel="0" collapsed="false">
      <c r="A1652" s="0" t="s">
        <v>1320</v>
      </c>
      <c r="B1652" s="0" t="s">
        <v>285</v>
      </c>
      <c r="C1652" s="0" t="s">
        <v>325</v>
      </c>
      <c r="D1652" s="0" t="n">
        <v>20180816</v>
      </c>
      <c r="E1652" s="0" t="s">
        <v>1405</v>
      </c>
      <c r="F1652" s="0" t="n">
        <v>100000</v>
      </c>
      <c r="G1652" s="0" t="n">
        <v>100.246</v>
      </c>
      <c r="J1652" s="224" t="n">
        <f aca="false">ROUND(D1652/10000,0)</f>
        <v>2018</v>
      </c>
      <c r="K1652" s="224" t="n">
        <f aca="false">ROUND((D1652-J1652*10000)/100,0)</f>
        <v>8</v>
      </c>
      <c r="L1652" s="224" t="n">
        <f aca="false">D1652-J1652*10000-K1652*100</f>
        <v>16</v>
      </c>
      <c r="M1652" s="325" t="n">
        <f aca="false">DATE(J1652,K1652,L1652)</f>
        <v>43328</v>
      </c>
      <c r="N1652" s="222" t="n">
        <f aca="false">M1652+E1652</f>
        <v>43328.5704976852</v>
      </c>
      <c r="O1652" s="0" t="n">
        <v>100.246</v>
      </c>
      <c r="Q1652" s="0" t="s">
        <v>285</v>
      </c>
    </row>
    <row r="1653" customFormat="false" ht="15" hidden="false" customHeight="false" outlineLevel="0" collapsed="false">
      <c r="A1653" s="0" t="s">
        <v>1320</v>
      </c>
      <c r="B1653" s="0" t="s">
        <v>285</v>
      </c>
      <c r="C1653" s="0" t="s">
        <v>325</v>
      </c>
      <c r="D1653" s="0" t="n">
        <v>20180816</v>
      </c>
      <c r="E1653" s="0" t="s">
        <v>1406</v>
      </c>
      <c r="F1653" s="0" t="n">
        <v>140000</v>
      </c>
      <c r="G1653" s="0" t="n">
        <v>100.221</v>
      </c>
      <c r="J1653" s="224" t="n">
        <f aca="false">ROUND(D1653/10000,0)</f>
        <v>2018</v>
      </c>
      <c r="K1653" s="224" t="n">
        <f aca="false">ROUND((D1653-J1653*10000)/100,0)</f>
        <v>8</v>
      </c>
      <c r="L1653" s="224" t="n">
        <f aca="false">D1653-J1653*10000-K1653*100</f>
        <v>16</v>
      </c>
      <c r="M1653" s="325" t="n">
        <f aca="false">DATE(J1653,K1653,L1653)</f>
        <v>43328</v>
      </c>
      <c r="N1653" s="222" t="n">
        <f aca="false">M1653+E1653</f>
        <v>43328.5795486111</v>
      </c>
      <c r="O1653" s="0" t="n">
        <v>100.221</v>
      </c>
      <c r="Q1653" s="0" t="s">
        <v>285</v>
      </c>
    </row>
    <row r="1654" customFormat="false" ht="15" hidden="false" customHeight="false" outlineLevel="0" collapsed="false">
      <c r="A1654" s="0" t="s">
        <v>1320</v>
      </c>
      <c r="B1654" s="0" t="s">
        <v>285</v>
      </c>
      <c r="C1654" s="0" t="s">
        <v>325</v>
      </c>
      <c r="D1654" s="0" t="n">
        <v>20180816</v>
      </c>
      <c r="E1654" s="0" t="s">
        <v>1407</v>
      </c>
      <c r="F1654" s="0" t="n">
        <v>35000</v>
      </c>
      <c r="G1654" s="0" t="n">
        <v>100.0436</v>
      </c>
      <c r="J1654" s="224" t="n">
        <f aca="false">ROUND(D1654/10000,0)</f>
        <v>2018</v>
      </c>
      <c r="K1654" s="224" t="n">
        <f aca="false">ROUND((D1654-J1654*10000)/100,0)</f>
        <v>8</v>
      </c>
      <c r="L1654" s="224" t="n">
        <f aca="false">D1654-J1654*10000-K1654*100</f>
        <v>16</v>
      </c>
      <c r="M1654" s="325" t="n">
        <f aca="false">DATE(J1654,K1654,L1654)</f>
        <v>43328</v>
      </c>
      <c r="N1654" s="222" t="n">
        <f aca="false">M1654+E1654</f>
        <v>43328.6087847222</v>
      </c>
      <c r="O1654" s="0" t="n">
        <v>100.0436</v>
      </c>
      <c r="Q1654" s="0" t="s">
        <v>285</v>
      </c>
    </row>
    <row r="1655" customFormat="false" ht="15" hidden="false" customHeight="false" outlineLevel="0" collapsed="false">
      <c r="A1655" s="0" t="s">
        <v>1320</v>
      </c>
      <c r="B1655" s="0" t="s">
        <v>285</v>
      </c>
      <c r="C1655" s="0" t="s">
        <v>325</v>
      </c>
      <c r="D1655" s="0" t="n">
        <v>20180820</v>
      </c>
      <c r="E1655" s="0" t="s">
        <v>1408</v>
      </c>
      <c r="F1655" s="0" t="n">
        <v>10000</v>
      </c>
      <c r="G1655" s="0" t="n">
        <v>99.9952</v>
      </c>
      <c r="J1655" s="224" t="n">
        <f aca="false">ROUND(D1655/10000,0)</f>
        <v>2018</v>
      </c>
      <c r="K1655" s="224" t="n">
        <f aca="false">ROUND((D1655-J1655*10000)/100,0)</f>
        <v>8</v>
      </c>
      <c r="L1655" s="224" t="n">
        <f aca="false">D1655-J1655*10000-K1655*100</f>
        <v>20</v>
      </c>
      <c r="M1655" s="325" t="n">
        <f aca="false">DATE(J1655,K1655,L1655)</f>
        <v>43332</v>
      </c>
      <c r="N1655" s="222" t="n">
        <f aca="false">M1655+E1655</f>
        <v>43332.482650463</v>
      </c>
      <c r="O1655" s="0" t="n">
        <v>99.9952</v>
      </c>
      <c r="Q1655" s="0" t="s">
        <v>285</v>
      </c>
    </row>
    <row r="1656" customFormat="false" ht="15" hidden="false" customHeight="false" outlineLevel="0" collapsed="false">
      <c r="A1656" s="0" t="s">
        <v>1320</v>
      </c>
      <c r="B1656" s="0" t="s">
        <v>285</v>
      </c>
      <c r="C1656" s="0" t="s">
        <v>325</v>
      </c>
      <c r="D1656" s="0" t="n">
        <v>20180820</v>
      </c>
      <c r="E1656" s="0" t="s">
        <v>1409</v>
      </c>
      <c r="F1656" s="0" t="n">
        <v>75000</v>
      </c>
      <c r="G1656" s="0" t="n">
        <v>100.1829</v>
      </c>
      <c r="J1656" s="224" t="n">
        <f aca="false">ROUND(D1656/10000,0)</f>
        <v>2018</v>
      </c>
      <c r="K1656" s="224" t="n">
        <f aca="false">ROUND((D1656-J1656*10000)/100,0)</f>
        <v>8</v>
      </c>
      <c r="L1656" s="224" t="n">
        <f aca="false">D1656-J1656*10000-K1656*100</f>
        <v>20</v>
      </c>
      <c r="M1656" s="325" t="n">
        <f aca="false">DATE(J1656,K1656,L1656)</f>
        <v>43332</v>
      </c>
      <c r="N1656" s="222" t="n">
        <f aca="false">M1656+E1656</f>
        <v>43332.691875</v>
      </c>
      <c r="O1656" s="0" t="n">
        <v>100.1829</v>
      </c>
      <c r="Q1656" s="0" t="s">
        <v>285</v>
      </c>
    </row>
    <row r="1657" customFormat="false" ht="15" hidden="false" customHeight="false" outlineLevel="0" collapsed="false">
      <c r="A1657" s="0" t="s">
        <v>1320</v>
      </c>
      <c r="B1657" s="0" t="s">
        <v>285</v>
      </c>
      <c r="C1657" s="0" t="s">
        <v>325</v>
      </c>
      <c r="D1657" s="0" t="n">
        <v>20180820</v>
      </c>
      <c r="E1657" s="0" t="s">
        <v>1409</v>
      </c>
      <c r="F1657" s="0" t="n">
        <v>75000</v>
      </c>
      <c r="G1657" s="0" t="n">
        <v>100.1453</v>
      </c>
      <c r="J1657" s="224" t="n">
        <f aca="false">ROUND(D1657/10000,0)</f>
        <v>2018</v>
      </c>
      <c r="K1657" s="224" t="n">
        <f aca="false">ROUND((D1657-J1657*10000)/100,0)</f>
        <v>8</v>
      </c>
      <c r="L1657" s="224" t="n">
        <f aca="false">D1657-J1657*10000-K1657*100</f>
        <v>20</v>
      </c>
      <c r="M1657" s="325" t="n">
        <f aca="false">DATE(J1657,K1657,L1657)</f>
        <v>43332</v>
      </c>
      <c r="N1657" s="222" t="n">
        <f aca="false">M1657+E1657</f>
        <v>43332.691875</v>
      </c>
      <c r="O1657" s="0" t="n">
        <v>100.1453</v>
      </c>
      <c r="Q1657" s="0" t="s">
        <v>285</v>
      </c>
    </row>
    <row r="1658" customFormat="false" ht="15" hidden="false" customHeight="false" outlineLevel="0" collapsed="false">
      <c r="A1658" s="0" t="s">
        <v>1320</v>
      </c>
      <c r="B1658" s="0" t="s">
        <v>285</v>
      </c>
      <c r="C1658" s="0" t="s">
        <v>325</v>
      </c>
      <c r="D1658" s="0" t="n">
        <v>20180820</v>
      </c>
      <c r="E1658" s="0" t="s">
        <v>1410</v>
      </c>
      <c r="F1658" s="0" t="n">
        <v>75000</v>
      </c>
      <c r="G1658" s="0" t="n">
        <v>100.1829</v>
      </c>
      <c r="J1658" s="224" t="n">
        <f aca="false">ROUND(D1658/10000,0)</f>
        <v>2018</v>
      </c>
      <c r="K1658" s="224" t="n">
        <f aca="false">ROUND((D1658-J1658*10000)/100,0)</f>
        <v>8</v>
      </c>
      <c r="L1658" s="224" t="n">
        <f aca="false">D1658-J1658*10000-K1658*100</f>
        <v>20</v>
      </c>
      <c r="M1658" s="325" t="n">
        <f aca="false">DATE(J1658,K1658,L1658)</f>
        <v>43332</v>
      </c>
      <c r="N1658" s="222" t="n">
        <f aca="false">M1658+E1658</f>
        <v>43332.692349537</v>
      </c>
      <c r="O1658" s="0" t="n">
        <v>100.1829</v>
      </c>
      <c r="Q1658" s="0" t="s">
        <v>285</v>
      </c>
    </row>
    <row r="1659" customFormat="false" ht="15" hidden="false" customHeight="false" outlineLevel="0" collapsed="false">
      <c r="A1659" s="0" t="s">
        <v>1320</v>
      </c>
      <c r="B1659" s="0" t="s">
        <v>285</v>
      </c>
      <c r="C1659" s="0" t="s">
        <v>325</v>
      </c>
      <c r="D1659" s="0" t="n">
        <v>20180821</v>
      </c>
      <c r="E1659" s="0" t="s">
        <v>1411</v>
      </c>
      <c r="F1659" s="0" t="n">
        <v>35000</v>
      </c>
      <c r="G1659" s="0" t="n">
        <v>100</v>
      </c>
      <c r="J1659" s="224" t="n">
        <f aca="false">ROUND(D1659/10000,0)</f>
        <v>2018</v>
      </c>
      <c r="K1659" s="224" t="n">
        <f aca="false">ROUND((D1659-J1659*10000)/100,0)</f>
        <v>8</v>
      </c>
      <c r="L1659" s="224" t="n">
        <f aca="false">D1659-J1659*10000-K1659*100</f>
        <v>21</v>
      </c>
      <c r="M1659" s="325" t="n">
        <f aca="false">DATE(J1659,K1659,L1659)</f>
        <v>43333</v>
      </c>
      <c r="N1659" s="222" t="n">
        <f aca="false">M1659+E1659</f>
        <v>43333.422337963</v>
      </c>
      <c r="O1659" s="0" t="n">
        <v>100</v>
      </c>
      <c r="Q1659" s="0" t="s">
        <v>285</v>
      </c>
    </row>
    <row r="1660" customFormat="false" ht="15" hidden="false" customHeight="false" outlineLevel="0" collapsed="false">
      <c r="A1660" s="0" t="s">
        <v>1320</v>
      </c>
      <c r="B1660" s="0" t="s">
        <v>285</v>
      </c>
      <c r="C1660" s="0" t="s">
        <v>325</v>
      </c>
      <c r="D1660" s="0" t="n">
        <v>20180821</v>
      </c>
      <c r="E1660" s="0" t="s">
        <v>1412</v>
      </c>
      <c r="F1660" s="0" t="n">
        <v>35000</v>
      </c>
      <c r="G1660" s="0" t="n">
        <v>100.032</v>
      </c>
      <c r="J1660" s="224" t="n">
        <f aca="false">ROUND(D1660/10000,0)</f>
        <v>2018</v>
      </c>
      <c r="K1660" s="224" t="n">
        <f aca="false">ROUND((D1660-J1660*10000)/100,0)</f>
        <v>8</v>
      </c>
      <c r="L1660" s="224" t="n">
        <f aca="false">D1660-J1660*10000-K1660*100</f>
        <v>21</v>
      </c>
      <c r="M1660" s="325" t="n">
        <f aca="false">DATE(J1660,K1660,L1660)</f>
        <v>43333</v>
      </c>
      <c r="N1660" s="222" t="n">
        <f aca="false">M1660+E1660</f>
        <v>43333.422349537</v>
      </c>
      <c r="O1660" s="0" t="n">
        <v>100.032</v>
      </c>
      <c r="Q1660" s="0" t="s">
        <v>285</v>
      </c>
    </row>
    <row r="1661" customFormat="false" ht="15" hidden="false" customHeight="false" outlineLevel="0" collapsed="false">
      <c r="A1661" s="0" t="s">
        <v>1320</v>
      </c>
      <c r="B1661" s="0" t="s">
        <v>285</v>
      </c>
      <c r="C1661" s="0" t="s">
        <v>325</v>
      </c>
      <c r="D1661" s="0" t="n">
        <v>20180821</v>
      </c>
      <c r="E1661" s="0" t="s">
        <v>972</v>
      </c>
      <c r="F1661" s="0" t="n">
        <v>105000</v>
      </c>
      <c r="G1661" s="0" t="n">
        <v>100.300224</v>
      </c>
      <c r="J1661" s="224" t="n">
        <f aca="false">ROUND(D1661/10000,0)</f>
        <v>2018</v>
      </c>
      <c r="K1661" s="224" t="n">
        <f aca="false">ROUND((D1661-J1661*10000)/100,0)</f>
        <v>8</v>
      </c>
      <c r="L1661" s="224" t="n">
        <f aca="false">D1661-J1661*10000-K1661*100</f>
        <v>21</v>
      </c>
      <c r="M1661" s="325" t="n">
        <f aca="false">DATE(J1661,K1661,L1661)</f>
        <v>43333</v>
      </c>
      <c r="N1661" s="222" t="n">
        <f aca="false">M1661+E1661</f>
        <v>43333.5538425926</v>
      </c>
      <c r="O1661" s="0" t="n">
        <v>100.300224</v>
      </c>
      <c r="Q1661" s="0" t="s">
        <v>285</v>
      </c>
    </row>
    <row r="1662" customFormat="false" ht="15" hidden="false" customHeight="false" outlineLevel="0" collapsed="false">
      <c r="A1662" s="0" t="s">
        <v>1320</v>
      </c>
      <c r="B1662" s="0" t="s">
        <v>285</v>
      </c>
      <c r="C1662" s="0" t="s">
        <v>325</v>
      </c>
      <c r="D1662" s="0" t="n">
        <v>20180821</v>
      </c>
      <c r="E1662" s="0" t="s">
        <v>972</v>
      </c>
      <c r="F1662" s="0" t="n">
        <v>105000</v>
      </c>
      <c r="G1662" s="0" t="n">
        <v>100.2501</v>
      </c>
      <c r="J1662" s="224" t="n">
        <f aca="false">ROUND(D1662/10000,0)</f>
        <v>2018</v>
      </c>
      <c r="K1662" s="224" t="n">
        <f aca="false">ROUND((D1662-J1662*10000)/100,0)</f>
        <v>8</v>
      </c>
      <c r="L1662" s="224" t="n">
        <f aca="false">D1662-J1662*10000-K1662*100</f>
        <v>21</v>
      </c>
      <c r="M1662" s="325" t="n">
        <f aca="false">DATE(J1662,K1662,L1662)</f>
        <v>43333</v>
      </c>
      <c r="N1662" s="222" t="n">
        <f aca="false">M1662+E1662</f>
        <v>43333.5538425926</v>
      </c>
      <c r="O1662" s="0" t="n">
        <v>100.2501</v>
      </c>
      <c r="Q1662" s="0" t="s">
        <v>285</v>
      </c>
    </row>
    <row r="1663" customFormat="false" ht="15" hidden="false" customHeight="false" outlineLevel="0" collapsed="false">
      <c r="A1663" s="0" t="s">
        <v>1320</v>
      </c>
      <c r="B1663" s="0" t="s">
        <v>285</v>
      </c>
      <c r="C1663" s="0" t="s">
        <v>325</v>
      </c>
      <c r="D1663" s="0" t="n">
        <v>20180822</v>
      </c>
      <c r="E1663" s="0" t="s">
        <v>1413</v>
      </c>
      <c r="F1663" s="0" t="n">
        <v>2000000</v>
      </c>
      <c r="G1663" s="0" t="n">
        <v>100.1165</v>
      </c>
      <c r="J1663" s="224" t="n">
        <f aca="false">ROUND(D1663/10000,0)</f>
        <v>2018</v>
      </c>
      <c r="K1663" s="224" t="n">
        <f aca="false">ROUND((D1663-J1663*10000)/100,0)</f>
        <v>8</v>
      </c>
      <c r="L1663" s="224" t="n">
        <f aca="false">D1663-J1663*10000-K1663*100</f>
        <v>22</v>
      </c>
      <c r="M1663" s="325" t="n">
        <f aca="false">DATE(J1663,K1663,L1663)</f>
        <v>43334</v>
      </c>
      <c r="N1663" s="222" t="n">
        <f aca="false">M1663+E1663</f>
        <v>43334.5767592593</v>
      </c>
      <c r="O1663" s="0" t="n">
        <v>100.1165</v>
      </c>
      <c r="Q1663" s="0" t="s">
        <v>285</v>
      </c>
    </row>
    <row r="1664" customFormat="false" ht="15" hidden="false" customHeight="false" outlineLevel="0" collapsed="false">
      <c r="A1664" s="0" t="s">
        <v>1320</v>
      </c>
      <c r="B1664" s="0" t="s">
        <v>285</v>
      </c>
      <c r="C1664" s="0" t="s">
        <v>325</v>
      </c>
      <c r="D1664" s="0" t="n">
        <v>20180823</v>
      </c>
      <c r="E1664" s="0" t="s">
        <v>1414</v>
      </c>
      <c r="F1664" s="0" t="n">
        <v>5000000</v>
      </c>
      <c r="G1664" s="0" t="n">
        <v>100.092</v>
      </c>
      <c r="J1664" s="224" t="n">
        <f aca="false">ROUND(D1664/10000,0)</f>
        <v>2018</v>
      </c>
      <c r="K1664" s="224" t="n">
        <f aca="false">ROUND((D1664-J1664*10000)/100,0)</f>
        <v>8</v>
      </c>
      <c r="L1664" s="224" t="n">
        <f aca="false">D1664-J1664*10000-K1664*100</f>
        <v>23</v>
      </c>
      <c r="M1664" s="325" t="n">
        <f aca="false">DATE(J1664,K1664,L1664)</f>
        <v>43335</v>
      </c>
      <c r="N1664" s="222" t="n">
        <f aca="false">M1664+E1664</f>
        <v>43335.6040277778</v>
      </c>
      <c r="O1664" s="0" t="n">
        <v>100.092</v>
      </c>
      <c r="Q1664" s="0" t="s">
        <v>285</v>
      </c>
    </row>
    <row r="1665" customFormat="false" ht="15" hidden="false" customHeight="false" outlineLevel="0" collapsed="false">
      <c r="A1665" s="0" t="s">
        <v>1320</v>
      </c>
      <c r="B1665" s="0" t="s">
        <v>285</v>
      </c>
      <c r="C1665" s="0" t="s">
        <v>325</v>
      </c>
      <c r="D1665" s="0" t="n">
        <v>20180824</v>
      </c>
      <c r="E1665" s="0" t="s">
        <v>1415</v>
      </c>
      <c r="F1665" s="0" t="n">
        <v>400000</v>
      </c>
      <c r="G1665" s="0" t="n">
        <v>100.16</v>
      </c>
      <c r="J1665" s="224" t="n">
        <f aca="false">ROUND(D1665/10000,0)</f>
        <v>2018</v>
      </c>
      <c r="K1665" s="224" t="n">
        <f aca="false">ROUND((D1665-J1665*10000)/100,0)</f>
        <v>8</v>
      </c>
      <c r="L1665" s="224" t="n">
        <f aca="false">D1665-J1665*10000-K1665*100</f>
        <v>24</v>
      </c>
      <c r="M1665" s="325" t="n">
        <f aca="false">DATE(J1665,K1665,L1665)</f>
        <v>43336</v>
      </c>
      <c r="N1665" s="222" t="n">
        <f aca="false">M1665+E1665</f>
        <v>43336.4169907407</v>
      </c>
      <c r="O1665" s="0" t="n">
        <v>100.16</v>
      </c>
      <c r="Q1665" s="0" t="s">
        <v>285</v>
      </c>
    </row>
    <row r="1666" customFormat="false" ht="15" hidden="false" customHeight="false" outlineLevel="0" collapsed="false">
      <c r="A1666" s="0" t="s">
        <v>1320</v>
      </c>
      <c r="B1666" s="0" t="s">
        <v>285</v>
      </c>
      <c r="C1666" s="0" t="s">
        <v>325</v>
      </c>
      <c r="D1666" s="0" t="n">
        <v>20180828</v>
      </c>
      <c r="E1666" s="0" t="s">
        <v>1416</v>
      </c>
      <c r="F1666" s="0" t="n">
        <v>200000</v>
      </c>
      <c r="G1666" s="0" t="n">
        <v>100.1419</v>
      </c>
      <c r="J1666" s="224" t="n">
        <f aca="false">ROUND(D1666/10000,0)</f>
        <v>2018</v>
      </c>
      <c r="K1666" s="224" t="n">
        <f aca="false">ROUND((D1666-J1666*10000)/100,0)</f>
        <v>8</v>
      </c>
      <c r="L1666" s="224" t="n">
        <f aca="false">D1666-J1666*10000-K1666*100</f>
        <v>28</v>
      </c>
      <c r="M1666" s="325" t="n">
        <f aca="false">DATE(J1666,K1666,L1666)</f>
        <v>43340</v>
      </c>
      <c r="N1666" s="222" t="n">
        <f aca="false">M1666+E1666</f>
        <v>43340.3899652778</v>
      </c>
      <c r="O1666" s="0" t="n">
        <v>100.1419</v>
      </c>
      <c r="Q1666" s="0" t="s">
        <v>285</v>
      </c>
    </row>
    <row r="1667" customFormat="false" ht="15" hidden="false" customHeight="false" outlineLevel="0" collapsed="false">
      <c r="A1667" s="0" t="s">
        <v>1320</v>
      </c>
      <c r="B1667" s="0" t="s">
        <v>285</v>
      </c>
      <c r="C1667" s="0" t="s">
        <v>325</v>
      </c>
      <c r="D1667" s="0" t="n">
        <v>20180828</v>
      </c>
      <c r="E1667" s="0" t="s">
        <v>1417</v>
      </c>
      <c r="F1667" s="0" t="n">
        <v>50000</v>
      </c>
      <c r="G1667" s="0" t="n">
        <v>100.2846</v>
      </c>
      <c r="J1667" s="224" t="n">
        <f aca="false">ROUND(D1667/10000,0)</f>
        <v>2018</v>
      </c>
      <c r="K1667" s="224" t="n">
        <f aca="false">ROUND((D1667-J1667*10000)/100,0)</f>
        <v>8</v>
      </c>
      <c r="L1667" s="224" t="n">
        <f aca="false">D1667-J1667*10000-K1667*100</f>
        <v>28</v>
      </c>
      <c r="M1667" s="325" t="n">
        <f aca="false">DATE(J1667,K1667,L1667)</f>
        <v>43340</v>
      </c>
      <c r="N1667" s="222" t="n">
        <f aca="false">M1667+E1667</f>
        <v>43340.5199884259</v>
      </c>
      <c r="O1667" s="0" t="n">
        <v>100.2846</v>
      </c>
      <c r="Q1667" s="0" t="s">
        <v>285</v>
      </c>
    </row>
    <row r="1668" customFormat="false" ht="15" hidden="false" customHeight="false" outlineLevel="0" collapsed="false">
      <c r="A1668" s="0" t="s">
        <v>1320</v>
      </c>
      <c r="B1668" s="0" t="s">
        <v>285</v>
      </c>
      <c r="C1668" s="0" t="s">
        <v>325</v>
      </c>
      <c r="D1668" s="0" t="n">
        <v>20180828</v>
      </c>
      <c r="E1668" s="0" t="s">
        <v>1418</v>
      </c>
      <c r="F1668" s="0" t="n">
        <v>50000</v>
      </c>
      <c r="G1668" s="0" t="n">
        <v>100.1646</v>
      </c>
      <c r="J1668" s="224" t="n">
        <f aca="false">ROUND(D1668/10000,0)</f>
        <v>2018</v>
      </c>
      <c r="K1668" s="224" t="n">
        <f aca="false">ROUND((D1668-J1668*10000)/100,0)</f>
        <v>8</v>
      </c>
      <c r="L1668" s="224" t="n">
        <f aca="false">D1668-J1668*10000-K1668*100</f>
        <v>28</v>
      </c>
      <c r="M1668" s="325" t="n">
        <f aca="false">DATE(J1668,K1668,L1668)</f>
        <v>43340</v>
      </c>
      <c r="N1668" s="222" t="n">
        <f aca="false">M1668+E1668</f>
        <v>43340.5200462963</v>
      </c>
      <c r="O1668" s="0" t="n">
        <v>100.1646</v>
      </c>
      <c r="Q1668" s="0" t="s">
        <v>285</v>
      </c>
    </row>
    <row r="1669" customFormat="false" ht="15" hidden="false" customHeight="false" outlineLevel="0" collapsed="false">
      <c r="A1669" s="0" t="s">
        <v>1320</v>
      </c>
      <c r="B1669" s="0" t="s">
        <v>285</v>
      </c>
      <c r="C1669" s="0" t="s">
        <v>325</v>
      </c>
      <c r="D1669" s="0" t="n">
        <v>20180828</v>
      </c>
      <c r="E1669" s="0" t="s">
        <v>1419</v>
      </c>
      <c r="F1669" s="0" t="n">
        <v>35000</v>
      </c>
      <c r="G1669" s="0" t="n">
        <v>100.19</v>
      </c>
      <c r="J1669" s="224" t="n">
        <f aca="false">ROUND(D1669/10000,0)</f>
        <v>2018</v>
      </c>
      <c r="K1669" s="224" t="n">
        <f aca="false">ROUND((D1669-J1669*10000)/100,0)</f>
        <v>8</v>
      </c>
      <c r="L1669" s="224" t="n">
        <f aca="false">D1669-J1669*10000-K1669*100</f>
        <v>28</v>
      </c>
      <c r="M1669" s="325" t="n">
        <f aca="false">DATE(J1669,K1669,L1669)</f>
        <v>43340</v>
      </c>
      <c r="N1669" s="222" t="n">
        <f aca="false">M1669+E1669</f>
        <v>43340.6428935185</v>
      </c>
      <c r="O1669" s="0" t="n">
        <v>100.19</v>
      </c>
      <c r="Q1669" s="0" t="s">
        <v>285</v>
      </c>
    </row>
    <row r="1670" customFormat="false" ht="15" hidden="false" customHeight="false" outlineLevel="0" collapsed="false">
      <c r="A1670" s="0" t="s">
        <v>1320</v>
      </c>
      <c r="B1670" s="0" t="s">
        <v>285</v>
      </c>
      <c r="C1670" s="0" t="s">
        <v>325</v>
      </c>
      <c r="D1670" s="0" t="n">
        <v>20180828</v>
      </c>
      <c r="E1670" s="0" t="s">
        <v>1420</v>
      </c>
      <c r="F1670" s="0" t="n">
        <v>35000</v>
      </c>
      <c r="G1670" s="0" t="n">
        <v>100.19</v>
      </c>
      <c r="J1670" s="224" t="n">
        <f aca="false">ROUND(D1670/10000,0)</f>
        <v>2018</v>
      </c>
      <c r="K1670" s="224" t="n">
        <f aca="false">ROUND((D1670-J1670*10000)/100,0)</f>
        <v>8</v>
      </c>
      <c r="L1670" s="224" t="n">
        <f aca="false">D1670-J1670*10000-K1670*100</f>
        <v>28</v>
      </c>
      <c r="M1670" s="325" t="n">
        <f aca="false">DATE(J1670,K1670,L1670)</f>
        <v>43340</v>
      </c>
      <c r="N1670" s="222" t="n">
        <f aca="false">M1670+E1670</f>
        <v>43340.6431712963</v>
      </c>
      <c r="O1670" s="0" t="n">
        <v>100.19</v>
      </c>
      <c r="Q1670" s="0" t="s">
        <v>285</v>
      </c>
    </row>
    <row r="1671" customFormat="false" ht="15" hidden="false" customHeight="false" outlineLevel="0" collapsed="false">
      <c r="A1671" s="0" t="s">
        <v>1320</v>
      </c>
      <c r="B1671" s="0" t="s">
        <v>285</v>
      </c>
      <c r="C1671" s="0" t="s">
        <v>325</v>
      </c>
      <c r="D1671" s="0" t="n">
        <v>20180829</v>
      </c>
      <c r="E1671" s="0" t="s">
        <v>1421</v>
      </c>
      <c r="F1671" s="0" t="n">
        <v>5000</v>
      </c>
      <c r="G1671" s="0" t="n">
        <v>99.51</v>
      </c>
      <c r="J1671" s="224" t="n">
        <f aca="false">ROUND(D1671/10000,0)</f>
        <v>2018</v>
      </c>
      <c r="K1671" s="224" t="n">
        <f aca="false">ROUND((D1671-J1671*10000)/100,0)</f>
        <v>8</v>
      </c>
      <c r="L1671" s="224" t="n">
        <f aca="false">D1671-J1671*10000-K1671*100</f>
        <v>29</v>
      </c>
      <c r="M1671" s="325" t="n">
        <f aca="false">DATE(J1671,K1671,L1671)</f>
        <v>43341</v>
      </c>
      <c r="N1671" s="222" t="n">
        <f aca="false">M1671+E1671</f>
        <v>43341.4336111111</v>
      </c>
      <c r="O1671" s="0" t="n">
        <v>99.51</v>
      </c>
      <c r="Q1671" s="0" t="s">
        <v>285</v>
      </c>
    </row>
    <row r="1672" customFormat="false" ht="15" hidden="false" customHeight="false" outlineLevel="0" collapsed="false">
      <c r="A1672" s="0" t="s">
        <v>1320</v>
      </c>
      <c r="B1672" s="0" t="s">
        <v>285</v>
      </c>
      <c r="C1672" s="0" t="s">
        <v>325</v>
      </c>
      <c r="D1672" s="0" t="n">
        <v>20180829</v>
      </c>
      <c r="E1672" s="0" t="s">
        <v>1422</v>
      </c>
      <c r="F1672" s="0" t="n">
        <v>5000</v>
      </c>
      <c r="G1672" s="0" t="n">
        <v>99.31</v>
      </c>
      <c r="J1672" s="224" t="n">
        <f aca="false">ROUND(D1672/10000,0)</f>
        <v>2018</v>
      </c>
      <c r="K1672" s="224" t="n">
        <f aca="false">ROUND((D1672-J1672*10000)/100,0)</f>
        <v>8</v>
      </c>
      <c r="L1672" s="224" t="n">
        <f aca="false">D1672-J1672*10000-K1672*100</f>
        <v>29</v>
      </c>
      <c r="M1672" s="325" t="n">
        <f aca="false">DATE(J1672,K1672,L1672)</f>
        <v>43341</v>
      </c>
      <c r="N1672" s="222" t="n">
        <f aca="false">M1672+E1672</f>
        <v>43341.4336342593</v>
      </c>
      <c r="O1672" s="0" t="n">
        <v>99.31</v>
      </c>
      <c r="Q1672" s="0" t="s">
        <v>285</v>
      </c>
    </row>
    <row r="1673" customFormat="false" ht="15" hidden="false" customHeight="false" outlineLevel="0" collapsed="false">
      <c r="A1673" s="0" t="s">
        <v>1320</v>
      </c>
      <c r="B1673" s="0" t="s">
        <v>285</v>
      </c>
      <c r="C1673" s="0" t="s">
        <v>325</v>
      </c>
      <c r="D1673" s="0" t="n">
        <v>20180829</v>
      </c>
      <c r="E1673" s="0" t="s">
        <v>1422</v>
      </c>
      <c r="F1673" s="0" t="n">
        <v>5000</v>
      </c>
      <c r="G1673" s="0" t="n">
        <v>99.51</v>
      </c>
      <c r="J1673" s="224" t="n">
        <f aca="false">ROUND(D1673/10000,0)</f>
        <v>2018</v>
      </c>
      <c r="K1673" s="224" t="n">
        <f aca="false">ROUND((D1673-J1673*10000)/100,0)</f>
        <v>8</v>
      </c>
      <c r="L1673" s="224" t="n">
        <f aca="false">D1673-J1673*10000-K1673*100</f>
        <v>29</v>
      </c>
      <c r="M1673" s="325" t="n">
        <f aca="false">DATE(J1673,K1673,L1673)</f>
        <v>43341</v>
      </c>
      <c r="N1673" s="222" t="n">
        <f aca="false">M1673+E1673</f>
        <v>43341.4336342593</v>
      </c>
      <c r="O1673" s="0" t="n">
        <v>99.51</v>
      </c>
      <c r="Q1673" s="0" t="s">
        <v>285</v>
      </c>
    </row>
    <row r="1674" customFormat="false" ht="15" hidden="false" customHeight="false" outlineLevel="0" collapsed="false">
      <c r="A1674" s="0" t="s">
        <v>1320</v>
      </c>
      <c r="B1674" s="0" t="s">
        <v>285</v>
      </c>
      <c r="C1674" s="0" t="s">
        <v>325</v>
      </c>
      <c r="D1674" s="0" t="n">
        <v>20180829</v>
      </c>
      <c r="E1674" s="0" t="s">
        <v>1423</v>
      </c>
      <c r="F1674" s="0" t="n">
        <v>341000</v>
      </c>
      <c r="G1674" s="0" t="n">
        <v>100.0868</v>
      </c>
      <c r="J1674" s="224" t="n">
        <f aca="false">ROUND(D1674/10000,0)</f>
        <v>2018</v>
      </c>
      <c r="K1674" s="224" t="n">
        <f aca="false">ROUND((D1674-J1674*10000)/100,0)</f>
        <v>8</v>
      </c>
      <c r="L1674" s="224" t="n">
        <f aca="false">D1674-J1674*10000-K1674*100</f>
        <v>29</v>
      </c>
      <c r="M1674" s="325" t="n">
        <f aca="false">DATE(J1674,K1674,L1674)</f>
        <v>43341</v>
      </c>
      <c r="N1674" s="222" t="n">
        <f aca="false">M1674+E1674</f>
        <v>43341.4814699074</v>
      </c>
      <c r="O1674" s="0" t="n">
        <v>100.0868</v>
      </c>
      <c r="Q1674" s="0" t="s">
        <v>285</v>
      </c>
    </row>
    <row r="1675" customFormat="false" ht="15" hidden="false" customHeight="false" outlineLevel="0" collapsed="false">
      <c r="A1675" s="0" t="s">
        <v>1320</v>
      </c>
      <c r="B1675" s="0" t="s">
        <v>285</v>
      </c>
      <c r="C1675" s="0" t="s">
        <v>325</v>
      </c>
      <c r="D1675" s="0" t="n">
        <v>20180829</v>
      </c>
      <c r="E1675" s="0" t="s">
        <v>1423</v>
      </c>
      <c r="F1675" s="0" t="n">
        <v>341000</v>
      </c>
      <c r="G1675" s="0" t="n">
        <v>100.1191</v>
      </c>
      <c r="J1675" s="224" t="n">
        <f aca="false">ROUND(D1675/10000,0)</f>
        <v>2018</v>
      </c>
      <c r="K1675" s="224" t="n">
        <f aca="false">ROUND((D1675-J1675*10000)/100,0)</f>
        <v>8</v>
      </c>
      <c r="L1675" s="224" t="n">
        <f aca="false">D1675-J1675*10000-K1675*100</f>
        <v>29</v>
      </c>
      <c r="M1675" s="325" t="n">
        <f aca="false">DATE(J1675,K1675,L1675)</f>
        <v>43341</v>
      </c>
      <c r="N1675" s="222" t="n">
        <f aca="false">M1675+E1675</f>
        <v>43341.4814699074</v>
      </c>
      <c r="O1675" s="0" t="n">
        <v>100.1191</v>
      </c>
      <c r="Q1675" s="0" t="s">
        <v>285</v>
      </c>
    </row>
    <row r="1676" customFormat="false" ht="15" hidden="false" customHeight="false" outlineLevel="0" collapsed="false">
      <c r="A1676" s="0" t="s">
        <v>1320</v>
      </c>
      <c r="B1676" s="0" t="s">
        <v>285</v>
      </c>
      <c r="C1676" s="0" t="s">
        <v>325</v>
      </c>
      <c r="D1676" s="0" t="n">
        <v>20180831</v>
      </c>
      <c r="E1676" s="0" t="s">
        <v>1424</v>
      </c>
      <c r="F1676" s="0" t="s">
        <v>575</v>
      </c>
      <c r="G1676" s="0" t="n">
        <v>100.08</v>
      </c>
      <c r="J1676" s="224" t="n">
        <f aca="false">ROUND(D1676/10000,0)</f>
        <v>2018</v>
      </c>
      <c r="K1676" s="224" t="n">
        <f aca="false">ROUND((D1676-J1676*10000)/100,0)</f>
        <v>8</v>
      </c>
      <c r="L1676" s="224" t="n">
        <f aca="false">D1676-J1676*10000-K1676*100</f>
        <v>31</v>
      </c>
      <c r="M1676" s="325" t="n">
        <f aca="false">DATE(J1676,K1676,L1676)</f>
        <v>43343</v>
      </c>
      <c r="N1676" s="222" t="n">
        <f aca="false">M1676+E1676</f>
        <v>43343.3541435185</v>
      </c>
      <c r="O1676" s="0" t="n">
        <v>100.08</v>
      </c>
      <c r="Q1676" s="0" t="s">
        <v>285</v>
      </c>
    </row>
    <row r="1677" customFormat="false" ht="15" hidden="false" customHeight="false" outlineLevel="0" collapsed="false">
      <c r="A1677" s="0" t="s">
        <v>1320</v>
      </c>
      <c r="B1677" s="0" t="s">
        <v>285</v>
      </c>
      <c r="C1677" s="0" t="s">
        <v>325</v>
      </c>
      <c r="D1677" s="0" t="n">
        <v>20180831</v>
      </c>
      <c r="E1677" s="0" t="s">
        <v>1425</v>
      </c>
      <c r="F1677" s="0" t="n">
        <v>15000</v>
      </c>
      <c r="G1677" s="0" t="n">
        <v>100.311</v>
      </c>
      <c r="J1677" s="224" t="n">
        <f aca="false">ROUND(D1677/10000,0)</f>
        <v>2018</v>
      </c>
      <c r="K1677" s="224" t="n">
        <f aca="false">ROUND((D1677-J1677*10000)/100,0)</f>
        <v>8</v>
      </c>
      <c r="L1677" s="224" t="n">
        <f aca="false">D1677-J1677*10000-K1677*100</f>
        <v>31</v>
      </c>
      <c r="M1677" s="325" t="n">
        <f aca="false">DATE(J1677,K1677,L1677)</f>
        <v>43343</v>
      </c>
      <c r="N1677" s="222" t="n">
        <f aca="false">M1677+E1677</f>
        <v>43343.5640509259</v>
      </c>
      <c r="O1677" s="0" t="n">
        <v>100.311</v>
      </c>
      <c r="Q1677" s="0" t="s">
        <v>285</v>
      </c>
    </row>
    <row r="1678" customFormat="false" ht="15" hidden="false" customHeight="false" outlineLevel="0" collapsed="false">
      <c r="A1678" s="0" t="s">
        <v>1320</v>
      </c>
      <c r="B1678" s="0" t="s">
        <v>285</v>
      </c>
      <c r="C1678" s="0" t="s">
        <v>325</v>
      </c>
      <c r="D1678" s="0" t="n">
        <v>20180831</v>
      </c>
      <c r="E1678" s="0" t="s">
        <v>1425</v>
      </c>
      <c r="F1678" s="0" t="n">
        <v>15000</v>
      </c>
      <c r="G1678" s="0" t="n">
        <v>100.311</v>
      </c>
      <c r="J1678" s="224" t="n">
        <f aca="false">ROUND(D1678/10000,0)</f>
        <v>2018</v>
      </c>
      <c r="K1678" s="224" t="n">
        <f aca="false">ROUND((D1678-J1678*10000)/100,0)</f>
        <v>8</v>
      </c>
      <c r="L1678" s="224" t="n">
        <f aca="false">D1678-J1678*10000-K1678*100</f>
        <v>31</v>
      </c>
      <c r="M1678" s="325" t="n">
        <f aca="false">DATE(J1678,K1678,L1678)</f>
        <v>43343</v>
      </c>
      <c r="N1678" s="222" t="n">
        <f aca="false">M1678+E1678</f>
        <v>43343.5640509259</v>
      </c>
      <c r="O1678" s="0" t="n">
        <v>100.311</v>
      </c>
      <c r="Q1678" s="0" t="s">
        <v>285</v>
      </c>
    </row>
    <row r="1679" customFormat="false" ht="15" hidden="false" customHeight="false" outlineLevel="0" collapsed="false">
      <c r="A1679" s="0" t="s">
        <v>1320</v>
      </c>
      <c r="B1679" s="0" t="s">
        <v>285</v>
      </c>
      <c r="C1679" s="0" t="s">
        <v>325</v>
      </c>
      <c r="D1679" s="0" t="n">
        <v>20180831</v>
      </c>
      <c r="E1679" s="0" t="s">
        <v>1426</v>
      </c>
      <c r="F1679" s="0" t="n">
        <v>15000</v>
      </c>
      <c r="G1679" s="0" t="n">
        <v>100.411</v>
      </c>
      <c r="J1679" s="224" t="n">
        <f aca="false">ROUND(D1679/10000,0)</f>
        <v>2018</v>
      </c>
      <c r="K1679" s="224" t="n">
        <f aca="false">ROUND((D1679-J1679*10000)/100,0)</f>
        <v>8</v>
      </c>
      <c r="L1679" s="224" t="n">
        <f aca="false">D1679-J1679*10000-K1679*100</f>
        <v>31</v>
      </c>
      <c r="M1679" s="325" t="n">
        <f aca="false">DATE(J1679,K1679,L1679)</f>
        <v>43343</v>
      </c>
      <c r="N1679" s="222" t="n">
        <f aca="false">M1679+E1679</f>
        <v>43343.5640625</v>
      </c>
      <c r="O1679" s="0" t="n">
        <v>100.411</v>
      </c>
      <c r="Q1679" s="0" t="s">
        <v>285</v>
      </c>
    </row>
    <row r="1680" customFormat="false" ht="15" hidden="false" customHeight="false" outlineLevel="0" collapsed="false">
      <c r="A1680" s="0" t="s">
        <v>1427</v>
      </c>
      <c r="B1680" s="0" t="s">
        <v>286</v>
      </c>
      <c r="C1680" s="0" t="s">
        <v>325</v>
      </c>
      <c r="D1680" s="0" t="n">
        <v>20180702</v>
      </c>
      <c r="E1680" s="0" t="s">
        <v>1428</v>
      </c>
      <c r="F1680" s="0" t="n">
        <v>5000</v>
      </c>
      <c r="G1680" s="0" t="n">
        <v>99.542</v>
      </c>
      <c r="H1680" s="0" t="n">
        <v>3.47824</v>
      </c>
      <c r="J1680" s="224" t="n">
        <f aca="false">ROUND(D1680/10000,0)</f>
        <v>2018</v>
      </c>
      <c r="K1680" s="224" t="n">
        <f aca="false">ROUND((D1680-J1680*10000)/100,0)</f>
        <v>7</v>
      </c>
      <c r="L1680" s="224" t="n">
        <f aca="false">D1680-J1680*10000-K1680*100</f>
        <v>2</v>
      </c>
      <c r="M1680" s="325" t="n">
        <f aca="false">DATE(J1680,K1680,L1680)</f>
        <v>43283</v>
      </c>
      <c r="N1680" s="222" t="n">
        <f aca="false">M1680+E1680</f>
        <v>43283.4187152778</v>
      </c>
      <c r="O1680" s="0" t="n">
        <v>99.542</v>
      </c>
      <c r="P1680" s="0" t="n">
        <v>3.47824</v>
      </c>
      <c r="Q1680" s="0" t="s">
        <v>286</v>
      </c>
    </row>
    <row r="1681" customFormat="false" ht="15" hidden="false" customHeight="false" outlineLevel="0" collapsed="false">
      <c r="A1681" s="0" t="s">
        <v>1427</v>
      </c>
      <c r="B1681" s="0" t="s">
        <v>286</v>
      </c>
      <c r="C1681" s="0" t="s">
        <v>325</v>
      </c>
      <c r="D1681" s="0" t="n">
        <v>20180702</v>
      </c>
      <c r="E1681" s="0" t="s">
        <v>1429</v>
      </c>
      <c r="F1681" s="0" t="n">
        <v>10000</v>
      </c>
      <c r="G1681" s="0" t="n">
        <v>99.675</v>
      </c>
      <c r="H1681" s="0" t="n">
        <v>3.426019</v>
      </c>
      <c r="J1681" s="224" t="n">
        <f aca="false">ROUND(D1681/10000,0)</f>
        <v>2018</v>
      </c>
      <c r="K1681" s="224" t="n">
        <f aca="false">ROUND((D1681-J1681*10000)/100,0)</f>
        <v>7</v>
      </c>
      <c r="L1681" s="224" t="n">
        <f aca="false">D1681-J1681*10000-K1681*100</f>
        <v>2</v>
      </c>
      <c r="M1681" s="325" t="n">
        <f aca="false">DATE(J1681,K1681,L1681)</f>
        <v>43283</v>
      </c>
      <c r="N1681" s="222" t="n">
        <f aca="false">M1681+E1681</f>
        <v>43283.430787037</v>
      </c>
      <c r="O1681" s="0" t="n">
        <v>99.675</v>
      </c>
      <c r="P1681" s="0" t="n">
        <v>3.426019</v>
      </c>
      <c r="Q1681" s="0" t="s">
        <v>286</v>
      </c>
    </row>
    <row r="1682" customFormat="false" ht="15" hidden="false" customHeight="false" outlineLevel="0" collapsed="false">
      <c r="A1682" s="0" t="s">
        <v>1427</v>
      </c>
      <c r="B1682" s="0" t="s">
        <v>286</v>
      </c>
      <c r="C1682" s="0" t="s">
        <v>325</v>
      </c>
      <c r="D1682" s="0" t="n">
        <v>20180702</v>
      </c>
      <c r="E1682" s="0" t="s">
        <v>1430</v>
      </c>
      <c r="F1682" s="0" t="n">
        <v>10000</v>
      </c>
      <c r="G1682" s="0" t="n">
        <v>99.675</v>
      </c>
      <c r="H1682" s="0" t="n">
        <v>3.426019</v>
      </c>
      <c r="J1682" s="224" t="n">
        <f aca="false">ROUND(D1682/10000,0)</f>
        <v>2018</v>
      </c>
      <c r="K1682" s="224" t="n">
        <f aca="false">ROUND((D1682-J1682*10000)/100,0)</f>
        <v>7</v>
      </c>
      <c r="L1682" s="224" t="n">
        <f aca="false">D1682-J1682*10000-K1682*100</f>
        <v>2</v>
      </c>
      <c r="M1682" s="325" t="n">
        <f aca="false">DATE(J1682,K1682,L1682)</f>
        <v>43283</v>
      </c>
      <c r="N1682" s="222" t="n">
        <f aca="false">M1682+E1682</f>
        <v>43283.4309837963</v>
      </c>
      <c r="O1682" s="0" t="n">
        <v>99.675</v>
      </c>
      <c r="P1682" s="0" t="n">
        <v>3.426019</v>
      </c>
      <c r="Q1682" s="0" t="s">
        <v>286</v>
      </c>
    </row>
    <row r="1683" customFormat="false" ht="15" hidden="false" customHeight="false" outlineLevel="0" collapsed="false">
      <c r="A1683" s="0" t="s">
        <v>1427</v>
      </c>
      <c r="B1683" s="0" t="s">
        <v>286</v>
      </c>
      <c r="C1683" s="0" t="s">
        <v>325</v>
      </c>
      <c r="D1683" s="0" t="n">
        <v>20180702</v>
      </c>
      <c r="E1683" s="0" t="s">
        <v>1431</v>
      </c>
      <c r="F1683" s="0" t="n">
        <v>100000</v>
      </c>
      <c r="G1683" s="0" t="n">
        <v>99.578</v>
      </c>
      <c r="H1683" s="0" t="n">
        <v>3.464097</v>
      </c>
      <c r="J1683" s="224" t="n">
        <f aca="false">ROUND(D1683/10000,0)</f>
        <v>2018</v>
      </c>
      <c r="K1683" s="224" t="n">
        <f aca="false">ROUND((D1683-J1683*10000)/100,0)</f>
        <v>7</v>
      </c>
      <c r="L1683" s="224" t="n">
        <f aca="false">D1683-J1683*10000-K1683*100</f>
        <v>2</v>
      </c>
      <c r="M1683" s="325" t="n">
        <f aca="false">DATE(J1683,K1683,L1683)</f>
        <v>43283</v>
      </c>
      <c r="N1683" s="222" t="n">
        <f aca="false">M1683+E1683</f>
        <v>43283.4448842593</v>
      </c>
      <c r="O1683" s="0" t="n">
        <v>99.578</v>
      </c>
      <c r="P1683" s="0" t="n">
        <v>3.464097</v>
      </c>
      <c r="Q1683" s="0" t="s">
        <v>286</v>
      </c>
    </row>
    <row r="1684" customFormat="false" ht="15" hidden="false" customHeight="false" outlineLevel="0" collapsed="false">
      <c r="A1684" s="0" t="s">
        <v>1427</v>
      </c>
      <c r="B1684" s="0" t="s">
        <v>286</v>
      </c>
      <c r="C1684" s="0" t="s">
        <v>325</v>
      </c>
      <c r="D1684" s="0" t="n">
        <v>20180702</v>
      </c>
      <c r="E1684" s="0" t="s">
        <v>1432</v>
      </c>
      <c r="F1684" s="0" t="n">
        <v>15000</v>
      </c>
      <c r="G1684" s="0" t="n">
        <v>99.529</v>
      </c>
      <c r="H1684" s="0" t="n">
        <v>3.483348</v>
      </c>
      <c r="J1684" s="224" t="n">
        <f aca="false">ROUND(D1684/10000,0)</f>
        <v>2018</v>
      </c>
      <c r="K1684" s="224" t="n">
        <f aca="false">ROUND((D1684-J1684*10000)/100,0)</f>
        <v>7</v>
      </c>
      <c r="L1684" s="224" t="n">
        <f aca="false">D1684-J1684*10000-K1684*100</f>
        <v>2</v>
      </c>
      <c r="M1684" s="325" t="n">
        <f aca="false">DATE(J1684,K1684,L1684)</f>
        <v>43283</v>
      </c>
      <c r="N1684" s="222" t="n">
        <f aca="false">M1684+E1684</f>
        <v>43283.4799768519</v>
      </c>
      <c r="O1684" s="0" t="n">
        <v>99.529</v>
      </c>
      <c r="P1684" s="0" t="n">
        <v>3.483348</v>
      </c>
      <c r="Q1684" s="0" t="s">
        <v>286</v>
      </c>
    </row>
    <row r="1685" customFormat="false" ht="15" hidden="false" customHeight="false" outlineLevel="0" collapsed="false">
      <c r="A1685" s="0" t="s">
        <v>1427</v>
      </c>
      <c r="B1685" s="0" t="s">
        <v>286</v>
      </c>
      <c r="C1685" s="0" t="s">
        <v>325</v>
      </c>
      <c r="D1685" s="0" t="n">
        <v>20180702</v>
      </c>
      <c r="E1685" s="0" t="s">
        <v>1432</v>
      </c>
      <c r="F1685" s="0" t="n">
        <v>15000</v>
      </c>
      <c r="G1685" s="0" t="n">
        <v>99.529</v>
      </c>
      <c r="H1685" s="0" t="n">
        <v>3.483348</v>
      </c>
      <c r="J1685" s="224" t="n">
        <f aca="false">ROUND(D1685/10000,0)</f>
        <v>2018</v>
      </c>
      <c r="K1685" s="224" t="n">
        <f aca="false">ROUND((D1685-J1685*10000)/100,0)</f>
        <v>7</v>
      </c>
      <c r="L1685" s="224" t="n">
        <f aca="false">D1685-J1685*10000-K1685*100</f>
        <v>2</v>
      </c>
      <c r="M1685" s="325" t="n">
        <f aca="false">DATE(J1685,K1685,L1685)</f>
        <v>43283</v>
      </c>
      <c r="N1685" s="222" t="n">
        <f aca="false">M1685+E1685</f>
        <v>43283.4799768519</v>
      </c>
      <c r="O1685" s="0" t="n">
        <v>99.529</v>
      </c>
      <c r="P1685" s="0" t="n">
        <v>3.483348</v>
      </c>
      <c r="Q1685" s="0" t="s">
        <v>286</v>
      </c>
    </row>
    <row r="1686" customFormat="false" ht="15" hidden="false" customHeight="false" outlineLevel="0" collapsed="false">
      <c r="A1686" s="0" t="s">
        <v>1427</v>
      </c>
      <c r="B1686" s="0" t="s">
        <v>286</v>
      </c>
      <c r="C1686" s="0" t="s">
        <v>325</v>
      </c>
      <c r="D1686" s="0" t="n">
        <v>20180702</v>
      </c>
      <c r="E1686" s="0" t="s">
        <v>1433</v>
      </c>
      <c r="F1686" s="0" t="n">
        <v>100000</v>
      </c>
      <c r="G1686" s="0" t="n">
        <v>100.433</v>
      </c>
      <c r="H1686" s="0" t="n">
        <v>3.130007</v>
      </c>
      <c r="J1686" s="224" t="n">
        <f aca="false">ROUND(D1686/10000,0)</f>
        <v>2018</v>
      </c>
      <c r="K1686" s="224" t="n">
        <f aca="false">ROUND((D1686-J1686*10000)/100,0)</f>
        <v>7</v>
      </c>
      <c r="L1686" s="224" t="n">
        <f aca="false">D1686-J1686*10000-K1686*100</f>
        <v>2</v>
      </c>
      <c r="M1686" s="325" t="n">
        <f aca="false">DATE(J1686,K1686,L1686)</f>
        <v>43283</v>
      </c>
      <c r="N1686" s="222" t="n">
        <f aca="false">M1686+E1686</f>
        <v>43283.4861342593</v>
      </c>
      <c r="O1686" s="0" t="n">
        <v>100.433</v>
      </c>
      <c r="P1686" s="0" t="n">
        <v>3.130007</v>
      </c>
      <c r="Q1686" s="0" t="s">
        <v>286</v>
      </c>
    </row>
    <row r="1687" customFormat="false" ht="15" hidden="false" customHeight="false" outlineLevel="0" collapsed="false">
      <c r="A1687" s="0" t="s">
        <v>1427</v>
      </c>
      <c r="B1687" s="0" t="s">
        <v>286</v>
      </c>
      <c r="C1687" s="0" t="s">
        <v>325</v>
      </c>
      <c r="D1687" s="0" t="n">
        <v>20180702</v>
      </c>
      <c r="E1687" s="0" t="s">
        <v>1433</v>
      </c>
      <c r="F1687" s="0" t="n">
        <v>100000</v>
      </c>
      <c r="G1687" s="0" t="n">
        <v>99.661</v>
      </c>
      <c r="H1687" s="0" t="n">
        <v>3.431512</v>
      </c>
      <c r="J1687" s="224" t="n">
        <f aca="false">ROUND(D1687/10000,0)</f>
        <v>2018</v>
      </c>
      <c r="K1687" s="224" t="n">
        <f aca="false">ROUND((D1687-J1687*10000)/100,0)</f>
        <v>7</v>
      </c>
      <c r="L1687" s="224" t="n">
        <f aca="false">D1687-J1687*10000-K1687*100</f>
        <v>2</v>
      </c>
      <c r="M1687" s="325" t="n">
        <f aca="false">DATE(J1687,K1687,L1687)</f>
        <v>43283</v>
      </c>
      <c r="N1687" s="222" t="n">
        <f aca="false">M1687+E1687</f>
        <v>43283.4861342593</v>
      </c>
      <c r="O1687" s="0" t="n">
        <v>99.661</v>
      </c>
      <c r="P1687" s="0" t="n">
        <v>3.431512</v>
      </c>
      <c r="Q1687" s="0" t="s">
        <v>286</v>
      </c>
    </row>
    <row r="1688" customFormat="false" ht="15" hidden="false" customHeight="false" outlineLevel="0" collapsed="false">
      <c r="A1688" s="0" t="s">
        <v>1427</v>
      </c>
      <c r="B1688" s="0" t="s">
        <v>286</v>
      </c>
      <c r="C1688" s="0" t="s">
        <v>325</v>
      </c>
      <c r="D1688" s="0" t="n">
        <v>20180702</v>
      </c>
      <c r="E1688" s="0" t="s">
        <v>1434</v>
      </c>
      <c r="F1688" s="0" t="n">
        <v>100000</v>
      </c>
      <c r="G1688" s="0" t="n">
        <v>99.661</v>
      </c>
      <c r="H1688" s="0" t="n">
        <v>3.431512</v>
      </c>
      <c r="J1688" s="224" t="n">
        <f aca="false">ROUND(D1688/10000,0)</f>
        <v>2018</v>
      </c>
      <c r="K1688" s="224" t="n">
        <f aca="false">ROUND((D1688-J1688*10000)/100,0)</f>
        <v>7</v>
      </c>
      <c r="L1688" s="224" t="n">
        <f aca="false">D1688-J1688*10000-K1688*100</f>
        <v>2</v>
      </c>
      <c r="M1688" s="325" t="n">
        <f aca="false">DATE(J1688,K1688,L1688)</f>
        <v>43283</v>
      </c>
      <c r="N1688" s="222" t="n">
        <f aca="false">M1688+E1688</f>
        <v>43283.4862384259</v>
      </c>
      <c r="O1688" s="0" t="n">
        <v>99.661</v>
      </c>
      <c r="P1688" s="0" t="n">
        <v>3.431512</v>
      </c>
      <c r="Q1688" s="0" t="s">
        <v>286</v>
      </c>
    </row>
    <row r="1689" customFormat="false" ht="15" hidden="false" customHeight="false" outlineLevel="0" collapsed="false">
      <c r="A1689" s="0" t="s">
        <v>1427</v>
      </c>
      <c r="B1689" s="0" t="s">
        <v>286</v>
      </c>
      <c r="C1689" s="0" t="s">
        <v>325</v>
      </c>
      <c r="D1689" s="0" t="n">
        <v>20180702</v>
      </c>
      <c r="E1689" s="0" t="s">
        <v>1435</v>
      </c>
      <c r="F1689" s="0" t="n">
        <v>100000</v>
      </c>
      <c r="G1689" s="0" t="n">
        <v>99.674</v>
      </c>
      <c r="H1689" s="0" t="n">
        <v>3.426412</v>
      </c>
      <c r="J1689" s="224" t="n">
        <f aca="false">ROUND(D1689/10000,0)</f>
        <v>2018</v>
      </c>
      <c r="K1689" s="224" t="n">
        <f aca="false">ROUND((D1689-J1689*10000)/100,0)</f>
        <v>7</v>
      </c>
      <c r="L1689" s="224" t="n">
        <f aca="false">D1689-J1689*10000-K1689*100</f>
        <v>2</v>
      </c>
      <c r="M1689" s="325" t="n">
        <f aca="false">DATE(J1689,K1689,L1689)</f>
        <v>43283</v>
      </c>
      <c r="N1689" s="222" t="n">
        <f aca="false">M1689+E1689</f>
        <v>43283.5852430556</v>
      </c>
      <c r="O1689" s="0" t="n">
        <v>99.674</v>
      </c>
      <c r="P1689" s="0" t="n">
        <v>3.426412</v>
      </c>
      <c r="Q1689" s="0" t="s">
        <v>286</v>
      </c>
    </row>
    <row r="1690" customFormat="false" ht="15" hidden="false" customHeight="false" outlineLevel="0" collapsed="false">
      <c r="A1690" s="0" t="s">
        <v>1427</v>
      </c>
      <c r="B1690" s="0" t="s">
        <v>286</v>
      </c>
      <c r="C1690" s="0" t="s">
        <v>325</v>
      </c>
      <c r="D1690" s="0" t="n">
        <v>20180702</v>
      </c>
      <c r="E1690" s="0" t="s">
        <v>1435</v>
      </c>
      <c r="F1690" s="0" t="n">
        <v>100000</v>
      </c>
      <c r="G1690" s="0" t="n">
        <v>99.674</v>
      </c>
      <c r="H1690" s="0" t="n">
        <v>3.426412</v>
      </c>
      <c r="J1690" s="224" t="n">
        <f aca="false">ROUND(D1690/10000,0)</f>
        <v>2018</v>
      </c>
      <c r="K1690" s="224" t="n">
        <f aca="false">ROUND((D1690-J1690*10000)/100,0)</f>
        <v>7</v>
      </c>
      <c r="L1690" s="224" t="n">
        <f aca="false">D1690-J1690*10000-K1690*100</f>
        <v>2</v>
      </c>
      <c r="M1690" s="325" t="n">
        <f aca="false">DATE(J1690,K1690,L1690)</f>
        <v>43283</v>
      </c>
      <c r="N1690" s="222" t="n">
        <f aca="false">M1690+E1690</f>
        <v>43283.5852430556</v>
      </c>
      <c r="O1690" s="0" t="n">
        <v>99.674</v>
      </c>
      <c r="P1690" s="0" t="n">
        <v>3.426412</v>
      </c>
      <c r="Q1690" s="0" t="s">
        <v>286</v>
      </c>
    </row>
    <row r="1691" customFormat="false" ht="15" hidden="false" customHeight="false" outlineLevel="0" collapsed="false">
      <c r="A1691" s="0" t="s">
        <v>1427</v>
      </c>
      <c r="B1691" s="0" t="s">
        <v>286</v>
      </c>
      <c r="C1691" s="0" t="s">
        <v>325</v>
      </c>
      <c r="D1691" s="0" t="n">
        <v>20180702</v>
      </c>
      <c r="E1691" s="0" t="s">
        <v>1436</v>
      </c>
      <c r="F1691" s="0" t="n">
        <v>50000</v>
      </c>
      <c r="G1691" s="0" t="n">
        <v>100.401</v>
      </c>
      <c r="H1691" s="0" t="n">
        <v>3.142449</v>
      </c>
      <c r="J1691" s="224" t="n">
        <f aca="false">ROUND(D1691/10000,0)</f>
        <v>2018</v>
      </c>
      <c r="K1691" s="224" t="n">
        <f aca="false">ROUND((D1691-J1691*10000)/100,0)</f>
        <v>7</v>
      </c>
      <c r="L1691" s="224" t="n">
        <f aca="false">D1691-J1691*10000-K1691*100</f>
        <v>2</v>
      </c>
      <c r="M1691" s="325" t="n">
        <f aca="false">DATE(J1691,K1691,L1691)</f>
        <v>43283</v>
      </c>
      <c r="N1691" s="222" t="n">
        <f aca="false">M1691+E1691</f>
        <v>43283.6334375</v>
      </c>
      <c r="O1691" s="0" t="n">
        <v>100.401</v>
      </c>
      <c r="P1691" s="0" t="n">
        <v>3.142449</v>
      </c>
      <c r="Q1691" s="0" t="s">
        <v>286</v>
      </c>
    </row>
    <row r="1692" customFormat="false" ht="15" hidden="false" customHeight="false" outlineLevel="0" collapsed="false">
      <c r="A1692" s="0" t="s">
        <v>1427</v>
      </c>
      <c r="B1692" s="0" t="s">
        <v>286</v>
      </c>
      <c r="C1692" s="0" t="s">
        <v>325</v>
      </c>
      <c r="D1692" s="0" t="n">
        <v>20180702</v>
      </c>
      <c r="E1692" s="0" t="s">
        <v>1437</v>
      </c>
      <c r="F1692" s="0" t="n">
        <v>45000</v>
      </c>
      <c r="G1692" s="0" t="n">
        <v>99.674</v>
      </c>
      <c r="H1692" s="0" t="n">
        <v>3.426412</v>
      </c>
      <c r="J1692" s="224" t="n">
        <f aca="false">ROUND(D1692/10000,0)</f>
        <v>2018</v>
      </c>
      <c r="K1692" s="224" t="n">
        <f aca="false">ROUND((D1692-J1692*10000)/100,0)</f>
        <v>7</v>
      </c>
      <c r="L1692" s="224" t="n">
        <f aca="false">D1692-J1692*10000-K1692*100</f>
        <v>2</v>
      </c>
      <c r="M1692" s="325" t="n">
        <f aca="false">DATE(J1692,K1692,L1692)</f>
        <v>43283</v>
      </c>
      <c r="N1692" s="222" t="n">
        <f aca="false">M1692+E1692</f>
        <v>43283.6525</v>
      </c>
      <c r="O1692" s="0" t="n">
        <v>99.674</v>
      </c>
      <c r="P1692" s="0" t="n">
        <v>3.426412</v>
      </c>
      <c r="Q1692" s="0" t="s">
        <v>286</v>
      </c>
    </row>
    <row r="1693" customFormat="false" ht="15" hidden="false" customHeight="false" outlineLevel="0" collapsed="false">
      <c r="A1693" s="0" t="s">
        <v>1427</v>
      </c>
      <c r="B1693" s="0" t="s">
        <v>286</v>
      </c>
      <c r="C1693" s="0" t="s">
        <v>325</v>
      </c>
      <c r="D1693" s="0" t="n">
        <v>20180702</v>
      </c>
      <c r="E1693" s="0" t="s">
        <v>1438</v>
      </c>
      <c r="F1693" s="0" t="n">
        <v>45000</v>
      </c>
      <c r="G1693" s="0" t="n">
        <v>99.674</v>
      </c>
      <c r="H1693" s="0" t="n">
        <v>3.426412</v>
      </c>
      <c r="J1693" s="224" t="n">
        <f aca="false">ROUND(D1693/10000,0)</f>
        <v>2018</v>
      </c>
      <c r="K1693" s="224" t="n">
        <f aca="false">ROUND((D1693-J1693*10000)/100,0)</f>
        <v>7</v>
      </c>
      <c r="L1693" s="224" t="n">
        <f aca="false">D1693-J1693*10000-K1693*100</f>
        <v>2</v>
      </c>
      <c r="M1693" s="325" t="n">
        <f aca="false">DATE(J1693,K1693,L1693)</f>
        <v>43283</v>
      </c>
      <c r="N1693" s="222" t="n">
        <f aca="false">M1693+E1693</f>
        <v>43283.6525231482</v>
      </c>
      <c r="O1693" s="0" t="n">
        <v>99.674</v>
      </c>
      <c r="P1693" s="0" t="n">
        <v>3.426412</v>
      </c>
      <c r="Q1693" s="0" t="s">
        <v>286</v>
      </c>
    </row>
    <row r="1694" customFormat="false" ht="15" hidden="false" customHeight="false" outlineLevel="0" collapsed="false">
      <c r="A1694" s="0" t="s">
        <v>1427</v>
      </c>
      <c r="B1694" s="0" t="s">
        <v>286</v>
      </c>
      <c r="C1694" s="0" t="s">
        <v>325</v>
      </c>
      <c r="D1694" s="0" t="n">
        <v>20180702</v>
      </c>
      <c r="E1694" s="0" t="s">
        <v>1439</v>
      </c>
      <c r="F1694" s="0" t="n">
        <v>15000</v>
      </c>
      <c r="G1694" s="0" t="n">
        <v>99.674</v>
      </c>
      <c r="H1694" s="0" t="n">
        <v>3.426412</v>
      </c>
      <c r="J1694" s="224" t="n">
        <f aca="false">ROUND(D1694/10000,0)</f>
        <v>2018</v>
      </c>
      <c r="K1694" s="224" t="n">
        <f aca="false">ROUND((D1694-J1694*10000)/100,0)</f>
        <v>7</v>
      </c>
      <c r="L1694" s="224" t="n">
        <f aca="false">D1694-J1694*10000-K1694*100</f>
        <v>2</v>
      </c>
      <c r="M1694" s="325" t="n">
        <f aca="false">DATE(J1694,K1694,L1694)</f>
        <v>43283</v>
      </c>
      <c r="N1694" s="222" t="n">
        <f aca="false">M1694+E1694</f>
        <v>43283.6594097222</v>
      </c>
      <c r="O1694" s="0" t="n">
        <v>99.674</v>
      </c>
      <c r="P1694" s="0" t="n">
        <v>3.426412</v>
      </c>
      <c r="Q1694" s="0" t="s">
        <v>286</v>
      </c>
    </row>
    <row r="1695" customFormat="false" ht="15" hidden="false" customHeight="false" outlineLevel="0" collapsed="false">
      <c r="A1695" s="0" t="s">
        <v>1427</v>
      </c>
      <c r="B1695" s="0" t="s">
        <v>286</v>
      </c>
      <c r="C1695" s="0" t="s">
        <v>325</v>
      </c>
      <c r="D1695" s="0" t="n">
        <v>20180702</v>
      </c>
      <c r="E1695" s="0" t="s">
        <v>1440</v>
      </c>
      <c r="F1695" s="0" t="n">
        <v>15000</v>
      </c>
      <c r="G1695" s="0" t="n">
        <v>99.674</v>
      </c>
      <c r="H1695" s="0" t="n">
        <v>3.426412</v>
      </c>
      <c r="J1695" s="224" t="n">
        <f aca="false">ROUND(D1695/10000,0)</f>
        <v>2018</v>
      </c>
      <c r="K1695" s="224" t="n">
        <f aca="false">ROUND((D1695-J1695*10000)/100,0)</f>
        <v>7</v>
      </c>
      <c r="L1695" s="224" t="n">
        <f aca="false">D1695-J1695*10000-K1695*100</f>
        <v>2</v>
      </c>
      <c r="M1695" s="325" t="n">
        <f aca="false">DATE(J1695,K1695,L1695)</f>
        <v>43283</v>
      </c>
      <c r="N1695" s="222" t="n">
        <f aca="false">M1695+E1695</f>
        <v>43283.6595601852</v>
      </c>
      <c r="O1695" s="0" t="n">
        <v>99.674</v>
      </c>
      <c r="P1695" s="0" t="n">
        <v>3.426412</v>
      </c>
      <c r="Q1695" s="0" t="s">
        <v>286</v>
      </c>
    </row>
    <row r="1696" customFormat="false" ht="15" hidden="false" customHeight="false" outlineLevel="0" collapsed="false">
      <c r="A1696" s="0" t="s">
        <v>1427</v>
      </c>
      <c r="B1696" s="0" t="s">
        <v>286</v>
      </c>
      <c r="C1696" s="0" t="s">
        <v>325</v>
      </c>
      <c r="D1696" s="0" t="n">
        <v>20180702</v>
      </c>
      <c r="E1696" s="0" t="s">
        <v>1441</v>
      </c>
      <c r="F1696" s="0" t="n">
        <v>20000</v>
      </c>
      <c r="G1696" s="0" t="n">
        <v>99.648</v>
      </c>
      <c r="H1696" s="0" t="n">
        <v>3.436614</v>
      </c>
      <c r="J1696" s="224" t="n">
        <f aca="false">ROUND(D1696/10000,0)</f>
        <v>2018</v>
      </c>
      <c r="K1696" s="224" t="n">
        <f aca="false">ROUND((D1696-J1696*10000)/100,0)</f>
        <v>7</v>
      </c>
      <c r="L1696" s="224" t="n">
        <f aca="false">D1696-J1696*10000-K1696*100</f>
        <v>2</v>
      </c>
      <c r="M1696" s="325" t="n">
        <f aca="false">DATE(J1696,K1696,L1696)</f>
        <v>43283</v>
      </c>
      <c r="N1696" s="222" t="n">
        <f aca="false">M1696+E1696</f>
        <v>43283.67875</v>
      </c>
      <c r="O1696" s="0" t="n">
        <v>99.648</v>
      </c>
      <c r="P1696" s="0" t="n">
        <v>3.436614</v>
      </c>
      <c r="Q1696" s="0" t="s">
        <v>286</v>
      </c>
    </row>
    <row r="1697" customFormat="false" ht="15" hidden="false" customHeight="false" outlineLevel="0" collapsed="false">
      <c r="A1697" s="0" t="s">
        <v>1427</v>
      </c>
      <c r="B1697" s="0" t="s">
        <v>286</v>
      </c>
      <c r="C1697" s="0" t="s">
        <v>325</v>
      </c>
      <c r="D1697" s="0" t="n">
        <v>20180702</v>
      </c>
      <c r="E1697" s="0" t="s">
        <v>1442</v>
      </c>
      <c r="F1697" s="0" t="n">
        <v>20000</v>
      </c>
      <c r="G1697" s="0" t="n">
        <v>99.748</v>
      </c>
      <c r="H1697" s="0" t="n">
        <v>3.397393</v>
      </c>
      <c r="J1697" s="224" t="n">
        <f aca="false">ROUND(D1697/10000,0)</f>
        <v>2018</v>
      </c>
      <c r="K1697" s="224" t="n">
        <f aca="false">ROUND((D1697-J1697*10000)/100,0)</f>
        <v>7</v>
      </c>
      <c r="L1697" s="224" t="n">
        <f aca="false">D1697-J1697*10000-K1697*100</f>
        <v>2</v>
      </c>
      <c r="M1697" s="325" t="n">
        <f aca="false">DATE(J1697,K1697,L1697)</f>
        <v>43283</v>
      </c>
      <c r="N1697" s="222" t="n">
        <f aca="false">M1697+E1697</f>
        <v>43283.6787615741</v>
      </c>
      <c r="O1697" s="0" t="n">
        <v>99.748</v>
      </c>
      <c r="P1697" s="0" t="n">
        <v>3.397393</v>
      </c>
      <c r="Q1697" s="0" t="s">
        <v>286</v>
      </c>
    </row>
    <row r="1698" customFormat="false" ht="15" hidden="false" customHeight="false" outlineLevel="0" collapsed="false">
      <c r="A1698" s="0" t="s">
        <v>1427</v>
      </c>
      <c r="B1698" s="0" t="s">
        <v>286</v>
      </c>
      <c r="C1698" s="0" t="s">
        <v>325</v>
      </c>
      <c r="D1698" s="0" t="n">
        <v>20180702</v>
      </c>
      <c r="E1698" s="0" t="s">
        <v>1443</v>
      </c>
      <c r="F1698" s="0" t="n">
        <v>40000</v>
      </c>
      <c r="G1698" s="0" t="n">
        <v>100.394</v>
      </c>
      <c r="H1698" s="0" t="n">
        <v>3.145171</v>
      </c>
      <c r="J1698" s="224" t="n">
        <f aca="false">ROUND(D1698/10000,0)</f>
        <v>2018</v>
      </c>
      <c r="K1698" s="224" t="n">
        <f aca="false">ROUND((D1698-J1698*10000)/100,0)</f>
        <v>7</v>
      </c>
      <c r="L1698" s="224" t="n">
        <f aca="false">D1698-J1698*10000-K1698*100</f>
        <v>2</v>
      </c>
      <c r="M1698" s="325" t="n">
        <f aca="false">DATE(J1698,K1698,L1698)</f>
        <v>43283</v>
      </c>
      <c r="N1698" s="222" t="n">
        <f aca="false">M1698+E1698</f>
        <v>43283.6933449074</v>
      </c>
      <c r="O1698" s="0" t="n">
        <v>100.394</v>
      </c>
      <c r="P1698" s="0" t="n">
        <v>3.145171</v>
      </c>
      <c r="Q1698" s="0" t="s">
        <v>286</v>
      </c>
    </row>
    <row r="1699" customFormat="false" ht="15" hidden="false" customHeight="false" outlineLevel="0" collapsed="false">
      <c r="A1699" s="0" t="s">
        <v>1427</v>
      </c>
      <c r="B1699" s="0" t="s">
        <v>286</v>
      </c>
      <c r="C1699" s="0" t="s">
        <v>325</v>
      </c>
      <c r="D1699" s="0" t="n">
        <v>20180702</v>
      </c>
      <c r="E1699" s="0" t="s">
        <v>1444</v>
      </c>
      <c r="F1699" s="0" t="n">
        <v>40000</v>
      </c>
      <c r="G1699" s="0" t="n">
        <v>100.394</v>
      </c>
      <c r="H1699" s="0" t="n">
        <v>3.145171</v>
      </c>
      <c r="J1699" s="224" t="n">
        <f aca="false">ROUND(D1699/10000,0)</f>
        <v>2018</v>
      </c>
      <c r="K1699" s="224" t="n">
        <f aca="false">ROUND((D1699-J1699*10000)/100,0)</f>
        <v>7</v>
      </c>
      <c r="L1699" s="224" t="n">
        <f aca="false">D1699-J1699*10000-K1699*100</f>
        <v>2</v>
      </c>
      <c r="M1699" s="325" t="n">
        <f aca="false">DATE(J1699,K1699,L1699)</f>
        <v>43283</v>
      </c>
      <c r="N1699" s="222" t="n">
        <f aca="false">M1699+E1699</f>
        <v>43283.6943865741</v>
      </c>
      <c r="O1699" s="0" t="n">
        <v>100.394</v>
      </c>
      <c r="P1699" s="0" t="n">
        <v>3.145171</v>
      </c>
      <c r="Q1699" s="0" t="s">
        <v>286</v>
      </c>
    </row>
    <row r="1700" customFormat="false" ht="15" hidden="false" customHeight="false" outlineLevel="0" collapsed="false">
      <c r="A1700" s="0" t="s">
        <v>1427</v>
      </c>
      <c r="B1700" s="0" t="s">
        <v>286</v>
      </c>
      <c r="C1700" s="0" t="s">
        <v>325</v>
      </c>
      <c r="D1700" s="0" t="n">
        <v>20180703</v>
      </c>
      <c r="E1700" s="0" t="s">
        <v>1445</v>
      </c>
      <c r="F1700" s="0" t="n">
        <v>9000</v>
      </c>
      <c r="G1700" s="0" t="n">
        <v>99.673</v>
      </c>
      <c r="H1700" s="0" t="n">
        <v>3.426936</v>
      </c>
      <c r="J1700" s="224" t="n">
        <f aca="false">ROUND(D1700/10000,0)</f>
        <v>2018</v>
      </c>
      <c r="K1700" s="224" t="n">
        <f aca="false">ROUND((D1700-J1700*10000)/100,0)</f>
        <v>7</v>
      </c>
      <c r="L1700" s="224" t="n">
        <f aca="false">D1700-J1700*10000-K1700*100</f>
        <v>3</v>
      </c>
      <c r="M1700" s="325" t="n">
        <f aca="false">DATE(J1700,K1700,L1700)</f>
        <v>43284</v>
      </c>
      <c r="N1700" s="222" t="n">
        <f aca="false">M1700+E1700</f>
        <v>43284.3886805556</v>
      </c>
      <c r="O1700" s="0" t="n">
        <v>99.673</v>
      </c>
      <c r="P1700" s="0" t="n">
        <v>3.426936</v>
      </c>
      <c r="Q1700" s="0" t="s">
        <v>286</v>
      </c>
    </row>
    <row r="1701" customFormat="false" ht="15" hidden="false" customHeight="false" outlineLevel="0" collapsed="false">
      <c r="A1701" s="0" t="s">
        <v>1427</v>
      </c>
      <c r="B1701" s="0" t="s">
        <v>286</v>
      </c>
      <c r="C1701" s="0" t="s">
        <v>325</v>
      </c>
      <c r="D1701" s="0" t="n">
        <v>20180703</v>
      </c>
      <c r="E1701" s="0" t="s">
        <v>1445</v>
      </c>
      <c r="F1701" s="0" t="n">
        <v>9000</v>
      </c>
      <c r="G1701" s="0" t="n">
        <v>100.171</v>
      </c>
      <c r="H1701" s="0" t="n">
        <v>3.231955</v>
      </c>
      <c r="J1701" s="224" t="n">
        <f aca="false">ROUND(D1701/10000,0)</f>
        <v>2018</v>
      </c>
      <c r="K1701" s="224" t="n">
        <f aca="false">ROUND((D1701-J1701*10000)/100,0)</f>
        <v>7</v>
      </c>
      <c r="L1701" s="224" t="n">
        <f aca="false">D1701-J1701*10000-K1701*100</f>
        <v>3</v>
      </c>
      <c r="M1701" s="325" t="n">
        <f aca="false">DATE(J1701,K1701,L1701)</f>
        <v>43284</v>
      </c>
      <c r="N1701" s="222" t="n">
        <f aca="false">M1701+E1701</f>
        <v>43284.3886805556</v>
      </c>
      <c r="O1701" s="0" t="n">
        <v>100.171</v>
      </c>
      <c r="P1701" s="0" t="n">
        <v>3.231955</v>
      </c>
      <c r="Q1701" s="0" t="s">
        <v>286</v>
      </c>
    </row>
    <row r="1702" customFormat="false" ht="15" hidden="false" customHeight="false" outlineLevel="0" collapsed="false">
      <c r="A1702" s="0" t="s">
        <v>1427</v>
      </c>
      <c r="B1702" s="0" t="s">
        <v>286</v>
      </c>
      <c r="C1702" s="0" t="s">
        <v>325</v>
      </c>
      <c r="D1702" s="0" t="n">
        <v>20180703</v>
      </c>
      <c r="E1702" s="0" t="s">
        <v>1446</v>
      </c>
      <c r="F1702" s="0" t="n">
        <v>15000</v>
      </c>
      <c r="G1702" s="0" t="n">
        <v>100.471</v>
      </c>
      <c r="H1702" s="0" t="n">
        <v>3.115063</v>
      </c>
      <c r="J1702" s="224" t="n">
        <f aca="false">ROUND(D1702/10000,0)</f>
        <v>2018</v>
      </c>
      <c r="K1702" s="224" t="n">
        <f aca="false">ROUND((D1702-J1702*10000)/100,0)</f>
        <v>7</v>
      </c>
      <c r="L1702" s="224" t="n">
        <f aca="false">D1702-J1702*10000-K1702*100</f>
        <v>3</v>
      </c>
      <c r="M1702" s="325" t="n">
        <f aca="false">DATE(J1702,K1702,L1702)</f>
        <v>43284</v>
      </c>
      <c r="N1702" s="222" t="n">
        <f aca="false">M1702+E1702</f>
        <v>43284.4878240741</v>
      </c>
      <c r="O1702" s="0" t="n">
        <v>100.471</v>
      </c>
      <c r="P1702" s="0" t="n">
        <v>3.115063</v>
      </c>
      <c r="Q1702" s="0" t="s">
        <v>286</v>
      </c>
    </row>
    <row r="1703" customFormat="false" ht="15" hidden="false" customHeight="false" outlineLevel="0" collapsed="false">
      <c r="A1703" s="0" t="s">
        <v>1427</v>
      </c>
      <c r="B1703" s="0" t="s">
        <v>286</v>
      </c>
      <c r="C1703" s="0" t="s">
        <v>325</v>
      </c>
      <c r="D1703" s="0" t="n">
        <v>20180703</v>
      </c>
      <c r="E1703" s="0" t="s">
        <v>1447</v>
      </c>
      <c r="F1703" s="0" t="n">
        <v>15000</v>
      </c>
      <c r="G1703" s="0" t="n">
        <v>99.834</v>
      </c>
      <c r="H1703" s="0" t="n">
        <v>3.363771</v>
      </c>
      <c r="J1703" s="224" t="n">
        <f aca="false">ROUND(D1703/10000,0)</f>
        <v>2018</v>
      </c>
      <c r="K1703" s="224" t="n">
        <f aca="false">ROUND((D1703-J1703*10000)/100,0)</f>
        <v>7</v>
      </c>
      <c r="L1703" s="224" t="n">
        <f aca="false">D1703-J1703*10000-K1703*100</f>
        <v>3</v>
      </c>
      <c r="M1703" s="325" t="n">
        <f aca="false">DATE(J1703,K1703,L1703)</f>
        <v>43284</v>
      </c>
      <c r="N1703" s="222" t="n">
        <f aca="false">M1703+E1703</f>
        <v>43284.4881481481</v>
      </c>
      <c r="O1703" s="0" t="n">
        <v>99.834</v>
      </c>
      <c r="P1703" s="0" t="n">
        <v>3.363771</v>
      </c>
      <c r="Q1703" s="0" t="s">
        <v>286</v>
      </c>
    </row>
    <row r="1704" customFormat="false" ht="15" hidden="false" customHeight="false" outlineLevel="0" collapsed="false">
      <c r="A1704" s="0" t="s">
        <v>1427</v>
      </c>
      <c r="B1704" s="0" t="s">
        <v>286</v>
      </c>
      <c r="C1704" s="0" t="s">
        <v>325</v>
      </c>
      <c r="D1704" s="0" t="n">
        <v>20180705</v>
      </c>
      <c r="E1704" s="0" t="s">
        <v>1448</v>
      </c>
      <c r="F1704" s="0" t="n">
        <v>27000</v>
      </c>
      <c r="G1704" s="0" t="n">
        <v>99.929</v>
      </c>
      <c r="H1704" s="0" t="n">
        <v>3.326557</v>
      </c>
      <c r="J1704" s="224" t="n">
        <f aca="false">ROUND(D1704/10000,0)</f>
        <v>2018</v>
      </c>
      <c r="K1704" s="224" t="n">
        <f aca="false">ROUND((D1704-J1704*10000)/100,0)</f>
        <v>7</v>
      </c>
      <c r="L1704" s="224" t="n">
        <f aca="false">D1704-J1704*10000-K1704*100</f>
        <v>5</v>
      </c>
      <c r="M1704" s="325" t="n">
        <f aca="false">DATE(J1704,K1704,L1704)</f>
        <v>43286</v>
      </c>
      <c r="N1704" s="222" t="n">
        <f aca="false">M1704+E1704</f>
        <v>43286.0833333333</v>
      </c>
      <c r="O1704" s="0" t="n">
        <v>99.929</v>
      </c>
      <c r="P1704" s="0" t="n">
        <v>3.326557</v>
      </c>
      <c r="Q1704" s="0" t="s">
        <v>286</v>
      </c>
    </row>
    <row r="1705" customFormat="false" ht="15" hidden="false" customHeight="false" outlineLevel="0" collapsed="false">
      <c r="A1705" s="0" t="s">
        <v>1427</v>
      </c>
      <c r="B1705" s="0" t="s">
        <v>286</v>
      </c>
      <c r="C1705" s="0" t="s">
        <v>325</v>
      </c>
      <c r="D1705" s="0" t="n">
        <v>20180705</v>
      </c>
      <c r="E1705" s="0" t="s">
        <v>1449</v>
      </c>
      <c r="F1705" s="0" t="n">
        <v>900000</v>
      </c>
      <c r="G1705" s="0" t="n">
        <v>99.89</v>
      </c>
      <c r="H1705" s="0" t="n">
        <v>3.341975</v>
      </c>
      <c r="J1705" s="224" t="n">
        <f aca="false">ROUND(D1705/10000,0)</f>
        <v>2018</v>
      </c>
      <c r="K1705" s="224" t="n">
        <f aca="false">ROUND((D1705-J1705*10000)/100,0)</f>
        <v>7</v>
      </c>
      <c r="L1705" s="224" t="n">
        <f aca="false">D1705-J1705*10000-K1705*100</f>
        <v>5</v>
      </c>
      <c r="M1705" s="325" t="n">
        <f aca="false">DATE(J1705,K1705,L1705)</f>
        <v>43286</v>
      </c>
      <c r="N1705" s="222" t="n">
        <f aca="false">M1705+E1705</f>
        <v>43286.3913541667</v>
      </c>
      <c r="O1705" s="0" t="n">
        <v>99.89</v>
      </c>
      <c r="P1705" s="0" t="n">
        <v>3.341975</v>
      </c>
      <c r="Q1705" s="0" t="s">
        <v>286</v>
      </c>
    </row>
    <row r="1706" customFormat="false" ht="15" hidden="false" customHeight="false" outlineLevel="0" collapsed="false">
      <c r="A1706" s="0" t="s">
        <v>1427</v>
      </c>
      <c r="B1706" s="0" t="s">
        <v>286</v>
      </c>
      <c r="C1706" s="0" t="s">
        <v>325</v>
      </c>
      <c r="D1706" s="0" t="n">
        <v>20180705</v>
      </c>
      <c r="E1706" s="0" t="s">
        <v>1449</v>
      </c>
      <c r="F1706" s="0" t="n">
        <v>900000</v>
      </c>
      <c r="G1706" s="0" t="n">
        <v>99.92</v>
      </c>
      <c r="H1706" s="0" t="n">
        <v>3.330191</v>
      </c>
      <c r="J1706" s="224" t="n">
        <f aca="false">ROUND(D1706/10000,0)</f>
        <v>2018</v>
      </c>
      <c r="K1706" s="224" t="n">
        <f aca="false">ROUND((D1706-J1706*10000)/100,0)</f>
        <v>7</v>
      </c>
      <c r="L1706" s="224" t="n">
        <f aca="false">D1706-J1706*10000-K1706*100</f>
        <v>5</v>
      </c>
      <c r="M1706" s="325" t="n">
        <f aca="false">DATE(J1706,K1706,L1706)</f>
        <v>43286</v>
      </c>
      <c r="N1706" s="222" t="n">
        <f aca="false">M1706+E1706</f>
        <v>43286.3913541667</v>
      </c>
      <c r="O1706" s="0" t="n">
        <v>99.92</v>
      </c>
      <c r="P1706" s="0" t="n">
        <v>3.330191</v>
      </c>
      <c r="Q1706" s="0" t="s">
        <v>286</v>
      </c>
    </row>
    <row r="1707" customFormat="false" ht="15" hidden="false" customHeight="false" outlineLevel="0" collapsed="false">
      <c r="A1707" s="0" t="s">
        <v>1427</v>
      </c>
      <c r="B1707" s="0" t="s">
        <v>286</v>
      </c>
      <c r="C1707" s="0" t="s">
        <v>325</v>
      </c>
      <c r="D1707" s="0" t="n">
        <v>20180705</v>
      </c>
      <c r="E1707" s="0" t="s">
        <v>1450</v>
      </c>
      <c r="F1707" s="0" t="n">
        <v>900000</v>
      </c>
      <c r="G1707" s="0" t="n">
        <v>99.92</v>
      </c>
      <c r="H1707" s="0" t="n">
        <v>3.330191</v>
      </c>
      <c r="J1707" s="224" t="n">
        <f aca="false">ROUND(D1707/10000,0)</f>
        <v>2018</v>
      </c>
      <c r="K1707" s="224" t="n">
        <f aca="false">ROUND((D1707-J1707*10000)/100,0)</f>
        <v>7</v>
      </c>
      <c r="L1707" s="224" t="n">
        <f aca="false">D1707-J1707*10000-K1707*100</f>
        <v>5</v>
      </c>
      <c r="M1707" s="325" t="n">
        <f aca="false">DATE(J1707,K1707,L1707)</f>
        <v>43286</v>
      </c>
      <c r="N1707" s="222" t="n">
        <f aca="false">M1707+E1707</f>
        <v>43286.3944444444</v>
      </c>
      <c r="O1707" s="0" t="n">
        <v>99.92</v>
      </c>
      <c r="P1707" s="0" t="n">
        <v>3.330191</v>
      </c>
      <c r="Q1707" s="0" t="s">
        <v>286</v>
      </c>
    </row>
    <row r="1708" customFormat="false" ht="15" hidden="false" customHeight="false" outlineLevel="0" collapsed="false">
      <c r="A1708" s="0" t="s">
        <v>1427</v>
      </c>
      <c r="B1708" s="0" t="s">
        <v>286</v>
      </c>
      <c r="C1708" s="0" t="s">
        <v>325</v>
      </c>
      <c r="D1708" s="0" t="n">
        <v>20180705</v>
      </c>
      <c r="E1708" s="0" t="s">
        <v>1451</v>
      </c>
      <c r="F1708" s="0" t="n">
        <v>100000</v>
      </c>
      <c r="G1708" s="0" t="n">
        <v>99.871</v>
      </c>
      <c r="H1708" s="0" t="n">
        <v>3.34944</v>
      </c>
      <c r="J1708" s="224" t="n">
        <f aca="false">ROUND(D1708/10000,0)</f>
        <v>2018</v>
      </c>
      <c r="K1708" s="224" t="n">
        <f aca="false">ROUND((D1708-J1708*10000)/100,0)</f>
        <v>7</v>
      </c>
      <c r="L1708" s="224" t="n">
        <f aca="false">D1708-J1708*10000-K1708*100</f>
        <v>5</v>
      </c>
      <c r="M1708" s="325" t="n">
        <f aca="false">DATE(J1708,K1708,L1708)</f>
        <v>43286</v>
      </c>
      <c r="N1708" s="222" t="n">
        <f aca="false">M1708+E1708</f>
        <v>43286.4118634259</v>
      </c>
      <c r="O1708" s="0" t="n">
        <v>99.871</v>
      </c>
      <c r="P1708" s="0" t="n">
        <v>3.34944</v>
      </c>
      <c r="Q1708" s="0" t="s">
        <v>286</v>
      </c>
    </row>
    <row r="1709" customFormat="false" ht="15" hidden="false" customHeight="false" outlineLevel="0" collapsed="false">
      <c r="A1709" s="0" t="s">
        <v>1427</v>
      </c>
      <c r="B1709" s="0" t="s">
        <v>286</v>
      </c>
      <c r="C1709" s="0" t="s">
        <v>325</v>
      </c>
      <c r="D1709" s="0" t="n">
        <v>20180705</v>
      </c>
      <c r="E1709" s="0" t="s">
        <v>1452</v>
      </c>
      <c r="F1709" s="0" t="n">
        <v>50000</v>
      </c>
      <c r="G1709" s="0" t="n">
        <v>99.704</v>
      </c>
      <c r="H1709" s="0" t="n">
        <v>3.415127</v>
      </c>
      <c r="J1709" s="224" t="n">
        <f aca="false">ROUND(D1709/10000,0)</f>
        <v>2018</v>
      </c>
      <c r="K1709" s="224" t="n">
        <f aca="false">ROUND((D1709-J1709*10000)/100,0)</f>
        <v>7</v>
      </c>
      <c r="L1709" s="224" t="n">
        <f aca="false">D1709-J1709*10000-K1709*100</f>
        <v>5</v>
      </c>
      <c r="M1709" s="325" t="n">
        <f aca="false">DATE(J1709,K1709,L1709)</f>
        <v>43286</v>
      </c>
      <c r="N1709" s="222" t="n">
        <f aca="false">M1709+E1709</f>
        <v>43286.4631365741</v>
      </c>
      <c r="O1709" s="0" t="n">
        <v>99.704</v>
      </c>
      <c r="P1709" s="0" t="n">
        <v>3.415127</v>
      </c>
      <c r="Q1709" s="0" t="s">
        <v>286</v>
      </c>
    </row>
    <row r="1710" customFormat="false" ht="15" hidden="false" customHeight="false" outlineLevel="0" collapsed="false">
      <c r="A1710" s="0" t="s">
        <v>1427</v>
      </c>
      <c r="B1710" s="0" t="s">
        <v>286</v>
      </c>
      <c r="C1710" s="0" t="s">
        <v>325</v>
      </c>
      <c r="D1710" s="0" t="n">
        <v>20180705</v>
      </c>
      <c r="E1710" s="0" t="s">
        <v>1452</v>
      </c>
      <c r="F1710" s="0" t="n">
        <v>50000</v>
      </c>
      <c r="G1710" s="0" t="n">
        <v>99.704</v>
      </c>
      <c r="H1710" s="0" t="n">
        <v>3.415127</v>
      </c>
      <c r="J1710" s="224" t="n">
        <f aca="false">ROUND(D1710/10000,0)</f>
        <v>2018</v>
      </c>
      <c r="K1710" s="224" t="n">
        <f aca="false">ROUND((D1710-J1710*10000)/100,0)</f>
        <v>7</v>
      </c>
      <c r="L1710" s="224" t="n">
        <f aca="false">D1710-J1710*10000-K1710*100</f>
        <v>5</v>
      </c>
      <c r="M1710" s="325" t="n">
        <f aca="false">DATE(J1710,K1710,L1710)</f>
        <v>43286</v>
      </c>
      <c r="N1710" s="222" t="n">
        <f aca="false">M1710+E1710</f>
        <v>43286.4631365741</v>
      </c>
      <c r="O1710" s="0" t="n">
        <v>99.704</v>
      </c>
      <c r="P1710" s="0" t="n">
        <v>3.415127</v>
      </c>
      <c r="Q1710" s="0" t="s">
        <v>286</v>
      </c>
    </row>
    <row r="1711" customFormat="false" ht="15" hidden="false" customHeight="false" outlineLevel="0" collapsed="false">
      <c r="A1711" s="0" t="s">
        <v>1427</v>
      </c>
      <c r="B1711" s="0" t="s">
        <v>286</v>
      </c>
      <c r="C1711" s="0" t="s">
        <v>325</v>
      </c>
      <c r="D1711" s="0" t="n">
        <v>20180705</v>
      </c>
      <c r="E1711" s="0" t="s">
        <v>1453</v>
      </c>
      <c r="F1711" s="0" t="n">
        <v>10000</v>
      </c>
      <c r="G1711" s="0" t="n">
        <v>99.9933</v>
      </c>
      <c r="H1711" s="0" t="n">
        <v>3.301419</v>
      </c>
      <c r="J1711" s="224" t="n">
        <f aca="false">ROUND(D1711/10000,0)</f>
        <v>2018</v>
      </c>
      <c r="K1711" s="224" t="n">
        <f aca="false">ROUND((D1711-J1711*10000)/100,0)</f>
        <v>7</v>
      </c>
      <c r="L1711" s="224" t="n">
        <f aca="false">D1711-J1711*10000-K1711*100</f>
        <v>5</v>
      </c>
      <c r="M1711" s="325" t="n">
        <f aca="false">DATE(J1711,K1711,L1711)</f>
        <v>43286</v>
      </c>
      <c r="N1711" s="222" t="n">
        <f aca="false">M1711+E1711</f>
        <v>43286.4692361111</v>
      </c>
      <c r="O1711" s="0" t="n">
        <v>99.9933</v>
      </c>
      <c r="P1711" s="0" t="n">
        <v>3.301419</v>
      </c>
      <c r="Q1711" s="0" t="s">
        <v>286</v>
      </c>
    </row>
    <row r="1712" customFormat="false" ht="15" hidden="false" customHeight="false" outlineLevel="0" collapsed="false">
      <c r="A1712" s="0" t="s">
        <v>1427</v>
      </c>
      <c r="B1712" s="0" t="s">
        <v>286</v>
      </c>
      <c r="C1712" s="0" t="s">
        <v>325</v>
      </c>
      <c r="D1712" s="0" t="n">
        <v>20180705</v>
      </c>
      <c r="E1712" s="0" t="s">
        <v>1453</v>
      </c>
      <c r="F1712" s="0" t="n">
        <v>10000</v>
      </c>
      <c r="G1712" s="0" t="n">
        <v>99.8933</v>
      </c>
      <c r="H1712" s="0" t="n">
        <v>3.340678</v>
      </c>
      <c r="J1712" s="224" t="n">
        <f aca="false">ROUND(D1712/10000,0)</f>
        <v>2018</v>
      </c>
      <c r="K1712" s="224" t="n">
        <f aca="false">ROUND((D1712-J1712*10000)/100,0)</f>
        <v>7</v>
      </c>
      <c r="L1712" s="224" t="n">
        <f aca="false">D1712-J1712*10000-K1712*100</f>
        <v>5</v>
      </c>
      <c r="M1712" s="325" t="n">
        <f aca="false">DATE(J1712,K1712,L1712)</f>
        <v>43286</v>
      </c>
      <c r="N1712" s="222" t="n">
        <f aca="false">M1712+E1712</f>
        <v>43286.4692361111</v>
      </c>
      <c r="O1712" s="0" t="n">
        <v>99.8933</v>
      </c>
      <c r="P1712" s="0" t="n">
        <v>3.340678</v>
      </c>
      <c r="Q1712" s="0" t="s">
        <v>286</v>
      </c>
    </row>
    <row r="1713" customFormat="false" ht="15" hidden="false" customHeight="false" outlineLevel="0" collapsed="false">
      <c r="A1713" s="0" t="s">
        <v>1427</v>
      </c>
      <c r="B1713" s="0" t="s">
        <v>286</v>
      </c>
      <c r="C1713" s="0" t="s">
        <v>325</v>
      </c>
      <c r="D1713" s="0" t="n">
        <v>20180705</v>
      </c>
      <c r="E1713" s="0" t="s">
        <v>1454</v>
      </c>
      <c r="F1713" s="0" t="n">
        <v>50000</v>
      </c>
      <c r="G1713" s="0" t="n">
        <v>99.714</v>
      </c>
      <c r="H1713" s="0" t="n">
        <v>3.411189</v>
      </c>
      <c r="J1713" s="224" t="n">
        <f aca="false">ROUND(D1713/10000,0)</f>
        <v>2018</v>
      </c>
      <c r="K1713" s="224" t="n">
        <f aca="false">ROUND((D1713-J1713*10000)/100,0)</f>
        <v>7</v>
      </c>
      <c r="L1713" s="224" t="n">
        <f aca="false">D1713-J1713*10000-K1713*100</f>
        <v>5</v>
      </c>
      <c r="M1713" s="325" t="n">
        <f aca="false">DATE(J1713,K1713,L1713)</f>
        <v>43286</v>
      </c>
      <c r="N1713" s="222" t="n">
        <f aca="false">M1713+E1713</f>
        <v>43286.482337963</v>
      </c>
      <c r="O1713" s="0" t="n">
        <v>99.714</v>
      </c>
      <c r="P1713" s="0" t="n">
        <v>3.411189</v>
      </c>
      <c r="Q1713" s="0" t="s">
        <v>286</v>
      </c>
    </row>
    <row r="1714" customFormat="false" ht="15" hidden="false" customHeight="false" outlineLevel="0" collapsed="false">
      <c r="A1714" s="0" t="s">
        <v>1427</v>
      </c>
      <c r="B1714" s="0" t="s">
        <v>286</v>
      </c>
      <c r="C1714" s="0" t="s">
        <v>325</v>
      </c>
      <c r="D1714" s="0" t="n">
        <v>20180705</v>
      </c>
      <c r="E1714" s="0" t="s">
        <v>1454</v>
      </c>
      <c r="F1714" s="0" t="n">
        <v>50000</v>
      </c>
      <c r="G1714" s="0" t="n">
        <v>99.714</v>
      </c>
      <c r="H1714" s="0" t="n">
        <v>3.411189</v>
      </c>
      <c r="J1714" s="224" t="n">
        <f aca="false">ROUND(D1714/10000,0)</f>
        <v>2018</v>
      </c>
      <c r="K1714" s="224" t="n">
        <f aca="false">ROUND((D1714-J1714*10000)/100,0)</f>
        <v>7</v>
      </c>
      <c r="L1714" s="224" t="n">
        <f aca="false">D1714-J1714*10000-K1714*100</f>
        <v>5</v>
      </c>
      <c r="M1714" s="325" t="n">
        <f aca="false">DATE(J1714,K1714,L1714)</f>
        <v>43286</v>
      </c>
      <c r="N1714" s="222" t="n">
        <f aca="false">M1714+E1714</f>
        <v>43286.482337963</v>
      </c>
      <c r="O1714" s="0" t="n">
        <v>99.714</v>
      </c>
      <c r="P1714" s="0" t="n">
        <v>3.411189</v>
      </c>
      <c r="Q1714" s="0" t="s">
        <v>286</v>
      </c>
    </row>
    <row r="1715" customFormat="false" ht="15" hidden="false" customHeight="false" outlineLevel="0" collapsed="false">
      <c r="A1715" s="0" t="s">
        <v>1427</v>
      </c>
      <c r="B1715" s="0" t="s">
        <v>286</v>
      </c>
      <c r="C1715" s="0" t="s">
        <v>325</v>
      </c>
      <c r="D1715" s="0" t="n">
        <v>20180705</v>
      </c>
      <c r="E1715" s="0" t="s">
        <v>1455</v>
      </c>
      <c r="F1715" s="0" t="n">
        <v>20000</v>
      </c>
      <c r="G1715" s="0" t="n">
        <v>99.873</v>
      </c>
      <c r="H1715" s="0" t="n">
        <v>3.348654</v>
      </c>
      <c r="J1715" s="224" t="n">
        <f aca="false">ROUND(D1715/10000,0)</f>
        <v>2018</v>
      </c>
      <c r="K1715" s="224" t="n">
        <f aca="false">ROUND((D1715-J1715*10000)/100,0)</f>
        <v>7</v>
      </c>
      <c r="L1715" s="224" t="n">
        <f aca="false">D1715-J1715*10000-K1715*100</f>
        <v>5</v>
      </c>
      <c r="M1715" s="325" t="n">
        <f aca="false">DATE(J1715,K1715,L1715)</f>
        <v>43286</v>
      </c>
      <c r="N1715" s="222" t="n">
        <f aca="false">M1715+E1715</f>
        <v>43286.5292013889</v>
      </c>
      <c r="O1715" s="0" t="n">
        <v>99.873</v>
      </c>
      <c r="P1715" s="0" t="n">
        <v>3.348654</v>
      </c>
      <c r="Q1715" s="0" t="s">
        <v>286</v>
      </c>
    </row>
    <row r="1716" customFormat="false" ht="15" hidden="false" customHeight="false" outlineLevel="0" collapsed="false">
      <c r="A1716" s="0" t="s">
        <v>1427</v>
      </c>
      <c r="B1716" s="0" t="s">
        <v>286</v>
      </c>
      <c r="C1716" s="0" t="s">
        <v>325</v>
      </c>
      <c r="D1716" s="0" t="n">
        <v>20180705</v>
      </c>
      <c r="E1716" s="0" t="s">
        <v>1455</v>
      </c>
      <c r="F1716" s="0" t="n">
        <v>20000</v>
      </c>
      <c r="G1716" s="0" t="n">
        <v>99.873</v>
      </c>
      <c r="H1716" s="0" t="n">
        <v>3.348654</v>
      </c>
      <c r="J1716" s="224" t="n">
        <f aca="false">ROUND(D1716/10000,0)</f>
        <v>2018</v>
      </c>
      <c r="K1716" s="224" t="n">
        <f aca="false">ROUND((D1716-J1716*10000)/100,0)</f>
        <v>7</v>
      </c>
      <c r="L1716" s="224" t="n">
        <f aca="false">D1716-J1716*10000-K1716*100</f>
        <v>5</v>
      </c>
      <c r="M1716" s="325" t="n">
        <f aca="false">DATE(J1716,K1716,L1716)</f>
        <v>43286</v>
      </c>
      <c r="N1716" s="222" t="n">
        <f aca="false">M1716+E1716</f>
        <v>43286.5292013889</v>
      </c>
      <c r="O1716" s="0" t="n">
        <v>99.873</v>
      </c>
      <c r="P1716" s="0" t="n">
        <v>3.348654</v>
      </c>
      <c r="Q1716" s="0" t="s">
        <v>286</v>
      </c>
    </row>
    <row r="1717" customFormat="false" ht="15" hidden="false" customHeight="false" outlineLevel="0" collapsed="false">
      <c r="A1717" s="0" t="s">
        <v>1427</v>
      </c>
      <c r="B1717" s="0" t="s">
        <v>286</v>
      </c>
      <c r="C1717" s="0" t="s">
        <v>325</v>
      </c>
      <c r="D1717" s="0" t="n">
        <v>20180705</v>
      </c>
      <c r="E1717" s="0" t="s">
        <v>1455</v>
      </c>
      <c r="F1717" s="0" t="n">
        <v>20000</v>
      </c>
      <c r="G1717" s="0" t="n">
        <v>99.873</v>
      </c>
      <c r="H1717" s="0" t="n">
        <v>3.348654</v>
      </c>
      <c r="J1717" s="224" t="n">
        <f aca="false">ROUND(D1717/10000,0)</f>
        <v>2018</v>
      </c>
      <c r="K1717" s="224" t="n">
        <f aca="false">ROUND((D1717-J1717*10000)/100,0)</f>
        <v>7</v>
      </c>
      <c r="L1717" s="224" t="n">
        <f aca="false">D1717-J1717*10000-K1717*100</f>
        <v>5</v>
      </c>
      <c r="M1717" s="325" t="n">
        <f aca="false">DATE(J1717,K1717,L1717)</f>
        <v>43286</v>
      </c>
      <c r="N1717" s="222" t="n">
        <f aca="false">M1717+E1717</f>
        <v>43286.5292013889</v>
      </c>
      <c r="O1717" s="0" t="n">
        <v>99.873</v>
      </c>
      <c r="P1717" s="0" t="n">
        <v>3.348654</v>
      </c>
      <c r="Q1717" s="0" t="s">
        <v>286</v>
      </c>
    </row>
    <row r="1718" customFormat="false" ht="15" hidden="false" customHeight="false" outlineLevel="0" collapsed="false">
      <c r="A1718" s="0" t="s">
        <v>1427</v>
      </c>
      <c r="B1718" s="0" t="s">
        <v>286</v>
      </c>
      <c r="C1718" s="0" t="s">
        <v>325</v>
      </c>
      <c r="D1718" s="0" t="n">
        <v>20180705</v>
      </c>
      <c r="E1718" s="0" t="s">
        <v>1456</v>
      </c>
      <c r="F1718" s="0" t="n">
        <v>25000</v>
      </c>
      <c r="G1718" s="0" t="n">
        <v>99.895</v>
      </c>
      <c r="H1718" s="0" t="n">
        <v>3.340011</v>
      </c>
      <c r="J1718" s="224" t="n">
        <f aca="false">ROUND(D1718/10000,0)</f>
        <v>2018</v>
      </c>
      <c r="K1718" s="224" t="n">
        <f aca="false">ROUND((D1718-J1718*10000)/100,0)</f>
        <v>7</v>
      </c>
      <c r="L1718" s="224" t="n">
        <f aca="false">D1718-J1718*10000-K1718*100</f>
        <v>5</v>
      </c>
      <c r="M1718" s="325" t="n">
        <f aca="false">DATE(J1718,K1718,L1718)</f>
        <v>43286</v>
      </c>
      <c r="N1718" s="222" t="n">
        <f aca="false">M1718+E1718</f>
        <v>43286.5476851852</v>
      </c>
      <c r="O1718" s="0" t="n">
        <v>99.895</v>
      </c>
      <c r="P1718" s="0" t="n">
        <v>3.340011</v>
      </c>
      <c r="Q1718" s="0" t="s">
        <v>286</v>
      </c>
    </row>
    <row r="1719" customFormat="false" ht="15" hidden="false" customHeight="false" outlineLevel="0" collapsed="false">
      <c r="A1719" s="0" t="s">
        <v>1427</v>
      </c>
      <c r="B1719" s="0" t="s">
        <v>286</v>
      </c>
      <c r="C1719" s="0" t="s">
        <v>325</v>
      </c>
      <c r="D1719" s="0" t="n">
        <v>20180705</v>
      </c>
      <c r="E1719" s="0" t="s">
        <v>1456</v>
      </c>
      <c r="F1719" s="0" t="n">
        <v>25000</v>
      </c>
      <c r="G1719" s="0" t="n">
        <v>99.895</v>
      </c>
      <c r="H1719" s="0" t="n">
        <v>3.340011</v>
      </c>
      <c r="J1719" s="224" t="n">
        <f aca="false">ROUND(D1719/10000,0)</f>
        <v>2018</v>
      </c>
      <c r="K1719" s="224" t="n">
        <f aca="false">ROUND((D1719-J1719*10000)/100,0)</f>
        <v>7</v>
      </c>
      <c r="L1719" s="224" t="n">
        <f aca="false">D1719-J1719*10000-K1719*100</f>
        <v>5</v>
      </c>
      <c r="M1719" s="325" t="n">
        <f aca="false">DATE(J1719,K1719,L1719)</f>
        <v>43286</v>
      </c>
      <c r="N1719" s="222" t="n">
        <f aca="false">M1719+E1719</f>
        <v>43286.5476851852</v>
      </c>
      <c r="O1719" s="0" t="n">
        <v>99.895</v>
      </c>
      <c r="P1719" s="0" t="n">
        <v>3.340011</v>
      </c>
      <c r="Q1719" s="0" t="s">
        <v>286</v>
      </c>
    </row>
    <row r="1720" customFormat="false" ht="15" hidden="false" customHeight="false" outlineLevel="0" collapsed="false">
      <c r="A1720" s="0" t="s">
        <v>1427</v>
      </c>
      <c r="B1720" s="0" t="s">
        <v>286</v>
      </c>
      <c r="C1720" s="0" t="s">
        <v>325</v>
      </c>
      <c r="D1720" s="0" t="n">
        <v>20180705</v>
      </c>
      <c r="E1720" s="0" t="s">
        <v>1456</v>
      </c>
      <c r="F1720" s="0" t="n">
        <v>25000</v>
      </c>
      <c r="G1720" s="0" t="n">
        <v>99.895</v>
      </c>
      <c r="H1720" s="0" t="n">
        <v>3.340011</v>
      </c>
      <c r="J1720" s="224" t="n">
        <f aca="false">ROUND(D1720/10000,0)</f>
        <v>2018</v>
      </c>
      <c r="K1720" s="224" t="n">
        <f aca="false">ROUND((D1720-J1720*10000)/100,0)</f>
        <v>7</v>
      </c>
      <c r="L1720" s="224" t="n">
        <f aca="false">D1720-J1720*10000-K1720*100</f>
        <v>5</v>
      </c>
      <c r="M1720" s="325" t="n">
        <f aca="false">DATE(J1720,K1720,L1720)</f>
        <v>43286</v>
      </c>
      <c r="N1720" s="222" t="n">
        <f aca="false">M1720+E1720</f>
        <v>43286.5476851852</v>
      </c>
      <c r="O1720" s="0" t="n">
        <v>99.895</v>
      </c>
      <c r="P1720" s="0" t="n">
        <v>3.340011</v>
      </c>
      <c r="Q1720" s="0" t="s">
        <v>286</v>
      </c>
    </row>
    <row r="1721" customFormat="false" ht="15" hidden="false" customHeight="false" outlineLevel="0" collapsed="false">
      <c r="A1721" s="0" t="s">
        <v>1427</v>
      </c>
      <c r="B1721" s="0" t="s">
        <v>286</v>
      </c>
      <c r="C1721" s="0" t="s">
        <v>325</v>
      </c>
      <c r="D1721" s="0" t="n">
        <v>20180705</v>
      </c>
      <c r="E1721" s="0" t="s">
        <v>1457</v>
      </c>
      <c r="F1721" s="0" t="n">
        <v>100000</v>
      </c>
      <c r="G1721" s="0" t="n">
        <v>99.85</v>
      </c>
      <c r="H1721" s="0" t="n">
        <v>3.357692</v>
      </c>
      <c r="J1721" s="224" t="n">
        <f aca="false">ROUND(D1721/10000,0)</f>
        <v>2018</v>
      </c>
      <c r="K1721" s="224" t="n">
        <f aca="false">ROUND((D1721-J1721*10000)/100,0)</f>
        <v>7</v>
      </c>
      <c r="L1721" s="224" t="n">
        <f aca="false">D1721-J1721*10000-K1721*100</f>
        <v>5</v>
      </c>
      <c r="M1721" s="325" t="n">
        <f aca="false">DATE(J1721,K1721,L1721)</f>
        <v>43286</v>
      </c>
      <c r="N1721" s="222" t="n">
        <f aca="false">M1721+E1721</f>
        <v>43286.5480555556</v>
      </c>
      <c r="O1721" s="0" t="n">
        <v>99.85</v>
      </c>
      <c r="P1721" s="0" t="n">
        <v>3.357692</v>
      </c>
      <c r="Q1721" s="0" t="s">
        <v>286</v>
      </c>
    </row>
    <row r="1722" customFormat="false" ht="15" hidden="false" customHeight="false" outlineLevel="0" collapsed="false">
      <c r="A1722" s="0" t="s">
        <v>1427</v>
      </c>
      <c r="B1722" s="0" t="s">
        <v>286</v>
      </c>
      <c r="C1722" s="0" t="s">
        <v>325</v>
      </c>
      <c r="D1722" s="0" t="n">
        <v>20180705</v>
      </c>
      <c r="E1722" s="0" t="s">
        <v>1458</v>
      </c>
      <c r="F1722" s="0" t="n">
        <v>100000</v>
      </c>
      <c r="G1722" s="0" t="n">
        <v>99.85</v>
      </c>
      <c r="H1722" s="0" t="n">
        <v>3.357692</v>
      </c>
      <c r="J1722" s="224" t="n">
        <f aca="false">ROUND(D1722/10000,0)</f>
        <v>2018</v>
      </c>
      <c r="K1722" s="224" t="n">
        <f aca="false">ROUND((D1722-J1722*10000)/100,0)</f>
        <v>7</v>
      </c>
      <c r="L1722" s="224" t="n">
        <f aca="false">D1722-J1722*10000-K1722*100</f>
        <v>5</v>
      </c>
      <c r="M1722" s="325" t="n">
        <f aca="false">DATE(J1722,K1722,L1722)</f>
        <v>43286</v>
      </c>
      <c r="N1722" s="222" t="n">
        <f aca="false">M1722+E1722</f>
        <v>43286.5483449074</v>
      </c>
      <c r="O1722" s="0" t="n">
        <v>99.85</v>
      </c>
      <c r="P1722" s="0" t="n">
        <v>3.357692</v>
      </c>
      <c r="Q1722" s="0" t="s">
        <v>286</v>
      </c>
    </row>
    <row r="1723" customFormat="false" ht="15" hidden="false" customHeight="false" outlineLevel="0" collapsed="false">
      <c r="A1723" s="0" t="s">
        <v>1427</v>
      </c>
      <c r="B1723" s="0" t="s">
        <v>286</v>
      </c>
      <c r="C1723" s="0" t="s">
        <v>325</v>
      </c>
      <c r="D1723" s="0" t="n">
        <v>20180705</v>
      </c>
      <c r="E1723" s="0" t="s">
        <v>1459</v>
      </c>
      <c r="F1723" s="0" t="n">
        <v>42000</v>
      </c>
      <c r="G1723" s="0" t="n">
        <v>99.843</v>
      </c>
      <c r="H1723" s="0" t="n">
        <v>3.360444</v>
      </c>
      <c r="J1723" s="224" t="n">
        <f aca="false">ROUND(D1723/10000,0)</f>
        <v>2018</v>
      </c>
      <c r="K1723" s="224" t="n">
        <f aca="false">ROUND((D1723-J1723*10000)/100,0)</f>
        <v>7</v>
      </c>
      <c r="L1723" s="224" t="n">
        <f aca="false">D1723-J1723*10000-K1723*100</f>
        <v>5</v>
      </c>
      <c r="M1723" s="325" t="n">
        <f aca="false">DATE(J1723,K1723,L1723)</f>
        <v>43286</v>
      </c>
      <c r="N1723" s="222" t="n">
        <f aca="false">M1723+E1723</f>
        <v>43286.5629861111</v>
      </c>
      <c r="O1723" s="0" t="n">
        <v>99.843</v>
      </c>
      <c r="P1723" s="0" t="n">
        <v>3.360444</v>
      </c>
      <c r="Q1723" s="0" t="s">
        <v>286</v>
      </c>
    </row>
    <row r="1724" customFormat="false" ht="15" hidden="false" customHeight="false" outlineLevel="0" collapsed="false">
      <c r="A1724" s="0" t="s">
        <v>1427</v>
      </c>
      <c r="B1724" s="0" t="s">
        <v>286</v>
      </c>
      <c r="C1724" s="0" t="s">
        <v>325</v>
      </c>
      <c r="D1724" s="0" t="n">
        <v>20180705</v>
      </c>
      <c r="E1724" s="0" t="s">
        <v>1460</v>
      </c>
      <c r="F1724" s="0" t="n">
        <v>17000</v>
      </c>
      <c r="G1724" s="0" t="n">
        <v>100.593</v>
      </c>
      <c r="H1724" s="0" t="n">
        <v>3.066978</v>
      </c>
      <c r="J1724" s="224" t="n">
        <f aca="false">ROUND(D1724/10000,0)</f>
        <v>2018</v>
      </c>
      <c r="K1724" s="224" t="n">
        <f aca="false">ROUND((D1724-J1724*10000)/100,0)</f>
        <v>7</v>
      </c>
      <c r="L1724" s="224" t="n">
        <f aca="false">D1724-J1724*10000-K1724*100</f>
        <v>5</v>
      </c>
      <c r="M1724" s="325" t="n">
        <f aca="false">DATE(J1724,K1724,L1724)</f>
        <v>43286</v>
      </c>
      <c r="N1724" s="222" t="n">
        <f aca="false">M1724+E1724</f>
        <v>43286.5744097222</v>
      </c>
      <c r="O1724" s="0" t="n">
        <v>100.593</v>
      </c>
      <c r="P1724" s="0" t="n">
        <v>3.066978</v>
      </c>
      <c r="Q1724" s="0" t="s">
        <v>286</v>
      </c>
    </row>
    <row r="1725" customFormat="false" ht="15" hidden="false" customHeight="false" outlineLevel="0" collapsed="false">
      <c r="A1725" s="0" t="s">
        <v>1427</v>
      </c>
      <c r="B1725" s="0" t="s">
        <v>286</v>
      </c>
      <c r="C1725" s="0" t="s">
        <v>325</v>
      </c>
      <c r="D1725" s="0" t="n">
        <v>20180705</v>
      </c>
      <c r="E1725" s="0" t="s">
        <v>1461</v>
      </c>
      <c r="F1725" s="0" t="n">
        <v>50000</v>
      </c>
      <c r="G1725" s="0" t="n">
        <v>99.806</v>
      </c>
      <c r="H1725" s="0" t="n">
        <v>3.374991</v>
      </c>
      <c r="J1725" s="224" t="n">
        <f aca="false">ROUND(D1725/10000,0)</f>
        <v>2018</v>
      </c>
      <c r="K1725" s="224" t="n">
        <f aca="false">ROUND((D1725-J1725*10000)/100,0)</f>
        <v>7</v>
      </c>
      <c r="L1725" s="224" t="n">
        <f aca="false">D1725-J1725*10000-K1725*100</f>
        <v>5</v>
      </c>
      <c r="M1725" s="325" t="n">
        <f aca="false">DATE(J1725,K1725,L1725)</f>
        <v>43286</v>
      </c>
      <c r="N1725" s="222" t="n">
        <f aca="false">M1725+E1725</f>
        <v>43286.5868171296</v>
      </c>
      <c r="O1725" s="0" t="n">
        <v>99.806</v>
      </c>
      <c r="P1725" s="0" t="n">
        <v>3.374991</v>
      </c>
      <c r="Q1725" s="0" t="s">
        <v>286</v>
      </c>
    </row>
    <row r="1726" customFormat="false" ht="15" hidden="false" customHeight="false" outlineLevel="0" collapsed="false">
      <c r="A1726" s="0" t="s">
        <v>1427</v>
      </c>
      <c r="B1726" s="0" t="s">
        <v>286</v>
      </c>
      <c r="C1726" s="0" t="s">
        <v>325</v>
      </c>
      <c r="D1726" s="0" t="n">
        <v>20180705</v>
      </c>
      <c r="E1726" s="0" t="s">
        <v>1462</v>
      </c>
      <c r="F1726" s="0" t="n">
        <v>40000</v>
      </c>
      <c r="G1726" s="0" t="n">
        <v>99.909</v>
      </c>
      <c r="H1726" s="0" t="n">
        <v>3.334511</v>
      </c>
      <c r="J1726" s="224" t="n">
        <f aca="false">ROUND(D1726/10000,0)</f>
        <v>2018</v>
      </c>
      <c r="K1726" s="224" t="n">
        <f aca="false">ROUND((D1726-J1726*10000)/100,0)</f>
        <v>7</v>
      </c>
      <c r="L1726" s="224" t="n">
        <f aca="false">D1726-J1726*10000-K1726*100</f>
        <v>5</v>
      </c>
      <c r="M1726" s="325" t="n">
        <f aca="false">DATE(J1726,K1726,L1726)</f>
        <v>43286</v>
      </c>
      <c r="N1726" s="222" t="n">
        <f aca="false">M1726+E1726</f>
        <v>43286.6686689815</v>
      </c>
      <c r="O1726" s="0" t="n">
        <v>99.909</v>
      </c>
      <c r="P1726" s="0" t="n">
        <v>3.334511</v>
      </c>
      <c r="Q1726" s="0" t="s">
        <v>286</v>
      </c>
    </row>
    <row r="1727" customFormat="false" ht="15" hidden="false" customHeight="false" outlineLevel="0" collapsed="false">
      <c r="A1727" s="0" t="s">
        <v>1427</v>
      </c>
      <c r="B1727" s="0" t="s">
        <v>286</v>
      </c>
      <c r="C1727" s="0" t="s">
        <v>325</v>
      </c>
      <c r="D1727" s="0" t="n">
        <v>20180705</v>
      </c>
      <c r="E1727" s="0" t="s">
        <v>1462</v>
      </c>
      <c r="F1727" s="0" t="n">
        <v>40000</v>
      </c>
      <c r="G1727" s="0" t="n">
        <v>100.059</v>
      </c>
      <c r="H1727" s="0" t="n">
        <v>3.275652</v>
      </c>
      <c r="J1727" s="224" t="n">
        <f aca="false">ROUND(D1727/10000,0)</f>
        <v>2018</v>
      </c>
      <c r="K1727" s="224" t="n">
        <f aca="false">ROUND((D1727-J1727*10000)/100,0)</f>
        <v>7</v>
      </c>
      <c r="L1727" s="224" t="n">
        <f aca="false">D1727-J1727*10000-K1727*100</f>
        <v>5</v>
      </c>
      <c r="M1727" s="325" t="n">
        <f aca="false">DATE(J1727,K1727,L1727)</f>
        <v>43286</v>
      </c>
      <c r="N1727" s="222" t="n">
        <f aca="false">M1727+E1727</f>
        <v>43286.6686689815</v>
      </c>
      <c r="O1727" s="0" t="n">
        <v>100.059</v>
      </c>
      <c r="P1727" s="0" t="n">
        <v>3.275652</v>
      </c>
      <c r="Q1727" s="0" t="s">
        <v>286</v>
      </c>
    </row>
    <row r="1728" customFormat="false" ht="15" hidden="false" customHeight="false" outlineLevel="0" collapsed="false">
      <c r="A1728" s="0" t="s">
        <v>1427</v>
      </c>
      <c r="B1728" s="0" t="s">
        <v>286</v>
      </c>
      <c r="C1728" s="0" t="s">
        <v>325</v>
      </c>
      <c r="D1728" s="0" t="n">
        <v>20180705</v>
      </c>
      <c r="E1728" s="0" t="s">
        <v>1462</v>
      </c>
      <c r="F1728" s="0" t="n">
        <v>40000</v>
      </c>
      <c r="G1728" s="0" t="n">
        <v>100.059</v>
      </c>
      <c r="H1728" s="0" t="n">
        <v>3.275652</v>
      </c>
      <c r="J1728" s="224" t="n">
        <f aca="false">ROUND(D1728/10000,0)</f>
        <v>2018</v>
      </c>
      <c r="K1728" s="224" t="n">
        <f aca="false">ROUND((D1728-J1728*10000)/100,0)</f>
        <v>7</v>
      </c>
      <c r="L1728" s="224" t="n">
        <f aca="false">D1728-J1728*10000-K1728*100</f>
        <v>5</v>
      </c>
      <c r="M1728" s="325" t="n">
        <f aca="false">DATE(J1728,K1728,L1728)</f>
        <v>43286</v>
      </c>
      <c r="N1728" s="222" t="n">
        <f aca="false">M1728+E1728</f>
        <v>43286.6686689815</v>
      </c>
      <c r="O1728" s="0" t="n">
        <v>100.059</v>
      </c>
      <c r="P1728" s="0" t="n">
        <v>3.275652</v>
      </c>
      <c r="Q1728" s="0" t="s">
        <v>286</v>
      </c>
    </row>
    <row r="1729" customFormat="false" ht="15" hidden="false" customHeight="false" outlineLevel="0" collapsed="false">
      <c r="A1729" s="0" t="s">
        <v>1427</v>
      </c>
      <c r="B1729" s="0" t="s">
        <v>286</v>
      </c>
      <c r="C1729" s="0" t="s">
        <v>325</v>
      </c>
      <c r="D1729" s="0" t="n">
        <v>20180706</v>
      </c>
      <c r="E1729" s="0" t="s">
        <v>1463</v>
      </c>
      <c r="F1729" s="0" t="n">
        <v>50000</v>
      </c>
      <c r="G1729" s="0" t="n">
        <v>99.858</v>
      </c>
      <c r="H1729" s="0" t="n">
        <v>3.35461</v>
      </c>
      <c r="J1729" s="224" t="n">
        <f aca="false">ROUND(D1729/10000,0)</f>
        <v>2018</v>
      </c>
      <c r="K1729" s="224" t="n">
        <f aca="false">ROUND((D1729-J1729*10000)/100,0)</f>
        <v>7</v>
      </c>
      <c r="L1729" s="224" t="n">
        <f aca="false">D1729-J1729*10000-K1729*100</f>
        <v>6</v>
      </c>
      <c r="M1729" s="325" t="n">
        <f aca="false">DATE(J1729,K1729,L1729)</f>
        <v>43287</v>
      </c>
      <c r="N1729" s="222" t="n">
        <f aca="false">M1729+E1729</f>
        <v>43287.3518865741</v>
      </c>
      <c r="O1729" s="0" t="n">
        <v>99.858</v>
      </c>
      <c r="P1729" s="0" t="n">
        <v>3.35461</v>
      </c>
      <c r="Q1729" s="0" t="s">
        <v>286</v>
      </c>
    </row>
    <row r="1730" customFormat="false" ht="15" hidden="false" customHeight="false" outlineLevel="0" collapsed="false">
      <c r="A1730" s="0" t="s">
        <v>1427</v>
      </c>
      <c r="B1730" s="0" t="s">
        <v>286</v>
      </c>
      <c r="C1730" s="0" t="s">
        <v>325</v>
      </c>
      <c r="D1730" s="0" t="n">
        <v>20180706</v>
      </c>
      <c r="E1730" s="0" t="s">
        <v>1464</v>
      </c>
      <c r="F1730" s="0" t="n">
        <v>25000</v>
      </c>
      <c r="G1730" s="0" t="n">
        <v>100.66</v>
      </c>
      <c r="H1730" s="0" t="n">
        <v>3.040641</v>
      </c>
      <c r="J1730" s="224" t="n">
        <f aca="false">ROUND(D1730/10000,0)</f>
        <v>2018</v>
      </c>
      <c r="K1730" s="224" t="n">
        <f aca="false">ROUND((D1730-J1730*10000)/100,0)</f>
        <v>7</v>
      </c>
      <c r="L1730" s="224" t="n">
        <f aca="false">D1730-J1730*10000-K1730*100</f>
        <v>6</v>
      </c>
      <c r="M1730" s="325" t="n">
        <f aca="false">DATE(J1730,K1730,L1730)</f>
        <v>43287</v>
      </c>
      <c r="N1730" s="222" t="n">
        <f aca="false">M1730+E1730</f>
        <v>43287.3884837963</v>
      </c>
      <c r="O1730" s="0" t="n">
        <v>100.66</v>
      </c>
      <c r="P1730" s="0" t="n">
        <v>3.040641</v>
      </c>
      <c r="Q1730" s="0" t="s">
        <v>286</v>
      </c>
    </row>
    <row r="1731" customFormat="false" ht="15" hidden="false" customHeight="false" outlineLevel="0" collapsed="false">
      <c r="A1731" s="0" t="s">
        <v>1427</v>
      </c>
      <c r="B1731" s="0" t="s">
        <v>286</v>
      </c>
      <c r="C1731" s="0" t="s">
        <v>325</v>
      </c>
      <c r="D1731" s="0" t="n">
        <v>20180706</v>
      </c>
      <c r="E1731" s="0" t="s">
        <v>1465</v>
      </c>
      <c r="F1731" s="0" t="n">
        <v>200000</v>
      </c>
      <c r="G1731" s="0" t="n">
        <v>99.975</v>
      </c>
      <c r="H1731" s="0" t="n">
        <v>3.308616</v>
      </c>
      <c r="J1731" s="224" t="n">
        <f aca="false">ROUND(D1731/10000,0)</f>
        <v>2018</v>
      </c>
      <c r="K1731" s="224" t="n">
        <f aca="false">ROUND((D1731-J1731*10000)/100,0)</f>
        <v>7</v>
      </c>
      <c r="L1731" s="224" t="n">
        <f aca="false">D1731-J1731*10000-K1731*100</f>
        <v>6</v>
      </c>
      <c r="M1731" s="325" t="n">
        <f aca="false">DATE(J1731,K1731,L1731)</f>
        <v>43287</v>
      </c>
      <c r="N1731" s="222" t="n">
        <f aca="false">M1731+E1731</f>
        <v>43287.3958796296</v>
      </c>
      <c r="O1731" s="0" t="n">
        <v>99.975</v>
      </c>
      <c r="P1731" s="0" t="n">
        <v>3.308616</v>
      </c>
      <c r="Q1731" s="0" t="s">
        <v>286</v>
      </c>
    </row>
    <row r="1732" customFormat="false" ht="15" hidden="false" customHeight="false" outlineLevel="0" collapsed="false">
      <c r="A1732" s="0" t="s">
        <v>1427</v>
      </c>
      <c r="B1732" s="0" t="s">
        <v>286</v>
      </c>
      <c r="C1732" s="0" t="s">
        <v>325</v>
      </c>
      <c r="D1732" s="0" t="n">
        <v>20180706</v>
      </c>
      <c r="E1732" s="0" t="s">
        <v>1466</v>
      </c>
      <c r="F1732" s="0" t="n">
        <v>6000</v>
      </c>
      <c r="G1732" s="0" t="n">
        <v>99.832</v>
      </c>
      <c r="H1732" s="0" t="n">
        <v>3.36484</v>
      </c>
      <c r="J1732" s="224" t="n">
        <f aca="false">ROUND(D1732/10000,0)</f>
        <v>2018</v>
      </c>
      <c r="K1732" s="224" t="n">
        <f aca="false">ROUND((D1732-J1732*10000)/100,0)</f>
        <v>7</v>
      </c>
      <c r="L1732" s="224" t="n">
        <f aca="false">D1732-J1732*10000-K1732*100</f>
        <v>6</v>
      </c>
      <c r="M1732" s="325" t="n">
        <f aca="false">DATE(J1732,K1732,L1732)</f>
        <v>43287</v>
      </c>
      <c r="N1732" s="222" t="n">
        <f aca="false">M1732+E1732</f>
        <v>43287.4101041667</v>
      </c>
      <c r="O1732" s="0" t="n">
        <v>99.832</v>
      </c>
      <c r="P1732" s="0" t="n">
        <v>3.36484</v>
      </c>
      <c r="Q1732" s="0" t="s">
        <v>286</v>
      </c>
    </row>
    <row r="1733" customFormat="false" ht="15" hidden="false" customHeight="false" outlineLevel="0" collapsed="false">
      <c r="A1733" s="0" t="s">
        <v>1427</v>
      </c>
      <c r="B1733" s="0" t="s">
        <v>286</v>
      </c>
      <c r="C1733" s="0" t="s">
        <v>325</v>
      </c>
      <c r="D1733" s="0" t="n">
        <v>20180706</v>
      </c>
      <c r="E1733" s="0" t="s">
        <v>1467</v>
      </c>
      <c r="F1733" s="0" t="n">
        <v>5000</v>
      </c>
      <c r="G1733" s="0" t="n">
        <v>99.88</v>
      </c>
      <c r="H1733" s="0" t="n">
        <v>3.345957</v>
      </c>
      <c r="J1733" s="224" t="n">
        <f aca="false">ROUND(D1733/10000,0)</f>
        <v>2018</v>
      </c>
      <c r="K1733" s="224" t="n">
        <f aca="false">ROUND((D1733-J1733*10000)/100,0)</f>
        <v>7</v>
      </c>
      <c r="L1733" s="224" t="n">
        <f aca="false">D1733-J1733*10000-K1733*100</f>
        <v>6</v>
      </c>
      <c r="M1733" s="325" t="n">
        <f aca="false">DATE(J1733,K1733,L1733)</f>
        <v>43287</v>
      </c>
      <c r="N1733" s="222" t="n">
        <f aca="false">M1733+E1733</f>
        <v>43287.4573958333</v>
      </c>
      <c r="O1733" s="0" t="n">
        <v>99.88</v>
      </c>
      <c r="P1733" s="0" t="n">
        <v>3.345957</v>
      </c>
      <c r="Q1733" s="0" t="s">
        <v>286</v>
      </c>
    </row>
    <row r="1734" customFormat="false" ht="15" hidden="false" customHeight="false" outlineLevel="0" collapsed="false">
      <c r="A1734" s="0" t="s">
        <v>1427</v>
      </c>
      <c r="B1734" s="0" t="s">
        <v>286</v>
      </c>
      <c r="C1734" s="0" t="s">
        <v>325</v>
      </c>
      <c r="D1734" s="0" t="n">
        <v>20180706</v>
      </c>
      <c r="E1734" s="0" t="s">
        <v>1467</v>
      </c>
      <c r="F1734" s="0" t="n">
        <v>5000</v>
      </c>
      <c r="G1734" s="0" t="n">
        <v>99.88</v>
      </c>
      <c r="H1734" s="0" t="n">
        <v>3.345957</v>
      </c>
      <c r="J1734" s="224" t="n">
        <f aca="false">ROUND(D1734/10000,0)</f>
        <v>2018</v>
      </c>
      <c r="K1734" s="224" t="n">
        <f aca="false">ROUND((D1734-J1734*10000)/100,0)</f>
        <v>7</v>
      </c>
      <c r="L1734" s="224" t="n">
        <f aca="false">D1734-J1734*10000-K1734*100</f>
        <v>6</v>
      </c>
      <c r="M1734" s="325" t="n">
        <f aca="false">DATE(J1734,K1734,L1734)</f>
        <v>43287</v>
      </c>
      <c r="N1734" s="222" t="n">
        <f aca="false">M1734+E1734</f>
        <v>43287.4573958333</v>
      </c>
      <c r="O1734" s="0" t="n">
        <v>99.88</v>
      </c>
      <c r="P1734" s="0" t="n">
        <v>3.345957</v>
      </c>
      <c r="Q1734" s="0" t="s">
        <v>286</v>
      </c>
    </row>
    <row r="1735" customFormat="false" ht="15" hidden="false" customHeight="false" outlineLevel="0" collapsed="false">
      <c r="A1735" s="0" t="s">
        <v>1427</v>
      </c>
      <c r="B1735" s="0" t="s">
        <v>286</v>
      </c>
      <c r="C1735" s="0" t="s">
        <v>325</v>
      </c>
      <c r="D1735" s="0" t="n">
        <v>20180706</v>
      </c>
      <c r="E1735" s="0" t="s">
        <v>1468</v>
      </c>
      <c r="F1735" s="0" t="n">
        <v>5000</v>
      </c>
      <c r="G1735" s="0" t="n">
        <v>99.88</v>
      </c>
      <c r="H1735" s="0" t="n">
        <v>3.345957</v>
      </c>
      <c r="J1735" s="224" t="n">
        <f aca="false">ROUND(D1735/10000,0)</f>
        <v>2018</v>
      </c>
      <c r="K1735" s="224" t="n">
        <f aca="false">ROUND((D1735-J1735*10000)/100,0)</f>
        <v>7</v>
      </c>
      <c r="L1735" s="224" t="n">
        <f aca="false">D1735-J1735*10000-K1735*100</f>
        <v>6</v>
      </c>
      <c r="M1735" s="325" t="n">
        <f aca="false">DATE(J1735,K1735,L1735)</f>
        <v>43287</v>
      </c>
      <c r="N1735" s="222" t="n">
        <f aca="false">M1735+E1735</f>
        <v>43287.4574421296</v>
      </c>
      <c r="O1735" s="0" t="n">
        <v>99.88</v>
      </c>
      <c r="P1735" s="0" t="n">
        <v>3.345957</v>
      </c>
      <c r="Q1735" s="0" t="s">
        <v>286</v>
      </c>
    </row>
    <row r="1736" customFormat="false" ht="15" hidden="false" customHeight="false" outlineLevel="0" collapsed="false">
      <c r="A1736" s="0" t="s">
        <v>1427</v>
      </c>
      <c r="B1736" s="0" t="s">
        <v>286</v>
      </c>
      <c r="C1736" s="0" t="s">
        <v>325</v>
      </c>
      <c r="D1736" s="0" t="n">
        <v>20180706</v>
      </c>
      <c r="E1736" s="0" t="s">
        <v>1469</v>
      </c>
      <c r="F1736" s="0" t="n">
        <v>50000</v>
      </c>
      <c r="G1736" s="0" t="n">
        <v>99.8733</v>
      </c>
      <c r="H1736" s="0" t="n">
        <v>3.348592</v>
      </c>
      <c r="J1736" s="224" t="n">
        <f aca="false">ROUND(D1736/10000,0)</f>
        <v>2018</v>
      </c>
      <c r="K1736" s="224" t="n">
        <f aca="false">ROUND((D1736-J1736*10000)/100,0)</f>
        <v>7</v>
      </c>
      <c r="L1736" s="224" t="n">
        <f aca="false">D1736-J1736*10000-K1736*100</f>
        <v>6</v>
      </c>
      <c r="M1736" s="325" t="n">
        <f aca="false">DATE(J1736,K1736,L1736)</f>
        <v>43287</v>
      </c>
      <c r="N1736" s="222" t="n">
        <f aca="false">M1736+E1736</f>
        <v>43287.5857407407</v>
      </c>
      <c r="O1736" s="0" t="n">
        <v>99.8733</v>
      </c>
      <c r="P1736" s="0" t="n">
        <v>3.348592</v>
      </c>
      <c r="Q1736" s="0" t="s">
        <v>286</v>
      </c>
    </row>
    <row r="1737" customFormat="false" ht="15" hidden="false" customHeight="false" outlineLevel="0" collapsed="false">
      <c r="A1737" s="0" t="s">
        <v>1427</v>
      </c>
      <c r="B1737" s="0" t="s">
        <v>286</v>
      </c>
      <c r="C1737" s="0" t="s">
        <v>325</v>
      </c>
      <c r="D1737" s="0" t="n">
        <v>20180706</v>
      </c>
      <c r="E1737" s="0" t="s">
        <v>1470</v>
      </c>
      <c r="F1737" s="0" t="n">
        <v>25000</v>
      </c>
      <c r="G1737" s="0" t="n">
        <v>99.973</v>
      </c>
      <c r="H1737" s="0" t="n">
        <v>3.309402</v>
      </c>
      <c r="J1737" s="224" t="n">
        <f aca="false">ROUND(D1737/10000,0)</f>
        <v>2018</v>
      </c>
      <c r="K1737" s="224" t="n">
        <f aca="false">ROUND((D1737-J1737*10000)/100,0)</f>
        <v>7</v>
      </c>
      <c r="L1737" s="224" t="n">
        <f aca="false">D1737-J1737*10000-K1737*100</f>
        <v>6</v>
      </c>
      <c r="M1737" s="325" t="n">
        <f aca="false">DATE(J1737,K1737,L1737)</f>
        <v>43287</v>
      </c>
      <c r="N1737" s="222" t="n">
        <f aca="false">M1737+E1737</f>
        <v>43287.5859259259</v>
      </c>
      <c r="O1737" s="0" t="n">
        <v>99.973</v>
      </c>
      <c r="P1737" s="0" t="n">
        <v>3.309402</v>
      </c>
      <c r="Q1737" s="0" t="s">
        <v>286</v>
      </c>
    </row>
    <row r="1738" customFormat="false" ht="15" hidden="false" customHeight="false" outlineLevel="0" collapsed="false">
      <c r="A1738" s="0" t="s">
        <v>1427</v>
      </c>
      <c r="B1738" s="0" t="s">
        <v>286</v>
      </c>
      <c r="C1738" s="0" t="s">
        <v>325</v>
      </c>
      <c r="D1738" s="0" t="n">
        <v>20180706</v>
      </c>
      <c r="E1738" s="0" t="s">
        <v>1470</v>
      </c>
      <c r="F1738" s="0" t="n">
        <v>25000</v>
      </c>
      <c r="G1738" s="0" t="n">
        <v>99.873</v>
      </c>
      <c r="H1738" s="0" t="n">
        <v>3.34871</v>
      </c>
      <c r="J1738" s="224" t="n">
        <f aca="false">ROUND(D1738/10000,0)</f>
        <v>2018</v>
      </c>
      <c r="K1738" s="224" t="n">
        <f aca="false">ROUND((D1738-J1738*10000)/100,0)</f>
        <v>7</v>
      </c>
      <c r="L1738" s="224" t="n">
        <f aca="false">D1738-J1738*10000-K1738*100</f>
        <v>6</v>
      </c>
      <c r="M1738" s="325" t="n">
        <f aca="false">DATE(J1738,K1738,L1738)</f>
        <v>43287</v>
      </c>
      <c r="N1738" s="222" t="n">
        <f aca="false">M1738+E1738</f>
        <v>43287.5859259259</v>
      </c>
      <c r="O1738" s="0" t="n">
        <v>99.873</v>
      </c>
      <c r="P1738" s="0" t="n">
        <v>3.34871</v>
      </c>
      <c r="Q1738" s="0" t="s">
        <v>286</v>
      </c>
    </row>
    <row r="1739" customFormat="false" ht="15" hidden="false" customHeight="false" outlineLevel="0" collapsed="false">
      <c r="A1739" s="0" t="s">
        <v>1427</v>
      </c>
      <c r="B1739" s="0" t="s">
        <v>286</v>
      </c>
      <c r="C1739" s="0" t="s">
        <v>325</v>
      </c>
      <c r="D1739" s="0" t="n">
        <v>20180706</v>
      </c>
      <c r="E1739" s="0" t="s">
        <v>1471</v>
      </c>
      <c r="F1739" s="0" t="n">
        <v>30000</v>
      </c>
      <c r="G1739" s="0" t="n">
        <v>100.601</v>
      </c>
      <c r="H1739" s="0" t="n">
        <v>3.063635</v>
      </c>
      <c r="J1739" s="224" t="n">
        <f aca="false">ROUND(D1739/10000,0)</f>
        <v>2018</v>
      </c>
      <c r="K1739" s="224" t="n">
        <f aca="false">ROUND((D1739-J1739*10000)/100,0)</f>
        <v>7</v>
      </c>
      <c r="L1739" s="224" t="n">
        <f aca="false">D1739-J1739*10000-K1739*100</f>
        <v>6</v>
      </c>
      <c r="M1739" s="325" t="n">
        <f aca="false">DATE(J1739,K1739,L1739)</f>
        <v>43287</v>
      </c>
      <c r="N1739" s="222" t="n">
        <f aca="false">M1739+E1739</f>
        <v>43287.6047800926</v>
      </c>
      <c r="O1739" s="0" t="n">
        <v>100.601</v>
      </c>
      <c r="P1739" s="0" t="n">
        <v>3.063635</v>
      </c>
      <c r="Q1739" s="0" t="s">
        <v>286</v>
      </c>
    </row>
    <row r="1740" customFormat="false" ht="15" hidden="false" customHeight="false" outlineLevel="0" collapsed="false">
      <c r="A1740" s="0" t="s">
        <v>1427</v>
      </c>
      <c r="B1740" s="0" t="s">
        <v>286</v>
      </c>
      <c r="C1740" s="0" t="s">
        <v>325</v>
      </c>
      <c r="D1740" s="0" t="n">
        <v>20180706</v>
      </c>
      <c r="E1740" s="0" t="s">
        <v>1472</v>
      </c>
      <c r="F1740" s="0" t="n">
        <v>50000</v>
      </c>
      <c r="G1740" s="0" t="n">
        <v>101.387</v>
      </c>
      <c r="H1740" s="0" t="n">
        <v>2.758645</v>
      </c>
      <c r="J1740" s="224" t="n">
        <f aca="false">ROUND(D1740/10000,0)</f>
        <v>2018</v>
      </c>
      <c r="K1740" s="224" t="n">
        <f aca="false">ROUND((D1740-J1740*10000)/100,0)</f>
        <v>7</v>
      </c>
      <c r="L1740" s="224" t="n">
        <f aca="false">D1740-J1740*10000-K1740*100</f>
        <v>6</v>
      </c>
      <c r="M1740" s="325" t="n">
        <f aca="false">DATE(J1740,K1740,L1740)</f>
        <v>43287</v>
      </c>
      <c r="N1740" s="222" t="n">
        <f aca="false">M1740+E1740</f>
        <v>43287.6119212963</v>
      </c>
      <c r="O1740" s="0" t="n">
        <v>101.387</v>
      </c>
      <c r="P1740" s="0" t="n">
        <v>2.758645</v>
      </c>
      <c r="Q1740" s="0" t="s">
        <v>286</v>
      </c>
    </row>
    <row r="1741" customFormat="false" ht="15" hidden="false" customHeight="false" outlineLevel="0" collapsed="false">
      <c r="A1741" s="0" t="s">
        <v>1427</v>
      </c>
      <c r="B1741" s="0" t="s">
        <v>286</v>
      </c>
      <c r="C1741" s="0" t="s">
        <v>325</v>
      </c>
      <c r="D1741" s="0" t="n">
        <v>20180709</v>
      </c>
      <c r="E1741" s="0" t="s">
        <v>1473</v>
      </c>
      <c r="F1741" s="0" t="n">
        <v>120000</v>
      </c>
      <c r="G1741" s="0" t="n">
        <v>100.04</v>
      </c>
      <c r="H1741" s="0" t="n">
        <v>3.283084</v>
      </c>
      <c r="J1741" s="224" t="n">
        <f aca="false">ROUND(D1741/10000,0)</f>
        <v>2018</v>
      </c>
      <c r="K1741" s="224" t="n">
        <f aca="false">ROUND((D1741-J1741*10000)/100,0)</f>
        <v>7</v>
      </c>
      <c r="L1741" s="224" t="n">
        <f aca="false">D1741-J1741*10000-K1741*100</f>
        <v>9</v>
      </c>
      <c r="M1741" s="325" t="n">
        <f aca="false">DATE(J1741,K1741,L1741)</f>
        <v>43290</v>
      </c>
      <c r="N1741" s="222" t="n">
        <f aca="false">M1741+E1741</f>
        <v>43290.3889351852</v>
      </c>
      <c r="O1741" s="0" t="n">
        <v>100.04</v>
      </c>
      <c r="P1741" s="0" t="n">
        <v>3.283084</v>
      </c>
      <c r="Q1741" s="0" t="s">
        <v>286</v>
      </c>
    </row>
    <row r="1742" customFormat="false" ht="15" hidden="false" customHeight="false" outlineLevel="0" collapsed="false">
      <c r="A1742" s="0" t="s">
        <v>1427</v>
      </c>
      <c r="B1742" s="0" t="s">
        <v>286</v>
      </c>
      <c r="C1742" s="0" t="s">
        <v>325</v>
      </c>
      <c r="D1742" s="0" t="n">
        <v>20180709</v>
      </c>
      <c r="E1742" s="0" t="s">
        <v>1474</v>
      </c>
      <c r="F1742" s="0" t="n">
        <v>25000</v>
      </c>
      <c r="G1742" s="0" t="n">
        <v>99.9</v>
      </c>
      <c r="H1742" s="0" t="n">
        <v>3.338138</v>
      </c>
      <c r="J1742" s="224" t="n">
        <f aca="false">ROUND(D1742/10000,0)</f>
        <v>2018</v>
      </c>
      <c r="K1742" s="224" t="n">
        <f aca="false">ROUND((D1742-J1742*10000)/100,0)</f>
        <v>7</v>
      </c>
      <c r="L1742" s="224" t="n">
        <f aca="false">D1742-J1742*10000-K1742*100</f>
        <v>9</v>
      </c>
      <c r="M1742" s="325" t="n">
        <f aca="false">DATE(J1742,K1742,L1742)</f>
        <v>43290</v>
      </c>
      <c r="N1742" s="222" t="n">
        <f aca="false">M1742+E1742</f>
        <v>43290.390625</v>
      </c>
      <c r="O1742" s="0" t="n">
        <v>99.9</v>
      </c>
      <c r="P1742" s="0" t="n">
        <v>3.338138</v>
      </c>
      <c r="Q1742" s="0" t="s">
        <v>286</v>
      </c>
    </row>
    <row r="1743" customFormat="false" ht="15" hidden="false" customHeight="false" outlineLevel="0" collapsed="false">
      <c r="A1743" s="0" t="s">
        <v>1427</v>
      </c>
      <c r="B1743" s="0" t="s">
        <v>286</v>
      </c>
      <c r="C1743" s="0" t="s">
        <v>325</v>
      </c>
      <c r="D1743" s="0" t="n">
        <v>20180709</v>
      </c>
      <c r="E1743" s="0" t="s">
        <v>1475</v>
      </c>
      <c r="F1743" s="0" t="n">
        <v>25000</v>
      </c>
      <c r="G1743" s="0" t="n">
        <v>100</v>
      </c>
      <c r="H1743" s="0" t="n">
        <v>3.298804</v>
      </c>
      <c r="J1743" s="224" t="n">
        <f aca="false">ROUND(D1743/10000,0)</f>
        <v>2018</v>
      </c>
      <c r="K1743" s="224" t="n">
        <f aca="false">ROUND((D1743-J1743*10000)/100,0)</f>
        <v>7</v>
      </c>
      <c r="L1743" s="224" t="n">
        <f aca="false">D1743-J1743*10000-K1743*100</f>
        <v>9</v>
      </c>
      <c r="M1743" s="325" t="n">
        <f aca="false">DATE(J1743,K1743,L1743)</f>
        <v>43290</v>
      </c>
      <c r="N1743" s="222" t="n">
        <f aca="false">M1743+E1743</f>
        <v>43290.3907291667</v>
      </c>
      <c r="O1743" s="0" t="n">
        <v>100</v>
      </c>
      <c r="P1743" s="0" t="n">
        <v>3.298804</v>
      </c>
      <c r="Q1743" s="0" t="s">
        <v>286</v>
      </c>
    </row>
    <row r="1744" customFormat="false" ht="15" hidden="false" customHeight="false" outlineLevel="0" collapsed="false">
      <c r="A1744" s="0" t="s">
        <v>1427</v>
      </c>
      <c r="B1744" s="0" t="s">
        <v>286</v>
      </c>
      <c r="C1744" s="0" t="s">
        <v>325</v>
      </c>
      <c r="D1744" s="0" t="n">
        <v>20180709</v>
      </c>
      <c r="E1744" s="0" t="s">
        <v>1475</v>
      </c>
      <c r="F1744" s="0" t="n">
        <v>25000</v>
      </c>
      <c r="G1744" s="0" t="n">
        <v>99.9</v>
      </c>
      <c r="H1744" s="0" t="n">
        <v>3.338138</v>
      </c>
      <c r="J1744" s="224" t="n">
        <f aca="false">ROUND(D1744/10000,0)</f>
        <v>2018</v>
      </c>
      <c r="K1744" s="224" t="n">
        <f aca="false">ROUND((D1744-J1744*10000)/100,0)</f>
        <v>7</v>
      </c>
      <c r="L1744" s="224" t="n">
        <f aca="false">D1744-J1744*10000-K1744*100</f>
        <v>9</v>
      </c>
      <c r="M1744" s="325" t="n">
        <f aca="false">DATE(J1744,K1744,L1744)</f>
        <v>43290</v>
      </c>
      <c r="N1744" s="222" t="n">
        <f aca="false">M1744+E1744</f>
        <v>43290.3907291667</v>
      </c>
      <c r="O1744" s="0" t="n">
        <v>99.9</v>
      </c>
      <c r="P1744" s="0" t="n">
        <v>3.338138</v>
      </c>
      <c r="Q1744" s="0" t="s">
        <v>286</v>
      </c>
    </row>
    <row r="1745" customFormat="false" ht="15" hidden="false" customHeight="false" outlineLevel="0" collapsed="false">
      <c r="A1745" s="0" t="s">
        <v>1427</v>
      </c>
      <c r="B1745" s="0" t="s">
        <v>286</v>
      </c>
      <c r="C1745" s="0" t="s">
        <v>325</v>
      </c>
      <c r="D1745" s="0" t="n">
        <v>20180709</v>
      </c>
      <c r="E1745" s="0" t="s">
        <v>1476</v>
      </c>
      <c r="F1745" s="0" t="n">
        <v>10000</v>
      </c>
      <c r="G1745" s="0" t="n">
        <v>100.027</v>
      </c>
      <c r="H1745" s="0" t="n">
        <v>3.288192</v>
      </c>
      <c r="J1745" s="224" t="n">
        <f aca="false">ROUND(D1745/10000,0)</f>
        <v>2018</v>
      </c>
      <c r="K1745" s="224" t="n">
        <f aca="false">ROUND((D1745-J1745*10000)/100,0)</f>
        <v>7</v>
      </c>
      <c r="L1745" s="224" t="n">
        <f aca="false">D1745-J1745*10000-K1745*100</f>
        <v>9</v>
      </c>
      <c r="M1745" s="325" t="n">
        <f aca="false">DATE(J1745,K1745,L1745)</f>
        <v>43290</v>
      </c>
      <c r="N1745" s="222" t="n">
        <f aca="false">M1745+E1745</f>
        <v>43290.4600462963</v>
      </c>
      <c r="O1745" s="0" t="n">
        <v>100.027</v>
      </c>
      <c r="P1745" s="0" t="n">
        <v>3.288192</v>
      </c>
      <c r="Q1745" s="0" t="s">
        <v>286</v>
      </c>
    </row>
    <row r="1746" customFormat="false" ht="15" hidden="false" customHeight="false" outlineLevel="0" collapsed="false">
      <c r="A1746" s="0" t="s">
        <v>1427</v>
      </c>
      <c r="B1746" s="0" t="s">
        <v>286</v>
      </c>
      <c r="C1746" s="0" t="s">
        <v>325</v>
      </c>
      <c r="D1746" s="0" t="n">
        <v>20180709</v>
      </c>
      <c r="E1746" s="0" t="s">
        <v>1476</v>
      </c>
      <c r="F1746" s="0" t="n">
        <v>10000</v>
      </c>
      <c r="G1746" s="0" t="n">
        <v>100.027</v>
      </c>
      <c r="H1746" s="0" t="n">
        <v>3.288192</v>
      </c>
      <c r="J1746" s="224" t="n">
        <f aca="false">ROUND(D1746/10000,0)</f>
        <v>2018</v>
      </c>
      <c r="K1746" s="224" t="n">
        <f aca="false">ROUND((D1746-J1746*10000)/100,0)</f>
        <v>7</v>
      </c>
      <c r="L1746" s="224" t="n">
        <f aca="false">D1746-J1746*10000-K1746*100</f>
        <v>9</v>
      </c>
      <c r="M1746" s="325" t="n">
        <f aca="false">DATE(J1746,K1746,L1746)</f>
        <v>43290</v>
      </c>
      <c r="N1746" s="222" t="n">
        <f aca="false">M1746+E1746</f>
        <v>43290.4600462963</v>
      </c>
      <c r="O1746" s="0" t="n">
        <v>100.027</v>
      </c>
      <c r="P1746" s="0" t="n">
        <v>3.288192</v>
      </c>
      <c r="Q1746" s="0" t="s">
        <v>286</v>
      </c>
    </row>
    <row r="1747" customFormat="false" ht="15" hidden="false" customHeight="false" outlineLevel="0" collapsed="false">
      <c r="A1747" s="0" t="s">
        <v>1427</v>
      </c>
      <c r="B1747" s="0" t="s">
        <v>286</v>
      </c>
      <c r="C1747" s="0" t="s">
        <v>325</v>
      </c>
      <c r="D1747" s="0" t="n">
        <v>20180709</v>
      </c>
      <c r="E1747" s="0" t="s">
        <v>1477</v>
      </c>
      <c r="F1747" s="0" t="n">
        <v>5000</v>
      </c>
      <c r="G1747" s="0" t="n">
        <v>99.865</v>
      </c>
      <c r="H1747" s="0" t="n">
        <v>3.351916</v>
      </c>
      <c r="J1747" s="224" t="n">
        <f aca="false">ROUND(D1747/10000,0)</f>
        <v>2018</v>
      </c>
      <c r="K1747" s="224" t="n">
        <f aca="false">ROUND((D1747-J1747*10000)/100,0)</f>
        <v>7</v>
      </c>
      <c r="L1747" s="224" t="n">
        <f aca="false">D1747-J1747*10000-K1747*100</f>
        <v>9</v>
      </c>
      <c r="M1747" s="325" t="n">
        <f aca="false">DATE(J1747,K1747,L1747)</f>
        <v>43290</v>
      </c>
      <c r="N1747" s="222" t="n">
        <f aca="false">M1747+E1747</f>
        <v>43290.503599537</v>
      </c>
      <c r="O1747" s="0" t="n">
        <v>99.865</v>
      </c>
      <c r="P1747" s="0" t="n">
        <v>3.351916</v>
      </c>
      <c r="Q1747" s="0" t="s">
        <v>286</v>
      </c>
    </row>
    <row r="1748" customFormat="false" ht="15" hidden="false" customHeight="false" outlineLevel="0" collapsed="false">
      <c r="A1748" s="0" t="s">
        <v>1427</v>
      </c>
      <c r="B1748" s="0" t="s">
        <v>286</v>
      </c>
      <c r="C1748" s="0" t="s">
        <v>325</v>
      </c>
      <c r="D1748" s="0" t="n">
        <v>20180709</v>
      </c>
      <c r="E1748" s="0" t="s">
        <v>1478</v>
      </c>
      <c r="F1748" s="0" t="n">
        <v>10000</v>
      </c>
      <c r="G1748" s="0" t="n">
        <v>99.8546</v>
      </c>
      <c r="H1748" s="0" t="n">
        <v>3.356011</v>
      </c>
      <c r="J1748" s="224" t="n">
        <f aca="false">ROUND(D1748/10000,0)</f>
        <v>2018</v>
      </c>
      <c r="K1748" s="224" t="n">
        <f aca="false">ROUND((D1748-J1748*10000)/100,0)</f>
        <v>7</v>
      </c>
      <c r="L1748" s="224" t="n">
        <f aca="false">D1748-J1748*10000-K1748*100</f>
        <v>9</v>
      </c>
      <c r="M1748" s="325" t="n">
        <f aca="false">DATE(J1748,K1748,L1748)</f>
        <v>43290</v>
      </c>
      <c r="N1748" s="222" t="n">
        <f aca="false">M1748+E1748</f>
        <v>43290.614212963</v>
      </c>
      <c r="O1748" s="0" t="n">
        <v>99.8546</v>
      </c>
      <c r="P1748" s="0" t="n">
        <v>3.356011</v>
      </c>
      <c r="Q1748" s="0" t="s">
        <v>286</v>
      </c>
    </row>
    <row r="1749" customFormat="false" ht="15" hidden="false" customHeight="false" outlineLevel="0" collapsed="false">
      <c r="A1749" s="0" t="s">
        <v>1427</v>
      </c>
      <c r="B1749" s="0" t="s">
        <v>286</v>
      </c>
      <c r="C1749" s="0" t="s">
        <v>325</v>
      </c>
      <c r="D1749" s="0" t="n">
        <v>20180709</v>
      </c>
      <c r="E1749" s="0" t="s">
        <v>1479</v>
      </c>
      <c r="F1749" s="0" t="n">
        <v>10000</v>
      </c>
      <c r="G1749" s="0" t="n">
        <v>99.8546</v>
      </c>
      <c r="H1749" s="0" t="n">
        <v>3.356011</v>
      </c>
      <c r="J1749" s="224" t="n">
        <f aca="false">ROUND(D1749/10000,0)</f>
        <v>2018</v>
      </c>
      <c r="K1749" s="224" t="n">
        <f aca="false">ROUND((D1749-J1749*10000)/100,0)</f>
        <v>7</v>
      </c>
      <c r="L1749" s="224" t="n">
        <f aca="false">D1749-J1749*10000-K1749*100</f>
        <v>9</v>
      </c>
      <c r="M1749" s="325" t="n">
        <f aca="false">DATE(J1749,K1749,L1749)</f>
        <v>43290</v>
      </c>
      <c r="N1749" s="222" t="n">
        <f aca="false">M1749+E1749</f>
        <v>43290.6145023148</v>
      </c>
      <c r="O1749" s="0" t="n">
        <v>99.8546</v>
      </c>
      <c r="P1749" s="0" t="n">
        <v>3.356011</v>
      </c>
      <c r="Q1749" s="0" t="s">
        <v>286</v>
      </c>
    </row>
    <row r="1750" customFormat="false" ht="15" hidden="false" customHeight="false" outlineLevel="0" collapsed="false">
      <c r="A1750" s="0" t="s">
        <v>1427</v>
      </c>
      <c r="B1750" s="0" t="s">
        <v>286</v>
      </c>
      <c r="C1750" s="0" t="s">
        <v>325</v>
      </c>
      <c r="D1750" s="0" t="n">
        <v>20180710</v>
      </c>
      <c r="E1750" s="0" t="s">
        <v>1480</v>
      </c>
      <c r="F1750" s="0" t="n">
        <v>50000</v>
      </c>
      <c r="G1750" s="0" t="n">
        <v>99.924</v>
      </c>
      <c r="H1750" s="0" t="n">
        <v>3.32873</v>
      </c>
      <c r="J1750" s="224" t="n">
        <f aca="false">ROUND(D1750/10000,0)</f>
        <v>2018</v>
      </c>
      <c r="K1750" s="224" t="n">
        <f aca="false">ROUND((D1750-J1750*10000)/100,0)</f>
        <v>7</v>
      </c>
      <c r="L1750" s="224" t="n">
        <f aca="false">D1750-J1750*10000-K1750*100</f>
        <v>10</v>
      </c>
      <c r="M1750" s="325" t="n">
        <f aca="false">DATE(J1750,K1750,L1750)</f>
        <v>43291</v>
      </c>
      <c r="N1750" s="222" t="n">
        <f aca="false">M1750+E1750</f>
        <v>43291.2713541667</v>
      </c>
      <c r="O1750" s="0" t="n">
        <v>99.924</v>
      </c>
      <c r="P1750" s="0" t="n">
        <v>3.32873</v>
      </c>
      <c r="Q1750" s="0" t="s">
        <v>286</v>
      </c>
    </row>
    <row r="1751" customFormat="false" ht="15" hidden="false" customHeight="false" outlineLevel="0" collapsed="false">
      <c r="A1751" s="0" t="s">
        <v>1427</v>
      </c>
      <c r="B1751" s="0" t="s">
        <v>286</v>
      </c>
      <c r="C1751" s="0" t="s">
        <v>325</v>
      </c>
      <c r="D1751" s="0" t="n">
        <v>20180710</v>
      </c>
      <c r="E1751" s="0" t="s">
        <v>1481</v>
      </c>
      <c r="F1751" s="0" t="n">
        <v>800000</v>
      </c>
      <c r="G1751" s="0" t="n">
        <v>99.868</v>
      </c>
      <c r="H1751" s="0" t="n">
        <v>3.350794</v>
      </c>
      <c r="J1751" s="224" t="n">
        <f aca="false">ROUND(D1751/10000,0)</f>
        <v>2018</v>
      </c>
      <c r="K1751" s="224" t="n">
        <f aca="false">ROUND((D1751-J1751*10000)/100,0)</f>
        <v>7</v>
      </c>
      <c r="L1751" s="224" t="n">
        <f aca="false">D1751-J1751*10000-K1751*100</f>
        <v>10</v>
      </c>
      <c r="M1751" s="325" t="n">
        <f aca="false">DATE(J1751,K1751,L1751)</f>
        <v>43291</v>
      </c>
      <c r="N1751" s="222" t="n">
        <f aca="false">M1751+E1751</f>
        <v>43291.3172685185</v>
      </c>
      <c r="O1751" s="0" t="n">
        <v>99.868</v>
      </c>
      <c r="P1751" s="0" t="n">
        <v>3.350794</v>
      </c>
      <c r="Q1751" s="0" t="s">
        <v>286</v>
      </c>
    </row>
    <row r="1752" customFormat="false" ht="15" hidden="false" customHeight="false" outlineLevel="0" collapsed="false">
      <c r="A1752" s="0" t="s">
        <v>1427</v>
      </c>
      <c r="B1752" s="0" t="s">
        <v>286</v>
      </c>
      <c r="C1752" s="0" t="s">
        <v>325</v>
      </c>
      <c r="D1752" s="0" t="n">
        <v>20180710</v>
      </c>
      <c r="E1752" s="0" t="s">
        <v>1482</v>
      </c>
      <c r="F1752" s="0" t="n">
        <v>20000</v>
      </c>
      <c r="G1752" s="0" t="n">
        <v>100.419</v>
      </c>
      <c r="H1752" s="0" t="n">
        <v>3.134355</v>
      </c>
      <c r="J1752" s="224" t="n">
        <f aca="false">ROUND(D1752/10000,0)</f>
        <v>2018</v>
      </c>
      <c r="K1752" s="224" t="n">
        <f aca="false">ROUND((D1752-J1752*10000)/100,0)</f>
        <v>7</v>
      </c>
      <c r="L1752" s="224" t="n">
        <f aca="false">D1752-J1752*10000-K1752*100</f>
        <v>10</v>
      </c>
      <c r="M1752" s="325" t="n">
        <f aca="false">DATE(J1752,K1752,L1752)</f>
        <v>43291</v>
      </c>
      <c r="N1752" s="222" t="n">
        <f aca="false">M1752+E1752</f>
        <v>43291.3778703704</v>
      </c>
      <c r="O1752" s="0" t="n">
        <v>100.419</v>
      </c>
      <c r="P1752" s="0" t="n">
        <v>3.134355</v>
      </c>
      <c r="Q1752" s="0" t="s">
        <v>286</v>
      </c>
    </row>
    <row r="1753" customFormat="false" ht="15" hidden="false" customHeight="false" outlineLevel="0" collapsed="false">
      <c r="A1753" s="0" t="s">
        <v>1427</v>
      </c>
      <c r="B1753" s="0" t="s">
        <v>286</v>
      </c>
      <c r="C1753" s="0" t="s">
        <v>325</v>
      </c>
      <c r="D1753" s="0" t="n">
        <v>20180710</v>
      </c>
      <c r="E1753" s="0" t="s">
        <v>1483</v>
      </c>
      <c r="F1753" s="0" t="n">
        <v>20000</v>
      </c>
      <c r="G1753" s="0" t="n">
        <v>99.919</v>
      </c>
      <c r="H1753" s="0" t="n">
        <v>3.3307</v>
      </c>
      <c r="J1753" s="224" t="n">
        <f aca="false">ROUND(D1753/10000,0)</f>
        <v>2018</v>
      </c>
      <c r="K1753" s="224" t="n">
        <f aca="false">ROUND((D1753-J1753*10000)/100,0)</f>
        <v>7</v>
      </c>
      <c r="L1753" s="224" t="n">
        <f aca="false">D1753-J1753*10000-K1753*100</f>
        <v>10</v>
      </c>
      <c r="M1753" s="325" t="n">
        <f aca="false">DATE(J1753,K1753,L1753)</f>
        <v>43291</v>
      </c>
      <c r="N1753" s="222" t="n">
        <f aca="false">M1753+E1753</f>
        <v>43291.3785532407</v>
      </c>
      <c r="O1753" s="0" t="n">
        <v>99.919</v>
      </c>
      <c r="P1753" s="0" t="n">
        <v>3.3307</v>
      </c>
      <c r="Q1753" s="0" t="s">
        <v>286</v>
      </c>
    </row>
    <row r="1754" customFormat="false" ht="15" hidden="false" customHeight="false" outlineLevel="0" collapsed="false">
      <c r="A1754" s="0" t="s">
        <v>1427</v>
      </c>
      <c r="B1754" s="0" t="s">
        <v>286</v>
      </c>
      <c r="C1754" s="0" t="s">
        <v>325</v>
      </c>
      <c r="D1754" s="0" t="n">
        <v>20180710</v>
      </c>
      <c r="E1754" s="0" t="s">
        <v>1484</v>
      </c>
      <c r="F1754" s="0" t="n">
        <v>25000</v>
      </c>
      <c r="G1754" s="0" t="n">
        <v>99.949</v>
      </c>
      <c r="H1754" s="0" t="n">
        <v>3.318885</v>
      </c>
      <c r="J1754" s="224" t="n">
        <f aca="false">ROUND(D1754/10000,0)</f>
        <v>2018</v>
      </c>
      <c r="K1754" s="224" t="n">
        <f aca="false">ROUND((D1754-J1754*10000)/100,0)</f>
        <v>7</v>
      </c>
      <c r="L1754" s="224" t="n">
        <f aca="false">D1754-J1754*10000-K1754*100</f>
        <v>10</v>
      </c>
      <c r="M1754" s="325" t="n">
        <f aca="false">DATE(J1754,K1754,L1754)</f>
        <v>43291</v>
      </c>
      <c r="N1754" s="222" t="n">
        <f aca="false">M1754+E1754</f>
        <v>43291.3921875</v>
      </c>
      <c r="O1754" s="0" t="n">
        <v>99.949</v>
      </c>
      <c r="P1754" s="0" t="n">
        <v>3.318885</v>
      </c>
      <c r="Q1754" s="0" t="s">
        <v>286</v>
      </c>
    </row>
    <row r="1755" customFormat="false" ht="15" hidden="false" customHeight="false" outlineLevel="0" collapsed="false">
      <c r="A1755" s="0" t="s">
        <v>1427</v>
      </c>
      <c r="B1755" s="0" t="s">
        <v>286</v>
      </c>
      <c r="C1755" s="0" t="s">
        <v>325</v>
      </c>
      <c r="D1755" s="0" t="n">
        <v>20180710</v>
      </c>
      <c r="E1755" s="0" t="s">
        <v>1484</v>
      </c>
      <c r="F1755" s="0" t="n">
        <v>25000</v>
      </c>
      <c r="G1755" s="0" t="n">
        <v>99.949</v>
      </c>
      <c r="H1755" s="0" t="n">
        <v>3.318885</v>
      </c>
      <c r="J1755" s="224" t="n">
        <f aca="false">ROUND(D1755/10000,0)</f>
        <v>2018</v>
      </c>
      <c r="K1755" s="224" t="n">
        <f aca="false">ROUND((D1755-J1755*10000)/100,0)</f>
        <v>7</v>
      </c>
      <c r="L1755" s="224" t="n">
        <f aca="false">D1755-J1755*10000-K1755*100</f>
        <v>10</v>
      </c>
      <c r="M1755" s="325" t="n">
        <f aca="false">DATE(J1755,K1755,L1755)</f>
        <v>43291</v>
      </c>
      <c r="N1755" s="222" t="n">
        <f aca="false">M1755+E1755</f>
        <v>43291.3921875</v>
      </c>
      <c r="O1755" s="0" t="n">
        <v>99.949</v>
      </c>
      <c r="P1755" s="0" t="n">
        <v>3.318885</v>
      </c>
      <c r="Q1755" s="0" t="s">
        <v>286</v>
      </c>
    </row>
    <row r="1756" customFormat="false" ht="15" hidden="false" customHeight="false" outlineLevel="0" collapsed="false">
      <c r="A1756" s="0" t="s">
        <v>1427</v>
      </c>
      <c r="B1756" s="0" t="s">
        <v>286</v>
      </c>
      <c r="C1756" s="0" t="s">
        <v>325</v>
      </c>
      <c r="D1756" s="0" t="n">
        <v>20180710</v>
      </c>
      <c r="E1756" s="0" t="s">
        <v>1485</v>
      </c>
      <c r="F1756" s="0" t="n">
        <v>150000</v>
      </c>
      <c r="G1756" s="0" t="n">
        <v>99.868</v>
      </c>
      <c r="H1756" s="0" t="n">
        <v>3.350794</v>
      </c>
      <c r="J1756" s="224" t="n">
        <f aca="false">ROUND(D1756/10000,0)</f>
        <v>2018</v>
      </c>
      <c r="K1756" s="224" t="n">
        <f aca="false">ROUND((D1756-J1756*10000)/100,0)</f>
        <v>7</v>
      </c>
      <c r="L1756" s="224" t="n">
        <f aca="false">D1756-J1756*10000-K1756*100</f>
        <v>10</v>
      </c>
      <c r="M1756" s="325" t="n">
        <f aca="false">DATE(J1756,K1756,L1756)</f>
        <v>43291</v>
      </c>
      <c r="N1756" s="222" t="n">
        <f aca="false">M1756+E1756</f>
        <v>43291.3999537037</v>
      </c>
      <c r="O1756" s="0" t="n">
        <v>99.868</v>
      </c>
      <c r="P1756" s="0" t="n">
        <v>3.350794</v>
      </c>
      <c r="Q1756" s="0" t="s">
        <v>286</v>
      </c>
    </row>
    <row r="1757" customFormat="false" ht="15" hidden="false" customHeight="false" outlineLevel="0" collapsed="false">
      <c r="A1757" s="0" t="s">
        <v>1427</v>
      </c>
      <c r="B1757" s="0" t="s">
        <v>286</v>
      </c>
      <c r="C1757" s="0" t="s">
        <v>325</v>
      </c>
      <c r="D1757" s="0" t="n">
        <v>20180710</v>
      </c>
      <c r="E1757" s="0" t="s">
        <v>1486</v>
      </c>
      <c r="F1757" s="0" t="n">
        <v>75000</v>
      </c>
      <c r="G1757" s="0" t="n">
        <v>100.02</v>
      </c>
      <c r="H1757" s="0" t="n">
        <v>3.290942</v>
      </c>
      <c r="J1757" s="224" t="n">
        <f aca="false">ROUND(D1757/10000,0)</f>
        <v>2018</v>
      </c>
      <c r="K1757" s="224" t="n">
        <f aca="false">ROUND((D1757-J1757*10000)/100,0)</f>
        <v>7</v>
      </c>
      <c r="L1757" s="224" t="n">
        <f aca="false">D1757-J1757*10000-K1757*100</f>
        <v>10</v>
      </c>
      <c r="M1757" s="325" t="n">
        <f aca="false">DATE(J1757,K1757,L1757)</f>
        <v>43291</v>
      </c>
      <c r="N1757" s="222" t="n">
        <f aca="false">M1757+E1757</f>
        <v>43291.4350578704</v>
      </c>
      <c r="O1757" s="0" t="n">
        <v>100.02</v>
      </c>
      <c r="P1757" s="0" t="n">
        <v>3.290942</v>
      </c>
      <c r="Q1757" s="0" t="s">
        <v>286</v>
      </c>
    </row>
    <row r="1758" customFormat="false" ht="15" hidden="false" customHeight="false" outlineLevel="0" collapsed="false">
      <c r="A1758" s="0" t="s">
        <v>1427</v>
      </c>
      <c r="B1758" s="0" t="s">
        <v>286</v>
      </c>
      <c r="C1758" s="0" t="s">
        <v>325</v>
      </c>
      <c r="D1758" s="0" t="n">
        <v>20180710</v>
      </c>
      <c r="E1758" s="0" t="s">
        <v>1486</v>
      </c>
      <c r="F1758" s="0" t="n">
        <v>75000</v>
      </c>
      <c r="G1758" s="0" t="n">
        <v>100.07</v>
      </c>
      <c r="H1758" s="0" t="n">
        <v>3.271278</v>
      </c>
      <c r="J1758" s="224" t="n">
        <f aca="false">ROUND(D1758/10000,0)</f>
        <v>2018</v>
      </c>
      <c r="K1758" s="224" t="n">
        <f aca="false">ROUND((D1758-J1758*10000)/100,0)</f>
        <v>7</v>
      </c>
      <c r="L1758" s="224" t="n">
        <f aca="false">D1758-J1758*10000-K1758*100</f>
        <v>10</v>
      </c>
      <c r="M1758" s="325" t="n">
        <f aca="false">DATE(J1758,K1758,L1758)</f>
        <v>43291</v>
      </c>
      <c r="N1758" s="222" t="n">
        <f aca="false">M1758+E1758</f>
        <v>43291.4350578704</v>
      </c>
      <c r="O1758" s="0" t="n">
        <v>100.07</v>
      </c>
      <c r="P1758" s="0" t="n">
        <v>3.271278</v>
      </c>
      <c r="Q1758" s="0" t="s">
        <v>286</v>
      </c>
    </row>
    <row r="1759" customFormat="false" ht="15" hidden="false" customHeight="false" outlineLevel="0" collapsed="false">
      <c r="A1759" s="0" t="s">
        <v>1427</v>
      </c>
      <c r="B1759" s="0" t="s">
        <v>286</v>
      </c>
      <c r="C1759" s="0" t="s">
        <v>325</v>
      </c>
      <c r="D1759" s="0" t="n">
        <v>20180710</v>
      </c>
      <c r="E1759" s="0" t="s">
        <v>1487</v>
      </c>
      <c r="F1759" s="0" t="n">
        <v>35000</v>
      </c>
      <c r="G1759" s="0" t="n">
        <v>101.078</v>
      </c>
      <c r="H1759" s="0" t="n">
        <v>2.877379</v>
      </c>
      <c r="J1759" s="224" t="n">
        <f aca="false">ROUND(D1759/10000,0)</f>
        <v>2018</v>
      </c>
      <c r="K1759" s="224" t="n">
        <f aca="false">ROUND((D1759-J1759*10000)/100,0)</f>
        <v>7</v>
      </c>
      <c r="L1759" s="224" t="n">
        <f aca="false">D1759-J1759*10000-K1759*100</f>
        <v>10</v>
      </c>
      <c r="M1759" s="325" t="n">
        <f aca="false">DATE(J1759,K1759,L1759)</f>
        <v>43291</v>
      </c>
      <c r="N1759" s="222" t="n">
        <f aca="false">M1759+E1759</f>
        <v>43291.4949768519</v>
      </c>
      <c r="O1759" s="0" t="n">
        <v>101.078</v>
      </c>
      <c r="P1759" s="0" t="n">
        <v>2.877379</v>
      </c>
      <c r="Q1759" s="0" t="s">
        <v>286</v>
      </c>
    </row>
    <row r="1760" customFormat="false" ht="15" hidden="false" customHeight="false" outlineLevel="0" collapsed="false">
      <c r="A1760" s="0" t="s">
        <v>1427</v>
      </c>
      <c r="B1760" s="0" t="s">
        <v>286</v>
      </c>
      <c r="C1760" s="0" t="s">
        <v>325</v>
      </c>
      <c r="D1760" s="0" t="n">
        <v>20180710</v>
      </c>
      <c r="E1760" s="0" t="s">
        <v>1487</v>
      </c>
      <c r="F1760" s="0" t="n">
        <v>35000</v>
      </c>
      <c r="G1760" s="0" t="n">
        <v>99.948</v>
      </c>
      <c r="H1760" s="0" t="n">
        <v>3.319279</v>
      </c>
      <c r="J1760" s="224" t="n">
        <f aca="false">ROUND(D1760/10000,0)</f>
        <v>2018</v>
      </c>
      <c r="K1760" s="224" t="n">
        <f aca="false">ROUND((D1760-J1760*10000)/100,0)</f>
        <v>7</v>
      </c>
      <c r="L1760" s="224" t="n">
        <f aca="false">D1760-J1760*10000-K1760*100</f>
        <v>10</v>
      </c>
      <c r="M1760" s="325" t="n">
        <f aca="false">DATE(J1760,K1760,L1760)</f>
        <v>43291</v>
      </c>
      <c r="N1760" s="222" t="n">
        <f aca="false">M1760+E1760</f>
        <v>43291.4949768519</v>
      </c>
      <c r="O1760" s="0" t="n">
        <v>99.948</v>
      </c>
      <c r="P1760" s="0" t="n">
        <v>3.319279</v>
      </c>
      <c r="Q1760" s="0" t="s">
        <v>286</v>
      </c>
    </row>
    <row r="1761" customFormat="false" ht="15" hidden="false" customHeight="false" outlineLevel="0" collapsed="false">
      <c r="A1761" s="0" t="s">
        <v>1427</v>
      </c>
      <c r="B1761" s="0" t="s">
        <v>286</v>
      </c>
      <c r="C1761" s="0" t="s">
        <v>325</v>
      </c>
      <c r="D1761" s="0" t="n">
        <v>20180710</v>
      </c>
      <c r="E1761" s="0" t="s">
        <v>1488</v>
      </c>
      <c r="F1761" s="0" t="n">
        <v>35000</v>
      </c>
      <c r="G1761" s="0" t="n">
        <v>99.948</v>
      </c>
      <c r="H1761" s="0" t="n">
        <v>3.319279</v>
      </c>
      <c r="J1761" s="224" t="n">
        <f aca="false">ROUND(D1761/10000,0)</f>
        <v>2018</v>
      </c>
      <c r="K1761" s="224" t="n">
        <f aca="false">ROUND((D1761-J1761*10000)/100,0)</f>
        <v>7</v>
      </c>
      <c r="L1761" s="224" t="n">
        <f aca="false">D1761-J1761*10000-K1761*100</f>
        <v>10</v>
      </c>
      <c r="M1761" s="325" t="n">
        <f aca="false">DATE(J1761,K1761,L1761)</f>
        <v>43291</v>
      </c>
      <c r="N1761" s="222" t="n">
        <f aca="false">M1761+E1761</f>
        <v>43291.4950925926</v>
      </c>
      <c r="O1761" s="0" t="n">
        <v>99.948</v>
      </c>
      <c r="P1761" s="0" t="n">
        <v>3.319279</v>
      </c>
      <c r="Q1761" s="0" t="s">
        <v>286</v>
      </c>
    </row>
    <row r="1762" customFormat="false" ht="15" hidden="false" customHeight="false" outlineLevel="0" collapsed="false">
      <c r="A1762" s="0" t="s">
        <v>1427</v>
      </c>
      <c r="B1762" s="0" t="s">
        <v>286</v>
      </c>
      <c r="C1762" s="0" t="s">
        <v>325</v>
      </c>
      <c r="D1762" s="0" t="n">
        <v>20180710</v>
      </c>
      <c r="E1762" s="0" t="s">
        <v>1489</v>
      </c>
      <c r="F1762" s="0" t="n">
        <v>34000</v>
      </c>
      <c r="G1762" s="0" t="n">
        <v>100.046</v>
      </c>
      <c r="H1762" s="0" t="n">
        <v>3.280715</v>
      </c>
      <c r="J1762" s="224" t="n">
        <f aca="false">ROUND(D1762/10000,0)</f>
        <v>2018</v>
      </c>
      <c r="K1762" s="224" t="n">
        <f aca="false">ROUND((D1762-J1762*10000)/100,0)</f>
        <v>7</v>
      </c>
      <c r="L1762" s="224" t="n">
        <f aca="false">D1762-J1762*10000-K1762*100</f>
        <v>10</v>
      </c>
      <c r="M1762" s="325" t="n">
        <f aca="false">DATE(J1762,K1762,L1762)</f>
        <v>43291</v>
      </c>
      <c r="N1762" s="222" t="n">
        <f aca="false">M1762+E1762</f>
        <v>43291.6335416667</v>
      </c>
      <c r="O1762" s="0" t="n">
        <v>100.046</v>
      </c>
      <c r="P1762" s="0" t="n">
        <v>3.280715</v>
      </c>
      <c r="Q1762" s="0" t="s">
        <v>286</v>
      </c>
    </row>
    <row r="1763" customFormat="false" ht="15" hidden="false" customHeight="false" outlineLevel="0" collapsed="false">
      <c r="A1763" s="0" t="s">
        <v>1427</v>
      </c>
      <c r="B1763" s="0" t="s">
        <v>286</v>
      </c>
      <c r="C1763" s="0" t="s">
        <v>325</v>
      </c>
      <c r="D1763" s="0" t="n">
        <v>20180710</v>
      </c>
      <c r="E1763" s="0" t="s">
        <v>1490</v>
      </c>
      <c r="F1763" s="0" t="n">
        <v>34000</v>
      </c>
      <c r="G1763" s="0" t="n">
        <v>100.046</v>
      </c>
      <c r="H1763" s="0" t="n">
        <v>3.280715</v>
      </c>
      <c r="J1763" s="224" t="n">
        <f aca="false">ROUND(D1763/10000,0)</f>
        <v>2018</v>
      </c>
      <c r="K1763" s="224" t="n">
        <f aca="false">ROUND((D1763-J1763*10000)/100,0)</f>
        <v>7</v>
      </c>
      <c r="L1763" s="224" t="n">
        <f aca="false">D1763-J1763*10000-K1763*100</f>
        <v>10</v>
      </c>
      <c r="M1763" s="325" t="n">
        <f aca="false">DATE(J1763,K1763,L1763)</f>
        <v>43291</v>
      </c>
      <c r="N1763" s="222" t="n">
        <f aca="false">M1763+E1763</f>
        <v>43291.6336805556</v>
      </c>
      <c r="O1763" s="0" t="n">
        <v>100.046</v>
      </c>
      <c r="P1763" s="0" t="n">
        <v>3.280715</v>
      </c>
      <c r="Q1763" s="0" t="s">
        <v>286</v>
      </c>
    </row>
    <row r="1764" customFormat="false" ht="15" hidden="false" customHeight="false" outlineLevel="0" collapsed="false">
      <c r="A1764" s="0" t="s">
        <v>1427</v>
      </c>
      <c r="B1764" s="0" t="s">
        <v>286</v>
      </c>
      <c r="C1764" s="0" t="s">
        <v>325</v>
      </c>
      <c r="D1764" s="0" t="n">
        <v>20180711</v>
      </c>
      <c r="E1764" s="0" t="s">
        <v>1491</v>
      </c>
      <c r="F1764" s="0" t="n">
        <v>60000</v>
      </c>
      <c r="G1764" s="0" t="n">
        <v>99.86</v>
      </c>
      <c r="H1764" s="0" t="n">
        <v>3.354009</v>
      </c>
      <c r="J1764" s="224" t="n">
        <f aca="false">ROUND(D1764/10000,0)</f>
        <v>2018</v>
      </c>
      <c r="K1764" s="224" t="n">
        <f aca="false">ROUND((D1764-J1764*10000)/100,0)</f>
        <v>7</v>
      </c>
      <c r="L1764" s="224" t="n">
        <f aca="false">D1764-J1764*10000-K1764*100</f>
        <v>11</v>
      </c>
      <c r="M1764" s="325" t="n">
        <f aca="false">DATE(J1764,K1764,L1764)</f>
        <v>43292</v>
      </c>
      <c r="N1764" s="222" t="n">
        <f aca="false">M1764+E1764</f>
        <v>43292.4750578704</v>
      </c>
      <c r="O1764" s="0" t="n">
        <v>99.86</v>
      </c>
      <c r="P1764" s="0" t="n">
        <v>3.354009</v>
      </c>
      <c r="Q1764" s="0" t="s">
        <v>286</v>
      </c>
    </row>
    <row r="1765" customFormat="false" ht="15" hidden="false" customHeight="false" outlineLevel="0" collapsed="false">
      <c r="A1765" s="0" t="s">
        <v>1427</v>
      </c>
      <c r="B1765" s="0" t="s">
        <v>286</v>
      </c>
      <c r="C1765" s="0" t="s">
        <v>325</v>
      </c>
      <c r="D1765" s="0" t="n">
        <v>20180711</v>
      </c>
      <c r="E1765" s="0" t="s">
        <v>1492</v>
      </c>
      <c r="F1765" s="0" t="n">
        <v>25000</v>
      </c>
      <c r="G1765" s="0" t="n">
        <v>99.773</v>
      </c>
      <c r="H1765" s="0" t="n">
        <v>3.388354</v>
      </c>
      <c r="J1765" s="224" t="n">
        <f aca="false">ROUND(D1765/10000,0)</f>
        <v>2018</v>
      </c>
      <c r="K1765" s="224" t="n">
        <f aca="false">ROUND((D1765-J1765*10000)/100,0)</f>
        <v>7</v>
      </c>
      <c r="L1765" s="224" t="n">
        <f aca="false">D1765-J1765*10000-K1765*100</f>
        <v>11</v>
      </c>
      <c r="M1765" s="325" t="n">
        <f aca="false">DATE(J1765,K1765,L1765)</f>
        <v>43292</v>
      </c>
      <c r="N1765" s="222" t="n">
        <f aca="false">M1765+E1765</f>
        <v>43292.5106365741</v>
      </c>
      <c r="O1765" s="0" t="n">
        <v>99.773</v>
      </c>
      <c r="P1765" s="0" t="n">
        <v>3.388354</v>
      </c>
      <c r="Q1765" s="0" t="s">
        <v>286</v>
      </c>
    </row>
    <row r="1766" customFormat="false" ht="15" hidden="false" customHeight="false" outlineLevel="0" collapsed="false">
      <c r="A1766" s="0" t="s">
        <v>1427</v>
      </c>
      <c r="B1766" s="0" t="s">
        <v>286</v>
      </c>
      <c r="C1766" s="0" t="s">
        <v>325</v>
      </c>
      <c r="D1766" s="0" t="n">
        <v>20180711</v>
      </c>
      <c r="E1766" s="0" t="s">
        <v>1492</v>
      </c>
      <c r="F1766" s="0" t="n">
        <v>25000</v>
      </c>
      <c r="G1766" s="0" t="n">
        <v>99.773</v>
      </c>
      <c r="H1766" s="0" t="n">
        <v>3.388354</v>
      </c>
      <c r="J1766" s="224" t="n">
        <f aca="false">ROUND(D1766/10000,0)</f>
        <v>2018</v>
      </c>
      <c r="K1766" s="224" t="n">
        <f aca="false">ROUND((D1766-J1766*10000)/100,0)</f>
        <v>7</v>
      </c>
      <c r="L1766" s="224" t="n">
        <f aca="false">D1766-J1766*10000-K1766*100</f>
        <v>11</v>
      </c>
      <c r="M1766" s="325" t="n">
        <f aca="false">DATE(J1766,K1766,L1766)</f>
        <v>43292</v>
      </c>
      <c r="N1766" s="222" t="n">
        <f aca="false">M1766+E1766</f>
        <v>43292.5106365741</v>
      </c>
      <c r="O1766" s="0" t="n">
        <v>99.773</v>
      </c>
      <c r="P1766" s="0" t="n">
        <v>3.388354</v>
      </c>
      <c r="Q1766" s="0" t="s">
        <v>286</v>
      </c>
    </row>
    <row r="1767" customFormat="false" ht="15" hidden="false" customHeight="false" outlineLevel="0" collapsed="false">
      <c r="A1767" s="0" t="s">
        <v>1427</v>
      </c>
      <c r="B1767" s="0" t="s">
        <v>286</v>
      </c>
      <c r="C1767" s="0" t="s">
        <v>325</v>
      </c>
      <c r="D1767" s="0" t="n">
        <v>20180711</v>
      </c>
      <c r="E1767" s="0" t="s">
        <v>1493</v>
      </c>
      <c r="F1767" s="0" t="n">
        <v>125000</v>
      </c>
      <c r="G1767" s="0" t="n">
        <v>99.738</v>
      </c>
      <c r="H1767" s="0" t="n">
        <v>3.402181</v>
      </c>
      <c r="J1767" s="224" t="n">
        <f aca="false">ROUND(D1767/10000,0)</f>
        <v>2018</v>
      </c>
      <c r="K1767" s="224" t="n">
        <f aca="false">ROUND((D1767-J1767*10000)/100,0)</f>
        <v>7</v>
      </c>
      <c r="L1767" s="224" t="n">
        <f aca="false">D1767-J1767*10000-K1767*100</f>
        <v>11</v>
      </c>
      <c r="M1767" s="325" t="n">
        <f aca="false">DATE(J1767,K1767,L1767)</f>
        <v>43292</v>
      </c>
      <c r="N1767" s="222" t="n">
        <f aca="false">M1767+E1767</f>
        <v>43292.5107175926</v>
      </c>
      <c r="O1767" s="0" t="n">
        <v>99.738</v>
      </c>
      <c r="P1767" s="0" t="n">
        <v>3.402181</v>
      </c>
      <c r="Q1767" s="0" t="s">
        <v>286</v>
      </c>
    </row>
    <row r="1768" customFormat="false" ht="15" hidden="false" customHeight="false" outlineLevel="0" collapsed="false">
      <c r="A1768" s="0" t="s">
        <v>1427</v>
      </c>
      <c r="B1768" s="0" t="s">
        <v>286</v>
      </c>
      <c r="C1768" s="0" t="s">
        <v>325</v>
      </c>
      <c r="D1768" s="0" t="n">
        <v>20180711</v>
      </c>
      <c r="E1768" s="0" t="s">
        <v>1494</v>
      </c>
      <c r="F1768" s="0" t="n">
        <v>125000</v>
      </c>
      <c r="G1768" s="0" t="n">
        <v>99.718</v>
      </c>
      <c r="H1768" s="0" t="n">
        <v>3.410085</v>
      </c>
      <c r="J1768" s="224" t="n">
        <f aca="false">ROUND(D1768/10000,0)</f>
        <v>2018</v>
      </c>
      <c r="K1768" s="224" t="n">
        <f aca="false">ROUND((D1768-J1768*10000)/100,0)</f>
        <v>7</v>
      </c>
      <c r="L1768" s="224" t="n">
        <f aca="false">D1768-J1768*10000-K1768*100</f>
        <v>11</v>
      </c>
      <c r="M1768" s="325" t="n">
        <f aca="false">DATE(J1768,K1768,L1768)</f>
        <v>43292</v>
      </c>
      <c r="N1768" s="222" t="n">
        <f aca="false">M1768+E1768</f>
        <v>43292.5108680556</v>
      </c>
      <c r="O1768" s="0" t="n">
        <v>99.718</v>
      </c>
      <c r="P1768" s="0" t="n">
        <v>3.410085</v>
      </c>
      <c r="Q1768" s="0" t="s">
        <v>286</v>
      </c>
    </row>
    <row r="1769" customFormat="false" ht="15" hidden="false" customHeight="false" outlineLevel="0" collapsed="false">
      <c r="A1769" s="0" t="s">
        <v>1427</v>
      </c>
      <c r="B1769" s="0" t="s">
        <v>286</v>
      </c>
      <c r="C1769" s="0" t="s">
        <v>325</v>
      </c>
      <c r="D1769" s="0" t="n">
        <v>20180711</v>
      </c>
      <c r="E1769" s="0" t="s">
        <v>1495</v>
      </c>
      <c r="F1769" s="0" t="n">
        <v>125000</v>
      </c>
      <c r="G1769" s="0" t="n">
        <v>99.643</v>
      </c>
      <c r="H1769" s="0" t="n">
        <v>3.439741</v>
      </c>
      <c r="J1769" s="224" t="n">
        <f aca="false">ROUND(D1769/10000,0)</f>
        <v>2018</v>
      </c>
      <c r="K1769" s="224" t="n">
        <f aca="false">ROUND((D1769-J1769*10000)/100,0)</f>
        <v>7</v>
      </c>
      <c r="L1769" s="224" t="n">
        <f aca="false">D1769-J1769*10000-K1769*100</f>
        <v>11</v>
      </c>
      <c r="M1769" s="325" t="n">
        <f aca="false">DATE(J1769,K1769,L1769)</f>
        <v>43292</v>
      </c>
      <c r="N1769" s="222" t="n">
        <f aca="false">M1769+E1769</f>
        <v>43292.5108796296</v>
      </c>
      <c r="O1769" s="0" t="n">
        <v>99.643</v>
      </c>
      <c r="P1769" s="0" t="n">
        <v>3.439741</v>
      </c>
      <c r="Q1769" s="0" t="s">
        <v>286</v>
      </c>
    </row>
    <row r="1770" customFormat="false" ht="15" hidden="false" customHeight="false" outlineLevel="0" collapsed="false">
      <c r="A1770" s="0" t="s">
        <v>1427</v>
      </c>
      <c r="B1770" s="0" t="s">
        <v>286</v>
      </c>
      <c r="C1770" s="0" t="s">
        <v>325</v>
      </c>
      <c r="D1770" s="0" t="n">
        <v>20180711</v>
      </c>
      <c r="E1770" s="0" t="s">
        <v>1496</v>
      </c>
      <c r="F1770" s="0" t="n">
        <v>125000</v>
      </c>
      <c r="G1770" s="0" t="n">
        <v>99.738</v>
      </c>
      <c r="H1770" s="0" t="n">
        <v>3.402181</v>
      </c>
      <c r="J1770" s="224" t="n">
        <f aca="false">ROUND(D1770/10000,0)</f>
        <v>2018</v>
      </c>
      <c r="K1770" s="224" t="n">
        <f aca="false">ROUND((D1770-J1770*10000)/100,0)</f>
        <v>7</v>
      </c>
      <c r="L1770" s="224" t="n">
        <f aca="false">D1770-J1770*10000-K1770*100</f>
        <v>11</v>
      </c>
      <c r="M1770" s="325" t="n">
        <f aca="false">DATE(J1770,K1770,L1770)</f>
        <v>43292</v>
      </c>
      <c r="N1770" s="222" t="n">
        <f aca="false">M1770+E1770</f>
        <v>43292.5108912037</v>
      </c>
      <c r="O1770" s="0" t="n">
        <v>99.738</v>
      </c>
      <c r="P1770" s="0" t="n">
        <v>3.402181</v>
      </c>
      <c r="Q1770" s="0" t="s">
        <v>286</v>
      </c>
    </row>
    <row r="1771" customFormat="false" ht="15" hidden="false" customHeight="false" outlineLevel="0" collapsed="false">
      <c r="A1771" s="0" t="s">
        <v>1427</v>
      </c>
      <c r="B1771" s="0" t="s">
        <v>286</v>
      </c>
      <c r="C1771" s="0" t="s">
        <v>325</v>
      </c>
      <c r="D1771" s="0" t="n">
        <v>20180711</v>
      </c>
      <c r="E1771" s="0" t="s">
        <v>1497</v>
      </c>
      <c r="F1771" s="0" t="n">
        <v>37000</v>
      </c>
      <c r="G1771" s="0" t="n">
        <v>99.764</v>
      </c>
      <c r="H1771" s="0" t="n">
        <v>3.391909</v>
      </c>
      <c r="J1771" s="224" t="n">
        <f aca="false">ROUND(D1771/10000,0)</f>
        <v>2018</v>
      </c>
      <c r="K1771" s="224" t="n">
        <f aca="false">ROUND((D1771-J1771*10000)/100,0)</f>
        <v>7</v>
      </c>
      <c r="L1771" s="224" t="n">
        <f aca="false">D1771-J1771*10000-K1771*100</f>
        <v>11</v>
      </c>
      <c r="M1771" s="325" t="n">
        <f aca="false">DATE(J1771,K1771,L1771)</f>
        <v>43292</v>
      </c>
      <c r="N1771" s="222" t="n">
        <f aca="false">M1771+E1771</f>
        <v>43292.5114583333</v>
      </c>
      <c r="O1771" s="0" t="n">
        <v>99.764</v>
      </c>
      <c r="P1771" s="0" t="n">
        <v>3.391909</v>
      </c>
      <c r="Q1771" s="0" t="s">
        <v>286</v>
      </c>
    </row>
    <row r="1772" customFormat="false" ht="15" hidden="false" customHeight="false" outlineLevel="0" collapsed="false">
      <c r="A1772" s="0" t="s">
        <v>1427</v>
      </c>
      <c r="B1772" s="0" t="s">
        <v>286</v>
      </c>
      <c r="C1772" s="0" t="s">
        <v>325</v>
      </c>
      <c r="D1772" s="0" t="n">
        <v>20180711</v>
      </c>
      <c r="E1772" s="0" t="s">
        <v>1498</v>
      </c>
      <c r="F1772" s="0" t="n">
        <v>250000</v>
      </c>
      <c r="G1772" s="0" t="n">
        <v>99.593</v>
      </c>
      <c r="H1772" s="0" t="n">
        <v>3.459527</v>
      </c>
      <c r="J1772" s="224" t="n">
        <f aca="false">ROUND(D1772/10000,0)</f>
        <v>2018</v>
      </c>
      <c r="K1772" s="224" t="n">
        <f aca="false">ROUND((D1772-J1772*10000)/100,0)</f>
        <v>7</v>
      </c>
      <c r="L1772" s="224" t="n">
        <f aca="false">D1772-J1772*10000-K1772*100</f>
        <v>11</v>
      </c>
      <c r="M1772" s="325" t="n">
        <f aca="false">DATE(J1772,K1772,L1772)</f>
        <v>43292</v>
      </c>
      <c r="N1772" s="222" t="n">
        <f aca="false">M1772+E1772</f>
        <v>43292.5120023148</v>
      </c>
      <c r="O1772" s="0" t="n">
        <v>99.593</v>
      </c>
      <c r="P1772" s="0" t="n">
        <v>3.459527</v>
      </c>
      <c r="Q1772" s="0" t="s">
        <v>286</v>
      </c>
    </row>
    <row r="1773" customFormat="false" ht="15" hidden="false" customHeight="false" outlineLevel="0" collapsed="false">
      <c r="A1773" s="0" t="s">
        <v>1427</v>
      </c>
      <c r="B1773" s="0" t="s">
        <v>286</v>
      </c>
      <c r="C1773" s="0" t="s">
        <v>325</v>
      </c>
      <c r="D1773" s="0" t="n">
        <v>20180711</v>
      </c>
      <c r="E1773" s="0" t="s">
        <v>1499</v>
      </c>
      <c r="F1773" s="0" t="n">
        <v>250000</v>
      </c>
      <c r="G1773" s="0" t="n">
        <v>99.593</v>
      </c>
      <c r="H1773" s="0" t="n">
        <v>3.459527</v>
      </c>
      <c r="J1773" s="224" t="n">
        <f aca="false">ROUND(D1773/10000,0)</f>
        <v>2018</v>
      </c>
      <c r="K1773" s="224" t="n">
        <f aca="false">ROUND((D1773-J1773*10000)/100,0)</f>
        <v>7</v>
      </c>
      <c r="L1773" s="224" t="n">
        <f aca="false">D1773-J1773*10000-K1773*100</f>
        <v>11</v>
      </c>
      <c r="M1773" s="325" t="n">
        <f aca="false">DATE(J1773,K1773,L1773)</f>
        <v>43292</v>
      </c>
      <c r="N1773" s="222" t="n">
        <f aca="false">M1773+E1773</f>
        <v>43292.5122106481</v>
      </c>
      <c r="O1773" s="0" t="n">
        <v>99.593</v>
      </c>
      <c r="P1773" s="0" t="n">
        <v>3.459527</v>
      </c>
      <c r="Q1773" s="0" t="s">
        <v>286</v>
      </c>
    </row>
    <row r="1774" customFormat="false" ht="15" hidden="false" customHeight="false" outlineLevel="0" collapsed="false">
      <c r="A1774" s="0" t="s">
        <v>1427</v>
      </c>
      <c r="B1774" s="0" t="s">
        <v>286</v>
      </c>
      <c r="C1774" s="0" t="s">
        <v>325</v>
      </c>
      <c r="D1774" s="0" t="n">
        <v>20180711</v>
      </c>
      <c r="E1774" s="0" t="s">
        <v>1500</v>
      </c>
      <c r="F1774" s="0" t="n">
        <v>16000</v>
      </c>
      <c r="G1774" s="0" t="n">
        <v>99.798</v>
      </c>
      <c r="H1774" s="0" t="n">
        <v>3.378481</v>
      </c>
      <c r="J1774" s="224" t="n">
        <f aca="false">ROUND(D1774/10000,0)</f>
        <v>2018</v>
      </c>
      <c r="K1774" s="224" t="n">
        <f aca="false">ROUND((D1774-J1774*10000)/100,0)</f>
        <v>7</v>
      </c>
      <c r="L1774" s="224" t="n">
        <f aca="false">D1774-J1774*10000-K1774*100</f>
        <v>11</v>
      </c>
      <c r="M1774" s="325" t="n">
        <f aca="false">DATE(J1774,K1774,L1774)</f>
        <v>43292</v>
      </c>
      <c r="N1774" s="222" t="n">
        <f aca="false">M1774+E1774</f>
        <v>43292.512337963</v>
      </c>
      <c r="O1774" s="0" t="n">
        <v>99.798</v>
      </c>
      <c r="P1774" s="0" t="n">
        <v>3.378481</v>
      </c>
      <c r="Q1774" s="0" t="s">
        <v>286</v>
      </c>
    </row>
    <row r="1775" customFormat="false" ht="15" hidden="false" customHeight="false" outlineLevel="0" collapsed="false">
      <c r="A1775" s="0" t="s">
        <v>1427</v>
      </c>
      <c r="B1775" s="0" t="s">
        <v>286</v>
      </c>
      <c r="C1775" s="0" t="s">
        <v>325</v>
      </c>
      <c r="D1775" s="0" t="n">
        <v>20180711</v>
      </c>
      <c r="E1775" s="0" t="s">
        <v>1501</v>
      </c>
      <c r="F1775" s="0" t="n">
        <v>234000</v>
      </c>
      <c r="G1775" s="0" t="n">
        <v>99.708</v>
      </c>
      <c r="H1775" s="0" t="n">
        <v>3.414037</v>
      </c>
      <c r="J1775" s="224" t="n">
        <f aca="false">ROUND(D1775/10000,0)</f>
        <v>2018</v>
      </c>
      <c r="K1775" s="224" t="n">
        <f aca="false">ROUND((D1775-J1775*10000)/100,0)</f>
        <v>7</v>
      </c>
      <c r="L1775" s="224" t="n">
        <f aca="false">D1775-J1775*10000-K1775*100</f>
        <v>11</v>
      </c>
      <c r="M1775" s="325" t="n">
        <f aca="false">DATE(J1775,K1775,L1775)</f>
        <v>43292</v>
      </c>
      <c r="N1775" s="222" t="n">
        <f aca="false">M1775+E1775</f>
        <v>43292.5126736111</v>
      </c>
      <c r="O1775" s="0" t="n">
        <v>99.708</v>
      </c>
      <c r="P1775" s="0" t="n">
        <v>3.414037</v>
      </c>
      <c r="Q1775" s="0" t="s">
        <v>286</v>
      </c>
    </row>
    <row r="1776" customFormat="false" ht="15" hidden="false" customHeight="false" outlineLevel="0" collapsed="false">
      <c r="A1776" s="0" t="s">
        <v>1427</v>
      </c>
      <c r="B1776" s="0" t="s">
        <v>286</v>
      </c>
      <c r="C1776" s="0" t="s">
        <v>325</v>
      </c>
      <c r="D1776" s="0" t="n">
        <v>20180711</v>
      </c>
      <c r="E1776" s="0" t="s">
        <v>1502</v>
      </c>
      <c r="F1776" s="0" t="n">
        <v>234000</v>
      </c>
      <c r="G1776" s="0" t="n">
        <v>99.708</v>
      </c>
      <c r="H1776" s="0" t="n">
        <v>3.414037</v>
      </c>
      <c r="J1776" s="224" t="n">
        <f aca="false">ROUND(D1776/10000,0)</f>
        <v>2018</v>
      </c>
      <c r="K1776" s="224" t="n">
        <f aca="false">ROUND((D1776-J1776*10000)/100,0)</f>
        <v>7</v>
      </c>
      <c r="L1776" s="224" t="n">
        <f aca="false">D1776-J1776*10000-K1776*100</f>
        <v>11</v>
      </c>
      <c r="M1776" s="325" t="n">
        <f aca="false">DATE(J1776,K1776,L1776)</f>
        <v>43292</v>
      </c>
      <c r="N1776" s="222" t="n">
        <f aca="false">M1776+E1776</f>
        <v>43292.5126851852</v>
      </c>
      <c r="O1776" s="0" t="n">
        <v>99.708</v>
      </c>
      <c r="P1776" s="0" t="n">
        <v>3.414037</v>
      </c>
      <c r="Q1776" s="0" t="s">
        <v>286</v>
      </c>
    </row>
    <row r="1777" customFormat="false" ht="15" hidden="false" customHeight="false" outlineLevel="0" collapsed="false">
      <c r="A1777" s="0" t="s">
        <v>1427</v>
      </c>
      <c r="B1777" s="0" t="s">
        <v>286</v>
      </c>
      <c r="C1777" s="0" t="s">
        <v>325</v>
      </c>
      <c r="D1777" s="0" t="n">
        <v>20180711</v>
      </c>
      <c r="E1777" s="0" t="s">
        <v>1503</v>
      </c>
      <c r="F1777" s="0" t="n">
        <v>100000</v>
      </c>
      <c r="G1777" s="0" t="n">
        <v>99.618</v>
      </c>
      <c r="H1777" s="0" t="n">
        <v>3.449633</v>
      </c>
      <c r="J1777" s="224" t="n">
        <f aca="false">ROUND(D1777/10000,0)</f>
        <v>2018</v>
      </c>
      <c r="K1777" s="224" t="n">
        <f aca="false">ROUND((D1777-J1777*10000)/100,0)</f>
        <v>7</v>
      </c>
      <c r="L1777" s="224" t="n">
        <f aca="false">D1777-J1777*10000-K1777*100</f>
        <v>11</v>
      </c>
      <c r="M1777" s="325" t="n">
        <f aca="false">DATE(J1777,K1777,L1777)</f>
        <v>43292</v>
      </c>
      <c r="N1777" s="222" t="n">
        <f aca="false">M1777+E1777</f>
        <v>43292.5453240741</v>
      </c>
      <c r="O1777" s="0" t="n">
        <v>99.618</v>
      </c>
      <c r="P1777" s="0" t="n">
        <v>3.449633</v>
      </c>
      <c r="Q1777" s="0" t="s">
        <v>286</v>
      </c>
    </row>
    <row r="1778" customFormat="false" ht="15" hidden="false" customHeight="false" outlineLevel="0" collapsed="false">
      <c r="A1778" s="0" t="s">
        <v>1427</v>
      </c>
      <c r="B1778" s="0" t="s">
        <v>286</v>
      </c>
      <c r="C1778" s="0" t="s">
        <v>325</v>
      </c>
      <c r="D1778" s="0" t="n">
        <v>20180711</v>
      </c>
      <c r="E1778" s="0" t="s">
        <v>1504</v>
      </c>
      <c r="F1778" s="0" t="n">
        <v>100000</v>
      </c>
      <c r="G1778" s="0" t="n">
        <v>99.618</v>
      </c>
      <c r="H1778" s="0" t="n">
        <v>3.449633</v>
      </c>
      <c r="J1778" s="224" t="n">
        <f aca="false">ROUND(D1778/10000,0)</f>
        <v>2018</v>
      </c>
      <c r="K1778" s="224" t="n">
        <f aca="false">ROUND((D1778-J1778*10000)/100,0)</f>
        <v>7</v>
      </c>
      <c r="L1778" s="224" t="n">
        <f aca="false">D1778-J1778*10000-K1778*100</f>
        <v>11</v>
      </c>
      <c r="M1778" s="325" t="n">
        <f aca="false">DATE(J1778,K1778,L1778)</f>
        <v>43292</v>
      </c>
      <c r="N1778" s="222" t="n">
        <f aca="false">M1778+E1778</f>
        <v>43292.5456018519</v>
      </c>
      <c r="O1778" s="0" t="n">
        <v>99.618</v>
      </c>
      <c r="P1778" s="0" t="n">
        <v>3.449633</v>
      </c>
      <c r="Q1778" s="0" t="s">
        <v>286</v>
      </c>
    </row>
    <row r="1779" customFormat="false" ht="15" hidden="false" customHeight="false" outlineLevel="0" collapsed="false">
      <c r="A1779" s="0" t="s">
        <v>1427</v>
      </c>
      <c r="B1779" s="0" t="s">
        <v>286</v>
      </c>
      <c r="C1779" s="0" t="s">
        <v>325</v>
      </c>
      <c r="D1779" s="0" t="n">
        <v>20180711</v>
      </c>
      <c r="E1779" s="0" t="s">
        <v>1505</v>
      </c>
      <c r="F1779" s="0" t="n">
        <v>167000</v>
      </c>
      <c r="G1779" s="0" t="n">
        <v>99.605</v>
      </c>
      <c r="H1779" s="0" t="n">
        <v>3.454777</v>
      </c>
      <c r="J1779" s="224" t="n">
        <f aca="false">ROUND(D1779/10000,0)</f>
        <v>2018</v>
      </c>
      <c r="K1779" s="224" t="n">
        <f aca="false">ROUND((D1779-J1779*10000)/100,0)</f>
        <v>7</v>
      </c>
      <c r="L1779" s="224" t="n">
        <f aca="false">D1779-J1779*10000-K1779*100</f>
        <v>11</v>
      </c>
      <c r="M1779" s="325" t="n">
        <f aca="false">DATE(J1779,K1779,L1779)</f>
        <v>43292</v>
      </c>
      <c r="N1779" s="222" t="n">
        <f aca="false">M1779+E1779</f>
        <v>43292.5498032407</v>
      </c>
      <c r="O1779" s="0" t="n">
        <v>99.605</v>
      </c>
      <c r="P1779" s="0" t="n">
        <v>3.454777</v>
      </c>
      <c r="Q1779" s="0" t="s">
        <v>286</v>
      </c>
    </row>
    <row r="1780" customFormat="false" ht="15" hidden="false" customHeight="false" outlineLevel="0" collapsed="false">
      <c r="A1780" s="0" t="s">
        <v>1427</v>
      </c>
      <c r="B1780" s="0" t="s">
        <v>286</v>
      </c>
      <c r="C1780" s="0" t="s">
        <v>325</v>
      </c>
      <c r="D1780" s="0" t="n">
        <v>20180711</v>
      </c>
      <c r="E1780" s="0" t="s">
        <v>1506</v>
      </c>
      <c r="F1780" s="0" t="n">
        <v>33000</v>
      </c>
      <c r="G1780" s="0" t="n">
        <v>99.613</v>
      </c>
      <c r="H1780" s="0" t="n">
        <v>3.451611</v>
      </c>
      <c r="J1780" s="224" t="n">
        <f aca="false">ROUND(D1780/10000,0)</f>
        <v>2018</v>
      </c>
      <c r="K1780" s="224" t="n">
        <f aca="false">ROUND((D1780-J1780*10000)/100,0)</f>
        <v>7</v>
      </c>
      <c r="L1780" s="224" t="n">
        <f aca="false">D1780-J1780*10000-K1780*100</f>
        <v>11</v>
      </c>
      <c r="M1780" s="325" t="n">
        <f aca="false">DATE(J1780,K1780,L1780)</f>
        <v>43292</v>
      </c>
      <c r="N1780" s="222" t="n">
        <f aca="false">M1780+E1780</f>
        <v>43292.5678587963</v>
      </c>
      <c r="O1780" s="0" t="n">
        <v>99.613</v>
      </c>
      <c r="P1780" s="0" t="n">
        <v>3.451611</v>
      </c>
      <c r="Q1780" s="0" t="s">
        <v>286</v>
      </c>
    </row>
    <row r="1781" customFormat="false" ht="15" hidden="false" customHeight="false" outlineLevel="0" collapsed="false">
      <c r="A1781" s="0" t="s">
        <v>1427</v>
      </c>
      <c r="B1781" s="0" t="s">
        <v>286</v>
      </c>
      <c r="C1781" s="0" t="s">
        <v>325</v>
      </c>
      <c r="D1781" s="0" t="n">
        <v>20180711</v>
      </c>
      <c r="E1781" s="0" t="s">
        <v>1506</v>
      </c>
      <c r="F1781" s="0" t="n">
        <v>33000</v>
      </c>
      <c r="G1781" s="0" t="n">
        <v>99.613</v>
      </c>
      <c r="H1781" s="0" t="n">
        <v>3.451611</v>
      </c>
      <c r="J1781" s="224" t="n">
        <f aca="false">ROUND(D1781/10000,0)</f>
        <v>2018</v>
      </c>
      <c r="K1781" s="224" t="n">
        <f aca="false">ROUND((D1781-J1781*10000)/100,0)</f>
        <v>7</v>
      </c>
      <c r="L1781" s="224" t="n">
        <f aca="false">D1781-J1781*10000-K1781*100</f>
        <v>11</v>
      </c>
      <c r="M1781" s="325" t="n">
        <f aca="false">DATE(J1781,K1781,L1781)</f>
        <v>43292</v>
      </c>
      <c r="N1781" s="222" t="n">
        <f aca="false">M1781+E1781</f>
        <v>43292.5678587963</v>
      </c>
      <c r="O1781" s="0" t="n">
        <v>99.613</v>
      </c>
      <c r="P1781" s="0" t="n">
        <v>3.451611</v>
      </c>
      <c r="Q1781" s="0" t="s">
        <v>286</v>
      </c>
    </row>
    <row r="1782" customFormat="false" ht="15" hidden="false" customHeight="false" outlineLevel="0" collapsed="false">
      <c r="A1782" s="0" t="s">
        <v>1427</v>
      </c>
      <c r="B1782" s="0" t="s">
        <v>286</v>
      </c>
      <c r="C1782" s="0" t="s">
        <v>325</v>
      </c>
      <c r="D1782" s="0" t="n">
        <v>20180711</v>
      </c>
      <c r="E1782" s="0" t="s">
        <v>1506</v>
      </c>
      <c r="F1782" s="0" t="n">
        <v>33000</v>
      </c>
      <c r="G1782" s="0" t="n">
        <v>99.613</v>
      </c>
      <c r="H1782" s="0" t="n">
        <v>3.451611</v>
      </c>
      <c r="J1782" s="224" t="n">
        <f aca="false">ROUND(D1782/10000,0)</f>
        <v>2018</v>
      </c>
      <c r="K1782" s="224" t="n">
        <f aca="false">ROUND((D1782-J1782*10000)/100,0)</f>
        <v>7</v>
      </c>
      <c r="L1782" s="224" t="n">
        <f aca="false">D1782-J1782*10000-K1782*100</f>
        <v>11</v>
      </c>
      <c r="M1782" s="325" t="n">
        <f aca="false">DATE(J1782,K1782,L1782)</f>
        <v>43292</v>
      </c>
      <c r="N1782" s="222" t="n">
        <f aca="false">M1782+E1782</f>
        <v>43292.5678587963</v>
      </c>
      <c r="O1782" s="0" t="n">
        <v>99.613</v>
      </c>
      <c r="P1782" s="0" t="n">
        <v>3.451611</v>
      </c>
      <c r="Q1782" s="0" t="s">
        <v>286</v>
      </c>
    </row>
    <row r="1783" customFormat="false" ht="15" hidden="false" customHeight="false" outlineLevel="0" collapsed="false">
      <c r="A1783" s="0" t="s">
        <v>1427</v>
      </c>
      <c r="B1783" s="0" t="s">
        <v>286</v>
      </c>
      <c r="C1783" s="0" t="s">
        <v>325</v>
      </c>
      <c r="D1783" s="0" t="n">
        <v>20180711</v>
      </c>
      <c r="E1783" s="0" t="s">
        <v>1507</v>
      </c>
      <c r="F1783" s="0" t="n">
        <v>10000</v>
      </c>
      <c r="G1783" s="0" t="n">
        <v>99.8</v>
      </c>
      <c r="H1783" s="0" t="n">
        <v>3.377691</v>
      </c>
      <c r="J1783" s="224" t="n">
        <f aca="false">ROUND(D1783/10000,0)</f>
        <v>2018</v>
      </c>
      <c r="K1783" s="224" t="n">
        <f aca="false">ROUND((D1783-J1783*10000)/100,0)</f>
        <v>7</v>
      </c>
      <c r="L1783" s="224" t="n">
        <f aca="false">D1783-J1783*10000-K1783*100</f>
        <v>11</v>
      </c>
      <c r="M1783" s="325" t="n">
        <f aca="false">DATE(J1783,K1783,L1783)</f>
        <v>43292</v>
      </c>
      <c r="N1783" s="222" t="n">
        <f aca="false">M1783+E1783</f>
        <v>43292.5709027778</v>
      </c>
      <c r="O1783" s="0" t="n">
        <v>99.8</v>
      </c>
      <c r="P1783" s="0" t="n">
        <v>3.377691</v>
      </c>
      <c r="Q1783" s="0" t="s">
        <v>286</v>
      </c>
    </row>
    <row r="1784" customFormat="false" ht="15" hidden="false" customHeight="false" outlineLevel="0" collapsed="false">
      <c r="A1784" s="0" t="s">
        <v>1427</v>
      </c>
      <c r="B1784" s="0" t="s">
        <v>286</v>
      </c>
      <c r="C1784" s="0" t="s">
        <v>325</v>
      </c>
      <c r="D1784" s="0" t="n">
        <v>20180711</v>
      </c>
      <c r="E1784" s="0" t="s">
        <v>1508</v>
      </c>
      <c r="F1784" s="0" t="n">
        <v>10000</v>
      </c>
      <c r="G1784" s="0" t="n">
        <v>99.9</v>
      </c>
      <c r="H1784" s="0" t="n">
        <v>3.338231</v>
      </c>
      <c r="J1784" s="224" t="n">
        <f aca="false">ROUND(D1784/10000,0)</f>
        <v>2018</v>
      </c>
      <c r="K1784" s="224" t="n">
        <f aca="false">ROUND((D1784-J1784*10000)/100,0)</f>
        <v>7</v>
      </c>
      <c r="L1784" s="224" t="n">
        <f aca="false">D1784-J1784*10000-K1784*100</f>
        <v>11</v>
      </c>
      <c r="M1784" s="325" t="n">
        <f aca="false">DATE(J1784,K1784,L1784)</f>
        <v>43292</v>
      </c>
      <c r="N1784" s="222" t="n">
        <f aca="false">M1784+E1784</f>
        <v>43292.5712731482</v>
      </c>
      <c r="O1784" s="0" t="n">
        <v>99.9</v>
      </c>
      <c r="P1784" s="0" t="n">
        <v>3.338231</v>
      </c>
      <c r="Q1784" s="0" t="s">
        <v>286</v>
      </c>
    </row>
    <row r="1785" customFormat="false" ht="15" hidden="false" customHeight="false" outlineLevel="0" collapsed="false">
      <c r="A1785" s="0" t="s">
        <v>1427</v>
      </c>
      <c r="B1785" s="0" t="s">
        <v>286</v>
      </c>
      <c r="C1785" s="0" t="s">
        <v>325</v>
      </c>
      <c r="D1785" s="0" t="n">
        <v>20180711</v>
      </c>
      <c r="E1785" s="0" t="s">
        <v>1508</v>
      </c>
      <c r="F1785" s="0" t="n">
        <v>10000</v>
      </c>
      <c r="G1785" s="0" t="n">
        <v>99.8</v>
      </c>
      <c r="H1785" s="0" t="n">
        <v>3.377691</v>
      </c>
      <c r="J1785" s="224" t="n">
        <f aca="false">ROUND(D1785/10000,0)</f>
        <v>2018</v>
      </c>
      <c r="K1785" s="224" t="n">
        <f aca="false">ROUND((D1785-J1785*10000)/100,0)</f>
        <v>7</v>
      </c>
      <c r="L1785" s="224" t="n">
        <f aca="false">D1785-J1785*10000-K1785*100</f>
        <v>11</v>
      </c>
      <c r="M1785" s="325" t="n">
        <f aca="false">DATE(J1785,K1785,L1785)</f>
        <v>43292</v>
      </c>
      <c r="N1785" s="222" t="n">
        <f aca="false">M1785+E1785</f>
        <v>43292.5712731482</v>
      </c>
      <c r="O1785" s="0" t="n">
        <v>99.8</v>
      </c>
      <c r="P1785" s="0" t="n">
        <v>3.377691</v>
      </c>
      <c r="Q1785" s="0" t="s">
        <v>286</v>
      </c>
    </row>
    <row r="1786" customFormat="false" ht="15" hidden="false" customHeight="false" outlineLevel="0" collapsed="false">
      <c r="A1786" s="0" t="s">
        <v>1427</v>
      </c>
      <c r="B1786" s="0" t="s">
        <v>286</v>
      </c>
      <c r="C1786" s="0" t="s">
        <v>325</v>
      </c>
      <c r="D1786" s="0" t="n">
        <v>20180711</v>
      </c>
      <c r="E1786" s="0" t="s">
        <v>1509</v>
      </c>
      <c r="F1786" s="0" t="n">
        <v>5000000</v>
      </c>
      <c r="G1786" s="0" t="n">
        <v>99.415</v>
      </c>
      <c r="H1786" s="0" t="n">
        <v>3.530063</v>
      </c>
      <c r="J1786" s="224" t="n">
        <f aca="false">ROUND(D1786/10000,0)</f>
        <v>2018</v>
      </c>
      <c r="K1786" s="224" t="n">
        <f aca="false">ROUND((D1786-J1786*10000)/100,0)</f>
        <v>7</v>
      </c>
      <c r="L1786" s="224" t="n">
        <f aca="false">D1786-J1786*10000-K1786*100</f>
        <v>11</v>
      </c>
      <c r="M1786" s="325" t="n">
        <f aca="false">DATE(J1786,K1786,L1786)</f>
        <v>43292</v>
      </c>
      <c r="N1786" s="222" t="n">
        <f aca="false">M1786+E1786</f>
        <v>43292.5749537037</v>
      </c>
      <c r="O1786" s="0" t="n">
        <v>99.415</v>
      </c>
      <c r="P1786" s="0" t="n">
        <v>3.530063</v>
      </c>
      <c r="Q1786" s="0" t="s">
        <v>286</v>
      </c>
    </row>
    <row r="1787" customFormat="false" ht="15" hidden="false" customHeight="false" outlineLevel="0" collapsed="false">
      <c r="A1787" s="0" t="s">
        <v>1427</v>
      </c>
      <c r="B1787" s="0" t="s">
        <v>286</v>
      </c>
      <c r="C1787" s="0" t="s">
        <v>325</v>
      </c>
      <c r="D1787" s="0" t="n">
        <v>20180711</v>
      </c>
      <c r="E1787" s="0" t="s">
        <v>1510</v>
      </c>
      <c r="F1787" s="0" t="n">
        <v>10000</v>
      </c>
      <c r="G1787" s="0" t="n">
        <v>99.816</v>
      </c>
      <c r="H1787" s="0" t="n">
        <v>3.371374</v>
      </c>
      <c r="J1787" s="224" t="n">
        <f aca="false">ROUND(D1787/10000,0)</f>
        <v>2018</v>
      </c>
      <c r="K1787" s="224" t="n">
        <f aca="false">ROUND((D1787-J1787*10000)/100,0)</f>
        <v>7</v>
      </c>
      <c r="L1787" s="224" t="n">
        <f aca="false">D1787-J1787*10000-K1787*100</f>
        <v>11</v>
      </c>
      <c r="M1787" s="325" t="n">
        <f aca="false">DATE(J1787,K1787,L1787)</f>
        <v>43292</v>
      </c>
      <c r="N1787" s="222" t="n">
        <f aca="false">M1787+E1787</f>
        <v>43292.6437037037</v>
      </c>
      <c r="O1787" s="0" t="n">
        <v>99.816</v>
      </c>
      <c r="P1787" s="0" t="n">
        <v>3.371374</v>
      </c>
      <c r="Q1787" s="0" t="s">
        <v>286</v>
      </c>
    </row>
    <row r="1788" customFormat="false" ht="15" hidden="false" customHeight="false" outlineLevel="0" collapsed="false">
      <c r="A1788" s="0" t="s">
        <v>1427</v>
      </c>
      <c r="B1788" s="0" t="s">
        <v>286</v>
      </c>
      <c r="C1788" s="0" t="s">
        <v>325</v>
      </c>
      <c r="D1788" s="0" t="n">
        <v>20180711</v>
      </c>
      <c r="E1788" s="0" t="s">
        <v>1511</v>
      </c>
      <c r="F1788" s="0" t="n">
        <v>57000</v>
      </c>
      <c r="G1788" s="0" t="n">
        <v>99.6</v>
      </c>
      <c r="H1788" s="0" t="n">
        <v>3.456756</v>
      </c>
      <c r="J1788" s="224" t="n">
        <f aca="false">ROUND(D1788/10000,0)</f>
        <v>2018</v>
      </c>
      <c r="K1788" s="224" t="n">
        <f aca="false">ROUND((D1788-J1788*10000)/100,0)</f>
        <v>7</v>
      </c>
      <c r="L1788" s="224" t="n">
        <f aca="false">D1788-J1788*10000-K1788*100</f>
        <v>11</v>
      </c>
      <c r="M1788" s="325" t="n">
        <f aca="false">DATE(J1788,K1788,L1788)</f>
        <v>43292</v>
      </c>
      <c r="N1788" s="222" t="n">
        <f aca="false">M1788+E1788</f>
        <v>43292.7032407407</v>
      </c>
      <c r="O1788" s="0" t="n">
        <v>99.6</v>
      </c>
      <c r="P1788" s="0" t="n">
        <v>3.456756</v>
      </c>
      <c r="Q1788" s="0" t="s">
        <v>286</v>
      </c>
    </row>
    <row r="1789" customFormat="false" ht="15" hidden="false" customHeight="false" outlineLevel="0" collapsed="false">
      <c r="A1789" s="0" t="s">
        <v>1427</v>
      </c>
      <c r="B1789" s="0" t="s">
        <v>286</v>
      </c>
      <c r="C1789" s="0" t="s">
        <v>325</v>
      </c>
      <c r="D1789" s="0" t="n">
        <v>20180712</v>
      </c>
      <c r="E1789" s="0" t="s">
        <v>1512</v>
      </c>
      <c r="F1789" s="0" t="n">
        <v>2200000</v>
      </c>
      <c r="G1789" s="0" t="n">
        <v>99.563</v>
      </c>
      <c r="H1789" s="0" t="n">
        <v>3.471947</v>
      </c>
      <c r="J1789" s="224" t="n">
        <f aca="false">ROUND(D1789/10000,0)</f>
        <v>2018</v>
      </c>
      <c r="K1789" s="224" t="n">
        <f aca="false">ROUND((D1789-J1789*10000)/100,0)</f>
        <v>7</v>
      </c>
      <c r="L1789" s="224" t="n">
        <f aca="false">D1789-J1789*10000-K1789*100</f>
        <v>12</v>
      </c>
      <c r="M1789" s="325" t="n">
        <f aca="false">DATE(J1789,K1789,L1789)</f>
        <v>43293</v>
      </c>
      <c r="N1789" s="222" t="n">
        <f aca="false">M1789+E1789</f>
        <v>43293.4064467593</v>
      </c>
      <c r="O1789" s="0" t="n">
        <v>99.563</v>
      </c>
      <c r="P1789" s="0" t="n">
        <v>3.471947</v>
      </c>
      <c r="Q1789" s="0" t="s">
        <v>286</v>
      </c>
    </row>
    <row r="1790" customFormat="false" ht="15" hidden="false" customHeight="false" outlineLevel="0" collapsed="false">
      <c r="A1790" s="0" t="s">
        <v>1427</v>
      </c>
      <c r="B1790" s="0" t="s">
        <v>286</v>
      </c>
      <c r="C1790" s="0" t="s">
        <v>325</v>
      </c>
      <c r="D1790" s="0" t="n">
        <v>20180712</v>
      </c>
      <c r="E1790" s="0" t="s">
        <v>1513</v>
      </c>
      <c r="F1790" s="0" t="n">
        <v>50000</v>
      </c>
      <c r="G1790" s="0" t="n">
        <v>99.704</v>
      </c>
      <c r="H1790" s="0" t="n">
        <v>3.415994</v>
      </c>
      <c r="J1790" s="224" t="n">
        <f aca="false">ROUND(D1790/10000,0)</f>
        <v>2018</v>
      </c>
      <c r="K1790" s="224" t="n">
        <f aca="false">ROUND((D1790-J1790*10000)/100,0)</f>
        <v>7</v>
      </c>
      <c r="L1790" s="224" t="n">
        <f aca="false">D1790-J1790*10000-K1790*100</f>
        <v>12</v>
      </c>
      <c r="M1790" s="325" t="n">
        <f aca="false">DATE(J1790,K1790,L1790)</f>
        <v>43293</v>
      </c>
      <c r="N1790" s="222" t="n">
        <f aca="false">M1790+E1790</f>
        <v>43293.4508217593</v>
      </c>
      <c r="O1790" s="0" t="n">
        <v>99.704</v>
      </c>
      <c r="P1790" s="0" t="n">
        <v>3.415994</v>
      </c>
      <c r="Q1790" s="0" t="s">
        <v>286</v>
      </c>
    </row>
    <row r="1791" customFormat="false" ht="15" hidden="false" customHeight="false" outlineLevel="0" collapsed="false">
      <c r="A1791" s="0" t="s">
        <v>1427</v>
      </c>
      <c r="B1791" s="0" t="s">
        <v>286</v>
      </c>
      <c r="C1791" s="0" t="s">
        <v>325</v>
      </c>
      <c r="D1791" s="0" t="n">
        <v>20180712</v>
      </c>
      <c r="E1791" s="0" t="s">
        <v>1514</v>
      </c>
      <c r="F1791" s="0" t="n">
        <v>25000</v>
      </c>
      <c r="G1791" s="0" t="n">
        <v>99.879</v>
      </c>
      <c r="H1791" s="0" t="n">
        <v>3.346681</v>
      </c>
      <c r="J1791" s="224" t="n">
        <f aca="false">ROUND(D1791/10000,0)</f>
        <v>2018</v>
      </c>
      <c r="K1791" s="224" t="n">
        <f aca="false">ROUND((D1791-J1791*10000)/100,0)</f>
        <v>7</v>
      </c>
      <c r="L1791" s="224" t="n">
        <f aca="false">D1791-J1791*10000-K1791*100</f>
        <v>12</v>
      </c>
      <c r="M1791" s="325" t="n">
        <f aca="false">DATE(J1791,K1791,L1791)</f>
        <v>43293</v>
      </c>
      <c r="N1791" s="222" t="n">
        <f aca="false">M1791+E1791</f>
        <v>43293.4700115741</v>
      </c>
      <c r="O1791" s="0" t="n">
        <v>99.879</v>
      </c>
      <c r="P1791" s="0" t="n">
        <v>3.346681</v>
      </c>
      <c r="Q1791" s="0" t="s">
        <v>286</v>
      </c>
    </row>
    <row r="1792" customFormat="false" ht="15" hidden="false" customHeight="false" outlineLevel="0" collapsed="false">
      <c r="A1792" s="0" t="s">
        <v>1427</v>
      </c>
      <c r="B1792" s="0" t="s">
        <v>286</v>
      </c>
      <c r="C1792" s="0" t="s">
        <v>325</v>
      </c>
      <c r="D1792" s="0" t="n">
        <v>20180712</v>
      </c>
      <c r="E1792" s="0" t="s">
        <v>1514</v>
      </c>
      <c r="F1792" s="0" t="n">
        <v>25000</v>
      </c>
      <c r="G1792" s="0" t="n">
        <v>99.779</v>
      </c>
      <c r="H1792" s="0" t="n">
        <v>3.38627</v>
      </c>
      <c r="J1792" s="224" t="n">
        <f aca="false">ROUND(D1792/10000,0)</f>
        <v>2018</v>
      </c>
      <c r="K1792" s="224" t="n">
        <f aca="false">ROUND((D1792-J1792*10000)/100,0)</f>
        <v>7</v>
      </c>
      <c r="L1792" s="224" t="n">
        <f aca="false">D1792-J1792*10000-K1792*100</f>
        <v>12</v>
      </c>
      <c r="M1792" s="325" t="n">
        <f aca="false">DATE(J1792,K1792,L1792)</f>
        <v>43293</v>
      </c>
      <c r="N1792" s="222" t="n">
        <f aca="false">M1792+E1792</f>
        <v>43293.4700115741</v>
      </c>
      <c r="O1792" s="0" t="n">
        <v>99.779</v>
      </c>
      <c r="P1792" s="0" t="n">
        <v>3.38627</v>
      </c>
      <c r="Q1792" s="0" t="s">
        <v>286</v>
      </c>
    </row>
    <row r="1793" customFormat="false" ht="15" hidden="false" customHeight="false" outlineLevel="0" collapsed="false">
      <c r="A1793" s="0" t="s">
        <v>1427</v>
      </c>
      <c r="B1793" s="0" t="s">
        <v>286</v>
      </c>
      <c r="C1793" s="0" t="s">
        <v>325</v>
      </c>
      <c r="D1793" s="0" t="n">
        <v>20180712</v>
      </c>
      <c r="E1793" s="0" t="s">
        <v>1515</v>
      </c>
      <c r="F1793" s="0" t="n">
        <v>44000</v>
      </c>
      <c r="G1793" s="0" t="n">
        <v>99.786</v>
      </c>
      <c r="H1793" s="0" t="n">
        <v>3.383498</v>
      </c>
      <c r="J1793" s="224" t="n">
        <f aca="false">ROUND(D1793/10000,0)</f>
        <v>2018</v>
      </c>
      <c r="K1793" s="224" t="n">
        <f aca="false">ROUND((D1793-J1793*10000)/100,0)</f>
        <v>7</v>
      </c>
      <c r="L1793" s="224" t="n">
        <f aca="false">D1793-J1793*10000-K1793*100</f>
        <v>12</v>
      </c>
      <c r="M1793" s="325" t="n">
        <f aca="false">DATE(J1793,K1793,L1793)</f>
        <v>43293</v>
      </c>
      <c r="N1793" s="222" t="n">
        <f aca="false">M1793+E1793</f>
        <v>43293.4934259259</v>
      </c>
      <c r="O1793" s="0" t="n">
        <v>99.786</v>
      </c>
      <c r="P1793" s="0" t="n">
        <v>3.383498</v>
      </c>
      <c r="Q1793" s="0" t="s">
        <v>286</v>
      </c>
    </row>
    <row r="1794" customFormat="false" ht="15" hidden="false" customHeight="false" outlineLevel="0" collapsed="false">
      <c r="A1794" s="0" t="s">
        <v>1427</v>
      </c>
      <c r="B1794" s="0" t="s">
        <v>286</v>
      </c>
      <c r="C1794" s="0" t="s">
        <v>325</v>
      </c>
      <c r="D1794" s="0" t="n">
        <v>20180713</v>
      </c>
      <c r="E1794" s="0" t="s">
        <v>1516</v>
      </c>
      <c r="F1794" s="0" t="n">
        <v>2081000</v>
      </c>
      <c r="G1794" s="0" t="n">
        <v>99.548</v>
      </c>
      <c r="H1794" s="0" t="n">
        <v>3.478094</v>
      </c>
      <c r="J1794" s="224" t="n">
        <f aca="false">ROUND(D1794/10000,0)</f>
        <v>2018</v>
      </c>
      <c r="K1794" s="224" t="n">
        <f aca="false">ROUND((D1794-J1794*10000)/100,0)</f>
        <v>7</v>
      </c>
      <c r="L1794" s="224" t="n">
        <f aca="false">D1794-J1794*10000-K1794*100</f>
        <v>13</v>
      </c>
      <c r="M1794" s="325" t="n">
        <f aca="false">DATE(J1794,K1794,L1794)</f>
        <v>43294</v>
      </c>
      <c r="N1794" s="222" t="n">
        <f aca="false">M1794+E1794</f>
        <v>43294.3117013889</v>
      </c>
      <c r="O1794" s="0" t="n">
        <v>99.548</v>
      </c>
      <c r="P1794" s="0" t="n">
        <v>3.478094</v>
      </c>
      <c r="Q1794" s="0" t="s">
        <v>286</v>
      </c>
    </row>
    <row r="1795" customFormat="false" ht="15" hidden="false" customHeight="false" outlineLevel="0" collapsed="false">
      <c r="A1795" s="0" t="s">
        <v>1427</v>
      </c>
      <c r="B1795" s="0" t="s">
        <v>286</v>
      </c>
      <c r="C1795" s="0" t="s">
        <v>325</v>
      </c>
      <c r="D1795" s="0" t="n">
        <v>20180713</v>
      </c>
      <c r="E1795" s="0" t="s">
        <v>1516</v>
      </c>
      <c r="F1795" s="0" t="n">
        <v>2081000</v>
      </c>
      <c r="G1795" s="0" t="n">
        <v>99.548</v>
      </c>
      <c r="H1795" s="0" t="n">
        <v>3.478094</v>
      </c>
      <c r="J1795" s="224" t="n">
        <f aca="false">ROUND(D1795/10000,0)</f>
        <v>2018</v>
      </c>
      <c r="K1795" s="224" t="n">
        <f aca="false">ROUND((D1795-J1795*10000)/100,0)</f>
        <v>7</v>
      </c>
      <c r="L1795" s="224" t="n">
        <f aca="false">D1795-J1795*10000-K1795*100</f>
        <v>13</v>
      </c>
      <c r="M1795" s="325" t="n">
        <f aca="false">DATE(J1795,K1795,L1795)</f>
        <v>43294</v>
      </c>
      <c r="N1795" s="222" t="n">
        <f aca="false">M1795+E1795</f>
        <v>43294.3117013889</v>
      </c>
      <c r="O1795" s="0" t="n">
        <v>99.548</v>
      </c>
      <c r="P1795" s="0" t="n">
        <v>3.478094</v>
      </c>
      <c r="Q1795" s="0" t="s">
        <v>286</v>
      </c>
    </row>
    <row r="1796" customFormat="false" ht="15" hidden="false" customHeight="false" outlineLevel="0" collapsed="false">
      <c r="A1796" s="0" t="s">
        <v>1427</v>
      </c>
      <c r="B1796" s="0" t="s">
        <v>286</v>
      </c>
      <c r="C1796" s="0" t="s">
        <v>325</v>
      </c>
      <c r="D1796" s="0" t="n">
        <v>20180713</v>
      </c>
      <c r="E1796" s="0" t="s">
        <v>1517</v>
      </c>
      <c r="F1796" s="0" t="n">
        <v>2081000</v>
      </c>
      <c r="G1796" s="0" t="n">
        <v>99.58</v>
      </c>
      <c r="H1796" s="0" t="n">
        <v>3.465372</v>
      </c>
      <c r="J1796" s="224" t="n">
        <f aca="false">ROUND(D1796/10000,0)</f>
        <v>2018</v>
      </c>
      <c r="K1796" s="224" t="n">
        <f aca="false">ROUND((D1796-J1796*10000)/100,0)</f>
        <v>7</v>
      </c>
      <c r="L1796" s="224" t="n">
        <f aca="false">D1796-J1796*10000-K1796*100</f>
        <v>13</v>
      </c>
      <c r="M1796" s="325" t="n">
        <f aca="false">DATE(J1796,K1796,L1796)</f>
        <v>43294</v>
      </c>
      <c r="N1796" s="222" t="n">
        <f aca="false">M1796+E1796</f>
        <v>43294.3119907407</v>
      </c>
      <c r="O1796" s="0" t="n">
        <v>99.58</v>
      </c>
      <c r="P1796" s="0" t="n">
        <v>3.465372</v>
      </c>
      <c r="Q1796" s="0" t="s">
        <v>286</v>
      </c>
    </row>
    <row r="1797" customFormat="false" ht="15" hidden="false" customHeight="false" outlineLevel="0" collapsed="false">
      <c r="A1797" s="0" t="s">
        <v>1427</v>
      </c>
      <c r="B1797" s="0" t="s">
        <v>286</v>
      </c>
      <c r="C1797" s="0" t="s">
        <v>325</v>
      </c>
      <c r="D1797" s="0" t="n">
        <v>20180713</v>
      </c>
      <c r="E1797" s="0" t="s">
        <v>1518</v>
      </c>
      <c r="F1797" s="0" t="n">
        <v>2081000</v>
      </c>
      <c r="G1797" s="0" t="n">
        <v>99.548</v>
      </c>
      <c r="H1797" s="0" t="n">
        <v>3.478094</v>
      </c>
      <c r="J1797" s="224" t="n">
        <f aca="false">ROUND(D1797/10000,0)</f>
        <v>2018</v>
      </c>
      <c r="K1797" s="224" t="n">
        <f aca="false">ROUND((D1797-J1797*10000)/100,0)</f>
        <v>7</v>
      </c>
      <c r="L1797" s="224" t="n">
        <f aca="false">D1797-J1797*10000-K1797*100</f>
        <v>13</v>
      </c>
      <c r="M1797" s="325" t="n">
        <f aca="false">DATE(J1797,K1797,L1797)</f>
        <v>43294</v>
      </c>
      <c r="N1797" s="222" t="n">
        <f aca="false">M1797+E1797</f>
        <v>43294.4134143519</v>
      </c>
      <c r="O1797" s="0" t="n">
        <v>99.548</v>
      </c>
      <c r="P1797" s="0" t="n">
        <v>3.478094</v>
      </c>
      <c r="Q1797" s="0" t="s">
        <v>286</v>
      </c>
    </row>
    <row r="1798" customFormat="false" ht="15" hidden="false" customHeight="false" outlineLevel="0" collapsed="false">
      <c r="A1798" s="0" t="s">
        <v>1427</v>
      </c>
      <c r="B1798" s="0" t="s">
        <v>286</v>
      </c>
      <c r="C1798" s="0" t="s">
        <v>325</v>
      </c>
      <c r="D1798" s="0" t="n">
        <v>20180713</v>
      </c>
      <c r="E1798" s="0" t="s">
        <v>1519</v>
      </c>
      <c r="F1798" s="0" t="n">
        <v>25000</v>
      </c>
      <c r="G1798" s="0" t="n">
        <v>99.852</v>
      </c>
      <c r="H1798" s="0" t="n">
        <v>3.357433</v>
      </c>
      <c r="J1798" s="224" t="n">
        <f aca="false">ROUND(D1798/10000,0)</f>
        <v>2018</v>
      </c>
      <c r="K1798" s="224" t="n">
        <f aca="false">ROUND((D1798-J1798*10000)/100,0)</f>
        <v>7</v>
      </c>
      <c r="L1798" s="224" t="n">
        <f aca="false">D1798-J1798*10000-K1798*100</f>
        <v>13</v>
      </c>
      <c r="M1798" s="325" t="n">
        <f aca="false">DATE(J1798,K1798,L1798)</f>
        <v>43294</v>
      </c>
      <c r="N1798" s="222" t="n">
        <f aca="false">M1798+E1798</f>
        <v>43294.4459490741</v>
      </c>
      <c r="O1798" s="0" t="n">
        <v>99.852</v>
      </c>
      <c r="P1798" s="0" t="n">
        <v>3.357433</v>
      </c>
      <c r="Q1798" s="0" t="s">
        <v>286</v>
      </c>
    </row>
    <row r="1799" customFormat="false" ht="15" hidden="false" customHeight="false" outlineLevel="0" collapsed="false">
      <c r="A1799" s="0" t="s">
        <v>1427</v>
      </c>
      <c r="B1799" s="0" t="s">
        <v>286</v>
      </c>
      <c r="C1799" s="0" t="s">
        <v>325</v>
      </c>
      <c r="D1799" s="0" t="n">
        <v>20180713</v>
      </c>
      <c r="E1799" s="0" t="s">
        <v>1519</v>
      </c>
      <c r="F1799" s="0" t="n">
        <v>25000</v>
      </c>
      <c r="G1799" s="0" t="n">
        <v>99.832</v>
      </c>
      <c r="H1799" s="0" t="n">
        <v>3.365358</v>
      </c>
      <c r="J1799" s="224" t="n">
        <f aca="false">ROUND(D1799/10000,0)</f>
        <v>2018</v>
      </c>
      <c r="K1799" s="224" t="n">
        <f aca="false">ROUND((D1799-J1799*10000)/100,0)</f>
        <v>7</v>
      </c>
      <c r="L1799" s="224" t="n">
        <f aca="false">D1799-J1799*10000-K1799*100</f>
        <v>13</v>
      </c>
      <c r="M1799" s="325" t="n">
        <f aca="false">DATE(J1799,K1799,L1799)</f>
        <v>43294</v>
      </c>
      <c r="N1799" s="222" t="n">
        <f aca="false">M1799+E1799</f>
        <v>43294.4459490741</v>
      </c>
      <c r="O1799" s="0" t="n">
        <v>99.832</v>
      </c>
      <c r="P1799" s="0" t="n">
        <v>3.365358</v>
      </c>
      <c r="Q1799" s="0" t="s">
        <v>286</v>
      </c>
    </row>
    <row r="1800" customFormat="false" ht="15" hidden="false" customHeight="false" outlineLevel="0" collapsed="false">
      <c r="A1800" s="0" t="s">
        <v>1427</v>
      </c>
      <c r="B1800" s="0" t="s">
        <v>286</v>
      </c>
      <c r="C1800" s="0" t="s">
        <v>325</v>
      </c>
      <c r="D1800" s="0" t="n">
        <v>20180713</v>
      </c>
      <c r="E1800" s="0" t="s">
        <v>1519</v>
      </c>
      <c r="F1800" s="0" t="n">
        <v>25000</v>
      </c>
      <c r="G1800" s="0" t="n">
        <v>99.852</v>
      </c>
      <c r="H1800" s="0" t="n">
        <v>3.357433</v>
      </c>
      <c r="J1800" s="224" t="n">
        <f aca="false">ROUND(D1800/10000,0)</f>
        <v>2018</v>
      </c>
      <c r="K1800" s="224" t="n">
        <f aca="false">ROUND((D1800-J1800*10000)/100,0)</f>
        <v>7</v>
      </c>
      <c r="L1800" s="224" t="n">
        <f aca="false">D1800-J1800*10000-K1800*100</f>
        <v>13</v>
      </c>
      <c r="M1800" s="325" t="n">
        <f aca="false">DATE(J1800,K1800,L1800)</f>
        <v>43294</v>
      </c>
      <c r="N1800" s="222" t="n">
        <f aca="false">M1800+E1800</f>
        <v>43294.4459490741</v>
      </c>
      <c r="O1800" s="0" t="n">
        <v>99.852</v>
      </c>
      <c r="P1800" s="0" t="n">
        <v>3.357433</v>
      </c>
      <c r="Q1800" s="0" t="s">
        <v>286</v>
      </c>
    </row>
    <row r="1801" customFormat="false" ht="15" hidden="false" customHeight="false" outlineLevel="0" collapsed="false">
      <c r="A1801" s="0" t="s">
        <v>1427</v>
      </c>
      <c r="B1801" s="0" t="s">
        <v>286</v>
      </c>
      <c r="C1801" s="0" t="s">
        <v>325</v>
      </c>
      <c r="D1801" s="0" t="n">
        <v>20180713</v>
      </c>
      <c r="E1801" s="0" t="s">
        <v>1520</v>
      </c>
      <c r="F1801" s="0" t="n">
        <v>25000</v>
      </c>
      <c r="G1801" s="0" t="n">
        <v>99.832</v>
      </c>
      <c r="H1801" s="0" t="n">
        <v>3.365358</v>
      </c>
      <c r="J1801" s="224" t="n">
        <f aca="false">ROUND(D1801/10000,0)</f>
        <v>2018</v>
      </c>
      <c r="K1801" s="224" t="n">
        <f aca="false">ROUND((D1801-J1801*10000)/100,0)</f>
        <v>7</v>
      </c>
      <c r="L1801" s="224" t="n">
        <f aca="false">D1801-J1801*10000-K1801*100</f>
        <v>13</v>
      </c>
      <c r="M1801" s="325" t="n">
        <f aca="false">DATE(J1801,K1801,L1801)</f>
        <v>43294</v>
      </c>
      <c r="N1801" s="222" t="n">
        <f aca="false">M1801+E1801</f>
        <v>43294.4463194445</v>
      </c>
      <c r="O1801" s="0" t="n">
        <v>99.832</v>
      </c>
      <c r="P1801" s="0" t="n">
        <v>3.365358</v>
      </c>
      <c r="Q1801" s="0" t="s">
        <v>286</v>
      </c>
    </row>
    <row r="1802" customFormat="false" ht="15" hidden="false" customHeight="false" outlineLevel="0" collapsed="false">
      <c r="A1802" s="0" t="s">
        <v>1427</v>
      </c>
      <c r="B1802" s="0" t="s">
        <v>286</v>
      </c>
      <c r="C1802" s="0" t="s">
        <v>325</v>
      </c>
      <c r="D1802" s="0" t="n">
        <v>20180713</v>
      </c>
      <c r="E1802" s="0" t="s">
        <v>1521</v>
      </c>
      <c r="F1802" s="0" t="n">
        <v>10000</v>
      </c>
      <c r="G1802" s="0" t="n">
        <v>99.836</v>
      </c>
      <c r="H1802" s="0" t="n">
        <v>3.363773</v>
      </c>
      <c r="J1802" s="224" t="n">
        <f aca="false">ROUND(D1802/10000,0)</f>
        <v>2018</v>
      </c>
      <c r="K1802" s="224" t="n">
        <f aca="false">ROUND((D1802-J1802*10000)/100,0)</f>
        <v>7</v>
      </c>
      <c r="L1802" s="224" t="n">
        <f aca="false">D1802-J1802*10000-K1802*100</f>
        <v>13</v>
      </c>
      <c r="M1802" s="325" t="n">
        <f aca="false">DATE(J1802,K1802,L1802)</f>
        <v>43294</v>
      </c>
      <c r="N1802" s="222" t="n">
        <f aca="false">M1802+E1802</f>
        <v>43294.5257060185</v>
      </c>
      <c r="O1802" s="0" t="n">
        <v>99.836</v>
      </c>
      <c r="P1802" s="0" t="n">
        <v>3.363773</v>
      </c>
      <c r="Q1802" s="0" t="s">
        <v>286</v>
      </c>
    </row>
    <row r="1803" customFormat="false" ht="15" hidden="false" customHeight="false" outlineLevel="0" collapsed="false">
      <c r="A1803" s="0" t="s">
        <v>1427</v>
      </c>
      <c r="B1803" s="0" t="s">
        <v>286</v>
      </c>
      <c r="C1803" s="0" t="s">
        <v>325</v>
      </c>
      <c r="D1803" s="0" t="n">
        <v>20180713</v>
      </c>
      <c r="E1803" s="0" t="s">
        <v>1521</v>
      </c>
      <c r="F1803" s="0" t="n">
        <v>10000</v>
      </c>
      <c r="G1803" s="0" t="n">
        <v>99.836</v>
      </c>
      <c r="H1803" s="0" t="n">
        <v>3.363773</v>
      </c>
      <c r="J1803" s="224" t="n">
        <f aca="false">ROUND(D1803/10000,0)</f>
        <v>2018</v>
      </c>
      <c r="K1803" s="224" t="n">
        <f aca="false">ROUND((D1803-J1803*10000)/100,0)</f>
        <v>7</v>
      </c>
      <c r="L1803" s="224" t="n">
        <f aca="false">D1803-J1803*10000-K1803*100</f>
        <v>13</v>
      </c>
      <c r="M1803" s="325" t="n">
        <f aca="false">DATE(J1803,K1803,L1803)</f>
        <v>43294</v>
      </c>
      <c r="N1803" s="222" t="n">
        <f aca="false">M1803+E1803</f>
        <v>43294.5257060185</v>
      </c>
      <c r="O1803" s="0" t="n">
        <v>99.836</v>
      </c>
      <c r="P1803" s="0" t="n">
        <v>3.363773</v>
      </c>
      <c r="Q1803" s="0" t="s">
        <v>286</v>
      </c>
    </row>
    <row r="1804" customFormat="false" ht="15" hidden="false" customHeight="false" outlineLevel="0" collapsed="false">
      <c r="A1804" s="0" t="s">
        <v>1427</v>
      </c>
      <c r="B1804" s="0" t="s">
        <v>286</v>
      </c>
      <c r="C1804" s="0" t="s">
        <v>325</v>
      </c>
      <c r="D1804" s="0" t="n">
        <v>20180713</v>
      </c>
      <c r="E1804" s="0" t="s">
        <v>1522</v>
      </c>
      <c r="F1804" s="0" t="n">
        <v>10000</v>
      </c>
      <c r="G1804" s="0" t="n">
        <v>99.836</v>
      </c>
      <c r="H1804" s="0" t="n">
        <v>3.363773</v>
      </c>
      <c r="J1804" s="224" t="n">
        <f aca="false">ROUND(D1804/10000,0)</f>
        <v>2018</v>
      </c>
      <c r="K1804" s="224" t="n">
        <f aca="false">ROUND((D1804-J1804*10000)/100,0)</f>
        <v>7</v>
      </c>
      <c r="L1804" s="224" t="n">
        <f aca="false">D1804-J1804*10000-K1804*100</f>
        <v>13</v>
      </c>
      <c r="M1804" s="325" t="n">
        <f aca="false">DATE(J1804,K1804,L1804)</f>
        <v>43294</v>
      </c>
      <c r="N1804" s="222" t="n">
        <f aca="false">M1804+E1804</f>
        <v>43294.5260763889</v>
      </c>
      <c r="O1804" s="0" t="n">
        <v>99.836</v>
      </c>
      <c r="P1804" s="0" t="n">
        <v>3.363773</v>
      </c>
      <c r="Q1804" s="0" t="s">
        <v>286</v>
      </c>
    </row>
    <row r="1805" customFormat="false" ht="15" hidden="false" customHeight="false" outlineLevel="0" collapsed="false">
      <c r="A1805" s="0" t="s">
        <v>1427</v>
      </c>
      <c r="B1805" s="0" t="s">
        <v>286</v>
      </c>
      <c r="C1805" s="0" t="s">
        <v>325</v>
      </c>
      <c r="D1805" s="0" t="n">
        <v>20180713</v>
      </c>
      <c r="E1805" s="0" t="s">
        <v>1523</v>
      </c>
      <c r="F1805" s="0" t="n">
        <v>600000</v>
      </c>
      <c r="G1805" s="0" t="n">
        <v>99.592</v>
      </c>
      <c r="H1805" s="0" t="n">
        <v>3.460602</v>
      </c>
      <c r="J1805" s="224" t="n">
        <f aca="false">ROUND(D1805/10000,0)</f>
        <v>2018</v>
      </c>
      <c r="K1805" s="224" t="n">
        <f aca="false">ROUND((D1805-J1805*10000)/100,0)</f>
        <v>7</v>
      </c>
      <c r="L1805" s="224" t="n">
        <f aca="false">D1805-J1805*10000-K1805*100</f>
        <v>13</v>
      </c>
      <c r="M1805" s="325" t="n">
        <f aca="false">DATE(J1805,K1805,L1805)</f>
        <v>43294</v>
      </c>
      <c r="N1805" s="222" t="n">
        <f aca="false">M1805+E1805</f>
        <v>43294.5770601852</v>
      </c>
      <c r="O1805" s="0" t="n">
        <v>99.592</v>
      </c>
      <c r="P1805" s="0" t="n">
        <v>3.460602</v>
      </c>
      <c r="Q1805" s="0" t="s">
        <v>286</v>
      </c>
    </row>
    <row r="1806" customFormat="false" ht="15" hidden="false" customHeight="false" outlineLevel="0" collapsed="false">
      <c r="A1806" s="0" t="s">
        <v>1427</v>
      </c>
      <c r="B1806" s="0" t="s">
        <v>286</v>
      </c>
      <c r="C1806" s="0" t="s">
        <v>325</v>
      </c>
      <c r="D1806" s="0" t="n">
        <v>20180713</v>
      </c>
      <c r="E1806" s="0" t="s">
        <v>1524</v>
      </c>
      <c r="F1806" s="0" t="n">
        <v>600000</v>
      </c>
      <c r="G1806" s="0" t="n">
        <v>99.56</v>
      </c>
      <c r="H1806" s="0" t="n">
        <v>3.473322</v>
      </c>
      <c r="J1806" s="224" t="n">
        <f aca="false">ROUND(D1806/10000,0)</f>
        <v>2018</v>
      </c>
      <c r="K1806" s="224" t="n">
        <f aca="false">ROUND((D1806-J1806*10000)/100,0)</f>
        <v>7</v>
      </c>
      <c r="L1806" s="224" t="n">
        <f aca="false">D1806-J1806*10000-K1806*100</f>
        <v>13</v>
      </c>
      <c r="M1806" s="325" t="n">
        <f aca="false">DATE(J1806,K1806,L1806)</f>
        <v>43294</v>
      </c>
      <c r="N1806" s="222" t="n">
        <f aca="false">M1806+E1806</f>
        <v>43294.5773032407</v>
      </c>
      <c r="O1806" s="0" t="n">
        <v>99.56</v>
      </c>
      <c r="P1806" s="0" t="n">
        <v>3.473322</v>
      </c>
      <c r="Q1806" s="0" t="s">
        <v>286</v>
      </c>
    </row>
    <row r="1807" customFormat="false" ht="15" hidden="false" customHeight="false" outlineLevel="0" collapsed="false">
      <c r="A1807" s="0" t="s">
        <v>1427</v>
      </c>
      <c r="B1807" s="0" t="s">
        <v>286</v>
      </c>
      <c r="C1807" s="0" t="s">
        <v>325</v>
      </c>
      <c r="D1807" s="0" t="n">
        <v>20180713</v>
      </c>
      <c r="E1807" s="0" t="s">
        <v>1525</v>
      </c>
      <c r="F1807" s="0" t="n">
        <v>1667000</v>
      </c>
      <c r="G1807" s="0" t="n">
        <v>99.575</v>
      </c>
      <c r="H1807" s="0" t="n">
        <v>3.467359</v>
      </c>
      <c r="J1807" s="224" t="n">
        <f aca="false">ROUND(D1807/10000,0)</f>
        <v>2018</v>
      </c>
      <c r="K1807" s="224" t="n">
        <f aca="false">ROUND((D1807-J1807*10000)/100,0)</f>
        <v>7</v>
      </c>
      <c r="L1807" s="224" t="n">
        <f aca="false">D1807-J1807*10000-K1807*100</f>
        <v>13</v>
      </c>
      <c r="M1807" s="325" t="n">
        <f aca="false">DATE(J1807,K1807,L1807)</f>
        <v>43294</v>
      </c>
      <c r="N1807" s="222" t="n">
        <f aca="false">M1807+E1807</f>
        <v>43294.6050115741</v>
      </c>
      <c r="O1807" s="0" t="n">
        <v>99.575</v>
      </c>
      <c r="P1807" s="0" t="n">
        <v>3.467359</v>
      </c>
      <c r="Q1807" s="0" t="s">
        <v>286</v>
      </c>
    </row>
    <row r="1808" customFormat="false" ht="15" hidden="false" customHeight="false" outlineLevel="0" collapsed="false">
      <c r="A1808" s="0" t="s">
        <v>1427</v>
      </c>
      <c r="B1808" s="0" t="s">
        <v>286</v>
      </c>
      <c r="C1808" s="0" t="s">
        <v>325</v>
      </c>
      <c r="D1808" s="0" t="n">
        <v>20180713</v>
      </c>
      <c r="E1808" s="0" t="s">
        <v>1526</v>
      </c>
      <c r="F1808" s="0" t="n">
        <v>1667000</v>
      </c>
      <c r="G1808" s="0" t="n">
        <v>99.607</v>
      </c>
      <c r="H1808" s="0" t="n">
        <v>3.454641</v>
      </c>
      <c r="J1808" s="224" t="n">
        <f aca="false">ROUND(D1808/10000,0)</f>
        <v>2018</v>
      </c>
      <c r="K1808" s="224" t="n">
        <f aca="false">ROUND((D1808-J1808*10000)/100,0)</f>
        <v>7</v>
      </c>
      <c r="L1808" s="224" t="n">
        <f aca="false">D1808-J1808*10000-K1808*100</f>
        <v>13</v>
      </c>
      <c r="M1808" s="325" t="n">
        <f aca="false">DATE(J1808,K1808,L1808)</f>
        <v>43294</v>
      </c>
      <c r="N1808" s="222" t="n">
        <f aca="false">M1808+E1808</f>
        <v>43294.6052083333</v>
      </c>
      <c r="O1808" s="0" t="n">
        <v>99.607</v>
      </c>
      <c r="P1808" s="0" t="n">
        <v>3.454641</v>
      </c>
      <c r="Q1808" s="0" t="s">
        <v>286</v>
      </c>
    </row>
    <row r="1809" customFormat="false" ht="15" hidden="false" customHeight="false" outlineLevel="0" collapsed="false">
      <c r="A1809" s="0" t="s">
        <v>1427</v>
      </c>
      <c r="B1809" s="0" t="s">
        <v>286</v>
      </c>
      <c r="C1809" s="0" t="s">
        <v>325</v>
      </c>
      <c r="D1809" s="0" t="n">
        <v>20180713</v>
      </c>
      <c r="E1809" s="0" t="s">
        <v>654</v>
      </c>
      <c r="F1809" s="0" t="s">
        <v>575</v>
      </c>
      <c r="G1809" s="0" t="n">
        <v>99.531</v>
      </c>
      <c r="H1809" s="0" t="n">
        <v>3.484855</v>
      </c>
      <c r="J1809" s="224" t="n">
        <f aca="false">ROUND(D1809/10000,0)</f>
        <v>2018</v>
      </c>
      <c r="K1809" s="224" t="n">
        <f aca="false">ROUND((D1809-J1809*10000)/100,0)</f>
        <v>7</v>
      </c>
      <c r="L1809" s="224" t="n">
        <f aca="false">D1809-J1809*10000-K1809*100</f>
        <v>13</v>
      </c>
      <c r="M1809" s="325" t="n">
        <f aca="false">DATE(J1809,K1809,L1809)</f>
        <v>43294</v>
      </c>
      <c r="N1809" s="222" t="n">
        <f aca="false">M1809+E1809</f>
        <v>43294.6259375</v>
      </c>
      <c r="O1809" s="0" t="n">
        <v>99.531</v>
      </c>
      <c r="P1809" s="0" t="n">
        <v>3.484855</v>
      </c>
      <c r="Q1809" s="0" t="s">
        <v>286</v>
      </c>
    </row>
    <row r="1810" customFormat="false" ht="15" hidden="false" customHeight="false" outlineLevel="0" collapsed="false">
      <c r="A1810" s="0" t="s">
        <v>1427</v>
      </c>
      <c r="B1810" s="0" t="s">
        <v>286</v>
      </c>
      <c r="C1810" s="0" t="s">
        <v>325</v>
      </c>
      <c r="D1810" s="0" t="n">
        <v>20180716</v>
      </c>
      <c r="E1810" s="0" t="s">
        <v>1527</v>
      </c>
      <c r="F1810" s="0" t="n">
        <v>100000</v>
      </c>
      <c r="G1810" s="0" t="n">
        <v>99.7794</v>
      </c>
      <c r="H1810" s="0" t="n">
        <v>3.386305</v>
      </c>
      <c r="J1810" s="224" t="n">
        <f aca="false">ROUND(D1810/10000,0)</f>
        <v>2018</v>
      </c>
      <c r="K1810" s="224" t="n">
        <f aca="false">ROUND((D1810-J1810*10000)/100,0)</f>
        <v>7</v>
      </c>
      <c r="L1810" s="224" t="n">
        <f aca="false">D1810-J1810*10000-K1810*100</f>
        <v>16</v>
      </c>
      <c r="M1810" s="325" t="n">
        <f aca="false">DATE(J1810,K1810,L1810)</f>
        <v>43297</v>
      </c>
      <c r="N1810" s="222" t="n">
        <f aca="false">M1810+E1810</f>
        <v>43297.4505439815</v>
      </c>
      <c r="O1810" s="0" t="n">
        <v>99.7794</v>
      </c>
      <c r="P1810" s="0" t="n">
        <v>3.386305</v>
      </c>
      <c r="Q1810" s="0" t="s">
        <v>286</v>
      </c>
    </row>
    <row r="1811" customFormat="false" ht="15" hidden="false" customHeight="false" outlineLevel="0" collapsed="false">
      <c r="A1811" s="0" t="s">
        <v>1427</v>
      </c>
      <c r="B1811" s="0" t="s">
        <v>286</v>
      </c>
      <c r="C1811" s="0" t="s">
        <v>325</v>
      </c>
      <c r="D1811" s="0" t="n">
        <v>20180716</v>
      </c>
      <c r="E1811" s="0" t="s">
        <v>1527</v>
      </c>
      <c r="F1811" s="0" t="n">
        <v>100000</v>
      </c>
      <c r="G1811" s="0" t="n">
        <v>100.6524</v>
      </c>
      <c r="H1811" s="0" t="n">
        <v>3.041621</v>
      </c>
      <c r="J1811" s="224" t="n">
        <f aca="false">ROUND(D1811/10000,0)</f>
        <v>2018</v>
      </c>
      <c r="K1811" s="224" t="n">
        <f aca="false">ROUND((D1811-J1811*10000)/100,0)</f>
        <v>7</v>
      </c>
      <c r="L1811" s="224" t="n">
        <f aca="false">D1811-J1811*10000-K1811*100</f>
        <v>16</v>
      </c>
      <c r="M1811" s="325" t="n">
        <f aca="false">DATE(J1811,K1811,L1811)</f>
        <v>43297</v>
      </c>
      <c r="N1811" s="222" t="n">
        <f aca="false">M1811+E1811</f>
        <v>43297.4505439815</v>
      </c>
      <c r="O1811" s="0" t="n">
        <v>100.6524</v>
      </c>
      <c r="P1811" s="0" t="n">
        <v>3.041621</v>
      </c>
      <c r="Q1811" s="0" t="s">
        <v>286</v>
      </c>
    </row>
    <row r="1812" customFormat="false" ht="15" hidden="false" customHeight="false" outlineLevel="0" collapsed="false">
      <c r="A1812" s="0" t="s">
        <v>1427</v>
      </c>
      <c r="B1812" s="0" t="s">
        <v>286</v>
      </c>
      <c r="C1812" s="0" t="s">
        <v>325</v>
      </c>
      <c r="D1812" s="0" t="n">
        <v>20180716</v>
      </c>
      <c r="E1812" s="0" t="s">
        <v>1528</v>
      </c>
      <c r="F1812" s="0" t="n">
        <v>15000</v>
      </c>
      <c r="G1812" s="0" t="n">
        <v>99.777</v>
      </c>
      <c r="H1812" s="0" t="n">
        <v>3.387258</v>
      </c>
      <c r="J1812" s="224" t="n">
        <f aca="false">ROUND(D1812/10000,0)</f>
        <v>2018</v>
      </c>
      <c r="K1812" s="224" t="n">
        <f aca="false">ROUND((D1812-J1812*10000)/100,0)</f>
        <v>7</v>
      </c>
      <c r="L1812" s="224" t="n">
        <f aca="false">D1812-J1812*10000-K1812*100</f>
        <v>16</v>
      </c>
      <c r="M1812" s="325" t="n">
        <f aca="false">DATE(J1812,K1812,L1812)</f>
        <v>43297</v>
      </c>
      <c r="N1812" s="222" t="n">
        <f aca="false">M1812+E1812</f>
        <v>43297.4544907407</v>
      </c>
      <c r="O1812" s="0" t="n">
        <v>99.777</v>
      </c>
      <c r="P1812" s="0" t="n">
        <v>3.387258</v>
      </c>
      <c r="Q1812" s="0" t="s">
        <v>286</v>
      </c>
    </row>
    <row r="1813" customFormat="false" ht="15" hidden="false" customHeight="false" outlineLevel="0" collapsed="false">
      <c r="A1813" s="0" t="s">
        <v>1427</v>
      </c>
      <c r="B1813" s="0" t="s">
        <v>286</v>
      </c>
      <c r="C1813" s="0" t="s">
        <v>325</v>
      </c>
      <c r="D1813" s="0" t="n">
        <v>20180716</v>
      </c>
      <c r="E1813" s="0" t="s">
        <v>1529</v>
      </c>
      <c r="F1813" s="0" t="n">
        <v>15000</v>
      </c>
      <c r="G1813" s="0" t="n">
        <v>99.777</v>
      </c>
      <c r="H1813" s="0" t="n">
        <v>3.387258</v>
      </c>
      <c r="J1813" s="224" t="n">
        <f aca="false">ROUND(D1813/10000,0)</f>
        <v>2018</v>
      </c>
      <c r="K1813" s="224" t="n">
        <f aca="false">ROUND((D1813-J1813*10000)/100,0)</f>
        <v>7</v>
      </c>
      <c r="L1813" s="224" t="n">
        <f aca="false">D1813-J1813*10000-K1813*100</f>
        <v>16</v>
      </c>
      <c r="M1813" s="325" t="n">
        <f aca="false">DATE(J1813,K1813,L1813)</f>
        <v>43297</v>
      </c>
      <c r="N1813" s="222" t="n">
        <f aca="false">M1813+E1813</f>
        <v>43297.4545023148</v>
      </c>
      <c r="O1813" s="0" t="n">
        <v>99.777</v>
      </c>
      <c r="P1813" s="0" t="n">
        <v>3.387258</v>
      </c>
      <c r="Q1813" s="0" t="s">
        <v>286</v>
      </c>
    </row>
    <row r="1814" customFormat="false" ht="15" hidden="false" customHeight="false" outlineLevel="0" collapsed="false">
      <c r="A1814" s="0" t="s">
        <v>1427</v>
      </c>
      <c r="B1814" s="0" t="s">
        <v>286</v>
      </c>
      <c r="C1814" s="0" t="s">
        <v>325</v>
      </c>
      <c r="D1814" s="0" t="n">
        <v>20180716</v>
      </c>
      <c r="E1814" s="0" t="s">
        <v>1530</v>
      </c>
      <c r="F1814" s="0" t="n">
        <v>100000</v>
      </c>
      <c r="G1814" s="0" t="n">
        <v>99.722656</v>
      </c>
      <c r="H1814" s="0" t="n">
        <v>3.408836</v>
      </c>
      <c r="J1814" s="224" t="n">
        <f aca="false">ROUND(D1814/10000,0)</f>
        <v>2018</v>
      </c>
      <c r="K1814" s="224" t="n">
        <f aca="false">ROUND((D1814-J1814*10000)/100,0)</f>
        <v>7</v>
      </c>
      <c r="L1814" s="224" t="n">
        <f aca="false">D1814-J1814*10000-K1814*100</f>
        <v>16</v>
      </c>
      <c r="M1814" s="325" t="n">
        <f aca="false">DATE(J1814,K1814,L1814)</f>
        <v>43297</v>
      </c>
      <c r="N1814" s="222" t="n">
        <f aca="false">M1814+E1814</f>
        <v>43297.466099537</v>
      </c>
      <c r="O1814" s="0" t="n">
        <v>99.722656</v>
      </c>
      <c r="P1814" s="0" t="n">
        <v>3.408836</v>
      </c>
      <c r="Q1814" s="0" t="s">
        <v>286</v>
      </c>
    </row>
    <row r="1815" customFormat="false" ht="15" hidden="false" customHeight="false" outlineLevel="0" collapsed="false">
      <c r="A1815" s="0" t="s">
        <v>1427</v>
      </c>
      <c r="B1815" s="0" t="s">
        <v>286</v>
      </c>
      <c r="C1815" s="0" t="s">
        <v>325</v>
      </c>
      <c r="D1815" s="0" t="n">
        <v>20180716</v>
      </c>
      <c r="E1815" s="0" t="s">
        <v>1531</v>
      </c>
      <c r="F1815" s="0" t="n">
        <v>50000</v>
      </c>
      <c r="G1815" s="0" t="n">
        <v>99.896</v>
      </c>
      <c r="H1815" s="0" t="n">
        <v>3.340057</v>
      </c>
      <c r="J1815" s="224" t="n">
        <f aca="false">ROUND(D1815/10000,0)</f>
        <v>2018</v>
      </c>
      <c r="K1815" s="224" t="n">
        <f aca="false">ROUND((D1815-J1815*10000)/100,0)</f>
        <v>7</v>
      </c>
      <c r="L1815" s="224" t="n">
        <f aca="false">D1815-J1815*10000-K1815*100</f>
        <v>16</v>
      </c>
      <c r="M1815" s="325" t="n">
        <f aca="false">DATE(J1815,K1815,L1815)</f>
        <v>43297</v>
      </c>
      <c r="N1815" s="222" t="n">
        <f aca="false">M1815+E1815</f>
        <v>43297.504849537</v>
      </c>
      <c r="O1815" s="0" t="n">
        <v>99.896</v>
      </c>
      <c r="P1815" s="0" t="n">
        <v>3.340057</v>
      </c>
      <c r="Q1815" s="0" t="s">
        <v>286</v>
      </c>
    </row>
    <row r="1816" customFormat="false" ht="15" hidden="false" customHeight="false" outlineLevel="0" collapsed="false">
      <c r="A1816" s="0" t="s">
        <v>1427</v>
      </c>
      <c r="B1816" s="0" t="s">
        <v>286</v>
      </c>
      <c r="C1816" s="0" t="s">
        <v>325</v>
      </c>
      <c r="D1816" s="0" t="n">
        <v>20180716</v>
      </c>
      <c r="E1816" s="0" t="s">
        <v>1532</v>
      </c>
      <c r="F1816" s="0" t="n">
        <v>50000</v>
      </c>
      <c r="G1816" s="0" t="n">
        <v>99.796</v>
      </c>
      <c r="H1816" s="0" t="n">
        <v>3.379717</v>
      </c>
      <c r="J1816" s="224" t="n">
        <f aca="false">ROUND(D1816/10000,0)</f>
        <v>2018</v>
      </c>
      <c r="K1816" s="224" t="n">
        <f aca="false">ROUND((D1816-J1816*10000)/100,0)</f>
        <v>7</v>
      </c>
      <c r="L1816" s="224" t="n">
        <f aca="false">D1816-J1816*10000-K1816*100</f>
        <v>16</v>
      </c>
      <c r="M1816" s="325" t="n">
        <f aca="false">DATE(J1816,K1816,L1816)</f>
        <v>43297</v>
      </c>
      <c r="N1816" s="222" t="n">
        <f aca="false">M1816+E1816</f>
        <v>43297.5048611111</v>
      </c>
      <c r="O1816" s="0" t="n">
        <v>99.796</v>
      </c>
      <c r="P1816" s="0" t="n">
        <v>3.379717</v>
      </c>
      <c r="Q1816" s="0" t="s">
        <v>286</v>
      </c>
    </row>
    <row r="1817" customFormat="false" ht="15" hidden="false" customHeight="false" outlineLevel="0" collapsed="false">
      <c r="A1817" s="0" t="s">
        <v>1427</v>
      </c>
      <c r="B1817" s="0" t="s">
        <v>286</v>
      </c>
      <c r="C1817" s="0" t="s">
        <v>325</v>
      </c>
      <c r="D1817" s="0" t="n">
        <v>20180716</v>
      </c>
      <c r="E1817" s="0" t="s">
        <v>1533</v>
      </c>
      <c r="F1817" s="0" t="n">
        <v>40000</v>
      </c>
      <c r="G1817" s="0" t="n">
        <v>100.474</v>
      </c>
      <c r="H1817" s="0" t="n">
        <v>3.111762</v>
      </c>
      <c r="J1817" s="224" t="n">
        <f aca="false">ROUND(D1817/10000,0)</f>
        <v>2018</v>
      </c>
      <c r="K1817" s="224" t="n">
        <f aca="false">ROUND((D1817-J1817*10000)/100,0)</f>
        <v>7</v>
      </c>
      <c r="L1817" s="224" t="n">
        <f aca="false">D1817-J1817*10000-K1817*100</f>
        <v>16</v>
      </c>
      <c r="M1817" s="325" t="n">
        <f aca="false">DATE(J1817,K1817,L1817)</f>
        <v>43297</v>
      </c>
      <c r="N1817" s="222" t="n">
        <f aca="false">M1817+E1817</f>
        <v>43297.5208217593</v>
      </c>
      <c r="O1817" s="0" t="n">
        <v>100.474</v>
      </c>
      <c r="P1817" s="0" t="n">
        <v>3.111762</v>
      </c>
      <c r="Q1817" s="0" t="s">
        <v>286</v>
      </c>
    </row>
    <row r="1818" customFormat="false" ht="15" hidden="false" customHeight="false" outlineLevel="0" collapsed="false">
      <c r="A1818" s="0" t="s">
        <v>1427</v>
      </c>
      <c r="B1818" s="0" t="s">
        <v>286</v>
      </c>
      <c r="C1818" s="0" t="s">
        <v>325</v>
      </c>
      <c r="D1818" s="0" t="n">
        <v>20180716</v>
      </c>
      <c r="E1818" s="0" t="s">
        <v>1534</v>
      </c>
      <c r="F1818" s="0" t="n">
        <v>10000</v>
      </c>
      <c r="G1818" s="0" t="n">
        <v>99.903</v>
      </c>
      <c r="H1818" s="0" t="n">
        <v>3.337282</v>
      </c>
      <c r="J1818" s="224" t="n">
        <f aca="false">ROUND(D1818/10000,0)</f>
        <v>2018</v>
      </c>
      <c r="K1818" s="224" t="n">
        <f aca="false">ROUND((D1818-J1818*10000)/100,0)</f>
        <v>7</v>
      </c>
      <c r="L1818" s="224" t="n">
        <f aca="false">D1818-J1818*10000-K1818*100</f>
        <v>16</v>
      </c>
      <c r="M1818" s="325" t="n">
        <f aca="false">DATE(J1818,K1818,L1818)</f>
        <v>43297</v>
      </c>
      <c r="N1818" s="222" t="n">
        <f aca="false">M1818+E1818</f>
        <v>43297.5278472222</v>
      </c>
      <c r="O1818" s="0" t="n">
        <v>99.903</v>
      </c>
      <c r="P1818" s="0" t="n">
        <v>3.337282</v>
      </c>
      <c r="Q1818" s="0" t="s">
        <v>286</v>
      </c>
    </row>
    <row r="1819" customFormat="false" ht="15" hidden="false" customHeight="false" outlineLevel="0" collapsed="false">
      <c r="A1819" s="0" t="s">
        <v>1427</v>
      </c>
      <c r="B1819" s="0" t="s">
        <v>286</v>
      </c>
      <c r="C1819" s="0" t="s">
        <v>325</v>
      </c>
      <c r="D1819" s="0" t="n">
        <v>20180716</v>
      </c>
      <c r="E1819" s="0" t="s">
        <v>1534</v>
      </c>
      <c r="F1819" s="0" t="n">
        <v>10000</v>
      </c>
      <c r="G1819" s="0" t="n">
        <v>99.803</v>
      </c>
      <c r="H1819" s="0" t="n">
        <v>3.376939</v>
      </c>
      <c r="J1819" s="224" t="n">
        <f aca="false">ROUND(D1819/10000,0)</f>
        <v>2018</v>
      </c>
      <c r="K1819" s="224" t="n">
        <f aca="false">ROUND((D1819-J1819*10000)/100,0)</f>
        <v>7</v>
      </c>
      <c r="L1819" s="224" t="n">
        <f aca="false">D1819-J1819*10000-K1819*100</f>
        <v>16</v>
      </c>
      <c r="M1819" s="325" t="n">
        <f aca="false">DATE(J1819,K1819,L1819)</f>
        <v>43297</v>
      </c>
      <c r="N1819" s="222" t="n">
        <f aca="false">M1819+E1819</f>
        <v>43297.5278472222</v>
      </c>
      <c r="O1819" s="0" t="n">
        <v>99.803</v>
      </c>
      <c r="P1819" s="0" t="n">
        <v>3.376939</v>
      </c>
      <c r="Q1819" s="0" t="s">
        <v>286</v>
      </c>
    </row>
    <row r="1820" customFormat="false" ht="15" hidden="false" customHeight="false" outlineLevel="0" collapsed="false">
      <c r="A1820" s="0" t="s">
        <v>1427</v>
      </c>
      <c r="B1820" s="0" t="s">
        <v>286</v>
      </c>
      <c r="C1820" s="0" t="s">
        <v>325</v>
      </c>
      <c r="D1820" s="0" t="n">
        <v>20180716</v>
      </c>
      <c r="E1820" s="0" t="s">
        <v>1535</v>
      </c>
      <c r="F1820" s="0" t="n">
        <v>5000</v>
      </c>
      <c r="G1820" s="0" t="n">
        <v>99.634</v>
      </c>
      <c r="H1820" s="0" t="n">
        <v>3.444069</v>
      </c>
      <c r="J1820" s="224" t="n">
        <f aca="false">ROUND(D1820/10000,0)</f>
        <v>2018</v>
      </c>
      <c r="K1820" s="224" t="n">
        <f aca="false">ROUND((D1820-J1820*10000)/100,0)</f>
        <v>7</v>
      </c>
      <c r="L1820" s="224" t="n">
        <f aca="false">D1820-J1820*10000-K1820*100</f>
        <v>16</v>
      </c>
      <c r="M1820" s="325" t="n">
        <f aca="false">DATE(J1820,K1820,L1820)</f>
        <v>43297</v>
      </c>
      <c r="N1820" s="222" t="n">
        <f aca="false">M1820+E1820</f>
        <v>43297.6206134259</v>
      </c>
      <c r="O1820" s="0" t="n">
        <v>99.634</v>
      </c>
      <c r="P1820" s="0" t="n">
        <v>3.444069</v>
      </c>
      <c r="Q1820" s="0" t="s">
        <v>286</v>
      </c>
    </row>
    <row r="1821" customFormat="false" ht="15" hidden="false" customHeight="false" outlineLevel="0" collapsed="false">
      <c r="A1821" s="0" t="s">
        <v>1427</v>
      </c>
      <c r="B1821" s="0" t="s">
        <v>286</v>
      </c>
      <c r="C1821" s="0" t="s">
        <v>325</v>
      </c>
      <c r="D1821" s="0" t="n">
        <v>20180716</v>
      </c>
      <c r="E1821" s="0" t="s">
        <v>1535</v>
      </c>
      <c r="F1821" s="0" t="n">
        <v>5000</v>
      </c>
      <c r="G1821" s="0" t="n">
        <v>99.634</v>
      </c>
      <c r="H1821" s="0" t="n">
        <v>3.444069</v>
      </c>
      <c r="J1821" s="224" t="n">
        <f aca="false">ROUND(D1821/10000,0)</f>
        <v>2018</v>
      </c>
      <c r="K1821" s="224" t="n">
        <f aca="false">ROUND((D1821-J1821*10000)/100,0)</f>
        <v>7</v>
      </c>
      <c r="L1821" s="224" t="n">
        <f aca="false">D1821-J1821*10000-K1821*100</f>
        <v>16</v>
      </c>
      <c r="M1821" s="325" t="n">
        <f aca="false">DATE(J1821,K1821,L1821)</f>
        <v>43297</v>
      </c>
      <c r="N1821" s="222" t="n">
        <f aca="false">M1821+E1821</f>
        <v>43297.6206134259</v>
      </c>
      <c r="O1821" s="0" t="n">
        <v>99.634</v>
      </c>
      <c r="P1821" s="0" t="n">
        <v>3.444069</v>
      </c>
      <c r="Q1821" s="0" t="s">
        <v>286</v>
      </c>
    </row>
    <row r="1822" customFormat="false" ht="15" hidden="false" customHeight="false" outlineLevel="0" collapsed="false">
      <c r="A1822" s="0" t="s">
        <v>1427</v>
      </c>
      <c r="B1822" s="0" t="s">
        <v>286</v>
      </c>
      <c r="C1822" s="0" t="s">
        <v>325</v>
      </c>
      <c r="D1822" s="0" t="n">
        <v>20180716</v>
      </c>
      <c r="E1822" s="0" t="s">
        <v>1536</v>
      </c>
      <c r="F1822" s="0" t="n">
        <v>25000</v>
      </c>
      <c r="G1822" s="0" t="n">
        <v>100.474</v>
      </c>
      <c r="H1822" s="0" t="n">
        <v>3.111762</v>
      </c>
      <c r="J1822" s="224" t="n">
        <f aca="false">ROUND(D1822/10000,0)</f>
        <v>2018</v>
      </c>
      <c r="K1822" s="224" t="n">
        <f aca="false">ROUND((D1822-J1822*10000)/100,0)</f>
        <v>7</v>
      </c>
      <c r="L1822" s="224" t="n">
        <f aca="false">D1822-J1822*10000-K1822*100</f>
        <v>16</v>
      </c>
      <c r="M1822" s="325" t="n">
        <f aca="false">DATE(J1822,K1822,L1822)</f>
        <v>43297</v>
      </c>
      <c r="N1822" s="222" t="n">
        <f aca="false">M1822+E1822</f>
        <v>43297.6286574074</v>
      </c>
      <c r="O1822" s="0" t="n">
        <v>100.474</v>
      </c>
      <c r="P1822" s="0" t="n">
        <v>3.111762</v>
      </c>
      <c r="Q1822" s="0" t="s">
        <v>286</v>
      </c>
    </row>
    <row r="1823" customFormat="false" ht="15" hidden="false" customHeight="false" outlineLevel="0" collapsed="false">
      <c r="A1823" s="0" t="s">
        <v>1427</v>
      </c>
      <c r="B1823" s="0" t="s">
        <v>286</v>
      </c>
      <c r="C1823" s="0" t="s">
        <v>325</v>
      </c>
      <c r="D1823" s="0" t="n">
        <v>20180716</v>
      </c>
      <c r="E1823" s="0" t="s">
        <v>1537</v>
      </c>
      <c r="F1823" s="0" t="n">
        <v>5000</v>
      </c>
      <c r="G1823" s="0" t="n">
        <v>99.5356</v>
      </c>
      <c r="J1823" s="224" t="n">
        <f aca="false">ROUND(D1823/10000,0)</f>
        <v>2018</v>
      </c>
      <c r="K1823" s="224" t="n">
        <f aca="false">ROUND((D1823-J1823*10000)/100,0)</f>
        <v>7</v>
      </c>
      <c r="L1823" s="224" t="n">
        <f aca="false">D1823-J1823*10000-K1823*100</f>
        <v>16</v>
      </c>
      <c r="M1823" s="325" t="n">
        <f aca="false">DATE(J1823,K1823,L1823)</f>
        <v>43297</v>
      </c>
      <c r="N1823" s="222" t="n">
        <f aca="false">M1823+E1823</f>
        <v>43297.7043287037</v>
      </c>
      <c r="O1823" s="0" t="n">
        <v>99.5356</v>
      </c>
      <c r="Q1823" s="0" t="s">
        <v>286</v>
      </c>
    </row>
    <row r="1824" customFormat="false" ht="15" hidden="false" customHeight="false" outlineLevel="0" collapsed="false">
      <c r="A1824" s="0" t="s">
        <v>1427</v>
      </c>
      <c r="B1824" s="0" t="s">
        <v>286</v>
      </c>
      <c r="C1824" s="0" t="s">
        <v>325</v>
      </c>
      <c r="D1824" s="0" t="n">
        <v>20180716</v>
      </c>
      <c r="E1824" s="0" t="s">
        <v>1537</v>
      </c>
      <c r="F1824" s="0" t="n">
        <v>5000</v>
      </c>
      <c r="G1824" s="0" t="n">
        <v>99.5356</v>
      </c>
      <c r="J1824" s="224" t="n">
        <f aca="false">ROUND(D1824/10000,0)</f>
        <v>2018</v>
      </c>
      <c r="K1824" s="224" t="n">
        <f aca="false">ROUND((D1824-J1824*10000)/100,0)</f>
        <v>7</v>
      </c>
      <c r="L1824" s="224" t="n">
        <f aca="false">D1824-J1824*10000-K1824*100</f>
        <v>16</v>
      </c>
      <c r="M1824" s="325" t="n">
        <f aca="false">DATE(J1824,K1824,L1824)</f>
        <v>43297</v>
      </c>
      <c r="N1824" s="222" t="n">
        <f aca="false">M1824+E1824</f>
        <v>43297.7043287037</v>
      </c>
      <c r="O1824" s="0" t="n">
        <v>99.5356</v>
      </c>
      <c r="Q1824" s="0" t="s">
        <v>286</v>
      </c>
    </row>
    <row r="1825" customFormat="false" ht="15" hidden="false" customHeight="false" outlineLevel="0" collapsed="false">
      <c r="A1825" s="0" t="s">
        <v>1427</v>
      </c>
      <c r="B1825" s="0" t="s">
        <v>286</v>
      </c>
      <c r="C1825" s="0" t="s">
        <v>325</v>
      </c>
      <c r="D1825" s="0" t="n">
        <v>20180717</v>
      </c>
      <c r="E1825" s="0" t="s">
        <v>1538</v>
      </c>
      <c r="F1825" s="0" t="n">
        <v>200000</v>
      </c>
      <c r="G1825" s="0" t="n">
        <v>99.622</v>
      </c>
      <c r="H1825" s="0" t="n">
        <v>3.449001</v>
      </c>
      <c r="J1825" s="224" t="n">
        <f aca="false">ROUND(D1825/10000,0)</f>
        <v>2018</v>
      </c>
      <c r="K1825" s="224" t="n">
        <f aca="false">ROUND((D1825-J1825*10000)/100,0)</f>
        <v>7</v>
      </c>
      <c r="L1825" s="224" t="n">
        <f aca="false">D1825-J1825*10000-K1825*100</f>
        <v>17</v>
      </c>
      <c r="M1825" s="325" t="n">
        <f aca="false">DATE(J1825,K1825,L1825)</f>
        <v>43298</v>
      </c>
      <c r="N1825" s="222" t="n">
        <f aca="false">M1825+E1825</f>
        <v>43298.3998726852</v>
      </c>
      <c r="O1825" s="0" t="n">
        <v>99.622</v>
      </c>
      <c r="P1825" s="0" t="n">
        <v>3.449001</v>
      </c>
      <c r="Q1825" s="0" t="s">
        <v>286</v>
      </c>
    </row>
    <row r="1826" customFormat="false" ht="15" hidden="false" customHeight="false" outlineLevel="0" collapsed="false">
      <c r="A1826" s="0" t="s">
        <v>1427</v>
      </c>
      <c r="B1826" s="0" t="s">
        <v>286</v>
      </c>
      <c r="C1826" s="0" t="s">
        <v>325</v>
      </c>
      <c r="D1826" s="0" t="n">
        <v>20180717</v>
      </c>
      <c r="E1826" s="0" t="s">
        <v>1539</v>
      </c>
      <c r="F1826" s="0" t="n">
        <v>163000</v>
      </c>
      <c r="G1826" s="0" t="n">
        <v>99.55</v>
      </c>
      <c r="H1826" s="0" t="n">
        <v>3.477676</v>
      </c>
      <c r="J1826" s="224" t="n">
        <f aca="false">ROUND(D1826/10000,0)</f>
        <v>2018</v>
      </c>
      <c r="K1826" s="224" t="n">
        <f aca="false">ROUND((D1826-J1826*10000)/100,0)</f>
        <v>7</v>
      </c>
      <c r="L1826" s="224" t="n">
        <f aca="false">D1826-J1826*10000-K1826*100</f>
        <v>17</v>
      </c>
      <c r="M1826" s="325" t="n">
        <f aca="false">DATE(J1826,K1826,L1826)</f>
        <v>43298</v>
      </c>
      <c r="N1826" s="222" t="n">
        <f aca="false">M1826+E1826</f>
        <v>43298.400474537</v>
      </c>
      <c r="O1826" s="0" t="n">
        <v>99.55</v>
      </c>
      <c r="P1826" s="0" t="n">
        <v>3.477676</v>
      </c>
      <c r="Q1826" s="0" t="s">
        <v>286</v>
      </c>
    </row>
    <row r="1827" customFormat="false" ht="15" hidden="false" customHeight="false" outlineLevel="0" collapsed="false">
      <c r="A1827" s="0" t="s">
        <v>1427</v>
      </c>
      <c r="B1827" s="0" t="s">
        <v>286</v>
      </c>
      <c r="C1827" s="0" t="s">
        <v>325</v>
      </c>
      <c r="D1827" s="0" t="n">
        <v>20180717</v>
      </c>
      <c r="E1827" s="0" t="s">
        <v>1540</v>
      </c>
      <c r="F1827" s="0" t="n">
        <v>5000</v>
      </c>
      <c r="G1827" s="0" t="n">
        <v>99.81</v>
      </c>
      <c r="H1827" s="0" t="n">
        <v>3.374247</v>
      </c>
      <c r="J1827" s="224" t="n">
        <f aca="false">ROUND(D1827/10000,0)</f>
        <v>2018</v>
      </c>
      <c r="K1827" s="224" t="n">
        <f aca="false">ROUND((D1827-J1827*10000)/100,0)</f>
        <v>7</v>
      </c>
      <c r="L1827" s="224" t="n">
        <f aca="false">D1827-J1827*10000-K1827*100</f>
        <v>17</v>
      </c>
      <c r="M1827" s="325" t="n">
        <f aca="false">DATE(J1827,K1827,L1827)</f>
        <v>43298</v>
      </c>
      <c r="N1827" s="222" t="n">
        <f aca="false">M1827+E1827</f>
        <v>43298.4072337963</v>
      </c>
      <c r="O1827" s="0" t="n">
        <v>99.81</v>
      </c>
      <c r="P1827" s="0" t="n">
        <v>3.374247</v>
      </c>
      <c r="Q1827" s="0" t="s">
        <v>286</v>
      </c>
    </row>
    <row r="1828" customFormat="false" ht="15" hidden="false" customHeight="false" outlineLevel="0" collapsed="false">
      <c r="A1828" s="0" t="s">
        <v>1427</v>
      </c>
      <c r="B1828" s="0" t="s">
        <v>286</v>
      </c>
      <c r="C1828" s="0" t="s">
        <v>325</v>
      </c>
      <c r="D1828" s="0" t="n">
        <v>20180717</v>
      </c>
      <c r="E1828" s="0" t="s">
        <v>1540</v>
      </c>
      <c r="F1828" s="0" t="n">
        <v>5000</v>
      </c>
      <c r="G1828" s="0" t="n">
        <v>99.81</v>
      </c>
      <c r="H1828" s="0" t="n">
        <v>3.374247</v>
      </c>
      <c r="J1828" s="224" t="n">
        <f aca="false">ROUND(D1828/10000,0)</f>
        <v>2018</v>
      </c>
      <c r="K1828" s="224" t="n">
        <f aca="false">ROUND((D1828-J1828*10000)/100,0)</f>
        <v>7</v>
      </c>
      <c r="L1828" s="224" t="n">
        <f aca="false">D1828-J1828*10000-K1828*100</f>
        <v>17</v>
      </c>
      <c r="M1828" s="325" t="n">
        <f aca="false">DATE(J1828,K1828,L1828)</f>
        <v>43298</v>
      </c>
      <c r="N1828" s="222" t="n">
        <f aca="false">M1828+E1828</f>
        <v>43298.4072337963</v>
      </c>
      <c r="O1828" s="0" t="n">
        <v>99.81</v>
      </c>
      <c r="P1828" s="0" t="n">
        <v>3.374247</v>
      </c>
      <c r="Q1828" s="0" t="s">
        <v>286</v>
      </c>
    </row>
    <row r="1829" customFormat="false" ht="15" hidden="false" customHeight="false" outlineLevel="0" collapsed="false">
      <c r="A1829" s="0" t="s">
        <v>1427</v>
      </c>
      <c r="B1829" s="0" t="s">
        <v>286</v>
      </c>
      <c r="C1829" s="0" t="s">
        <v>325</v>
      </c>
      <c r="D1829" s="0" t="n">
        <v>20180717</v>
      </c>
      <c r="E1829" s="0" t="s">
        <v>1541</v>
      </c>
      <c r="F1829" s="0" t="n">
        <v>10000</v>
      </c>
      <c r="G1829" s="0" t="n">
        <v>99.889</v>
      </c>
      <c r="H1829" s="0" t="n">
        <v>3.342885</v>
      </c>
      <c r="J1829" s="224" t="n">
        <f aca="false">ROUND(D1829/10000,0)</f>
        <v>2018</v>
      </c>
      <c r="K1829" s="224" t="n">
        <f aca="false">ROUND((D1829-J1829*10000)/100,0)</f>
        <v>7</v>
      </c>
      <c r="L1829" s="224" t="n">
        <f aca="false">D1829-J1829*10000-K1829*100</f>
        <v>17</v>
      </c>
      <c r="M1829" s="325" t="n">
        <f aca="false">DATE(J1829,K1829,L1829)</f>
        <v>43298</v>
      </c>
      <c r="N1829" s="222" t="n">
        <f aca="false">M1829+E1829</f>
        <v>43298.4159837963</v>
      </c>
      <c r="O1829" s="0" t="n">
        <v>99.889</v>
      </c>
      <c r="P1829" s="0" t="n">
        <v>3.342885</v>
      </c>
      <c r="Q1829" s="0" t="s">
        <v>286</v>
      </c>
    </row>
    <row r="1830" customFormat="false" ht="15" hidden="false" customHeight="false" outlineLevel="0" collapsed="false">
      <c r="A1830" s="0" t="s">
        <v>1427</v>
      </c>
      <c r="B1830" s="0" t="s">
        <v>286</v>
      </c>
      <c r="C1830" s="0" t="s">
        <v>325</v>
      </c>
      <c r="D1830" s="0" t="n">
        <v>20180717</v>
      </c>
      <c r="E1830" s="0" t="s">
        <v>1541</v>
      </c>
      <c r="F1830" s="0" t="n">
        <v>10000</v>
      </c>
      <c r="G1830" s="0" t="n">
        <v>99.789</v>
      </c>
      <c r="H1830" s="0" t="n">
        <v>3.382588</v>
      </c>
      <c r="J1830" s="224" t="n">
        <f aca="false">ROUND(D1830/10000,0)</f>
        <v>2018</v>
      </c>
      <c r="K1830" s="224" t="n">
        <f aca="false">ROUND((D1830-J1830*10000)/100,0)</f>
        <v>7</v>
      </c>
      <c r="L1830" s="224" t="n">
        <f aca="false">D1830-J1830*10000-K1830*100</f>
        <v>17</v>
      </c>
      <c r="M1830" s="325" t="n">
        <f aca="false">DATE(J1830,K1830,L1830)</f>
        <v>43298</v>
      </c>
      <c r="N1830" s="222" t="n">
        <f aca="false">M1830+E1830</f>
        <v>43298.4159837963</v>
      </c>
      <c r="O1830" s="0" t="n">
        <v>99.789</v>
      </c>
      <c r="P1830" s="0" t="n">
        <v>3.382588</v>
      </c>
      <c r="Q1830" s="0" t="s">
        <v>286</v>
      </c>
    </row>
    <row r="1831" customFormat="false" ht="15" hidden="false" customHeight="false" outlineLevel="0" collapsed="false">
      <c r="A1831" s="0" t="s">
        <v>1427</v>
      </c>
      <c r="B1831" s="0" t="s">
        <v>286</v>
      </c>
      <c r="C1831" s="0" t="s">
        <v>325</v>
      </c>
      <c r="D1831" s="0" t="n">
        <v>20180717</v>
      </c>
      <c r="E1831" s="0" t="s">
        <v>1542</v>
      </c>
      <c r="F1831" s="0" t="n">
        <v>163000</v>
      </c>
      <c r="G1831" s="0" t="n">
        <v>99.535</v>
      </c>
      <c r="H1831" s="0" t="n">
        <v>3.483653</v>
      </c>
      <c r="J1831" s="224" t="n">
        <f aca="false">ROUND(D1831/10000,0)</f>
        <v>2018</v>
      </c>
      <c r="K1831" s="224" t="n">
        <f aca="false">ROUND((D1831-J1831*10000)/100,0)</f>
        <v>7</v>
      </c>
      <c r="L1831" s="224" t="n">
        <f aca="false">D1831-J1831*10000-K1831*100</f>
        <v>17</v>
      </c>
      <c r="M1831" s="325" t="n">
        <f aca="false">DATE(J1831,K1831,L1831)</f>
        <v>43298</v>
      </c>
      <c r="N1831" s="222" t="n">
        <f aca="false">M1831+E1831</f>
        <v>43298.4193287037</v>
      </c>
      <c r="O1831" s="0" t="n">
        <v>99.535</v>
      </c>
      <c r="P1831" s="0" t="n">
        <v>3.483653</v>
      </c>
      <c r="Q1831" s="0" t="s">
        <v>286</v>
      </c>
    </row>
    <row r="1832" customFormat="false" ht="15" hidden="false" customHeight="false" outlineLevel="0" collapsed="false">
      <c r="A1832" s="0" t="s">
        <v>1427</v>
      </c>
      <c r="B1832" s="0" t="s">
        <v>286</v>
      </c>
      <c r="C1832" s="0" t="s">
        <v>325</v>
      </c>
      <c r="D1832" s="0" t="n">
        <v>20180717</v>
      </c>
      <c r="E1832" s="0" t="s">
        <v>1543</v>
      </c>
      <c r="F1832" s="0" t="n">
        <v>125000</v>
      </c>
      <c r="G1832" s="0" t="n">
        <v>99.531</v>
      </c>
      <c r="H1832" s="0" t="n">
        <v>3.485247</v>
      </c>
      <c r="J1832" s="224" t="n">
        <f aca="false">ROUND(D1832/10000,0)</f>
        <v>2018</v>
      </c>
      <c r="K1832" s="224" t="n">
        <f aca="false">ROUND((D1832-J1832*10000)/100,0)</f>
        <v>7</v>
      </c>
      <c r="L1832" s="224" t="n">
        <f aca="false">D1832-J1832*10000-K1832*100</f>
        <v>17</v>
      </c>
      <c r="M1832" s="325" t="n">
        <f aca="false">DATE(J1832,K1832,L1832)</f>
        <v>43298</v>
      </c>
      <c r="N1832" s="222" t="n">
        <f aca="false">M1832+E1832</f>
        <v>43298.4242592593</v>
      </c>
      <c r="O1832" s="0" t="n">
        <v>99.531</v>
      </c>
      <c r="P1832" s="0" t="n">
        <v>3.485247</v>
      </c>
      <c r="Q1832" s="0" t="s">
        <v>286</v>
      </c>
    </row>
    <row r="1833" customFormat="false" ht="15" hidden="false" customHeight="false" outlineLevel="0" collapsed="false">
      <c r="A1833" s="0" t="s">
        <v>1427</v>
      </c>
      <c r="B1833" s="0" t="s">
        <v>286</v>
      </c>
      <c r="C1833" s="0" t="s">
        <v>325</v>
      </c>
      <c r="D1833" s="0" t="n">
        <v>20180717</v>
      </c>
      <c r="E1833" s="0" t="s">
        <v>1544</v>
      </c>
      <c r="F1833" s="0" t="n">
        <v>125000</v>
      </c>
      <c r="G1833" s="0" t="n">
        <v>99.531</v>
      </c>
      <c r="H1833" s="0" t="n">
        <v>3.485247</v>
      </c>
      <c r="J1833" s="224" t="n">
        <f aca="false">ROUND(D1833/10000,0)</f>
        <v>2018</v>
      </c>
      <c r="K1833" s="224" t="n">
        <f aca="false">ROUND((D1833-J1833*10000)/100,0)</f>
        <v>7</v>
      </c>
      <c r="L1833" s="224" t="n">
        <f aca="false">D1833-J1833*10000-K1833*100</f>
        <v>17</v>
      </c>
      <c r="M1833" s="325" t="n">
        <f aca="false">DATE(J1833,K1833,L1833)</f>
        <v>43298</v>
      </c>
      <c r="N1833" s="222" t="n">
        <f aca="false">M1833+E1833</f>
        <v>43298.4246064815</v>
      </c>
      <c r="O1833" s="0" t="n">
        <v>99.531</v>
      </c>
      <c r="P1833" s="0" t="n">
        <v>3.485247</v>
      </c>
      <c r="Q1833" s="0" t="s">
        <v>286</v>
      </c>
    </row>
    <row r="1834" customFormat="false" ht="15" hidden="false" customHeight="false" outlineLevel="0" collapsed="false">
      <c r="A1834" s="0" t="s">
        <v>1427</v>
      </c>
      <c r="B1834" s="0" t="s">
        <v>286</v>
      </c>
      <c r="C1834" s="0" t="s">
        <v>325</v>
      </c>
      <c r="D1834" s="0" t="n">
        <v>20180717</v>
      </c>
      <c r="E1834" s="0" t="s">
        <v>1545</v>
      </c>
      <c r="F1834" s="0" t="s">
        <v>575</v>
      </c>
      <c r="G1834" s="0" t="n">
        <v>99.451</v>
      </c>
      <c r="H1834" s="0" t="n">
        <v>3.517145</v>
      </c>
      <c r="J1834" s="224" t="n">
        <f aca="false">ROUND(D1834/10000,0)</f>
        <v>2018</v>
      </c>
      <c r="K1834" s="224" t="n">
        <f aca="false">ROUND((D1834-J1834*10000)/100,0)</f>
        <v>7</v>
      </c>
      <c r="L1834" s="224" t="n">
        <f aca="false">D1834-J1834*10000-K1834*100</f>
        <v>17</v>
      </c>
      <c r="M1834" s="325" t="n">
        <f aca="false">DATE(J1834,K1834,L1834)</f>
        <v>43298</v>
      </c>
      <c r="N1834" s="222" t="n">
        <f aca="false">M1834+E1834</f>
        <v>43298.4291203704</v>
      </c>
      <c r="O1834" s="0" t="n">
        <v>99.451</v>
      </c>
      <c r="P1834" s="0" t="n">
        <v>3.517145</v>
      </c>
      <c r="Q1834" s="0" t="s">
        <v>286</v>
      </c>
    </row>
    <row r="1835" customFormat="false" ht="15" hidden="false" customHeight="false" outlineLevel="0" collapsed="false">
      <c r="A1835" s="0" t="s">
        <v>1427</v>
      </c>
      <c r="B1835" s="0" t="s">
        <v>286</v>
      </c>
      <c r="C1835" s="0" t="s">
        <v>325</v>
      </c>
      <c r="D1835" s="0" t="n">
        <v>20180717</v>
      </c>
      <c r="E1835" s="0" t="s">
        <v>1545</v>
      </c>
      <c r="F1835" s="0" t="s">
        <v>575</v>
      </c>
      <c r="G1835" s="0" t="n">
        <v>99.431</v>
      </c>
      <c r="H1835" s="0" t="n">
        <v>3.525124</v>
      </c>
      <c r="J1835" s="224" t="n">
        <f aca="false">ROUND(D1835/10000,0)</f>
        <v>2018</v>
      </c>
      <c r="K1835" s="224" t="n">
        <f aca="false">ROUND((D1835-J1835*10000)/100,0)</f>
        <v>7</v>
      </c>
      <c r="L1835" s="224" t="n">
        <f aca="false">D1835-J1835*10000-K1835*100</f>
        <v>17</v>
      </c>
      <c r="M1835" s="325" t="n">
        <f aca="false">DATE(J1835,K1835,L1835)</f>
        <v>43298</v>
      </c>
      <c r="N1835" s="222" t="n">
        <f aca="false">M1835+E1835</f>
        <v>43298.4291203704</v>
      </c>
      <c r="O1835" s="0" t="n">
        <v>99.431</v>
      </c>
      <c r="P1835" s="0" t="n">
        <v>3.525124</v>
      </c>
      <c r="Q1835" s="0" t="s">
        <v>286</v>
      </c>
    </row>
    <row r="1836" customFormat="false" ht="15" hidden="false" customHeight="false" outlineLevel="0" collapsed="false">
      <c r="A1836" s="0" t="s">
        <v>1427</v>
      </c>
      <c r="B1836" s="0" t="s">
        <v>286</v>
      </c>
      <c r="C1836" s="0" t="s">
        <v>325</v>
      </c>
      <c r="D1836" s="0" t="n">
        <v>20180717</v>
      </c>
      <c r="E1836" s="0" t="s">
        <v>1546</v>
      </c>
      <c r="F1836" s="0" t="n">
        <v>100000</v>
      </c>
      <c r="G1836" s="0" t="n">
        <v>99.476</v>
      </c>
      <c r="H1836" s="0" t="n">
        <v>3.507173</v>
      </c>
      <c r="J1836" s="224" t="n">
        <f aca="false">ROUND(D1836/10000,0)</f>
        <v>2018</v>
      </c>
      <c r="K1836" s="224" t="n">
        <f aca="false">ROUND((D1836-J1836*10000)/100,0)</f>
        <v>7</v>
      </c>
      <c r="L1836" s="224" t="n">
        <f aca="false">D1836-J1836*10000-K1836*100</f>
        <v>17</v>
      </c>
      <c r="M1836" s="325" t="n">
        <f aca="false">DATE(J1836,K1836,L1836)</f>
        <v>43298</v>
      </c>
      <c r="N1836" s="222" t="n">
        <f aca="false">M1836+E1836</f>
        <v>43298.430150463</v>
      </c>
      <c r="O1836" s="0" t="n">
        <v>99.476</v>
      </c>
      <c r="P1836" s="0" t="n">
        <v>3.507173</v>
      </c>
      <c r="Q1836" s="0" t="s">
        <v>286</v>
      </c>
    </row>
    <row r="1837" customFormat="false" ht="15" hidden="false" customHeight="false" outlineLevel="0" collapsed="false">
      <c r="A1837" s="0" t="s">
        <v>1427</v>
      </c>
      <c r="B1837" s="0" t="s">
        <v>286</v>
      </c>
      <c r="C1837" s="0" t="s">
        <v>325</v>
      </c>
      <c r="D1837" s="0" t="n">
        <v>20180717</v>
      </c>
      <c r="E1837" s="0" t="s">
        <v>1547</v>
      </c>
      <c r="F1837" s="0" t="n">
        <v>100000</v>
      </c>
      <c r="G1837" s="0" t="n">
        <v>99.476</v>
      </c>
      <c r="H1837" s="0" t="n">
        <v>3.507173</v>
      </c>
      <c r="J1837" s="224" t="n">
        <f aca="false">ROUND(D1837/10000,0)</f>
        <v>2018</v>
      </c>
      <c r="K1837" s="224" t="n">
        <f aca="false">ROUND((D1837-J1837*10000)/100,0)</f>
        <v>7</v>
      </c>
      <c r="L1837" s="224" t="n">
        <f aca="false">D1837-J1837*10000-K1837*100</f>
        <v>17</v>
      </c>
      <c r="M1837" s="325" t="n">
        <f aca="false">DATE(J1837,K1837,L1837)</f>
        <v>43298</v>
      </c>
      <c r="N1837" s="222" t="n">
        <f aca="false">M1837+E1837</f>
        <v>43298.4304166667</v>
      </c>
      <c r="O1837" s="0" t="n">
        <v>99.476</v>
      </c>
      <c r="P1837" s="0" t="n">
        <v>3.507173</v>
      </c>
      <c r="Q1837" s="0" t="s">
        <v>286</v>
      </c>
    </row>
    <row r="1838" customFormat="false" ht="15" hidden="false" customHeight="false" outlineLevel="0" collapsed="false">
      <c r="A1838" s="0" t="s">
        <v>1427</v>
      </c>
      <c r="B1838" s="0" t="s">
        <v>286</v>
      </c>
      <c r="C1838" s="0" t="s">
        <v>325</v>
      </c>
      <c r="D1838" s="0" t="n">
        <v>20180717</v>
      </c>
      <c r="E1838" s="0" t="s">
        <v>1548</v>
      </c>
      <c r="F1838" s="0" t="n">
        <v>33000</v>
      </c>
      <c r="G1838" s="0" t="n">
        <v>99.575</v>
      </c>
      <c r="H1838" s="0" t="n">
        <v>3.467716</v>
      </c>
      <c r="J1838" s="224" t="n">
        <f aca="false">ROUND(D1838/10000,0)</f>
        <v>2018</v>
      </c>
      <c r="K1838" s="224" t="n">
        <f aca="false">ROUND((D1838-J1838*10000)/100,0)</f>
        <v>7</v>
      </c>
      <c r="L1838" s="224" t="n">
        <f aca="false">D1838-J1838*10000-K1838*100</f>
        <v>17</v>
      </c>
      <c r="M1838" s="325" t="n">
        <f aca="false">DATE(J1838,K1838,L1838)</f>
        <v>43298</v>
      </c>
      <c r="N1838" s="222" t="n">
        <f aca="false">M1838+E1838</f>
        <v>43298.4350231482</v>
      </c>
      <c r="O1838" s="0" t="n">
        <v>99.575</v>
      </c>
      <c r="P1838" s="0" t="n">
        <v>3.467716</v>
      </c>
      <c r="Q1838" s="0" t="s">
        <v>286</v>
      </c>
    </row>
    <row r="1839" customFormat="false" ht="15" hidden="false" customHeight="false" outlineLevel="0" collapsed="false">
      <c r="A1839" s="0" t="s">
        <v>1427</v>
      </c>
      <c r="B1839" s="0" t="s">
        <v>286</v>
      </c>
      <c r="C1839" s="0" t="s">
        <v>325</v>
      </c>
      <c r="D1839" s="0" t="n">
        <v>20180717</v>
      </c>
      <c r="E1839" s="0" t="s">
        <v>1549</v>
      </c>
      <c r="F1839" s="0" t="n">
        <v>150000</v>
      </c>
      <c r="G1839" s="0" t="n">
        <v>99.718</v>
      </c>
      <c r="H1839" s="0" t="n">
        <v>3.410807</v>
      </c>
      <c r="J1839" s="224" t="n">
        <f aca="false">ROUND(D1839/10000,0)</f>
        <v>2018</v>
      </c>
      <c r="K1839" s="224" t="n">
        <f aca="false">ROUND((D1839-J1839*10000)/100,0)</f>
        <v>7</v>
      </c>
      <c r="L1839" s="224" t="n">
        <f aca="false">D1839-J1839*10000-K1839*100</f>
        <v>17</v>
      </c>
      <c r="M1839" s="325" t="n">
        <f aca="false">DATE(J1839,K1839,L1839)</f>
        <v>43298</v>
      </c>
      <c r="N1839" s="222" t="n">
        <f aca="false">M1839+E1839</f>
        <v>43298.4408217593</v>
      </c>
      <c r="O1839" s="0" t="n">
        <v>99.718</v>
      </c>
      <c r="P1839" s="0" t="n">
        <v>3.410807</v>
      </c>
      <c r="Q1839" s="0" t="s">
        <v>286</v>
      </c>
    </row>
    <row r="1840" customFormat="false" ht="15" hidden="false" customHeight="false" outlineLevel="0" collapsed="false">
      <c r="A1840" s="0" t="s">
        <v>1427</v>
      </c>
      <c r="B1840" s="0" t="s">
        <v>286</v>
      </c>
      <c r="C1840" s="0" t="s">
        <v>325</v>
      </c>
      <c r="D1840" s="0" t="n">
        <v>20180717</v>
      </c>
      <c r="E1840" s="0" t="s">
        <v>1549</v>
      </c>
      <c r="F1840" s="0" t="n">
        <v>150000</v>
      </c>
      <c r="G1840" s="0" t="n">
        <v>100.118</v>
      </c>
      <c r="H1840" s="0" t="n">
        <v>3.252146</v>
      </c>
      <c r="J1840" s="224" t="n">
        <f aca="false">ROUND(D1840/10000,0)</f>
        <v>2018</v>
      </c>
      <c r="K1840" s="224" t="n">
        <f aca="false">ROUND((D1840-J1840*10000)/100,0)</f>
        <v>7</v>
      </c>
      <c r="L1840" s="224" t="n">
        <f aca="false">D1840-J1840*10000-K1840*100</f>
        <v>17</v>
      </c>
      <c r="M1840" s="325" t="n">
        <f aca="false">DATE(J1840,K1840,L1840)</f>
        <v>43298</v>
      </c>
      <c r="N1840" s="222" t="n">
        <f aca="false">M1840+E1840</f>
        <v>43298.4408217593</v>
      </c>
      <c r="O1840" s="0" t="n">
        <v>100.118</v>
      </c>
      <c r="P1840" s="0" t="n">
        <v>3.252146</v>
      </c>
      <c r="Q1840" s="0" t="s">
        <v>286</v>
      </c>
    </row>
    <row r="1841" customFormat="false" ht="15" hidden="false" customHeight="false" outlineLevel="0" collapsed="false">
      <c r="A1841" s="0" t="s">
        <v>1427</v>
      </c>
      <c r="B1841" s="0" t="s">
        <v>286</v>
      </c>
      <c r="C1841" s="0" t="s">
        <v>325</v>
      </c>
      <c r="D1841" s="0" t="n">
        <v>20180717</v>
      </c>
      <c r="E1841" s="0" t="s">
        <v>1104</v>
      </c>
      <c r="F1841" s="0" t="n">
        <v>3626000</v>
      </c>
      <c r="G1841" s="0" t="n">
        <v>99.501</v>
      </c>
      <c r="H1841" s="0" t="n">
        <v>3.497205</v>
      </c>
      <c r="J1841" s="224" t="n">
        <f aca="false">ROUND(D1841/10000,0)</f>
        <v>2018</v>
      </c>
      <c r="K1841" s="224" t="n">
        <f aca="false">ROUND((D1841-J1841*10000)/100,0)</f>
        <v>7</v>
      </c>
      <c r="L1841" s="224" t="n">
        <f aca="false">D1841-J1841*10000-K1841*100</f>
        <v>17</v>
      </c>
      <c r="M1841" s="325" t="n">
        <f aca="false">DATE(J1841,K1841,L1841)</f>
        <v>43298</v>
      </c>
      <c r="N1841" s="222" t="n">
        <f aca="false">M1841+E1841</f>
        <v>43298.4804282407</v>
      </c>
      <c r="O1841" s="0" t="n">
        <v>99.501</v>
      </c>
      <c r="P1841" s="0" t="n">
        <v>3.497205</v>
      </c>
      <c r="Q1841" s="0" t="s">
        <v>286</v>
      </c>
    </row>
    <row r="1842" customFormat="false" ht="15" hidden="false" customHeight="false" outlineLevel="0" collapsed="false">
      <c r="A1842" s="0" t="s">
        <v>1427</v>
      </c>
      <c r="B1842" s="0" t="s">
        <v>286</v>
      </c>
      <c r="C1842" s="0" t="s">
        <v>325</v>
      </c>
      <c r="D1842" s="0" t="n">
        <v>20180717</v>
      </c>
      <c r="E1842" s="0" t="s">
        <v>1550</v>
      </c>
      <c r="F1842" s="0" t="n">
        <v>3626000</v>
      </c>
      <c r="G1842" s="0" t="n">
        <v>99.469</v>
      </c>
      <c r="H1842" s="0" t="n">
        <v>3.509965</v>
      </c>
      <c r="J1842" s="224" t="n">
        <f aca="false">ROUND(D1842/10000,0)</f>
        <v>2018</v>
      </c>
      <c r="K1842" s="224" t="n">
        <f aca="false">ROUND((D1842-J1842*10000)/100,0)</f>
        <v>7</v>
      </c>
      <c r="L1842" s="224" t="n">
        <f aca="false">D1842-J1842*10000-K1842*100</f>
        <v>17</v>
      </c>
      <c r="M1842" s="325" t="n">
        <f aca="false">DATE(J1842,K1842,L1842)</f>
        <v>43298</v>
      </c>
      <c r="N1842" s="222" t="n">
        <f aca="false">M1842+E1842</f>
        <v>43298.480787037</v>
      </c>
      <c r="O1842" s="0" t="n">
        <v>99.469</v>
      </c>
      <c r="P1842" s="0" t="n">
        <v>3.509965</v>
      </c>
      <c r="Q1842" s="0" t="s">
        <v>286</v>
      </c>
    </row>
    <row r="1843" customFormat="false" ht="15" hidden="false" customHeight="false" outlineLevel="0" collapsed="false">
      <c r="A1843" s="0" t="s">
        <v>1427</v>
      </c>
      <c r="B1843" s="0" t="s">
        <v>286</v>
      </c>
      <c r="C1843" s="0" t="s">
        <v>325</v>
      </c>
      <c r="D1843" s="0" t="n">
        <v>20180717</v>
      </c>
      <c r="E1843" s="0" t="s">
        <v>1551</v>
      </c>
      <c r="F1843" s="0" t="n">
        <v>40000</v>
      </c>
      <c r="G1843" s="0" t="n">
        <v>99.739</v>
      </c>
      <c r="H1843" s="0" t="n">
        <v>3.402458</v>
      </c>
      <c r="J1843" s="224" t="n">
        <f aca="false">ROUND(D1843/10000,0)</f>
        <v>2018</v>
      </c>
      <c r="K1843" s="224" t="n">
        <f aca="false">ROUND((D1843-J1843*10000)/100,0)</f>
        <v>7</v>
      </c>
      <c r="L1843" s="224" t="n">
        <f aca="false">D1843-J1843*10000-K1843*100</f>
        <v>17</v>
      </c>
      <c r="M1843" s="325" t="n">
        <f aca="false">DATE(J1843,K1843,L1843)</f>
        <v>43298</v>
      </c>
      <c r="N1843" s="222" t="n">
        <f aca="false">M1843+E1843</f>
        <v>43298.4896180556</v>
      </c>
      <c r="O1843" s="0" t="n">
        <v>99.739</v>
      </c>
      <c r="P1843" s="0" t="n">
        <v>3.402458</v>
      </c>
      <c r="Q1843" s="0" t="s">
        <v>286</v>
      </c>
    </row>
    <row r="1844" customFormat="false" ht="15" hidden="false" customHeight="false" outlineLevel="0" collapsed="false">
      <c r="A1844" s="0" t="s">
        <v>1427</v>
      </c>
      <c r="B1844" s="0" t="s">
        <v>286</v>
      </c>
      <c r="C1844" s="0" t="s">
        <v>325</v>
      </c>
      <c r="D1844" s="0" t="n">
        <v>20180717</v>
      </c>
      <c r="E1844" s="0" t="s">
        <v>1552</v>
      </c>
      <c r="F1844" s="0" t="n">
        <v>40000</v>
      </c>
      <c r="G1844" s="0" t="n">
        <v>100.114</v>
      </c>
      <c r="H1844" s="0" t="n">
        <v>3.253728</v>
      </c>
      <c r="J1844" s="224" t="n">
        <f aca="false">ROUND(D1844/10000,0)</f>
        <v>2018</v>
      </c>
      <c r="K1844" s="224" t="n">
        <f aca="false">ROUND((D1844-J1844*10000)/100,0)</f>
        <v>7</v>
      </c>
      <c r="L1844" s="224" t="n">
        <f aca="false">D1844-J1844*10000-K1844*100</f>
        <v>17</v>
      </c>
      <c r="M1844" s="325" t="n">
        <f aca="false">DATE(J1844,K1844,L1844)</f>
        <v>43298</v>
      </c>
      <c r="N1844" s="222" t="n">
        <f aca="false">M1844+E1844</f>
        <v>43298.4909722222</v>
      </c>
      <c r="O1844" s="0" t="n">
        <v>100.114</v>
      </c>
      <c r="P1844" s="0" t="n">
        <v>3.253728</v>
      </c>
      <c r="Q1844" s="0" t="s">
        <v>286</v>
      </c>
    </row>
    <row r="1845" customFormat="false" ht="15" hidden="false" customHeight="false" outlineLevel="0" collapsed="false">
      <c r="A1845" s="0" t="s">
        <v>1427</v>
      </c>
      <c r="B1845" s="0" t="s">
        <v>286</v>
      </c>
      <c r="C1845" s="0" t="s">
        <v>325</v>
      </c>
      <c r="D1845" s="0" t="n">
        <v>20180717</v>
      </c>
      <c r="E1845" s="0" t="s">
        <v>1553</v>
      </c>
      <c r="F1845" s="0" t="n">
        <v>15000</v>
      </c>
      <c r="G1845" s="0" t="n">
        <v>100.246</v>
      </c>
      <c r="H1845" s="0" t="n">
        <v>3.201537</v>
      </c>
      <c r="J1845" s="224" t="n">
        <f aca="false">ROUND(D1845/10000,0)</f>
        <v>2018</v>
      </c>
      <c r="K1845" s="224" t="n">
        <f aca="false">ROUND((D1845-J1845*10000)/100,0)</f>
        <v>7</v>
      </c>
      <c r="L1845" s="224" t="n">
        <f aca="false">D1845-J1845*10000-K1845*100</f>
        <v>17</v>
      </c>
      <c r="M1845" s="325" t="n">
        <f aca="false">DATE(J1845,K1845,L1845)</f>
        <v>43298</v>
      </c>
      <c r="N1845" s="222" t="n">
        <f aca="false">M1845+E1845</f>
        <v>43298.494212963</v>
      </c>
      <c r="O1845" s="0" t="n">
        <v>100.246</v>
      </c>
      <c r="P1845" s="0" t="n">
        <v>3.201537</v>
      </c>
      <c r="Q1845" s="0" t="s">
        <v>286</v>
      </c>
    </row>
    <row r="1846" customFormat="false" ht="15" hidden="false" customHeight="false" outlineLevel="0" collapsed="false">
      <c r="A1846" s="0" t="s">
        <v>1427</v>
      </c>
      <c r="B1846" s="0" t="s">
        <v>286</v>
      </c>
      <c r="C1846" s="0" t="s">
        <v>325</v>
      </c>
      <c r="D1846" s="0" t="n">
        <v>20180717</v>
      </c>
      <c r="E1846" s="0" t="s">
        <v>1554</v>
      </c>
      <c r="F1846" s="0" t="n">
        <v>5000</v>
      </c>
      <c r="G1846" s="0" t="n">
        <v>99.725</v>
      </c>
      <c r="H1846" s="0" t="n">
        <v>3.408024</v>
      </c>
      <c r="J1846" s="224" t="n">
        <f aca="false">ROUND(D1846/10000,0)</f>
        <v>2018</v>
      </c>
      <c r="K1846" s="224" t="n">
        <f aca="false">ROUND((D1846-J1846*10000)/100,0)</f>
        <v>7</v>
      </c>
      <c r="L1846" s="224" t="n">
        <f aca="false">D1846-J1846*10000-K1846*100</f>
        <v>17</v>
      </c>
      <c r="M1846" s="325" t="n">
        <f aca="false">DATE(J1846,K1846,L1846)</f>
        <v>43298</v>
      </c>
      <c r="N1846" s="222" t="n">
        <f aca="false">M1846+E1846</f>
        <v>43298.5548726852</v>
      </c>
      <c r="O1846" s="0" t="n">
        <v>99.725</v>
      </c>
      <c r="P1846" s="0" t="n">
        <v>3.408024</v>
      </c>
      <c r="Q1846" s="0" t="s">
        <v>286</v>
      </c>
    </row>
    <row r="1847" customFormat="false" ht="15" hidden="false" customHeight="false" outlineLevel="0" collapsed="false">
      <c r="A1847" s="0" t="s">
        <v>1427</v>
      </c>
      <c r="B1847" s="0" t="s">
        <v>286</v>
      </c>
      <c r="C1847" s="0" t="s">
        <v>325</v>
      </c>
      <c r="D1847" s="0" t="n">
        <v>20180717</v>
      </c>
      <c r="E1847" s="0" t="s">
        <v>1554</v>
      </c>
      <c r="F1847" s="0" t="n">
        <v>5000</v>
      </c>
      <c r="G1847" s="0" t="n">
        <v>99.725</v>
      </c>
      <c r="H1847" s="0" t="n">
        <v>3.408024</v>
      </c>
      <c r="J1847" s="224" t="n">
        <f aca="false">ROUND(D1847/10000,0)</f>
        <v>2018</v>
      </c>
      <c r="K1847" s="224" t="n">
        <f aca="false">ROUND((D1847-J1847*10000)/100,0)</f>
        <v>7</v>
      </c>
      <c r="L1847" s="224" t="n">
        <f aca="false">D1847-J1847*10000-K1847*100</f>
        <v>17</v>
      </c>
      <c r="M1847" s="325" t="n">
        <f aca="false">DATE(J1847,K1847,L1847)</f>
        <v>43298</v>
      </c>
      <c r="N1847" s="222" t="n">
        <f aca="false">M1847+E1847</f>
        <v>43298.5548726852</v>
      </c>
      <c r="O1847" s="0" t="n">
        <v>99.725</v>
      </c>
      <c r="P1847" s="0" t="n">
        <v>3.408024</v>
      </c>
      <c r="Q1847" s="0" t="s">
        <v>286</v>
      </c>
    </row>
    <row r="1848" customFormat="false" ht="15" hidden="false" customHeight="false" outlineLevel="0" collapsed="false">
      <c r="A1848" s="0" t="s">
        <v>1427</v>
      </c>
      <c r="B1848" s="0" t="s">
        <v>286</v>
      </c>
      <c r="C1848" s="0" t="s">
        <v>325</v>
      </c>
      <c r="D1848" s="0" t="n">
        <v>20180717</v>
      </c>
      <c r="E1848" s="0" t="s">
        <v>1555</v>
      </c>
      <c r="F1848" s="0" t="n">
        <v>10000</v>
      </c>
      <c r="G1848" s="0" t="n">
        <v>99.718</v>
      </c>
      <c r="H1848" s="0" t="n">
        <v>3.410807</v>
      </c>
      <c r="J1848" s="224" t="n">
        <f aca="false">ROUND(D1848/10000,0)</f>
        <v>2018</v>
      </c>
      <c r="K1848" s="224" t="n">
        <f aca="false">ROUND((D1848-J1848*10000)/100,0)</f>
        <v>7</v>
      </c>
      <c r="L1848" s="224" t="n">
        <f aca="false">D1848-J1848*10000-K1848*100</f>
        <v>17</v>
      </c>
      <c r="M1848" s="325" t="n">
        <f aca="false">DATE(J1848,K1848,L1848)</f>
        <v>43298</v>
      </c>
      <c r="N1848" s="222" t="n">
        <f aca="false">M1848+E1848</f>
        <v>43298.5618287037</v>
      </c>
      <c r="O1848" s="0" t="n">
        <v>99.718</v>
      </c>
      <c r="P1848" s="0" t="n">
        <v>3.410807</v>
      </c>
      <c r="Q1848" s="0" t="s">
        <v>286</v>
      </c>
    </row>
    <row r="1849" customFormat="false" ht="15" hidden="false" customHeight="false" outlineLevel="0" collapsed="false">
      <c r="A1849" s="0" t="s">
        <v>1427</v>
      </c>
      <c r="B1849" s="0" t="s">
        <v>286</v>
      </c>
      <c r="C1849" s="0" t="s">
        <v>325</v>
      </c>
      <c r="D1849" s="0" t="n">
        <v>20180717</v>
      </c>
      <c r="E1849" s="0" t="s">
        <v>1555</v>
      </c>
      <c r="F1849" s="0" t="n">
        <v>10000</v>
      </c>
      <c r="G1849" s="0" t="n">
        <v>100.468</v>
      </c>
      <c r="H1849" s="0" t="n">
        <v>3.113948</v>
      </c>
      <c r="J1849" s="224" t="n">
        <f aca="false">ROUND(D1849/10000,0)</f>
        <v>2018</v>
      </c>
      <c r="K1849" s="224" t="n">
        <f aca="false">ROUND((D1849-J1849*10000)/100,0)</f>
        <v>7</v>
      </c>
      <c r="L1849" s="224" t="n">
        <f aca="false">D1849-J1849*10000-K1849*100</f>
        <v>17</v>
      </c>
      <c r="M1849" s="325" t="n">
        <f aca="false">DATE(J1849,K1849,L1849)</f>
        <v>43298</v>
      </c>
      <c r="N1849" s="222" t="n">
        <f aca="false">M1849+E1849</f>
        <v>43298.5618287037</v>
      </c>
      <c r="O1849" s="0" t="n">
        <v>100.468</v>
      </c>
      <c r="P1849" s="0" t="n">
        <v>3.113948</v>
      </c>
      <c r="Q1849" s="0" t="s">
        <v>286</v>
      </c>
    </row>
    <row r="1850" customFormat="false" ht="15" hidden="false" customHeight="false" outlineLevel="0" collapsed="false">
      <c r="A1850" s="0" t="s">
        <v>1427</v>
      </c>
      <c r="B1850" s="0" t="s">
        <v>286</v>
      </c>
      <c r="C1850" s="0" t="s">
        <v>325</v>
      </c>
      <c r="D1850" s="0" t="n">
        <v>20180717</v>
      </c>
      <c r="E1850" s="0" t="s">
        <v>1556</v>
      </c>
      <c r="F1850" s="0" t="n">
        <v>500000</v>
      </c>
      <c r="G1850" s="0" t="n">
        <v>99.517</v>
      </c>
      <c r="H1850" s="0" t="n">
        <v>3.490827</v>
      </c>
      <c r="J1850" s="224" t="n">
        <f aca="false">ROUND(D1850/10000,0)</f>
        <v>2018</v>
      </c>
      <c r="K1850" s="224" t="n">
        <f aca="false">ROUND((D1850-J1850*10000)/100,0)</f>
        <v>7</v>
      </c>
      <c r="L1850" s="224" t="n">
        <f aca="false">D1850-J1850*10000-K1850*100</f>
        <v>17</v>
      </c>
      <c r="M1850" s="325" t="n">
        <f aca="false">DATE(J1850,K1850,L1850)</f>
        <v>43298</v>
      </c>
      <c r="N1850" s="222" t="n">
        <f aca="false">M1850+E1850</f>
        <v>43298.6255555556</v>
      </c>
      <c r="O1850" s="0" t="n">
        <v>99.517</v>
      </c>
      <c r="P1850" s="0" t="n">
        <v>3.490827</v>
      </c>
      <c r="Q1850" s="0" t="s">
        <v>286</v>
      </c>
    </row>
    <row r="1851" customFormat="false" ht="15" hidden="false" customHeight="false" outlineLevel="0" collapsed="false">
      <c r="A1851" s="0" t="s">
        <v>1427</v>
      </c>
      <c r="B1851" s="0" t="s">
        <v>286</v>
      </c>
      <c r="C1851" s="0" t="s">
        <v>325</v>
      </c>
      <c r="D1851" s="0" t="n">
        <v>20180718</v>
      </c>
      <c r="E1851" s="0" t="s">
        <v>1557</v>
      </c>
      <c r="F1851" s="0" t="n">
        <v>50000</v>
      </c>
      <c r="G1851" s="0" t="n">
        <v>99.705</v>
      </c>
      <c r="H1851" s="0" t="n">
        <v>3.416104</v>
      </c>
      <c r="J1851" s="224" t="n">
        <f aca="false">ROUND(D1851/10000,0)</f>
        <v>2018</v>
      </c>
      <c r="K1851" s="224" t="n">
        <f aca="false">ROUND((D1851-J1851*10000)/100,0)</f>
        <v>7</v>
      </c>
      <c r="L1851" s="224" t="n">
        <f aca="false">D1851-J1851*10000-K1851*100</f>
        <v>18</v>
      </c>
      <c r="M1851" s="325" t="n">
        <f aca="false">DATE(J1851,K1851,L1851)</f>
        <v>43299</v>
      </c>
      <c r="N1851" s="222" t="n">
        <f aca="false">M1851+E1851</f>
        <v>43299.3366550926</v>
      </c>
      <c r="O1851" s="0" t="n">
        <v>99.705</v>
      </c>
      <c r="P1851" s="0" t="n">
        <v>3.416104</v>
      </c>
      <c r="Q1851" s="0" t="s">
        <v>286</v>
      </c>
    </row>
    <row r="1852" customFormat="false" ht="15" hidden="false" customHeight="false" outlineLevel="0" collapsed="false">
      <c r="A1852" s="0" t="s">
        <v>1427</v>
      </c>
      <c r="B1852" s="0" t="s">
        <v>286</v>
      </c>
      <c r="C1852" s="0" t="s">
        <v>325</v>
      </c>
      <c r="D1852" s="0" t="n">
        <v>20180718</v>
      </c>
      <c r="E1852" s="0" t="s">
        <v>1558</v>
      </c>
      <c r="F1852" s="0" t="n">
        <v>25000</v>
      </c>
      <c r="G1852" s="0" t="n">
        <v>99.807</v>
      </c>
      <c r="H1852" s="0" t="n">
        <v>3.375525</v>
      </c>
      <c r="J1852" s="224" t="n">
        <f aca="false">ROUND(D1852/10000,0)</f>
        <v>2018</v>
      </c>
      <c r="K1852" s="224" t="n">
        <f aca="false">ROUND((D1852-J1852*10000)/100,0)</f>
        <v>7</v>
      </c>
      <c r="L1852" s="224" t="n">
        <f aca="false">D1852-J1852*10000-K1852*100</f>
        <v>18</v>
      </c>
      <c r="M1852" s="325" t="n">
        <f aca="false">DATE(J1852,K1852,L1852)</f>
        <v>43299</v>
      </c>
      <c r="N1852" s="222" t="n">
        <f aca="false">M1852+E1852</f>
        <v>43299.4568518519</v>
      </c>
      <c r="O1852" s="0" t="n">
        <v>99.807</v>
      </c>
      <c r="P1852" s="0" t="n">
        <v>3.375525</v>
      </c>
      <c r="Q1852" s="0" t="s">
        <v>286</v>
      </c>
    </row>
    <row r="1853" customFormat="false" ht="15" hidden="false" customHeight="false" outlineLevel="0" collapsed="false">
      <c r="A1853" s="0" t="s">
        <v>1427</v>
      </c>
      <c r="B1853" s="0" t="s">
        <v>286</v>
      </c>
      <c r="C1853" s="0" t="s">
        <v>325</v>
      </c>
      <c r="D1853" s="0" t="n">
        <v>20180718</v>
      </c>
      <c r="E1853" s="0" t="s">
        <v>1558</v>
      </c>
      <c r="F1853" s="0" t="n">
        <v>25000</v>
      </c>
      <c r="G1853" s="0" t="n">
        <v>99.932</v>
      </c>
      <c r="H1853" s="0" t="n">
        <v>3.325864</v>
      </c>
      <c r="J1853" s="224" t="n">
        <f aca="false">ROUND(D1853/10000,0)</f>
        <v>2018</v>
      </c>
      <c r="K1853" s="224" t="n">
        <f aca="false">ROUND((D1853-J1853*10000)/100,0)</f>
        <v>7</v>
      </c>
      <c r="L1853" s="224" t="n">
        <f aca="false">D1853-J1853*10000-K1853*100</f>
        <v>18</v>
      </c>
      <c r="M1853" s="325" t="n">
        <f aca="false">DATE(J1853,K1853,L1853)</f>
        <v>43299</v>
      </c>
      <c r="N1853" s="222" t="n">
        <f aca="false">M1853+E1853</f>
        <v>43299.4568518519</v>
      </c>
      <c r="O1853" s="0" t="n">
        <v>99.932</v>
      </c>
      <c r="P1853" s="0" t="n">
        <v>3.325864</v>
      </c>
      <c r="Q1853" s="0" t="s">
        <v>286</v>
      </c>
    </row>
    <row r="1854" customFormat="false" ht="15" hidden="false" customHeight="false" outlineLevel="0" collapsed="false">
      <c r="A1854" s="0" t="s">
        <v>1427</v>
      </c>
      <c r="B1854" s="0" t="s">
        <v>286</v>
      </c>
      <c r="C1854" s="0" t="s">
        <v>325</v>
      </c>
      <c r="D1854" s="0" t="n">
        <v>20180718</v>
      </c>
      <c r="E1854" s="0" t="s">
        <v>1559</v>
      </c>
      <c r="F1854" s="0" t="n">
        <v>10000</v>
      </c>
      <c r="G1854" s="0" t="n">
        <v>99.72</v>
      </c>
      <c r="H1854" s="0" t="n">
        <v>3.410134</v>
      </c>
      <c r="J1854" s="224" t="n">
        <f aca="false">ROUND(D1854/10000,0)</f>
        <v>2018</v>
      </c>
      <c r="K1854" s="224" t="n">
        <f aca="false">ROUND((D1854-J1854*10000)/100,0)</f>
        <v>7</v>
      </c>
      <c r="L1854" s="224" t="n">
        <f aca="false">D1854-J1854*10000-K1854*100</f>
        <v>18</v>
      </c>
      <c r="M1854" s="325" t="n">
        <f aca="false">DATE(J1854,K1854,L1854)</f>
        <v>43299</v>
      </c>
      <c r="N1854" s="222" t="n">
        <f aca="false">M1854+E1854</f>
        <v>43299.4945023148</v>
      </c>
      <c r="O1854" s="0" t="n">
        <v>99.72</v>
      </c>
      <c r="P1854" s="0" t="n">
        <v>3.410134</v>
      </c>
      <c r="Q1854" s="0" t="s">
        <v>286</v>
      </c>
    </row>
    <row r="1855" customFormat="false" ht="15" hidden="false" customHeight="false" outlineLevel="0" collapsed="false">
      <c r="A1855" s="0" t="s">
        <v>1427</v>
      </c>
      <c r="B1855" s="0" t="s">
        <v>286</v>
      </c>
      <c r="C1855" s="0" t="s">
        <v>325</v>
      </c>
      <c r="D1855" s="0" t="n">
        <v>20180718</v>
      </c>
      <c r="E1855" s="0" t="s">
        <v>1559</v>
      </c>
      <c r="F1855" s="0" t="n">
        <v>10000</v>
      </c>
      <c r="G1855" s="0" t="n">
        <v>99.72</v>
      </c>
      <c r="H1855" s="0" t="n">
        <v>3.410134</v>
      </c>
      <c r="J1855" s="224" t="n">
        <f aca="false">ROUND(D1855/10000,0)</f>
        <v>2018</v>
      </c>
      <c r="K1855" s="224" t="n">
        <f aca="false">ROUND((D1855-J1855*10000)/100,0)</f>
        <v>7</v>
      </c>
      <c r="L1855" s="224" t="n">
        <f aca="false">D1855-J1855*10000-K1855*100</f>
        <v>18</v>
      </c>
      <c r="M1855" s="325" t="n">
        <f aca="false">DATE(J1855,K1855,L1855)</f>
        <v>43299</v>
      </c>
      <c r="N1855" s="222" t="n">
        <f aca="false">M1855+E1855</f>
        <v>43299.4945023148</v>
      </c>
      <c r="O1855" s="0" t="n">
        <v>99.72</v>
      </c>
      <c r="P1855" s="0" t="n">
        <v>3.410134</v>
      </c>
      <c r="Q1855" s="0" t="s">
        <v>286</v>
      </c>
    </row>
    <row r="1856" customFormat="false" ht="15" hidden="false" customHeight="false" outlineLevel="0" collapsed="false">
      <c r="A1856" s="0" t="s">
        <v>1427</v>
      </c>
      <c r="B1856" s="0" t="s">
        <v>286</v>
      </c>
      <c r="C1856" s="0" t="s">
        <v>325</v>
      </c>
      <c r="D1856" s="0" t="n">
        <v>20180718</v>
      </c>
      <c r="E1856" s="0" t="s">
        <v>1560</v>
      </c>
      <c r="F1856" s="0" t="n">
        <v>5000</v>
      </c>
      <c r="G1856" s="0" t="n">
        <v>99.72</v>
      </c>
      <c r="H1856" s="0" t="n">
        <v>3.410134</v>
      </c>
      <c r="J1856" s="224" t="n">
        <f aca="false">ROUND(D1856/10000,0)</f>
        <v>2018</v>
      </c>
      <c r="K1856" s="224" t="n">
        <f aca="false">ROUND((D1856-J1856*10000)/100,0)</f>
        <v>7</v>
      </c>
      <c r="L1856" s="224" t="n">
        <f aca="false">D1856-J1856*10000-K1856*100</f>
        <v>18</v>
      </c>
      <c r="M1856" s="325" t="n">
        <f aca="false">DATE(J1856,K1856,L1856)</f>
        <v>43299</v>
      </c>
      <c r="N1856" s="222" t="n">
        <f aca="false">M1856+E1856</f>
        <v>43299.4946875</v>
      </c>
      <c r="O1856" s="0" t="n">
        <v>99.72</v>
      </c>
      <c r="P1856" s="0" t="n">
        <v>3.410134</v>
      </c>
      <c r="Q1856" s="0" t="s">
        <v>286</v>
      </c>
    </row>
    <row r="1857" customFormat="false" ht="15" hidden="false" customHeight="false" outlineLevel="0" collapsed="false">
      <c r="A1857" s="0" t="s">
        <v>1427</v>
      </c>
      <c r="B1857" s="0" t="s">
        <v>286</v>
      </c>
      <c r="C1857" s="0" t="s">
        <v>325</v>
      </c>
      <c r="D1857" s="0" t="n">
        <v>20180718</v>
      </c>
      <c r="E1857" s="0" t="s">
        <v>1560</v>
      </c>
      <c r="F1857" s="0" t="n">
        <v>5000</v>
      </c>
      <c r="G1857" s="0" t="n">
        <v>99.72</v>
      </c>
      <c r="H1857" s="0" t="n">
        <v>3.410134</v>
      </c>
      <c r="J1857" s="224" t="n">
        <f aca="false">ROUND(D1857/10000,0)</f>
        <v>2018</v>
      </c>
      <c r="K1857" s="224" t="n">
        <f aca="false">ROUND((D1857-J1857*10000)/100,0)</f>
        <v>7</v>
      </c>
      <c r="L1857" s="224" t="n">
        <f aca="false">D1857-J1857*10000-K1857*100</f>
        <v>18</v>
      </c>
      <c r="M1857" s="325" t="n">
        <f aca="false">DATE(J1857,K1857,L1857)</f>
        <v>43299</v>
      </c>
      <c r="N1857" s="222" t="n">
        <f aca="false">M1857+E1857</f>
        <v>43299.4946875</v>
      </c>
      <c r="O1857" s="0" t="n">
        <v>99.72</v>
      </c>
      <c r="P1857" s="0" t="n">
        <v>3.410134</v>
      </c>
      <c r="Q1857" s="0" t="s">
        <v>286</v>
      </c>
    </row>
    <row r="1858" customFormat="false" ht="15" hidden="false" customHeight="false" outlineLevel="0" collapsed="false">
      <c r="A1858" s="0" t="s">
        <v>1427</v>
      </c>
      <c r="B1858" s="0" t="s">
        <v>286</v>
      </c>
      <c r="C1858" s="0" t="s">
        <v>325</v>
      </c>
      <c r="D1858" s="0" t="n">
        <v>20180718</v>
      </c>
      <c r="E1858" s="0" t="s">
        <v>1561</v>
      </c>
      <c r="F1858" s="0" t="n">
        <v>5000</v>
      </c>
      <c r="G1858" s="0" t="n">
        <v>99.72</v>
      </c>
      <c r="H1858" s="0" t="n">
        <v>3.410134</v>
      </c>
      <c r="J1858" s="224" t="n">
        <f aca="false">ROUND(D1858/10000,0)</f>
        <v>2018</v>
      </c>
      <c r="K1858" s="224" t="n">
        <f aca="false">ROUND((D1858-J1858*10000)/100,0)</f>
        <v>7</v>
      </c>
      <c r="L1858" s="224" t="n">
        <f aca="false">D1858-J1858*10000-K1858*100</f>
        <v>18</v>
      </c>
      <c r="M1858" s="325" t="n">
        <f aca="false">DATE(J1858,K1858,L1858)</f>
        <v>43299</v>
      </c>
      <c r="N1858" s="222" t="n">
        <f aca="false">M1858+E1858</f>
        <v>43299.4947106482</v>
      </c>
      <c r="O1858" s="0" t="n">
        <v>99.72</v>
      </c>
      <c r="P1858" s="0" t="n">
        <v>3.410134</v>
      </c>
      <c r="Q1858" s="0" t="s">
        <v>286</v>
      </c>
    </row>
    <row r="1859" customFormat="false" ht="15" hidden="false" customHeight="false" outlineLevel="0" collapsed="false">
      <c r="A1859" s="0" t="s">
        <v>1427</v>
      </c>
      <c r="B1859" s="0" t="s">
        <v>286</v>
      </c>
      <c r="C1859" s="0" t="s">
        <v>325</v>
      </c>
      <c r="D1859" s="0" t="n">
        <v>20180718</v>
      </c>
      <c r="E1859" s="0" t="s">
        <v>1561</v>
      </c>
      <c r="F1859" s="0" t="n">
        <v>5000</v>
      </c>
      <c r="G1859" s="0" t="n">
        <v>99.72</v>
      </c>
      <c r="H1859" s="0" t="n">
        <v>3.410134</v>
      </c>
      <c r="J1859" s="224" t="n">
        <f aca="false">ROUND(D1859/10000,0)</f>
        <v>2018</v>
      </c>
      <c r="K1859" s="224" t="n">
        <f aca="false">ROUND((D1859-J1859*10000)/100,0)</f>
        <v>7</v>
      </c>
      <c r="L1859" s="224" t="n">
        <f aca="false">D1859-J1859*10000-K1859*100</f>
        <v>18</v>
      </c>
      <c r="M1859" s="325" t="n">
        <f aca="false">DATE(J1859,K1859,L1859)</f>
        <v>43299</v>
      </c>
      <c r="N1859" s="222" t="n">
        <f aca="false">M1859+E1859</f>
        <v>43299.4947106482</v>
      </c>
      <c r="O1859" s="0" t="n">
        <v>99.72</v>
      </c>
      <c r="P1859" s="0" t="n">
        <v>3.410134</v>
      </c>
      <c r="Q1859" s="0" t="s">
        <v>286</v>
      </c>
    </row>
    <row r="1860" customFormat="false" ht="15" hidden="false" customHeight="false" outlineLevel="0" collapsed="false">
      <c r="A1860" s="0" t="s">
        <v>1427</v>
      </c>
      <c r="B1860" s="0" t="s">
        <v>286</v>
      </c>
      <c r="C1860" s="0" t="s">
        <v>325</v>
      </c>
      <c r="D1860" s="0" t="n">
        <v>20180718</v>
      </c>
      <c r="E1860" s="0" t="s">
        <v>1562</v>
      </c>
      <c r="F1860" s="0" t="n">
        <v>33000</v>
      </c>
      <c r="G1860" s="0" t="n">
        <v>99.543</v>
      </c>
      <c r="H1860" s="0" t="n">
        <v>3.480658</v>
      </c>
      <c r="J1860" s="224" t="n">
        <f aca="false">ROUND(D1860/10000,0)</f>
        <v>2018</v>
      </c>
      <c r="K1860" s="224" t="n">
        <f aca="false">ROUND((D1860-J1860*10000)/100,0)</f>
        <v>7</v>
      </c>
      <c r="L1860" s="224" t="n">
        <f aca="false">D1860-J1860*10000-K1860*100</f>
        <v>18</v>
      </c>
      <c r="M1860" s="325" t="n">
        <f aca="false">DATE(J1860,K1860,L1860)</f>
        <v>43299</v>
      </c>
      <c r="N1860" s="222" t="n">
        <f aca="false">M1860+E1860</f>
        <v>43299.5068518519</v>
      </c>
      <c r="O1860" s="0" t="n">
        <v>99.543</v>
      </c>
      <c r="P1860" s="0" t="n">
        <v>3.480658</v>
      </c>
      <c r="Q1860" s="0" t="s">
        <v>286</v>
      </c>
    </row>
    <row r="1861" customFormat="false" ht="15" hidden="false" customHeight="false" outlineLevel="0" collapsed="false">
      <c r="A1861" s="0" t="s">
        <v>1427</v>
      </c>
      <c r="B1861" s="0" t="s">
        <v>286</v>
      </c>
      <c r="C1861" s="0" t="s">
        <v>325</v>
      </c>
      <c r="D1861" s="0" t="n">
        <v>20180718</v>
      </c>
      <c r="E1861" s="0" t="s">
        <v>1563</v>
      </c>
      <c r="F1861" s="0" t="n">
        <v>33000</v>
      </c>
      <c r="G1861" s="0" t="n">
        <v>99.543</v>
      </c>
      <c r="H1861" s="0" t="n">
        <v>3.480658</v>
      </c>
      <c r="J1861" s="224" t="n">
        <f aca="false">ROUND(D1861/10000,0)</f>
        <v>2018</v>
      </c>
      <c r="K1861" s="224" t="n">
        <f aca="false">ROUND((D1861-J1861*10000)/100,0)</f>
        <v>7</v>
      </c>
      <c r="L1861" s="224" t="n">
        <f aca="false">D1861-J1861*10000-K1861*100</f>
        <v>18</v>
      </c>
      <c r="M1861" s="325" t="n">
        <f aca="false">DATE(J1861,K1861,L1861)</f>
        <v>43299</v>
      </c>
      <c r="N1861" s="222" t="n">
        <f aca="false">M1861+E1861</f>
        <v>43299.5073611111</v>
      </c>
      <c r="O1861" s="0" t="n">
        <v>99.543</v>
      </c>
      <c r="P1861" s="0" t="n">
        <v>3.480658</v>
      </c>
      <c r="Q1861" s="0" t="s">
        <v>286</v>
      </c>
    </row>
    <row r="1862" customFormat="false" ht="15" hidden="false" customHeight="false" outlineLevel="0" collapsed="false">
      <c r="A1862" s="0" t="s">
        <v>1427</v>
      </c>
      <c r="B1862" s="0" t="s">
        <v>286</v>
      </c>
      <c r="C1862" s="0" t="s">
        <v>325</v>
      </c>
      <c r="D1862" s="0" t="n">
        <v>20180718</v>
      </c>
      <c r="E1862" s="0" t="s">
        <v>1564</v>
      </c>
      <c r="F1862" s="0" t="n">
        <v>75000</v>
      </c>
      <c r="G1862" s="0" t="n">
        <v>99.642</v>
      </c>
      <c r="H1862" s="0" t="n">
        <v>3.441193</v>
      </c>
      <c r="J1862" s="224" t="n">
        <f aca="false">ROUND(D1862/10000,0)</f>
        <v>2018</v>
      </c>
      <c r="K1862" s="224" t="n">
        <f aca="false">ROUND((D1862-J1862*10000)/100,0)</f>
        <v>7</v>
      </c>
      <c r="L1862" s="224" t="n">
        <f aca="false">D1862-J1862*10000-K1862*100</f>
        <v>18</v>
      </c>
      <c r="M1862" s="325" t="n">
        <f aca="false">DATE(J1862,K1862,L1862)</f>
        <v>43299</v>
      </c>
      <c r="N1862" s="222" t="n">
        <f aca="false">M1862+E1862</f>
        <v>43299.5346759259</v>
      </c>
      <c r="O1862" s="0" t="n">
        <v>99.642</v>
      </c>
      <c r="P1862" s="0" t="n">
        <v>3.441193</v>
      </c>
      <c r="Q1862" s="0" t="s">
        <v>286</v>
      </c>
    </row>
    <row r="1863" customFormat="false" ht="15" hidden="false" customHeight="false" outlineLevel="0" collapsed="false">
      <c r="A1863" s="0" t="s">
        <v>1427</v>
      </c>
      <c r="B1863" s="0" t="s">
        <v>286</v>
      </c>
      <c r="C1863" s="0" t="s">
        <v>325</v>
      </c>
      <c r="D1863" s="0" t="n">
        <v>20180718</v>
      </c>
      <c r="E1863" s="0" t="s">
        <v>1564</v>
      </c>
      <c r="F1863" s="0" t="n">
        <v>75000</v>
      </c>
      <c r="G1863" s="0" t="n">
        <v>99.642</v>
      </c>
      <c r="H1863" s="0" t="n">
        <v>3.441193</v>
      </c>
      <c r="J1863" s="224" t="n">
        <f aca="false">ROUND(D1863/10000,0)</f>
        <v>2018</v>
      </c>
      <c r="K1863" s="224" t="n">
        <f aca="false">ROUND((D1863-J1863*10000)/100,0)</f>
        <v>7</v>
      </c>
      <c r="L1863" s="224" t="n">
        <f aca="false">D1863-J1863*10000-K1863*100</f>
        <v>18</v>
      </c>
      <c r="M1863" s="325" t="n">
        <f aca="false">DATE(J1863,K1863,L1863)</f>
        <v>43299</v>
      </c>
      <c r="N1863" s="222" t="n">
        <f aca="false">M1863+E1863</f>
        <v>43299.5346759259</v>
      </c>
      <c r="O1863" s="0" t="n">
        <v>99.642</v>
      </c>
      <c r="P1863" s="0" t="n">
        <v>3.441193</v>
      </c>
      <c r="Q1863" s="0" t="s">
        <v>286</v>
      </c>
    </row>
    <row r="1864" customFormat="false" ht="15" hidden="false" customHeight="false" outlineLevel="0" collapsed="false">
      <c r="A1864" s="0" t="s">
        <v>1427</v>
      </c>
      <c r="B1864" s="0" t="s">
        <v>286</v>
      </c>
      <c r="C1864" s="0" t="s">
        <v>325</v>
      </c>
      <c r="D1864" s="0" t="n">
        <v>20180718</v>
      </c>
      <c r="E1864" s="0" t="s">
        <v>1565</v>
      </c>
      <c r="F1864" s="0" t="n">
        <v>75000</v>
      </c>
      <c r="G1864" s="0" t="n">
        <v>99.642</v>
      </c>
      <c r="H1864" s="0" t="n">
        <v>3.441193</v>
      </c>
      <c r="J1864" s="224" t="n">
        <f aca="false">ROUND(D1864/10000,0)</f>
        <v>2018</v>
      </c>
      <c r="K1864" s="224" t="n">
        <f aca="false">ROUND((D1864-J1864*10000)/100,0)</f>
        <v>7</v>
      </c>
      <c r="L1864" s="224" t="n">
        <f aca="false">D1864-J1864*10000-K1864*100</f>
        <v>18</v>
      </c>
      <c r="M1864" s="325" t="n">
        <f aca="false">DATE(J1864,K1864,L1864)</f>
        <v>43299</v>
      </c>
      <c r="N1864" s="222" t="n">
        <f aca="false">M1864+E1864</f>
        <v>43299.5350462963</v>
      </c>
      <c r="O1864" s="0" t="n">
        <v>99.642</v>
      </c>
      <c r="P1864" s="0" t="n">
        <v>3.441193</v>
      </c>
      <c r="Q1864" s="0" t="s">
        <v>286</v>
      </c>
    </row>
    <row r="1865" customFormat="false" ht="15" hidden="false" customHeight="false" outlineLevel="0" collapsed="false">
      <c r="A1865" s="0" t="s">
        <v>1427</v>
      </c>
      <c r="B1865" s="0" t="s">
        <v>286</v>
      </c>
      <c r="C1865" s="0" t="s">
        <v>325</v>
      </c>
      <c r="D1865" s="0" t="n">
        <v>20180718</v>
      </c>
      <c r="E1865" s="0" t="s">
        <v>1566</v>
      </c>
      <c r="F1865" s="0" t="n">
        <v>165000</v>
      </c>
      <c r="G1865" s="0" t="n">
        <v>99.525</v>
      </c>
      <c r="H1865" s="0" t="n">
        <v>3.487838</v>
      </c>
      <c r="J1865" s="224" t="n">
        <f aca="false">ROUND(D1865/10000,0)</f>
        <v>2018</v>
      </c>
      <c r="K1865" s="224" t="n">
        <f aca="false">ROUND((D1865-J1865*10000)/100,0)</f>
        <v>7</v>
      </c>
      <c r="L1865" s="224" t="n">
        <f aca="false">D1865-J1865*10000-K1865*100</f>
        <v>18</v>
      </c>
      <c r="M1865" s="325" t="n">
        <f aca="false">DATE(J1865,K1865,L1865)</f>
        <v>43299</v>
      </c>
      <c r="N1865" s="222" t="n">
        <f aca="false">M1865+E1865</f>
        <v>43299.5477662037</v>
      </c>
      <c r="O1865" s="0" t="n">
        <v>99.525</v>
      </c>
      <c r="P1865" s="0" t="n">
        <v>3.487838</v>
      </c>
      <c r="Q1865" s="0" t="s">
        <v>286</v>
      </c>
    </row>
    <row r="1866" customFormat="false" ht="15" hidden="false" customHeight="false" outlineLevel="0" collapsed="false">
      <c r="A1866" s="0" t="s">
        <v>1427</v>
      </c>
      <c r="B1866" s="0" t="s">
        <v>286</v>
      </c>
      <c r="C1866" s="0" t="s">
        <v>325</v>
      </c>
      <c r="D1866" s="0" t="n">
        <v>20180718</v>
      </c>
      <c r="E1866" s="0" t="s">
        <v>1567</v>
      </c>
      <c r="F1866" s="0" t="n">
        <v>2000</v>
      </c>
      <c r="G1866" s="0" t="n">
        <v>99.606</v>
      </c>
      <c r="H1866" s="0" t="n">
        <v>3.455538</v>
      </c>
      <c r="J1866" s="224" t="n">
        <f aca="false">ROUND(D1866/10000,0)</f>
        <v>2018</v>
      </c>
      <c r="K1866" s="224" t="n">
        <f aca="false">ROUND((D1866-J1866*10000)/100,0)</f>
        <v>7</v>
      </c>
      <c r="L1866" s="224" t="n">
        <f aca="false">D1866-J1866*10000-K1866*100</f>
        <v>18</v>
      </c>
      <c r="M1866" s="325" t="n">
        <f aca="false">DATE(J1866,K1866,L1866)</f>
        <v>43299</v>
      </c>
      <c r="N1866" s="222" t="n">
        <f aca="false">M1866+E1866</f>
        <v>43299.5533796296</v>
      </c>
      <c r="O1866" s="0" t="n">
        <v>99.606</v>
      </c>
      <c r="P1866" s="0" t="n">
        <v>3.455538</v>
      </c>
      <c r="Q1866" s="0" t="s">
        <v>286</v>
      </c>
    </row>
    <row r="1867" customFormat="false" ht="15" hidden="false" customHeight="false" outlineLevel="0" collapsed="false">
      <c r="A1867" s="0" t="s">
        <v>1427</v>
      </c>
      <c r="B1867" s="0" t="s">
        <v>286</v>
      </c>
      <c r="C1867" s="0" t="s">
        <v>325</v>
      </c>
      <c r="D1867" s="0" t="n">
        <v>20180718</v>
      </c>
      <c r="E1867" s="0" t="s">
        <v>1568</v>
      </c>
      <c r="F1867" s="0" t="n">
        <v>2000</v>
      </c>
      <c r="G1867" s="0" t="n">
        <v>99.606</v>
      </c>
      <c r="H1867" s="0" t="n">
        <v>3.455538</v>
      </c>
      <c r="J1867" s="224" t="n">
        <f aca="false">ROUND(D1867/10000,0)</f>
        <v>2018</v>
      </c>
      <c r="K1867" s="224" t="n">
        <f aca="false">ROUND((D1867-J1867*10000)/100,0)</f>
        <v>7</v>
      </c>
      <c r="L1867" s="224" t="n">
        <f aca="false">D1867-J1867*10000-K1867*100</f>
        <v>18</v>
      </c>
      <c r="M1867" s="325" t="n">
        <f aca="false">DATE(J1867,K1867,L1867)</f>
        <v>43299</v>
      </c>
      <c r="N1867" s="222" t="n">
        <f aca="false">M1867+E1867</f>
        <v>43299.5533912037</v>
      </c>
      <c r="O1867" s="0" t="n">
        <v>99.606</v>
      </c>
      <c r="P1867" s="0" t="n">
        <v>3.455538</v>
      </c>
      <c r="Q1867" s="0" t="s">
        <v>286</v>
      </c>
    </row>
    <row r="1868" customFormat="false" ht="15" hidden="false" customHeight="false" outlineLevel="0" collapsed="false">
      <c r="A1868" s="0" t="s">
        <v>1427</v>
      </c>
      <c r="B1868" s="0" t="s">
        <v>286</v>
      </c>
      <c r="C1868" s="0" t="s">
        <v>325</v>
      </c>
      <c r="D1868" s="0" t="n">
        <v>20180718</v>
      </c>
      <c r="E1868" s="0" t="s">
        <v>1569</v>
      </c>
      <c r="F1868" s="0" t="n">
        <v>35000</v>
      </c>
      <c r="G1868" s="0" t="n">
        <v>99.606</v>
      </c>
      <c r="H1868" s="0" t="n">
        <v>3.455538</v>
      </c>
      <c r="J1868" s="224" t="n">
        <f aca="false">ROUND(D1868/10000,0)</f>
        <v>2018</v>
      </c>
      <c r="K1868" s="224" t="n">
        <f aca="false">ROUND((D1868-J1868*10000)/100,0)</f>
        <v>7</v>
      </c>
      <c r="L1868" s="224" t="n">
        <f aca="false">D1868-J1868*10000-K1868*100</f>
        <v>18</v>
      </c>
      <c r="M1868" s="325" t="n">
        <f aca="false">DATE(J1868,K1868,L1868)</f>
        <v>43299</v>
      </c>
      <c r="N1868" s="222" t="n">
        <f aca="false">M1868+E1868</f>
        <v>43299.6073726852</v>
      </c>
      <c r="O1868" s="0" t="n">
        <v>99.606</v>
      </c>
      <c r="P1868" s="0" t="n">
        <v>3.455538</v>
      </c>
      <c r="Q1868" s="0" t="s">
        <v>286</v>
      </c>
    </row>
    <row r="1869" customFormat="false" ht="15" hidden="false" customHeight="false" outlineLevel="0" collapsed="false">
      <c r="A1869" s="0" t="s">
        <v>1427</v>
      </c>
      <c r="B1869" s="0" t="s">
        <v>286</v>
      </c>
      <c r="C1869" s="0" t="s">
        <v>325</v>
      </c>
      <c r="D1869" s="0" t="n">
        <v>20180718</v>
      </c>
      <c r="E1869" s="0" t="s">
        <v>1569</v>
      </c>
      <c r="F1869" s="0" t="n">
        <v>35000</v>
      </c>
      <c r="G1869" s="0" t="n">
        <v>99.606</v>
      </c>
      <c r="H1869" s="0" t="n">
        <v>3.455538</v>
      </c>
      <c r="J1869" s="224" t="n">
        <f aca="false">ROUND(D1869/10000,0)</f>
        <v>2018</v>
      </c>
      <c r="K1869" s="224" t="n">
        <f aca="false">ROUND((D1869-J1869*10000)/100,0)</f>
        <v>7</v>
      </c>
      <c r="L1869" s="224" t="n">
        <f aca="false">D1869-J1869*10000-K1869*100</f>
        <v>18</v>
      </c>
      <c r="M1869" s="325" t="n">
        <f aca="false">DATE(J1869,K1869,L1869)</f>
        <v>43299</v>
      </c>
      <c r="N1869" s="222" t="n">
        <f aca="false">M1869+E1869</f>
        <v>43299.6073726852</v>
      </c>
      <c r="O1869" s="0" t="n">
        <v>99.606</v>
      </c>
      <c r="P1869" s="0" t="n">
        <v>3.455538</v>
      </c>
      <c r="Q1869" s="0" t="s">
        <v>286</v>
      </c>
    </row>
    <row r="1870" customFormat="false" ht="15" hidden="false" customHeight="false" outlineLevel="0" collapsed="false">
      <c r="A1870" s="0" t="s">
        <v>1427</v>
      </c>
      <c r="B1870" s="0" t="s">
        <v>286</v>
      </c>
      <c r="C1870" s="0" t="s">
        <v>325</v>
      </c>
      <c r="D1870" s="0" t="n">
        <v>20180718</v>
      </c>
      <c r="E1870" s="0" t="s">
        <v>1570</v>
      </c>
      <c r="F1870" s="0" t="n">
        <v>50000</v>
      </c>
      <c r="G1870" s="0" t="n">
        <v>100.34</v>
      </c>
      <c r="H1870" s="0" t="n">
        <v>3.164295</v>
      </c>
      <c r="J1870" s="224" t="n">
        <f aca="false">ROUND(D1870/10000,0)</f>
        <v>2018</v>
      </c>
      <c r="K1870" s="224" t="n">
        <f aca="false">ROUND((D1870-J1870*10000)/100,0)</f>
        <v>7</v>
      </c>
      <c r="L1870" s="224" t="n">
        <f aca="false">D1870-J1870*10000-K1870*100</f>
        <v>18</v>
      </c>
      <c r="M1870" s="325" t="n">
        <f aca="false">DATE(J1870,K1870,L1870)</f>
        <v>43299</v>
      </c>
      <c r="N1870" s="222" t="n">
        <f aca="false">M1870+E1870</f>
        <v>43299.6109606482</v>
      </c>
      <c r="O1870" s="0" t="n">
        <v>100.34</v>
      </c>
      <c r="P1870" s="0" t="n">
        <v>3.164295</v>
      </c>
      <c r="Q1870" s="0" t="s">
        <v>286</v>
      </c>
    </row>
    <row r="1871" customFormat="false" ht="15" hidden="false" customHeight="false" outlineLevel="0" collapsed="false">
      <c r="A1871" s="0" t="s">
        <v>1427</v>
      </c>
      <c r="B1871" s="0" t="s">
        <v>286</v>
      </c>
      <c r="C1871" s="0" t="s">
        <v>325</v>
      </c>
      <c r="D1871" s="0" t="n">
        <v>20180718</v>
      </c>
      <c r="E1871" s="0" t="s">
        <v>1570</v>
      </c>
      <c r="F1871" s="0" t="n">
        <v>50000</v>
      </c>
      <c r="G1871" s="0" t="n">
        <v>99.593</v>
      </c>
      <c r="H1871" s="0" t="n">
        <v>3.46072</v>
      </c>
      <c r="J1871" s="224" t="n">
        <f aca="false">ROUND(D1871/10000,0)</f>
        <v>2018</v>
      </c>
      <c r="K1871" s="224" t="n">
        <f aca="false">ROUND((D1871-J1871*10000)/100,0)</f>
        <v>7</v>
      </c>
      <c r="L1871" s="224" t="n">
        <f aca="false">D1871-J1871*10000-K1871*100</f>
        <v>18</v>
      </c>
      <c r="M1871" s="325" t="n">
        <f aca="false">DATE(J1871,K1871,L1871)</f>
        <v>43299</v>
      </c>
      <c r="N1871" s="222" t="n">
        <f aca="false">M1871+E1871</f>
        <v>43299.6109606482</v>
      </c>
      <c r="O1871" s="0" t="n">
        <v>99.593</v>
      </c>
      <c r="P1871" s="0" t="n">
        <v>3.46072</v>
      </c>
      <c r="Q1871" s="0" t="s">
        <v>286</v>
      </c>
    </row>
    <row r="1872" customFormat="false" ht="15" hidden="false" customHeight="false" outlineLevel="0" collapsed="false">
      <c r="A1872" s="0" t="s">
        <v>1427</v>
      </c>
      <c r="B1872" s="0" t="s">
        <v>286</v>
      </c>
      <c r="C1872" s="0" t="s">
        <v>325</v>
      </c>
      <c r="D1872" s="0" t="n">
        <v>20180718</v>
      </c>
      <c r="E1872" s="0" t="s">
        <v>1571</v>
      </c>
      <c r="F1872" s="0" t="n">
        <v>5000</v>
      </c>
      <c r="G1872" s="0" t="n">
        <v>99.712</v>
      </c>
      <c r="H1872" s="0" t="n">
        <v>3.413193</v>
      </c>
      <c r="J1872" s="224" t="n">
        <f aca="false">ROUND(D1872/10000,0)</f>
        <v>2018</v>
      </c>
      <c r="K1872" s="224" t="n">
        <f aca="false">ROUND((D1872-J1872*10000)/100,0)</f>
        <v>7</v>
      </c>
      <c r="L1872" s="224" t="n">
        <f aca="false">D1872-J1872*10000-K1872*100</f>
        <v>18</v>
      </c>
      <c r="M1872" s="325" t="n">
        <f aca="false">DATE(J1872,K1872,L1872)</f>
        <v>43299</v>
      </c>
      <c r="N1872" s="222" t="n">
        <f aca="false">M1872+E1872</f>
        <v>43299.6457638889</v>
      </c>
      <c r="O1872" s="0" t="n">
        <v>99.712</v>
      </c>
      <c r="P1872" s="0" t="n">
        <v>3.413193</v>
      </c>
      <c r="Q1872" s="0" t="s">
        <v>286</v>
      </c>
    </row>
    <row r="1873" customFormat="false" ht="15" hidden="false" customHeight="false" outlineLevel="0" collapsed="false">
      <c r="A1873" s="0" t="s">
        <v>1427</v>
      </c>
      <c r="B1873" s="0" t="s">
        <v>286</v>
      </c>
      <c r="C1873" s="0" t="s">
        <v>325</v>
      </c>
      <c r="D1873" s="0" t="n">
        <v>20180718</v>
      </c>
      <c r="E1873" s="0" t="s">
        <v>1571</v>
      </c>
      <c r="F1873" s="0" t="n">
        <v>5000</v>
      </c>
      <c r="G1873" s="0" t="n">
        <v>99.587</v>
      </c>
      <c r="H1873" s="0" t="n">
        <v>3.462937</v>
      </c>
      <c r="J1873" s="224" t="n">
        <f aca="false">ROUND(D1873/10000,0)</f>
        <v>2018</v>
      </c>
      <c r="K1873" s="224" t="n">
        <f aca="false">ROUND((D1873-J1873*10000)/100,0)</f>
        <v>7</v>
      </c>
      <c r="L1873" s="224" t="n">
        <f aca="false">D1873-J1873*10000-K1873*100</f>
        <v>18</v>
      </c>
      <c r="M1873" s="325" t="n">
        <f aca="false">DATE(J1873,K1873,L1873)</f>
        <v>43299</v>
      </c>
      <c r="N1873" s="222" t="n">
        <f aca="false">M1873+E1873</f>
        <v>43299.6457638889</v>
      </c>
      <c r="O1873" s="0" t="n">
        <v>99.587</v>
      </c>
      <c r="P1873" s="0" t="n">
        <v>3.462937</v>
      </c>
      <c r="Q1873" s="0" t="s">
        <v>286</v>
      </c>
    </row>
    <row r="1874" customFormat="false" ht="15" hidden="false" customHeight="false" outlineLevel="0" collapsed="false">
      <c r="A1874" s="0" t="s">
        <v>1427</v>
      </c>
      <c r="B1874" s="0" t="s">
        <v>286</v>
      </c>
      <c r="C1874" s="0" t="s">
        <v>325</v>
      </c>
      <c r="D1874" s="0" t="n">
        <v>20180718</v>
      </c>
      <c r="E1874" s="0" t="s">
        <v>1572</v>
      </c>
      <c r="F1874" s="0" t="n">
        <v>500000</v>
      </c>
      <c r="G1874" s="0" t="n">
        <v>99.494</v>
      </c>
      <c r="H1874" s="0" t="n">
        <v>3.50085</v>
      </c>
      <c r="J1874" s="224" t="n">
        <f aca="false">ROUND(D1874/10000,0)</f>
        <v>2018</v>
      </c>
      <c r="K1874" s="224" t="n">
        <f aca="false">ROUND((D1874-J1874*10000)/100,0)</f>
        <v>7</v>
      </c>
      <c r="L1874" s="224" t="n">
        <f aca="false">D1874-J1874*10000-K1874*100</f>
        <v>18</v>
      </c>
      <c r="M1874" s="325" t="n">
        <f aca="false">DATE(J1874,K1874,L1874)</f>
        <v>43299</v>
      </c>
      <c r="N1874" s="222" t="n">
        <f aca="false">M1874+E1874</f>
        <v>43299.6479282407</v>
      </c>
      <c r="O1874" s="0" t="n">
        <v>99.494</v>
      </c>
      <c r="P1874" s="0" t="n">
        <v>3.50085</v>
      </c>
      <c r="Q1874" s="0" t="s">
        <v>286</v>
      </c>
    </row>
    <row r="1875" customFormat="false" ht="15" hidden="false" customHeight="false" outlineLevel="0" collapsed="false">
      <c r="A1875" s="0" t="s">
        <v>1427</v>
      </c>
      <c r="B1875" s="0" t="s">
        <v>286</v>
      </c>
      <c r="C1875" s="0" t="s">
        <v>325</v>
      </c>
      <c r="D1875" s="0" t="n">
        <v>20180718</v>
      </c>
      <c r="E1875" s="0" t="s">
        <v>1573</v>
      </c>
      <c r="F1875" s="0" t="n">
        <v>40000</v>
      </c>
      <c r="G1875" s="0" t="n">
        <v>99.586</v>
      </c>
      <c r="H1875" s="0" t="n">
        <v>3.463511</v>
      </c>
      <c r="J1875" s="224" t="n">
        <f aca="false">ROUND(D1875/10000,0)</f>
        <v>2018</v>
      </c>
      <c r="K1875" s="224" t="n">
        <f aca="false">ROUND((D1875-J1875*10000)/100,0)</f>
        <v>7</v>
      </c>
      <c r="L1875" s="224" t="n">
        <f aca="false">D1875-J1875*10000-K1875*100</f>
        <v>18</v>
      </c>
      <c r="M1875" s="325" t="n">
        <f aca="false">DATE(J1875,K1875,L1875)</f>
        <v>43299</v>
      </c>
      <c r="N1875" s="222" t="n">
        <f aca="false">M1875+E1875</f>
        <v>43299.6654166667</v>
      </c>
      <c r="O1875" s="0" t="n">
        <v>99.586</v>
      </c>
      <c r="P1875" s="0" t="n">
        <v>3.463511</v>
      </c>
      <c r="Q1875" s="0" t="s">
        <v>286</v>
      </c>
    </row>
    <row r="1876" customFormat="false" ht="15" hidden="false" customHeight="false" outlineLevel="0" collapsed="false">
      <c r="A1876" s="0" t="s">
        <v>1427</v>
      </c>
      <c r="B1876" s="0" t="s">
        <v>286</v>
      </c>
      <c r="C1876" s="0" t="s">
        <v>325</v>
      </c>
      <c r="D1876" s="0" t="n">
        <v>20180718</v>
      </c>
      <c r="E1876" s="0" t="s">
        <v>1573</v>
      </c>
      <c r="F1876" s="0" t="n">
        <v>40000</v>
      </c>
      <c r="G1876" s="0" t="n">
        <v>100.208</v>
      </c>
      <c r="H1876" s="0" t="n">
        <v>3.21648</v>
      </c>
      <c r="J1876" s="224" t="n">
        <f aca="false">ROUND(D1876/10000,0)</f>
        <v>2018</v>
      </c>
      <c r="K1876" s="224" t="n">
        <f aca="false">ROUND((D1876-J1876*10000)/100,0)</f>
        <v>7</v>
      </c>
      <c r="L1876" s="224" t="n">
        <f aca="false">D1876-J1876*10000-K1876*100</f>
        <v>18</v>
      </c>
      <c r="M1876" s="325" t="n">
        <f aca="false">DATE(J1876,K1876,L1876)</f>
        <v>43299</v>
      </c>
      <c r="N1876" s="222" t="n">
        <f aca="false">M1876+E1876</f>
        <v>43299.6654166667</v>
      </c>
      <c r="O1876" s="0" t="n">
        <v>100.208</v>
      </c>
      <c r="P1876" s="0" t="n">
        <v>3.21648</v>
      </c>
      <c r="Q1876" s="0" t="s">
        <v>286</v>
      </c>
    </row>
    <row r="1877" customFormat="false" ht="15" hidden="false" customHeight="false" outlineLevel="0" collapsed="false">
      <c r="A1877" s="0" t="s">
        <v>1427</v>
      </c>
      <c r="B1877" s="0" t="s">
        <v>286</v>
      </c>
      <c r="C1877" s="0" t="s">
        <v>325</v>
      </c>
      <c r="D1877" s="0" t="n">
        <v>20180719</v>
      </c>
      <c r="E1877" s="0" t="s">
        <v>1574</v>
      </c>
      <c r="F1877" s="0" t="n">
        <v>50000</v>
      </c>
      <c r="G1877" s="0" t="n">
        <v>100.255</v>
      </c>
      <c r="H1877" s="0" t="n">
        <v>3.197616</v>
      </c>
      <c r="J1877" s="224" t="n">
        <f aca="false">ROUND(D1877/10000,0)</f>
        <v>2018</v>
      </c>
      <c r="K1877" s="224" t="n">
        <f aca="false">ROUND((D1877-J1877*10000)/100,0)</f>
        <v>7</v>
      </c>
      <c r="L1877" s="224" t="n">
        <f aca="false">D1877-J1877*10000-K1877*100</f>
        <v>19</v>
      </c>
      <c r="M1877" s="325" t="n">
        <f aca="false">DATE(J1877,K1877,L1877)</f>
        <v>43300</v>
      </c>
      <c r="N1877" s="222" t="n">
        <f aca="false">M1877+E1877</f>
        <v>43300.3723611111</v>
      </c>
      <c r="O1877" s="0" t="n">
        <v>100.255</v>
      </c>
      <c r="P1877" s="0" t="n">
        <v>3.197616</v>
      </c>
      <c r="Q1877" s="0" t="s">
        <v>286</v>
      </c>
    </row>
    <row r="1878" customFormat="false" ht="15" hidden="false" customHeight="false" outlineLevel="0" collapsed="false">
      <c r="A1878" s="0" t="s">
        <v>1427</v>
      </c>
      <c r="B1878" s="0" t="s">
        <v>286</v>
      </c>
      <c r="C1878" s="0" t="s">
        <v>325</v>
      </c>
      <c r="D1878" s="0" t="n">
        <v>20180719</v>
      </c>
      <c r="E1878" s="0" t="s">
        <v>1575</v>
      </c>
      <c r="F1878" s="0" t="n">
        <v>100000</v>
      </c>
      <c r="G1878" s="0" t="n">
        <v>99.587</v>
      </c>
      <c r="H1878" s="0" t="n">
        <v>3.463641</v>
      </c>
      <c r="J1878" s="224" t="n">
        <f aca="false">ROUND(D1878/10000,0)</f>
        <v>2018</v>
      </c>
      <c r="K1878" s="224" t="n">
        <f aca="false">ROUND((D1878-J1878*10000)/100,0)</f>
        <v>7</v>
      </c>
      <c r="L1878" s="224" t="n">
        <f aca="false">D1878-J1878*10000-K1878*100</f>
        <v>19</v>
      </c>
      <c r="M1878" s="325" t="n">
        <f aca="false">DATE(J1878,K1878,L1878)</f>
        <v>43300</v>
      </c>
      <c r="N1878" s="222" t="n">
        <f aca="false">M1878+E1878</f>
        <v>43300.4036574074</v>
      </c>
      <c r="O1878" s="0" t="n">
        <v>99.587</v>
      </c>
      <c r="P1878" s="0" t="n">
        <v>3.463641</v>
      </c>
      <c r="Q1878" s="0" t="s">
        <v>286</v>
      </c>
    </row>
    <row r="1879" customFormat="false" ht="15" hidden="false" customHeight="false" outlineLevel="0" collapsed="false">
      <c r="A1879" s="0" t="s">
        <v>1427</v>
      </c>
      <c r="B1879" s="0" t="s">
        <v>286</v>
      </c>
      <c r="C1879" s="0" t="s">
        <v>325</v>
      </c>
      <c r="D1879" s="0" t="n">
        <v>20180719</v>
      </c>
      <c r="E1879" s="0" t="s">
        <v>1575</v>
      </c>
      <c r="F1879" s="0" t="n">
        <v>100000</v>
      </c>
      <c r="G1879" s="0" t="n">
        <v>99.587</v>
      </c>
      <c r="H1879" s="0" t="n">
        <v>3.463641</v>
      </c>
      <c r="J1879" s="224" t="n">
        <f aca="false">ROUND(D1879/10000,0)</f>
        <v>2018</v>
      </c>
      <c r="K1879" s="224" t="n">
        <f aca="false">ROUND((D1879-J1879*10000)/100,0)</f>
        <v>7</v>
      </c>
      <c r="L1879" s="224" t="n">
        <f aca="false">D1879-J1879*10000-K1879*100</f>
        <v>19</v>
      </c>
      <c r="M1879" s="325" t="n">
        <f aca="false">DATE(J1879,K1879,L1879)</f>
        <v>43300</v>
      </c>
      <c r="N1879" s="222" t="n">
        <f aca="false">M1879+E1879</f>
        <v>43300.4036574074</v>
      </c>
      <c r="O1879" s="0" t="n">
        <v>99.587</v>
      </c>
      <c r="P1879" s="0" t="n">
        <v>3.463641</v>
      </c>
      <c r="Q1879" s="0" t="s">
        <v>286</v>
      </c>
    </row>
    <row r="1880" customFormat="false" ht="15" hidden="false" customHeight="false" outlineLevel="0" collapsed="false">
      <c r="A1880" s="0" t="s">
        <v>1427</v>
      </c>
      <c r="B1880" s="0" t="s">
        <v>286</v>
      </c>
      <c r="C1880" s="0" t="s">
        <v>325</v>
      </c>
      <c r="D1880" s="0" t="n">
        <v>20180719</v>
      </c>
      <c r="E1880" s="0" t="s">
        <v>1576</v>
      </c>
      <c r="F1880" s="0" t="n">
        <v>50000</v>
      </c>
      <c r="G1880" s="0" t="n">
        <v>99.587</v>
      </c>
      <c r="H1880" s="0" t="n">
        <v>3.463641</v>
      </c>
      <c r="J1880" s="224" t="n">
        <f aca="false">ROUND(D1880/10000,0)</f>
        <v>2018</v>
      </c>
      <c r="K1880" s="224" t="n">
        <f aca="false">ROUND((D1880-J1880*10000)/100,0)</f>
        <v>7</v>
      </c>
      <c r="L1880" s="224" t="n">
        <f aca="false">D1880-J1880*10000-K1880*100</f>
        <v>19</v>
      </c>
      <c r="M1880" s="325" t="n">
        <f aca="false">DATE(J1880,K1880,L1880)</f>
        <v>43300</v>
      </c>
      <c r="N1880" s="222" t="n">
        <f aca="false">M1880+E1880</f>
        <v>43300.4036689815</v>
      </c>
      <c r="O1880" s="0" t="n">
        <v>99.587</v>
      </c>
      <c r="P1880" s="0" t="n">
        <v>3.463641</v>
      </c>
      <c r="Q1880" s="0" t="s">
        <v>286</v>
      </c>
    </row>
    <row r="1881" customFormat="false" ht="15" hidden="false" customHeight="false" outlineLevel="0" collapsed="false">
      <c r="A1881" s="0" t="s">
        <v>1427</v>
      </c>
      <c r="B1881" s="0" t="s">
        <v>286</v>
      </c>
      <c r="C1881" s="0" t="s">
        <v>325</v>
      </c>
      <c r="D1881" s="0" t="n">
        <v>20180719</v>
      </c>
      <c r="E1881" s="0" t="s">
        <v>1576</v>
      </c>
      <c r="F1881" s="0" t="n">
        <v>50000</v>
      </c>
      <c r="G1881" s="0" t="n">
        <v>99.587</v>
      </c>
      <c r="H1881" s="0" t="n">
        <v>3.463641</v>
      </c>
      <c r="J1881" s="224" t="n">
        <f aca="false">ROUND(D1881/10000,0)</f>
        <v>2018</v>
      </c>
      <c r="K1881" s="224" t="n">
        <f aca="false">ROUND((D1881-J1881*10000)/100,0)</f>
        <v>7</v>
      </c>
      <c r="L1881" s="224" t="n">
        <f aca="false">D1881-J1881*10000-K1881*100</f>
        <v>19</v>
      </c>
      <c r="M1881" s="325" t="n">
        <f aca="false">DATE(J1881,K1881,L1881)</f>
        <v>43300</v>
      </c>
      <c r="N1881" s="222" t="n">
        <f aca="false">M1881+E1881</f>
        <v>43300.4036689815</v>
      </c>
      <c r="O1881" s="0" t="n">
        <v>99.587</v>
      </c>
      <c r="P1881" s="0" t="n">
        <v>3.463641</v>
      </c>
      <c r="Q1881" s="0" t="s">
        <v>286</v>
      </c>
    </row>
    <row r="1882" customFormat="false" ht="15" hidden="false" customHeight="false" outlineLevel="0" collapsed="false">
      <c r="A1882" s="0" t="s">
        <v>1427</v>
      </c>
      <c r="B1882" s="0" t="s">
        <v>286</v>
      </c>
      <c r="C1882" s="0" t="s">
        <v>325</v>
      </c>
      <c r="D1882" s="0" t="n">
        <v>20180719</v>
      </c>
      <c r="E1882" s="0" t="s">
        <v>1577</v>
      </c>
      <c r="F1882" s="0" t="n">
        <v>2000</v>
      </c>
      <c r="G1882" s="0" t="n">
        <v>99.681</v>
      </c>
      <c r="H1882" s="0" t="n">
        <v>3.426076</v>
      </c>
      <c r="J1882" s="224" t="n">
        <f aca="false">ROUND(D1882/10000,0)</f>
        <v>2018</v>
      </c>
      <c r="K1882" s="224" t="n">
        <f aca="false">ROUND((D1882-J1882*10000)/100,0)</f>
        <v>7</v>
      </c>
      <c r="L1882" s="224" t="n">
        <f aca="false">D1882-J1882*10000-K1882*100</f>
        <v>19</v>
      </c>
      <c r="M1882" s="325" t="n">
        <f aca="false">DATE(J1882,K1882,L1882)</f>
        <v>43300</v>
      </c>
      <c r="N1882" s="222" t="n">
        <f aca="false">M1882+E1882</f>
        <v>43300.4056597222</v>
      </c>
      <c r="O1882" s="0" t="n">
        <v>99.681</v>
      </c>
      <c r="P1882" s="0" t="n">
        <v>3.426076</v>
      </c>
      <c r="Q1882" s="0" t="s">
        <v>286</v>
      </c>
    </row>
    <row r="1883" customFormat="false" ht="15" hidden="false" customHeight="false" outlineLevel="0" collapsed="false">
      <c r="A1883" s="0" t="s">
        <v>1427</v>
      </c>
      <c r="B1883" s="0" t="s">
        <v>286</v>
      </c>
      <c r="C1883" s="0" t="s">
        <v>325</v>
      </c>
      <c r="D1883" s="0" t="n">
        <v>20180719</v>
      </c>
      <c r="E1883" s="0" t="s">
        <v>1577</v>
      </c>
      <c r="F1883" s="0" t="n">
        <v>2000</v>
      </c>
      <c r="G1883" s="0" t="n">
        <v>99.581</v>
      </c>
      <c r="H1883" s="0" t="n">
        <v>3.466041</v>
      </c>
      <c r="J1883" s="224" t="n">
        <f aca="false">ROUND(D1883/10000,0)</f>
        <v>2018</v>
      </c>
      <c r="K1883" s="224" t="n">
        <f aca="false">ROUND((D1883-J1883*10000)/100,0)</f>
        <v>7</v>
      </c>
      <c r="L1883" s="224" t="n">
        <f aca="false">D1883-J1883*10000-K1883*100</f>
        <v>19</v>
      </c>
      <c r="M1883" s="325" t="n">
        <f aca="false">DATE(J1883,K1883,L1883)</f>
        <v>43300</v>
      </c>
      <c r="N1883" s="222" t="n">
        <f aca="false">M1883+E1883</f>
        <v>43300.4056597222</v>
      </c>
      <c r="O1883" s="0" t="n">
        <v>99.581</v>
      </c>
      <c r="P1883" s="0" t="n">
        <v>3.466041</v>
      </c>
      <c r="Q1883" s="0" t="s">
        <v>286</v>
      </c>
    </row>
    <row r="1884" customFormat="false" ht="15" hidden="false" customHeight="false" outlineLevel="0" collapsed="false">
      <c r="A1884" s="0" t="s">
        <v>1427</v>
      </c>
      <c r="B1884" s="0" t="s">
        <v>286</v>
      </c>
      <c r="C1884" s="0" t="s">
        <v>325</v>
      </c>
      <c r="D1884" s="0" t="n">
        <v>20180719</v>
      </c>
      <c r="E1884" s="0" t="s">
        <v>1577</v>
      </c>
      <c r="F1884" s="0" t="n">
        <v>2000</v>
      </c>
      <c r="G1884" s="0" t="n">
        <v>99.581</v>
      </c>
      <c r="H1884" s="0" t="n">
        <v>3.466041</v>
      </c>
      <c r="J1884" s="224" t="n">
        <f aca="false">ROUND(D1884/10000,0)</f>
        <v>2018</v>
      </c>
      <c r="K1884" s="224" t="n">
        <f aca="false">ROUND((D1884-J1884*10000)/100,0)</f>
        <v>7</v>
      </c>
      <c r="L1884" s="224" t="n">
        <f aca="false">D1884-J1884*10000-K1884*100</f>
        <v>19</v>
      </c>
      <c r="M1884" s="325" t="n">
        <f aca="false">DATE(J1884,K1884,L1884)</f>
        <v>43300</v>
      </c>
      <c r="N1884" s="222" t="n">
        <f aca="false">M1884+E1884</f>
        <v>43300.4056597222</v>
      </c>
      <c r="O1884" s="0" t="n">
        <v>99.581</v>
      </c>
      <c r="P1884" s="0" t="n">
        <v>3.466041</v>
      </c>
      <c r="Q1884" s="0" t="s">
        <v>286</v>
      </c>
    </row>
    <row r="1885" customFormat="false" ht="15" hidden="false" customHeight="false" outlineLevel="0" collapsed="false">
      <c r="A1885" s="0" t="s">
        <v>1427</v>
      </c>
      <c r="B1885" s="0" t="s">
        <v>286</v>
      </c>
      <c r="C1885" s="0" t="s">
        <v>325</v>
      </c>
      <c r="D1885" s="0" t="n">
        <v>20180719</v>
      </c>
      <c r="E1885" s="0" t="s">
        <v>1578</v>
      </c>
      <c r="F1885" s="0" t="n">
        <v>60000</v>
      </c>
      <c r="G1885" s="0" t="n">
        <v>99.607</v>
      </c>
      <c r="H1885" s="0" t="n">
        <v>3.455645</v>
      </c>
      <c r="J1885" s="224" t="n">
        <f aca="false">ROUND(D1885/10000,0)</f>
        <v>2018</v>
      </c>
      <c r="K1885" s="224" t="n">
        <f aca="false">ROUND((D1885-J1885*10000)/100,0)</f>
        <v>7</v>
      </c>
      <c r="L1885" s="224" t="n">
        <f aca="false">D1885-J1885*10000-K1885*100</f>
        <v>19</v>
      </c>
      <c r="M1885" s="325" t="n">
        <f aca="false">DATE(J1885,K1885,L1885)</f>
        <v>43300</v>
      </c>
      <c r="N1885" s="222" t="n">
        <f aca="false">M1885+E1885</f>
        <v>43300.4059143519</v>
      </c>
      <c r="O1885" s="0" t="n">
        <v>99.607</v>
      </c>
      <c r="P1885" s="0" t="n">
        <v>3.455645</v>
      </c>
      <c r="Q1885" s="0" t="s">
        <v>286</v>
      </c>
    </row>
    <row r="1886" customFormat="false" ht="15" hidden="false" customHeight="false" outlineLevel="0" collapsed="false">
      <c r="A1886" s="0" t="s">
        <v>1427</v>
      </c>
      <c r="B1886" s="0" t="s">
        <v>286</v>
      </c>
      <c r="C1886" s="0" t="s">
        <v>325</v>
      </c>
      <c r="D1886" s="0" t="n">
        <v>20180719</v>
      </c>
      <c r="E1886" s="0" t="s">
        <v>1578</v>
      </c>
      <c r="F1886" s="0" t="n">
        <v>60000</v>
      </c>
      <c r="G1886" s="0" t="n">
        <v>99.587</v>
      </c>
      <c r="H1886" s="0" t="n">
        <v>3.463641</v>
      </c>
      <c r="J1886" s="224" t="n">
        <f aca="false">ROUND(D1886/10000,0)</f>
        <v>2018</v>
      </c>
      <c r="K1886" s="224" t="n">
        <f aca="false">ROUND((D1886-J1886*10000)/100,0)</f>
        <v>7</v>
      </c>
      <c r="L1886" s="224" t="n">
        <f aca="false">D1886-J1886*10000-K1886*100</f>
        <v>19</v>
      </c>
      <c r="M1886" s="325" t="n">
        <f aca="false">DATE(J1886,K1886,L1886)</f>
        <v>43300</v>
      </c>
      <c r="N1886" s="222" t="n">
        <f aca="false">M1886+E1886</f>
        <v>43300.4059143519</v>
      </c>
      <c r="O1886" s="0" t="n">
        <v>99.587</v>
      </c>
      <c r="P1886" s="0" t="n">
        <v>3.463641</v>
      </c>
      <c r="Q1886" s="0" t="s">
        <v>286</v>
      </c>
    </row>
    <row r="1887" customFormat="false" ht="15" hidden="false" customHeight="false" outlineLevel="0" collapsed="false">
      <c r="A1887" s="0" t="s">
        <v>1427</v>
      </c>
      <c r="B1887" s="0" t="s">
        <v>286</v>
      </c>
      <c r="C1887" s="0" t="s">
        <v>325</v>
      </c>
      <c r="D1887" s="0" t="n">
        <v>20180719</v>
      </c>
      <c r="E1887" s="0" t="s">
        <v>1579</v>
      </c>
      <c r="F1887" s="0" t="n">
        <v>60000</v>
      </c>
      <c r="G1887" s="0" t="n">
        <v>99.587</v>
      </c>
      <c r="H1887" s="0" t="n">
        <v>3.463641</v>
      </c>
      <c r="J1887" s="224" t="n">
        <f aca="false">ROUND(D1887/10000,0)</f>
        <v>2018</v>
      </c>
      <c r="K1887" s="224" t="n">
        <f aca="false">ROUND((D1887-J1887*10000)/100,0)</f>
        <v>7</v>
      </c>
      <c r="L1887" s="224" t="n">
        <f aca="false">D1887-J1887*10000-K1887*100</f>
        <v>19</v>
      </c>
      <c r="M1887" s="325" t="n">
        <f aca="false">DATE(J1887,K1887,L1887)</f>
        <v>43300</v>
      </c>
      <c r="N1887" s="222" t="n">
        <f aca="false">M1887+E1887</f>
        <v>43300.4061921296</v>
      </c>
      <c r="O1887" s="0" t="n">
        <v>99.587</v>
      </c>
      <c r="P1887" s="0" t="n">
        <v>3.463641</v>
      </c>
      <c r="Q1887" s="0" t="s">
        <v>286</v>
      </c>
    </row>
    <row r="1888" customFormat="false" ht="15" hidden="false" customHeight="false" outlineLevel="0" collapsed="false">
      <c r="A1888" s="0" t="s">
        <v>1427</v>
      </c>
      <c r="B1888" s="0" t="s">
        <v>286</v>
      </c>
      <c r="C1888" s="0" t="s">
        <v>325</v>
      </c>
      <c r="D1888" s="0" t="n">
        <v>20180719</v>
      </c>
      <c r="E1888" s="0" t="s">
        <v>1580</v>
      </c>
      <c r="F1888" s="0" t="n">
        <v>100000</v>
      </c>
      <c r="G1888" s="0" t="n">
        <v>99.969</v>
      </c>
      <c r="H1888" s="0" t="n">
        <v>3.311248</v>
      </c>
      <c r="J1888" s="224" t="n">
        <f aca="false">ROUND(D1888/10000,0)</f>
        <v>2018</v>
      </c>
      <c r="K1888" s="224" t="n">
        <f aca="false">ROUND((D1888-J1888*10000)/100,0)</f>
        <v>7</v>
      </c>
      <c r="L1888" s="224" t="n">
        <f aca="false">D1888-J1888*10000-K1888*100</f>
        <v>19</v>
      </c>
      <c r="M1888" s="325" t="n">
        <f aca="false">DATE(J1888,K1888,L1888)</f>
        <v>43300</v>
      </c>
      <c r="N1888" s="222" t="n">
        <f aca="false">M1888+E1888</f>
        <v>43300.408287037</v>
      </c>
      <c r="O1888" s="0" t="n">
        <v>99.969</v>
      </c>
      <c r="P1888" s="0" t="n">
        <v>3.311248</v>
      </c>
      <c r="Q1888" s="0" t="s">
        <v>286</v>
      </c>
    </row>
    <row r="1889" customFormat="false" ht="15" hidden="false" customHeight="false" outlineLevel="0" collapsed="false">
      <c r="A1889" s="0" t="s">
        <v>1427</v>
      </c>
      <c r="B1889" s="0" t="s">
        <v>286</v>
      </c>
      <c r="C1889" s="0" t="s">
        <v>325</v>
      </c>
      <c r="D1889" s="0" t="n">
        <v>20180719</v>
      </c>
      <c r="E1889" s="0" t="s">
        <v>1581</v>
      </c>
      <c r="F1889" s="0" t="n">
        <v>25000</v>
      </c>
      <c r="G1889" s="0" t="n">
        <v>100</v>
      </c>
      <c r="H1889" s="0" t="n">
        <v>3.298912</v>
      </c>
      <c r="J1889" s="224" t="n">
        <f aca="false">ROUND(D1889/10000,0)</f>
        <v>2018</v>
      </c>
      <c r="K1889" s="224" t="n">
        <f aca="false">ROUND((D1889-J1889*10000)/100,0)</f>
        <v>7</v>
      </c>
      <c r="L1889" s="224" t="n">
        <f aca="false">D1889-J1889*10000-K1889*100</f>
        <v>19</v>
      </c>
      <c r="M1889" s="325" t="n">
        <f aca="false">DATE(J1889,K1889,L1889)</f>
        <v>43300</v>
      </c>
      <c r="N1889" s="222" t="n">
        <f aca="false">M1889+E1889</f>
        <v>43300.4194444444</v>
      </c>
      <c r="O1889" s="0" t="n">
        <v>100</v>
      </c>
      <c r="P1889" s="0" t="n">
        <v>3.298912</v>
      </c>
      <c r="Q1889" s="0" t="s">
        <v>286</v>
      </c>
    </row>
    <row r="1890" customFormat="false" ht="15" hidden="false" customHeight="false" outlineLevel="0" collapsed="false">
      <c r="A1890" s="0" t="s">
        <v>1427</v>
      </c>
      <c r="B1890" s="0" t="s">
        <v>286</v>
      </c>
      <c r="C1890" s="0" t="s">
        <v>325</v>
      </c>
      <c r="D1890" s="0" t="n">
        <v>20180719</v>
      </c>
      <c r="E1890" s="0" t="s">
        <v>1581</v>
      </c>
      <c r="F1890" s="0" t="n">
        <v>20000</v>
      </c>
      <c r="G1890" s="0" t="n">
        <v>100</v>
      </c>
      <c r="H1890" s="0" t="n">
        <v>3.298912</v>
      </c>
      <c r="J1890" s="224" t="n">
        <f aca="false">ROUND(D1890/10000,0)</f>
        <v>2018</v>
      </c>
      <c r="K1890" s="224" t="n">
        <f aca="false">ROUND((D1890-J1890*10000)/100,0)</f>
        <v>7</v>
      </c>
      <c r="L1890" s="224" t="n">
        <f aca="false">D1890-J1890*10000-K1890*100</f>
        <v>19</v>
      </c>
      <c r="M1890" s="325" t="n">
        <f aca="false">DATE(J1890,K1890,L1890)</f>
        <v>43300</v>
      </c>
      <c r="N1890" s="222" t="n">
        <f aca="false">M1890+E1890</f>
        <v>43300.4194444444</v>
      </c>
      <c r="O1890" s="0" t="n">
        <v>100</v>
      </c>
      <c r="P1890" s="0" t="n">
        <v>3.298912</v>
      </c>
      <c r="Q1890" s="0" t="s">
        <v>286</v>
      </c>
    </row>
    <row r="1891" customFormat="false" ht="15" hidden="false" customHeight="false" outlineLevel="0" collapsed="false">
      <c r="A1891" s="0" t="s">
        <v>1427</v>
      </c>
      <c r="B1891" s="0" t="s">
        <v>286</v>
      </c>
      <c r="C1891" s="0" t="s">
        <v>325</v>
      </c>
      <c r="D1891" s="0" t="n">
        <v>20180719</v>
      </c>
      <c r="E1891" s="0" t="s">
        <v>1581</v>
      </c>
      <c r="F1891" s="0" t="n">
        <v>15000</v>
      </c>
      <c r="G1891" s="0" t="n">
        <v>100</v>
      </c>
      <c r="H1891" s="0" t="n">
        <v>3.298912</v>
      </c>
      <c r="J1891" s="224" t="n">
        <f aca="false">ROUND(D1891/10000,0)</f>
        <v>2018</v>
      </c>
      <c r="K1891" s="224" t="n">
        <f aca="false">ROUND((D1891-J1891*10000)/100,0)</f>
        <v>7</v>
      </c>
      <c r="L1891" s="224" t="n">
        <f aca="false">D1891-J1891*10000-K1891*100</f>
        <v>19</v>
      </c>
      <c r="M1891" s="325" t="n">
        <f aca="false">DATE(J1891,K1891,L1891)</f>
        <v>43300</v>
      </c>
      <c r="N1891" s="222" t="n">
        <f aca="false">M1891+E1891</f>
        <v>43300.4194444444</v>
      </c>
      <c r="O1891" s="0" t="n">
        <v>100</v>
      </c>
      <c r="P1891" s="0" t="n">
        <v>3.298912</v>
      </c>
      <c r="Q1891" s="0" t="s">
        <v>286</v>
      </c>
    </row>
    <row r="1892" customFormat="false" ht="15" hidden="false" customHeight="false" outlineLevel="0" collapsed="false">
      <c r="A1892" s="0" t="s">
        <v>1427</v>
      </c>
      <c r="B1892" s="0" t="s">
        <v>286</v>
      </c>
      <c r="C1892" s="0" t="s">
        <v>325</v>
      </c>
      <c r="D1892" s="0" t="n">
        <v>20180719</v>
      </c>
      <c r="E1892" s="0" t="s">
        <v>1582</v>
      </c>
      <c r="F1892" s="0" t="n">
        <v>10000</v>
      </c>
      <c r="G1892" s="0" t="n">
        <v>99.614</v>
      </c>
      <c r="H1892" s="0" t="n">
        <v>3.452847</v>
      </c>
      <c r="J1892" s="224" t="n">
        <f aca="false">ROUND(D1892/10000,0)</f>
        <v>2018</v>
      </c>
      <c r="K1892" s="224" t="n">
        <f aca="false">ROUND((D1892-J1892*10000)/100,0)</f>
        <v>7</v>
      </c>
      <c r="L1892" s="224" t="n">
        <f aca="false">D1892-J1892*10000-K1892*100</f>
        <v>19</v>
      </c>
      <c r="M1892" s="325" t="n">
        <f aca="false">DATE(J1892,K1892,L1892)</f>
        <v>43300</v>
      </c>
      <c r="N1892" s="222" t="n">
        <f aca="false">M1892+E1892</f>
        <v>43300.434375</v>
      </c>
      <c r="O1892" s="0" t="n">
        <v>99.614</v>
      </c>
      <c r="P1892" s="0" t="n">
        <v>3.452847</v>
      </c>
      <c r="Q1892" s="0" t="s">
        <v>286</v>
      </c>
    </row>
    <row r="1893" customFormat="false" ht="15" hidden="false" customHeight="false" outlineLevel="0" collapsed="false">
      <c r="A1893" s="0" t="s">
        <v>1427</v>
      </c>
      <c r="B1893" s="0" t="s">
        <v>286</v>
      </c>
      <c r="C1893" s="0" t="s">
        <v>325</v>
      </c>
      <c r="D1893" s="0" t="n">
        <v>20180719</v>
      </c>
      <c r="E1893" s="0" t="s">
        <v>1582</v>
      </c>
      <c r="F1893" s="0" t="n">
        <v>10000</v>
      </c>
      <c r="G1893" s="0" t="n">
        <v>100.485</v>
      </c>
      <c r="H1893" s="0" t="n">
        <v>3.106519</v>
      </c>
      <c r="J1893" s="224" t="n">
        <f aca="false">ROUND(D1893/10000,0)</f>
        <v>2018</v>
      </c>
      <c r="K1893" s="224" t="n">
        <f aca="false">ROUND((D1893-J1893*10000)/100,0)</f>
        <v>7</v>
      </c>
      <c r="L1893" s="224" t="n">
        <f aca="false">D1893-J1893*10000-K1893*100</f>
        <v>19</v>
      </c>
      <c r="M1893" s="325" t="n">
        <f aca="false">DATE(J1893,K1893,L1893)</f>
        <v>43300</v>
      </c>
      <c r="N1893" s="222" t="n">
        <f aca="false">M1893+E1893</f>
        <v>43300.434375</v>
      </c>
      <c r="O1893" s="0" t="n">
        <v>100.485</v>
      </c>
      <c r="P1893" s="0" t="n">
        <v>3.106519</v>
      </c>
      <c r="Q1893" s="0" t="s">
        <v>286</v>
      </c>
    </row>
    <row r="1894" customFormat="false" ht="15" hidden="false" customHeight="false" outlineLevel="0" collapsed="false">
      <c r="A1894" s="0" t="s">
        <v>1427</v>
      </c>
      <c r="B1894" s="0" t="s">
        <v>286</v>
      </c>
      <c r="C1894" s="0" t="s">
        <v>325</v>
      </c>
      <c r="D1894" s="0" t="n">
        <v>20180719</v>
      </c>
      <c r="E1894" s="0" t="s">
        <v>1583</v>
      </c>
      <c r="F1894" s="0" t="n">
        <v>870000</v>
      </c>
      <c r="G1894" s="0" t="n">
        <v>99.554</v>
      </c>
      <c r="H1894" s="0" t="n">
        <v>3.476839</v>
      </c>
      <c r="J1894" s="224" t="n">
        <f aca="false">ROUND(D1894/10000,0)</f>
        <v>2018</v>
      </c>
      <c r="K1894" s="224" t="n">
        <f aca="false">ROUND((D1894-J1894*10000)/100,0)</f>
        <v>7</v>
      </c>
      <c r="L1894" s="224" t="n">
        <f aca="false">D1894-J1894*10000-K1894*100</f>
        <v>19</v>
      </c>
      <c r="M1894" s="325" t="n">
        <f aca="false">DATE(J1894,K1894,L1894)</f>
        <v>43300</v>
      </c>
      <c r="N1894" s="222" t="n">
        <f aca="false">M1894+E1894</f>
        <v>43300.4417013889</v>
      </c>
      <c r="O1894" s="0" t="n">
        <v>99.554</v>
      </c>
      <c r="P1894" s="0" t="n">
        <v>3.476839</v>
      </c>
      <c r="Q1894" s="0" t="s">
        <v>286</v>
      </c>
    </row>
    <row r="1895" customFormat="false" ht="15" hidden="false" customHeight="false" outlineLevel="0" collapsed="false">
      <c r="A1895" s="0" t="s">
        <v>1427</v>
      </c>
      <c r="B1895" s="0" t="s">
        <v>286</v>
      </c>
      <c r="C1895" s="0" t="s">
        <v>325</v>
      </c>
      <c r="D1895" s="0" t="n">
        <v>20180719</v>
      </c>
      <c r="E1895" s="0" t="s">
        <v>1583</v>
      </c>
      <c r="F1895" s="0" t="n">
        <v>870000</v>
      </c>
      <c r="G1895" s="0" t="n">
        <v>99.554</v>
      </c>
      <c r="H1895" s="0" t="n">
        <v>3.476839</v>
      </c>
      <c r="J1895" s="224" t="n">
        <f aca="false">ROUND(D1895/10000,0)</f>
        <v>2018</v>
      </c>
      <c r="K1895" s="224" t="n">
        <f aca="false">ROUND((D1895-J1895*10000)/100,0)</f>
        <v>7</v>
      </c>
      <c r="L1895" s="224" t="n">
        <f aca="false">D1895-J1895*10000-K1895*100</f>
        <v>19</v>
      </c>
      <c r="M1895" s="325" t="n">
        <f aca="false">DATE(J1895,K1895,L1895)</f>
        <v>43300</v>
      </c>
      <c r="N1895" s="222" t="n">
        <f aca="false">M1895+E1895</f>
        <v>43300.4417013889</v>
      </c>
      <c r="O1895" s="0" t="n">
        <v>99.554</v>
      </c>
      <c r="P1895" s="0" t="n">
        <v>3.476839</v>
      </c>
      <c r="Q1895" s="0" t="s">
        <v>286</v>
      </c>
    </row>
    <row r="1896" customFormat="false" ht="15" hidden="false" customHeight="false" outlineLevel="0" collapsed="false">
      <c r="A1896" s="0" t="s">
        <v>1427</v>
      </c>
      <c r="B1896" s="0" t="s">
        <v>286</v>
      </c>
      <c r="C1896" s="0" t="s">
        <v>325</v>
      </c>
      <c r="D1896" s="0" t="n">
        <v>20180719</v>
      </c>
      <c r="E1896" s="0" t="s">
        <v>1583</v>
      </c>
      <c r="F1896" s="0" t="n">
        <v>870000</v>
      </c>
      <c r="G1896" s="0" t="n">
        <v>99.554</v>
      </c>
      <c r="H1896" s="0" t="n">
        <v>3.476839</v>
      </c>
      <c r="J1896" s="224" t="n">
        <f aca="false">ROUND(D1896/10000,0)</f>
        <v>2018</v>
      </c>
      <c r="K1896" s="224" t="n">
        <f aca="false">ROUND((D1896-J1896*10000)/100,0)</f>
        <v>7</v>
      </c>
      <c r="L1896" s="224" t="n">
        <f aca="false">D1896-J1896*10000-K1896*100</f>
        <v>19</v>
      </c>
      <c r="M1896" s="325" t="n">
        <f aca="false">DATE(J1896,K1896,L1896)</f>
        <v>43300</v>
      </c>
      <c r="N1896" s="222" t="n">
        <f aca="false">M1896+E1896</f>
        <v>43300.4417013889</v>
      </c>
      <c r="O1896" s="0" t="n">
        <v>99.554</v>
      </c>
      <c r="P1896" s="0" t="n">
        <v>3.476839</v>
      </c>
      <c r="Q1896" s="0" t="s">
        <v>286</v>
      </c>
    </row>
    <row r="1897" customFormat="false" ht="15" hidden="false" customHeight="false" outlineLevel="0" collapsed="false">
      <c r="A1897" s="0" t="s">
        <v>1427</v>
      </c>
      <c r="B1897" s="0" t="s">
        <v>286</v>
      </c>
      <c r="C1897" s="0" t="s">
        <v>325</v>
      </c>
      <c r="D1897" s="0" t="n">
        <v>20180719</v>
      </c>
      <c r="E1897" s="0" t="s">
        <v>1584</v>
      </c>
      <c r="F1897" s="0" t="n">
        <v>55000</v>
      </c>
      <c r="G1897" s="0" t="n">
        <v>99.554</v>
      </c>
      <c r="H1897" s="0" t="n">
        <v>3.476839</v>
      </c>
      <c r="J1897" s="224" t="n">
        <f aca="false">ROUND(D1897/10000,0)</f>
        <v>2018</v>
      </c>
      <c r="K1897" s="224" t="n">
        <f aca="false">ROUND((D1897-J1897*10000)/100,0)</f>
        <v>7</v>
      </c>
      <c r="L1897" s="224" t="n">
        <f aca="false">D1897-J1897*10000-K1897*100</f>
        <v>19</v>
      </c>
      <c r="M1897" s="325" t="n">
        <f aca="false">DATE(J1897,K1897,L1897)</f>
        <v>43300</v>
      </c>
      <c r="N1897" s="222" t="n">
        <f aca="false">M1897+E1897</f>
        <v>43300.441724537</v>
      </c>
      <c r="O1897" s="0" t="n">
        <v>99.554</v>
      </c>
      <c r="P1897" s="0" t="n">
        <v>3.476839</v>
      </c>
      <c r="Q1897" s="0" t="s">
        <v>286</v>
      </c>
    </row>
    <row r="1898" customFormat="false" ht="15" hidden="false" customHeight="false" outlineLevel="0" collapsed="false">
      <c r="A1898" s="0" t="s">
        <v>1427</v>
      </c>
      <c r="B1898" s="0" t="s">
        <v>286</v>
      </c>
      <c r="C1898" s="0" t="s">
        <v>325</v>
      </c>
      <c r="D1898" s="0" t="n">
        <v>20180719</v>
      </c>
      <c r="E1898" s="0" t="s">
        <v>1584</v>
      </c>
      <c r="F1898" s="0" t="n">
        <v>55000</v>
      </c>
      <c r="G1898" s="0" t="n">
        <v>99.554</v>
      </c>
      <c r="H1898" s="0" t="n">
        <v>3.476839</v>
      </c>
      <c r="J1898" s="224" t="n">
        <f aca="false">ROUND(D1898/10000,0)</f>
        <v>2018</v>
      </c>
      <c r="K1898" s="224" t="n">
        <f aca="false">ROUND((D1898-J1898*10000)/100,0)</f>
        <v>7</v>
      </c>
      <c r="L1898" s="224" t="n">
        <f aca="false">D1898-J1898*10000-K1898*100</f>
        <v>19</v>
      </c>
      <c r="M1898" s="325" t="n">
        <f aca="false">DATE(J1898,K1898,L1898)</f>
        <v>43300</v>
      </c>
      <c r="N1898" s="222" t="n">
        <f aca="false">M1898+E1898</f>
        <v>43300.441724537</v>
      </c>
      <c r="O1898" s="0" t="n">
        <v>99.554</v>
      </c>
      <c r="P1898" s="0" t="n">
        <v>3.476839</v>
      </c>
      <c r="Q1898" s="0" t="s">
        <v>286</v>
      </c>
    </row>
    <row r="1899" customFormat="false" ht="15" hidden="false" customHeight="false" outlineLevel="0" collapsed="false">
      <c r="A1899" s="0" t="s">
        <v>1427</v>
      </c>
      <c r="B1899" s="0" t="s">
        <v>286</v>
      </c>
      <c r="C1899" s="0" t="s">
        <v>325</v>
      </c>
      <c r="D1899" s="0" t="n">
        <v>20180719</v>
      </c>
      <c r="E1899" s="0" t="s">
        <v>1584</v>
      </c>
      <c r="F1899" s="0" t="n">
        <v>55000</v>
      </c>
      <c r="G1899" s="0" t="n">
        <v>99.554</v>
      </c>
      <c r="H1899" s="0" t="n">
        <v>3.476839</v>
      </c>
      <c r="J1899" s="224" t="n">
        <f aca="false">ROUND(D1899/10000,0)</f>
        <v>2018</v>
      </c>
      <c r="K1899" s="224" t="n">
        <f aca="false">ROUND((D1899-J1899*10000)/100,0)</f>
        <v>7</v>
      </c>
      <c r="L1899" s="224" t="n">
        <f aca="false">D1899-J1899*10000-K1899*100</f>
        <v>19</v>
      </c>
      <c r="M1899" s="325" t="n">
        <f aca="false">DATE(J1899,K1899,L1899)</f>
        <v>43300</v>
      </c>
      <c r="N1899" s="222" t="n">
        <f aca="false">M1899+E1899</f>
        <v>43300.441724537</v>
      </c>
      <c r="O1899" s="0" t="n">
        <v>99.554</v>
      </c>
      <c r="P1899" s="0" t="n">
        <v>3.476839</v>
      </c>
      <c r="Q1899" s="0" t="s">
        <v>286</v>
      </c>
    </row>
    <row r="1900" customFormat="false" ht="15" hidden="false" customHeight="false" outlineLevel="0" collapsed="false">
      <c r="A1900" s="0" t="s">
        <v>1427</v>
      </c>
      <c r="B1900" s="0" t="s">
        <v>286</v>
      </c>
      <c r="C1900" s="0" t="s">
        <v>325</v>
      </c>
      <c r="D1900" s="0" t="n">
        <v>20180719</v>
      </c>
      <c r="E1900" s="0" t="s">
        <v>1585</v>
      </c>
      <c r="F1900" s="0" t="n">
        <v>5000</v>
      </c>
      <c r="G1900" s="0" t="n">
        <v>99.628</v>
      </c>
      <c r="H1900" s="0" t="n">
        <v>3.447251</v>
      </c>
      <c r="J1900" s="224" t="n">
        <f aca="false">ROUND(D1900/10000,0)</f>
        <v>2018</v>
      </c>
      <c r="K1900" s="224" t="n">
        <f aca="false">ROUND((D1900-J1900*10000)/100,0)</f>
        <v>7</v>
      </c>
      <c r="L1900" s="224" t="n">
        <f aca="false">D1900-J1900*10000-K1900*100</f>
        <v>19</v>
      </c>
      <c r="M1900" s="325" t="n">
        <f aca="false">DATE(J1900,K1900,L1900)</f>
        <v>43300</v>
      </c>
      <c r="N1900" s="222" t="n">
        <f aca="false">M1900+E1900</f>
        <v>43300.4431712963</v>
      </c>
      <c r="O1900" s="0" t="n">
        <v>99.628</v>
      </c>
      <c r="P1900" s="0" t="n">
        <v>3.447251</v>
      </c>
      <c r="Q1900" s="0" t="s">
        <v>286</v>
      </c>
    </row>
    <row r="1901" customFormat="false" ht="15" hidden="false" customHeight="false" outlineLevel="0" collapsed="false">
      <c r="A1901" s="0" t="s">
        <v>1427</v>
      </c>
      <c r="B1901" s="0" t="s">
        <v>286</v>
      </c>
      <c r="C1901" s="0" t="s">
        <v>325</v>
      </c>
      <c r="D1901" s="0" t="n">
        <v>20180719</v>
      </c>
      <c r="E1901" s="0" t="s">
        <v>1585</v>
      </c>
      <c r="F1901" s="0" t="n">
        <v>5000</v>
      </c>
      <c r="G1901" s="0" t="n">
        <v>99.628</v>
      </c>
      <c r="H1901" s="0" t="n">
        <v>3.447251</v>
      </c>
      <c r="J1901" s="224" t="n">
        <f aca="false">ROUND(D1901/10000,0)</f>
        <v>2018</v>
      </c>
      <c r="K1901" s="224" t="n">
        <f aca="false">ROUND((D1901-J1901*10000)/100,0)</f>
        <v>7</v>
      </c>
      <c r="L1901" s="224" t="n">
        <f aca="false">D1901-J1901*10000-K1901*100</f>
        <v>19</v>
      </c>
      <c r="M1901" s="325" t="n">
        <f aca="false">DATE(J1901,K1901,L1901)</f>
        <v>43300</v>
      </c>
      <c r="N1901" s="222" t="n">
        <f aca="false">M1901+E1901</f>
        <v>43300.4431712963</v>
      </c>
      <c r="O1901" s="0" t="n">
        <v>99.628</v>
      </c>
      <c r="P1901" s="0" t="n">
        <v>3.447251</v>
      </c>
      <c r="Q1901" s="0" t="s">
        <v>286</v>
      </c>
    </row>
    <row r="1902" customFormat="false" ht="15" hidden="false" customHeight="false" outlineLevel="0" collapsed="false">
      <c r="A1902" s="0" t="s">
        <v>1427</v>
      </c>
      <c r="B1902" s="0" t="s">
        <v>286</v>
      </c>
      <c r="C1902" s="0" t="s">
        <v>325</v>
      </c>
      <c r="D1902" s="0" t="n">
        <v>20180719</v>
      </c>
      <c r="E1902" s="0" t="s">
        <v>1586</v>
      </c>
      <c r="F1902" s="0" t="n">
        <v>4000</v>
      </c>
      <c r="G1902" s="0" t="n">
        <v>99.615</v>
      </c>
      <c r="H1902" s="0" t="n">
        <v>3.452447</v>
      </c>
      <c r="J1902" s="224" t="n">
        <f aca="false">ROUND(D1902/10000,0)</f>
        <v>2018</v>
      </c>
      <c r="K1902" s="224" t="n">
        <f aca="false">ROUND((D1902-J1902*10000)/100,0)</f>
        <v>7</v>
      </c>
      <c r="L1902" s="224" t="n">
        <f aca="false">D1902-J1902*10000-K1902*100</f>
        <v>19</v>
      </c>
      <c r="M1902" s="325" t="n">
        <f aca="false">DATE(J1902,K1902,L1902)</f>
        <v>43300</v>
      </c>
      <c r="N1902" s="222" t="n">
        <f aca="false">M1902+E1902</f>
        <v>43300.4618055556</v>
      </c>
      <c r="O1902" s="0" t="n">
        <v>99.615</v>
      </c>
      <c r="P1902" s="0" t="n">
        <v>3.452447</v>
      </c>
      <c r="Q1902" s="0" t="s">
        <v>286</v>
      </c>
    </row>
    <row r="1903" customFormat="false" ht="15" hidden="false" customHeight="false" outlineLevel="0" collapsed="false">
      <c r="A1903" s="0" t="s">
        <v>1427</v>
      </c>
      <c r="B1903" s="0" t="s">
        <v>286</v>
      </c>
      <c r="C1903" s="0" t="s">
        <v>325</v>
      </c>
      <c r="D1903" s="0" t="n">
        <v>20180719</v>
      </c>
      <c r="E1903" s="0" t="s">
        <v>1586</v>
      </c>
      <c r="F1903" s="0" t="n">
        <v>4000</v>
      </c>
      <c r="G1903" s="0" t="n">
        <v>99.615</v>
      </c>
      <c r="H1903" s="0" t="n">
        <v>3.452447</v>
      </c>
      <c r="J1903" s="224" t="n">
        <f aca="false">ROUND(D1903/10000,0)</f>
        <v>2018</v>
      </c>
      <c r="K1903" s="224" t="n">
        <f aca="false">ROUND((D1903-J1903*10000)/100,0)</f>
        <v>7</v>
      </c>
      <c r="L1903" s="224" t="n">
        <f aca="false">D1903-J1903*10000-K1903*100</f>
        <v>19</v>
      </c>
      <c r="M1903" s="325" t="n">
        <f aca="false">DATE(J1903,K1903,L1903)</f>
        <v>43300</v>
      </c>
      <c r="N1903" s="222" t="n">
        <f aca="false">M1903+E1903</f>
        <v>43300.4618055556</v>
      </c>
      <c r="O1903" s="0" t="n">
        <v>99.615</v>
      </c>
      <c r="P1903" s="0" t="n">
        <v>3.452447</v>
      </c>
      <c r="Q1903" s="0" t="s">
        <v>286</v>
      </c>
    </row>
    <row r="1904" customFormat="false" ht="15" hidden="false" customHeight="false" outlineLevel="0" collapsed="false">
      <c r="A1904" s="0" t="s">
        <v>1427</v>
      </c>
      <c r="B1904" s="0" t="s">
        <v>286</v>
      </c>
      <c r="C1904" s="0" t="s">
        <v>325</v>
      </c>
      <c r="D1904" s="0" t="n">
        <v>20180719</v>
      </c>
      <c r="E1904" s="0" t="s">
        <v>1587</v>
      </c>
      <c r="F1904" s="0" t="n">
        <v>2000</v>
      </c>
      <c r="G1904" s="0" t="n">
        <v>100.244</v>
      </c>
      <c r="H1904" s="0" t="n">
        <v>3.201979</v>
      </c>
      <c r="J1904" s="224" t="n">
        <f aca="false">ROUND(D1904/10000,0)</f>
        <v>2018</v>
      </c>
      <c r="K1904" s="224" t="n">
        <f aca="false">ROUND((D1904-J1904*10000)/100,0)</f>
        <v>7</v>
      </c>
      <c r="L1904" s="224" t="n">
        <f aca="false">D1904-J1904*10000-K1904*100</f>
        <v>19</v>
      </c>
      <c r="M1904" s="325" t="n">
        <f aca="false">DATE(J1904,K1904,L1904)</f>
        <v>43300</v>
      </c>
      <c r="N1904" s="222" t="n">
        <f aca="false">M1904+E1904</f>
        <v>43300.505775463</v>
      </c>
      <c r="O1904" s="0" t="n">
        <v>100.244</v>
      </c>
      <c r="P1904" s="0" t="n">
        <v>3.201979</v>
      </c>
      <c r="Q1904" s="0" t="s">
        <v>286</v>
      </c>
    </row>
    <row r="1905" customFormat="false" ht="15" hidden="false" customHeight="false" outlineLevel="0" collapsed="false">
      <c r="A1905" s="0" t="s">
        <v>1427</v>
      </c>
      <c r="B1905" s="0" t="s">
        <v>286</v>
      </c>
      <c r="C1905" s="0" t="s">
        <v>325</v>
      </c>
      <c r="D1905" s="0" t="n">
        <v>20180719</v>
      </c>
      <c r="E1905" s="0" t="s">
        <v>1588</v>
      </c>
      <c r="F1905" s="0" t="n">
        <v>10000</v>
      </c>
      <c r="G1905" s="0" t="n">
        <v>99.636</v>
      </c>
      <c r="H1905" s="0" t="n">
        <v>3.444054</v>
      </c>
      <c r="J1905" s="224" t="n">
        <f aca="false">ROUND(D1905/10000,0)</f>
        <v>2018</v>
      </c>
      <c r="K1905" s="224" t="n">
        <f aca="false">ROUND((D1905-J1905*10000)/100,0)</f>
        <v>7</v>
      </c>
      <c r="L1905" s="224" t="n">
        <f aca="false">D1905-J1905*10000-K1905*100</f>
        <v>19</v>
      </c>
      <c r="M1905" s="325" t="n">
        <f aca="false">DATE(J1905,K1905,L1905)</f>
        <v>43300</v>
      </c>
      <c r="N1905" s="222" t="n">
        <f aca="false">M1905+E1905</f>
        <v>43300.5282407407</v>
      </c>
      <c r="O1905" s="0" t="n">
        <v>99.636</v>
      </c>
      <c r="P1905" s="0" t="n">
        <v>3.444054</v>
      </c>
      <c r="Q1905" s="0" t="s">
        <v>286</v>
      </c>
    </row>
    <row r="1906" customFormat="false" ht="15" hidden="false" customHeight="false" outlineLevel="0" collapsed="false">
      <c r="A1906" s="0" t="s">
        <v>1427</v>
      </c>
      <c r="B1906" s="0" t="s">
        <v>286</v>
      </c>
      <c r="C1906" s="0" t="s">
        <v>325</v>
      </c>
      <c r="D1906" s="0" t="n">
        <v>20180719</v>
      </c>
      <c r="E1906" s="0" t="s">
        <v>1588</v>
      </c>
      <c r="F1906" s="0" t="n">
        <v>10000</v>
      </c>
      <c r="G1906" s="0" t="n">
        <v>99.636</v>
      </c>
      <c r="H1906" s="0" t="n">
        <v>3.444054</v>
      </c>
      <c r="J1906" s="224" t="n">
        <f aca="false">ROUND(D1906/10000,0)</f>
        <v>2018</v>
      </c>
      <c r="K1906" s="224" t="n">
        <f aca="false">ROUND((D1906-J1906*10000)/100,0)</f>
        <v>7</v>
      </c>
      <c r="L1906" s="224" t="n">
        <f aca="false">D1906-J1906*10000-K1906*100</f>
        <v>19</v>
      </c>
      <c r="M1906" s="325" t="n">
        <f aca="false">DATE(J1906,K1906,L1906)</f>
        <v>43300</v>
      </c>
      <c r="N1906" s="222" t="n">
        <f aca="false">M1906+E1906</f>
        <v>43300.5282407407</v>
      </c>
      <c r="O1906" s="0" t="n">
        <v>99.636</v>
      </c>
      <c r="P1906" s="0" t="n">
        <v>3.444054</v>
      </c>
      <c r="Q1906" s="0" t="s">
        <v>286</v>
      </c>
    </row>
    <row r="1907" customFormat="false" ht="15" hidden="false" customHeight="false" outlineLevel="0" collapsed="false">
      <c r="A1907" s="0" t="s">
        <v>1427</v>
      </c>
      <c r="B1907" s="0" t="s">
        <v>286</v>
      </c>
      <c r="C1907" s="0" t="s">
        <v>325</v>
      </c>
      <c r="D1907" s="0" t="n">
        <v>20180719</v>
      </c>
      <c r="E1907" s="0" t="s">
        <v>1589</v>
      </c>
      <c r="F1907" s="0" t="n">
        <v>10000</v>
      </c>
      <c r="G1907" s="0" t="n">
        <v>99.636</v>
      </c>
      <c r="H1907" s="0" t="n">
        <v>3.444054</v>
      </c>
      <c r="J1907" s="224" t="n">
        <f aca="false">ROUND(D1907/10000,0)</f>
        <v>2018</v>
      </c>
      <c r="K1907" s="224" t="n">
        <f aca="false">ROUND((D1907-J1907*10000)/100,0)</f>
        <v>7</v>
      </c>
      <c r="L1907" s="224" t="n">
        <f aca="false">D1907-J1907*10000-K1907*100</f>
        <v>19</v>
      </c>
      <c r="M1907" s="325" t="n">
        <f aca="false">DATE(J1907,K1907,L1907)</f>
        <v>43300</v>
      </c>
      <c r="N1907" s="222" t="n">
        <f aca="false">M1907+E1907</f>
        <v>43300.5283796296</v>
      </c>
      <c r="O1907" s="0" t="n">
        <v>99.636</v>
      </c>
      <c r="P1907" s="0" t="n">
        <v>3.444054</v>
      </c>
      <c r="Q1907" s="0" t="s">
        <v>286</v>
      </c>
    </row>
    <row r="1908" customFormat="false" ht="15" hidden="false" customHeight="false" outlineLevel="0" collapsed="false">
      <c r="A1908" s="0" t="s">
        <v>1427</v>
      </c>
      <c r="B1908" s="0" t="s">
        <v>286</v>
      </c>
      <c r="C1908" s="0" t="s">
        <v>325</v>
      </c>
      <c r="D1908" s="0" t="n">
        <v>20180719</v>
      </c>
      <c r="E1908" s="0" t="s">
        <v>1590</v>
      </c>
      <c r="F1908" s="0" t="n">
        <v>50000</v>
      </c>
      <c r="G1908" s="0" t="n">
        <v>100.391</v>
      </c>
      <c r="H1908" s="0" t="n">
        <v>3.143719</v>
      </c>
      <c r="J1908" s="224" t="n">
        <f aca="false">ROUND(D1908/10000,0)</f>
        <v>2018</v>
      </c>
      <c r="K1908" s="224" t="n">
        <f aca="false">ROUND((D1908-J1908*10000)/100,0)</f>
        <v>7</v>
      </c>
      <c r="L1908" s="224" t="n">
        <f aca="false">D1908-J1908*10000-K1908*100</f>
        <v>19</v>
      </c>
      <c r="M1908" s="325" t="n">
        <f aca="false">DATE(J1908,K1908,L1908)</f>
        <v>43300</v>
      </c>
      <c r="N1908" s="222" t="n">
        <f aca="false">M1908+E1908</f>
        <v>43300.5666319444</v>
      </c>
      <c r="O1908" s="0" t="n">
        <v>100.391</v>
      </c>
      <c r="P1908" s="0" t="n">
        <v>3.143719</v>
      </c>
      <c r="Q1908" s="0" t="s">
        <v>286</v>
      </c>
    </row>
    <row r="1909" customFormat="false" ht="15" hidden="false" customHeight="false" outlineLevel="0" collapsed="false">
      <c r="A1909" s="0" t="s">
        <v>1427</v>
      </c>
      <c r="B1909" s="0" t="s">
        <v>286</v>
      </c>
      <c r="C1909" s="0" t="s">
        <v>325</v>
      </c>
      <c r="D1909" s="0" t="n">
        <v>20180719</v>
      </c>
      <c r="E1909" s="0" t="s">
        <v>1591</v>
      </c>
      <c r="F1909" s="0" t="n">
        <v>50000</v>
      </c>
      <c r="G1909" s="0" t="n">
        <v>100.391</v>
      </c>
      <c r="H1909" s="0" t="n">
        <v>3.143719</v>
      </c>
      <c r="J1909" s="224" t="n">
        <f aca="false">ROUND(D1909/10000,0)</f>
        <v>2018</v>
      </c>
      <c r="K1909" s="224" t="n">
        <f aca="false">ROUND((D1909-J1909*10000)/100,0)</f>
        <v>7</v>
      </c>
      <c r="L1909" s="224" t="n">
        <f aca="false">D1909-J1909*10000-K1909*100</f>
        <v>19</v>
      </c>
      <c r="M1909" s="325" t="n">
        <f aca="false">DATE(J1909,K1909,L1909)</f>
        <v>43300</v>
      </c>
      <c r="N1909" s="222" t="n">
        <f aca="false">M1909+E1909</f>
        <v>43300.5671759259</v>
      </c>
      <c r="O1909" s="0" t="n">
        <v>100.391</v>
      </c>
      <c r="P1909" s="0" t="n">
        <v>3.143719</v>
      </c>
      <c r="Q1909" s="0" t="s">
        <v>286</v>
      </c>
    </row>
    <row r="1910" customFormat="false" ht="15" hidden="false" customHeight="false" outlineLevel="0" collapsed="false">
      <c r="A1910" s="0" t="s">
        <v>1427</v>
      </c>
      <c r="B1910" s="0" t="s">
        <v>286</v>
      </c>
      <c r="C1910" s="0" t="s">
        <v>325</v>
      </c>
      <c r="D1910" s="0" t="n">
        <v>20180719</v>
      </c>
      <c r="E1910" s="0" t="s">
        <v>1592</v>
      </c>
      <c r="F1910" s="0" t="n">
        <v>18000</v>
      </c>
      <c r="G1910" s="0" t="n">
        <v>99.65</v>
      </c>
      <c r="H1910" s="0" t="n">
        <v>3.438459</v>
      </c>
      <c r="J1910" s="224" t="n">
        <f aca="false">ROUND(D1910/10000,0)</f>
        <v>2018</v>
      </c>
      <c r="K1910" s="224" t="n">
        <f aca="false">ROUND((D1910-J1910*10000)/100,0)</f>
        <v>7</v>
      </c>
      <c r="L1910" s="224" t="n">
        <f aca="false">D1910-J1910*10000-K1910*100</f>
        <v>19</v>
      </c>
      <c r="M1910" s="325" t="n">
        <f aca="false">DATE(J1910,K1910,L1910)</f>
        <v>43300</v>
      </c>
      <c r="N1910" s="222" t="n">
        <f aca="false">M1910+E1910</f>
        <v>43300.6343981482</v>
      </c>
      <c r="O1910" s="0" t="n">
        <v>99.65</v>
      </c>
      <c r="P1910" s="0" t="n">
        <v>3.438459</v>
      </c>
      <c r="Q1910" s="0" t="s">
        <v>286</v>
      </c>
    </row>
    <row r="1911" customFormat="false" ht="15" hidden="false" customHeight="false" outlineLevel="0" collapsed="false">
      <c r="A1911" s="0" t="s">
        <v>1427</v>
      </c>
      <c r="B1911" s="0" t="s">
        <v>286</v>
      </c>
      <c r="C1911" s="0" t="s">
        <v>325</v>
      </c>
      <c r="D1911" s="0" t="n">
        <v>20180719</v>
      </c>
      <c r="E1911" s="0" t="s">
        <v>1592</v>
      </c>
      <c r="F1911" s="0" t="n">
        <v>18000</v>
      </c>
      <c r="G1911" s="0" t="n">
        <v>99.65</v>
      </c>
      <c r="H1911" s="0" t="n">
        <v>3.438459</v>
      </c>
      <c r="J1911" s="224" t="n">
        <f aca="false">ROUND(D1911/10000,0)</f>
        <v>2018</v>
      </c>
      <c r="K1911" s="224" t="n">
        <f aca="false">ROUND((D1911-J1911*10000)/100,0)</f>
        <v>7</v>
      </c>
      <c r="L1911" s="224" t="n">
        <f aca="false">D1911-J1911*10000-K1911*100</f>
        <v>19</v>
      </c>
      <c r="M1911" s="325" t="n">
        <f aca="false">DATE(J1911,K1911,L1911)</f>
        <v>43300</v>
      </c>
      <c r="N1911" s="222" t="n">
        <f aca="false">M1911+E1911</f>
        <v>43300.6343981482</v>
      </c>
      <c r="O1911" s="0" t="n">
        <v>99.65</v>
      </c>
      <c r="P1911" s="0" t="n">
        <v>3.438459</v>
      </c>
      <c r="Q1911" s="0" t="s">
        <v>286</v>
      </c>
    </row>
    <row r="1912" customFormat="false" ht="15" hidden="false" customHeight="false" outlineLevel="0" collapsed="false">
      <c r="A1912" s="0" t="s">
        <v>1427</v>
      </c>
      <c r="B1912" s="0" t="s">
        <v>286</v>
      </c>
      <c r="C1912" s="0" t="s">
        <v>325</v>
      </c>
      <c r="D1912" s="0" t="n">
        <v>20180719</v>
      </c>
      <c r="E1912" s="0" t="s">
        <v>1593</v>
      </c>
      <c r="F1912" s="0" t="n">
        <v>15000</v>
      </c>
      <c r="G1912" s="0" t="n">
        <v>99.65</v>
      </c>
      <c r="H1912" s="0" t="n">
        <v>3.438459</v>
      </c>
      <c r="J1912" s="224" t="n">
        <f aca="false">ROUND(D1912/10000,0)</f>
        <v>2018</v>
      </c>
      <c r="K1912" s="224" t="n">
        <f aca="false">ROUND((D1912-J1912*10000)/100,0)</f>
        <v>7</v>
      </c>
      <c r="L1912" s="224" t="n">
        <f aca="false">D1912-J1912*10000-K1912*100</f>
        <v>19</v>
      </c>
      <c r="M1912" s="325" t="n">
        <f aca="false">DATE(J1912,K1912,L1912)</f>
        <v>43300</v>
      </c>
      <c r="N1912" s="222" t="n">
        <f aca="false">M1912+E1912</f>
        <v>43300.6345833333</v>
      </c>
      <c r="O1912" s="0" t="n">
        <v>99.65</v>
      </c>
      <c r="P1912" s="0" t="n">
        <v>3.438459</v>
      </c>
      <c r="Q1912" s="0" t="s">
        <v>286</v>
      </c>
    </row>
    <row r="1913" customFormat="false" ht="15" hidden="false" customHeight="false" outlineLevel="0" collapsed="false">
      <c r="A1913" s="0" t="s">
        <v>1427</v>
      </c>
      <c r="B1913" s="0" t="s">
        <v>286</v>
      </c>
      <c r="C1913" s="0" t="s">
        <v>325</v>
      </c>
      <c r="D1913" s="0" t="n">
        <v>20180719</v>
      </c>
      <c r="E1913" s="0" t="s">
        <v>1593</v>
      </c>
      <c r="F1913" s="0" t="n">
        <v>15000</v>
      </c>
      <c r="G1913" s="0" t="n">
        <v>99.65</v>
      </c>
      <c r="H1913" s="0" t="n">
        <v>3.438459</v>
      </c>
      <c r="J1913" s="224" t="n">
        <f aca="false">ROUND(D1913/10000,0)</f>
        <v>2018</v>
      </c>
      <c r="K1913" s="224" t="n">
        <f aca="false">ROUND((D1913-J1913*10000)/100,0)</f>
        <v>7</v>
      </c>
      <c r="L1913" s="224" t="n">
        <f aca="false">D1913-J1913*10000-K1913*100</f>
        <v>19</v>
      </c>
      <c r="M1913" s="325" t="n">
        <f aca="false">DATE(J1913,K1913,L1913)</f>
        <v>43300</v>
      </c>
      <c r="N1913" s="222" t="n">
        <f aca="false">M1913+E1913</f>
        <v>43300.6345833333</v>
      </c>
      <c r="O1913" s="0" t="n">
        <v>99.65</v>
      </c>
      <c r="P1913" s="0" t="n">
        <v>3.438459</v>
      </c>
      <c r="Q1913" s="0" t="s">
        <v>286</v>
      </c>
    </row>
    <row r="1914" customFormat="false" ht="15" hidden="false" customHeight="false" outlineLevel="0" collapsed="false">
      <c r="A1914" s="0" t="s">
        <v>1427</v>
      </c>
      <c r="B1914" s="0" t="s">
        <v>286</v>
      </c>
      <c r="C1914" s="0" t="s">
        <v>325</v>
      </c>
      <c r="D1914" s="0" t="n">
        <v>20180719</v>
      </c>
      <c r="E1914" s="0" t="s">
        <v>1594</v>
      </c>
      <c r="F1914" s="0" t="n">
        <v>18000</v>
      </c>
      <c r="G1914" s="0" t="n">
        <v>99.65</v>
      </c>
      <c r="H1914" s="0" t="n">
        <v>3.438459</v>
      </c>
      <c r="J1914" s="224" t="n">
        <f aca="false">ROUND(D1914/10000,0)</f>
        <v>2018</v>
      </c>
      <c r="K1914" s="224" t="n">
        <f aca="false">ROUND((D1914-J1914*10000)/100,0)</f>
        <v>7</v>
      </c>
      <c r="L1914" s="224" t="n">
        <f aca="false">D1914-J1914*10000-K1914*100</f>
        <v>19</v>
      </c>
      <c r="M1914" s="325" t="n">
        <f aca="false">DATE(J1914,K1914,L1914)</f>
        <v>43300</v>
      </c>
      <c r="N1914" s="222" t="n">
        <f aca="false">M1914+E1914</f>
        <v>43300.6345949074</v>
      </c>
      <c r="O1914" s="0" t="n">
        <v>99.65</v>
      </c>
      <c r="P1914" s="0" t="n">
        <v>3.438459</v>
      </c>
      <c r="Q1914" s="0" t="s">
        <v>286</v>
      </c>
    </row>
    <row r="1915" customFormat="false" ht="15" hidden="false" customHeight="false" outlineLevel="0" collapsed="false">
      <c r="A1915" s="0" t="s">
        <v>1427</v>
      </c>
      <c r="B1915" s="0" t="s">
        <v>286</v>
      </c>
      <c r="C1915" s="0" t="s">
        <v>325</v>
      </c>
      <c r="D1915" s="0" t="n">
        <v>20180719</v>
      </c>
      <c r="E1915" s="0" t="s">
        <v>1595</v>
      </c>
      <c r="F1915" s="0" t="n">
        <v>15000</v>
      </c>
      <c r="G1915" s="0" t="n">
        <v>99.65</v>
      </c>
      <c r="H1915" s="0" t="n">
        <v>3.438459</v>
      </c>
      <c r="J1915" s="224" t="n">
        <f aca="false">ROUND(D1915/10000,0)</f>
        <v>2018</v>
      </c>
      <c r="K1915" s="224" t="n">
        <f aca="false">ROUND((D1915-J1915*10000)/100,0)</f>
        <v>7</v>
      </c>
      <c r="L1915" s="224" t="n">
        <f aca="false">D1915-J1915*10000-K1915*100</f>
        <v>19</v>
      </c>
      <c r="M1915" s="325" t="n">
        <f aca="false">DATE(J1915,K1915,L1915)</f>
        <v>43300</v>
      </c>
      <c r="N1915" s="222" t="n">
        <f aca="false">M1915+E1915</f>
        <v>43300.6346412037</v>
      </c>
      <c r="O1915" s="0" t="n">
        <v>99.65</v>
      </c>
      <c r="P1915" s="0" t="n">
        <v>3.438459</v>
      </c>
      <c r="Q1915" s="0" t="s">
        <v>286</v>
      </c>
    </row>
    <row r="1916" customFormat="false" ht="15" hidden="false" customHeight="false" outlineLevel="0" collapsed="false">
      <c r="A1916" s="0" t="s">
        <v>1427</v>
      </c>
      <c r="B1916" s="0" t="s">
        <v>286</v>
      </c>
      <c r="C1916" s="0" t="s">
        <v>325</v>
      </c>
      <c r="D1916" s="0" t="n">
        <v>20180719</v>
      </c>
      <c r="E1916" s="0" t="s">
        <v>1596</v>
      </c>
      <c r="F1916" s="0" t="n">
        <v>2000</v>
      </c>
      <c r="G1916" s="0" t="n">
        <v>99.65</v>
      </c>
      <c r="H1916" s="0" t="n">
        <v>3.438459</v>
      </c>
      <c r="J1916" s="224" t="n">
        <f aca="false">ROUND(D1916/10000,0)</f>
        <v>2018</v>
      </c>
      <c r="K1916" s="224" t="n">
        <f aca="false">ROUND((D1916-J1916*10000)/100,0)</f>
        <v>7</v>
      </c>
      <c r="L1916" s="224" t="n">
        <f aca="false">D1916-J1916*10000-K1916*100</f>
        <v>19</v>
      </c>
      <c r="M1916" s="325" t="n">
        <f aca="false">DATE(J1916,K1916,L1916)</f>
        <v>43300</v>
      </c>
      <c r="N1916" s="222" t="n">
        <f aca="false">M1916+E1916</f>
        <v>43300.6464236111</v>
      </c>
      <c r="O1916" s="0" t="n">
        <v>99.65</v>
      </c>
      <c r="P1916" s="0" t="n">
        <v>3.438459</v>
      </c>
      <c r="Q1916" s="0" t="s">
        <v>286</v>
      </c>
    </row>
    <row r="1917" customFormat="false" ht="15" hidden="false" customHeight="false" outlineLevel="0" collapsed="false">
      <c r="A1917" s="0" t="s">
        <v>1427</v>
      </c>
      <c r="B1917" s="0" t="s">
        <v>286</v>
      </c>
      <c r="C1917" s="0" t="s">
        <v>325</v>
      </c>
      <c r="D1917" s="0" t="n">
        <v>20180719</v>
      </c>
      <c r="E1917" s="0" t="s">
        <v>1596</v>
      </c>
      <c r="F1917" s="0" t="n">
        <v>2000</v>
      </c>
      <c r="G1917" s="0" t="n">
        <v>99.65</v>
      </c>
      <c r="H1917" s="0" t="n">
        <v>3.438459</v>
      </c>
      <c r="J1917" s="224" t="n">
        <f aca="false">ROUND(D1917/10000,0)</f>
        <v>2018</v>
      </c>
      <c r="K1917" s="224" t="n">
        <f aca="false">ROUND((D1917-J1917*10000)/100,0)</f>
        <v>7</v>
      </c>
      <c r="L1917" s="224" t="n">
        <f aca="false">D1917-J1917*10000-K1917*100</f>
        <v>19</v>
      </c>
      <c r="M1917" s="325" t="n">
        <f aca="false">DATE(J1917,K1917,L1917)</f>
        <v>43300</v>
      </c>
      <c r="N1917" s="222" t="n">
        <f aca="false">M1917+E1917</f>
        <v>43300.6464236111</v>
      </c>
      <c r="O1917" s="0" t="n">
        <v>99.65</v>
      </c>
      <c r="P1917" s="0" t="n">
        <v>3.438459</v>
      </c>
      <c r="Q1917" s="0" t="s">
        <v>286</v>
      </c>
    </row>
    <row r="1918" customFormat="false" ht="15" hidden="false" customHeight="false" outlineLevel="0" collapsed="false">
      <c r="A1918" s="0" t="s">
        <v>1427</v>
      </c>
      <c r="B1918" s="0" t="s">
        <v>286</v>
      </c>
      <c r="C1918" s="0" t="s">
        <v>325</v>
      </c>
      <c r="D1918" s="0" t="n">
        <v>20180719</v>
      </c>
      <c r="E1918" s="0" t="s">
        <v>1597</v>
      </c>
      <c r="F1918" s="0" t="n">
        <v>10000</v>
      </c>
      <c r="G1918" s="0" t="n">
        <v>99.649</v>
      </c>
      <c r="H1918" s="0" t="n">
        <v>3.438859</v>
      </c>
      <c r="J1918" s="224" t="n">
        <f aca="false">ROUND(D1918/10000,0)</f>
        <v>2018</v>
      </c>
      <c r="K1918" s="224" t="n">
        <f aca="false">ROUND((D1918-J1918*10000)/100,0)</f>
        <v>7</v>
      </c>
      <c r="L1918" s="224" t="n">
        <f aca="false">D1918-J1918*10000-K1918*100</f>
        <v>19</v>
      </c>
      <c r="M1918" s="325" t="n">
        <f aca="false">DATE(J1918,K1918,L1918)</f>
        <v>43300</v>
      </c>
      <c r="N1918" s="222" t="n">
        <f aca="false">M1918+E1918</f>
        <v>43300.6532986111</v>
      </c>
      <c r="O1918" s="0" t="n">
        <v>99.649</v>
      </c>
      <c r="P1918" s="0" t="n">
        <v>3.438859</v>
      </c>
      <c r="Q1918" s="0" t="s">
        <v>286</v>
      </c>
    </row>
    <row r="1919" customFormat="false" ht="15" hidden="false" customHeight="false" outlineLevel="0" collapsed="false">
      <c r="A1919" s="0" t="s">
        <v>1427</v>
      </c>
      <c r="B1919" s="0" t="s">
        <v>286</v>
      </c>
      <c r="C1919" s="0" t="s">
        <v>325</v>
      </c>
      <c r="D1919" s="0" t="n">
        <v>20180719</v>
      </c>
      <c r="E1919" s="0" t="s">
        <v>1597</v>
      </c>
      <c r="F1919" s="0" t="n">
        <v>10000</v>
      </c>
      <c r="G1919" s="0" t="n">
        <v>99.649</v>
      </c>
      <c r="H1919" s="0" t="n">
        <v>3.438859</v>
      </c>
      <c r="J1919" s="224" t="n">
        <f aca="false">ROUND(D1919/10000,0)</f>
        <v>2018</v>
      </c>
      <c r="K1919" s="224" t="n">
        <f aca="false">ROUND((D1919-J1919*10000)/100,0)</f>
        <v>7</v>
      </c>
      <c r="L1919" s="224" t="n">
        <f aca="false">D1919-J1919*10000-K1919*100</f>
        <v>19</v>
      </c>
      <c r="M1919" s="325" t="n">
        <f aca="false">DATE(J1919,K1919,L1919)</f>
        <v>43300</v>
      </c>
      <c r="N1919" s="222" t="n">
        <f aca="false">M1919+E1919</f>
        <v>43300.6532986111</v>
      </c>
      <c r="O1919" s="0" t="n">
        <v>99.649</v>
      </c>
      <c r="P1919" s="0" t="n">
        <v>3.438859</v>
      </c>
      <c r="Q1919" s="0" t="s">
        <v>286</v>
      </c>
    </row>
    <row r="1920" customFormat="false" ht="15" hidden="false" customHeight="false" outlineLevel="0" collapsed="false">
      <c r="A1920" s="0" t="s">
        <v>1427</v>
      </c>
      <c r="B1920" s="0" t="s">
        <v>286</v>
      </c>
      <c r="C1920" s="0" t="s">
        <v>325</v>
      </c>
      <c r="D1920" s="0" t="n">
        <v>20180719</v>
      </c>
      <c r="E1920" s="0" t="s">
        <v>1598</v>
      </c>
      <c r="F1920" s="0" t="n">
        <v>20000</v>
      </c>
      <c r="G1920" s="0" t="n">
        <v>99.65</v>
      </c>
      <c r="H1920" s="0" t="n">
        <v>3.438459</v>
      </c>
      <c r="J1920" s="224" t="n">
        <f aca="false">ROUND(D1920/10000,0)</f>
        <v>2018</v>
      </c>
      <c r="K1920" s="224" t="n">
        <f aca="false">ROUND((D1920-J1920*10000)/100,0)</f>
        <v>7</v>
      </c>
      <c r="L1920" s="224" t="n">
        <f aca="false">D1920-J1920*10000-K1920*100</f>
        <v>19</v>
      </c>
      <c r="M1920" s="325" t="n">
        <f aca="false">DATE(J1920,K1920,L1920)</f>
        <v>43300</v>
      </c>
      <c r="N1920" s="222" t="n">
        <f aca="false">M1920+E1920</f>
        <v>43300.665162037</v>
      </c>
      <c r="O1920" s="0" t="n">
        <v>99.65</v>
      </c>
      <c r="P1920" s="0" t="n">
        <v>3.438459</v>
      </c>
      <c r="Q1920" s="0" t="s">
        <v>286</v>
      </c>
    </row>
    <row r="1921" customFormat="false" ht="15" hidden="false" customHeight="false" outlineLevel="0" collapsed="false">
      <c r="A1921" s="0" t="s">
        <v>1427</v>
      </c>
      <c r="B1921" s="0" t="s">
        <v>286</v>
      </c>
      <c r="C1921" s="0" t="s">
        <v>325</v>
      </c>
      <c r="D1921" s="0" t="n">
        <v>20180719</v>
      </c>
      <c r="E1921" s="0" t="s">
        <v>1599</v>
      </c>
      <c r="F1921" s="0" t="n">
        <v>20000</v>
      </c>
      <c r="G1921" s="0" t="n">
        <v>99.75</v>
      </c>
      <c r="H1921" s="0" t="n">
        <v>3.398528</v>
      </c>
      <c r="J1921" s="224" t="n">
        <f aca="false">ROUND(D1921/10000,0)</f>
        <v>2018</v>
      </c>
      <c r="K1921" s="224" t="n">
        <f aca="false">ROUND((D1921-J1921*10000)/100,0)</f>
        <v>7</v>
      </c>
      <c r="L1921" s="224" t="n">
        <f aca="false">D1921-J1921*10000-K1921*100</f>
        <v>19</v>
      </c>
      <c r="M1921" s="325" t="n">
        <f aca="false">DATE(J1921,K1921,L1921)</f>
        <v>43300</v>
      </c>
      <c r="N1921" s="222" t="n">
        <f aca="false">M1921+E1921</f>
        <v>43300.6655439815</v>
      </c>
      <c r="O1921" s="0" t="n">
        <v>99.75</v>
      </c>
      <c r="P1921" s="0" t="n">
        <v>3.398528</v>
      </c>
      <c r="Q1921" s="0" t="s">
        <v>286</v>
      </c>
    </row>
    <row r="1922" customFormat="false" ht="15" hidden="false" customHeight="false" outlineLevel="0" collapsed="false">
      <c r="A1922" s="0" t="s">
        <v>1427</v>
      </c>
      <c r="B1922" s="0" t="s">
        <v>286</v>
      </c>
      <c r="C1922" s="0" t="s">
        <v>325</v>
      </c>
      <c r="D1922" s="0" t="n">
        <v>20180720</v>
      </c>
      <c r="E1922" s="0" t="s">
        <v>1600</v>
      </c>
      <c r="F1922" s="0" t="n">
        <v>30000</v>
      </c>
      <c r="G1922" s="0" t="n">
        <v>100.378</v>
      </c>
      <c r="H1922" s="0" t="n">
        <v>3.148727</v>
      </c>
      <c r="J1922" s="224" t="n">
        <f aca="false">ROUND(D1922/10000,0)</f>
        <v>2018</v>
      </c>
      <c r="K1922" s="224" t="n">
        <f aca="false">ROUND((D1922-J1922*10000)/100,0)</f>
        <v>7</v>
      </c>
      <c r="L1922" s="224" t="n">
        <f aca="false">D1922-J1922*10000-K1922*100</f>
        <v>20</v>
      </c>
      <c r="M1922" s="325" t="n">
        <f aca="false">DATE(J1922,K1922,L1922)</f>
        <v>43301</v>
      </c>
      <c r="N1922" s="222" t="n">
        <f aca="false">M1922+E1922</f>
        <v>43301.4198611111</v>
      </c>
      <c r="O1922" s="0" t="n">
        <v>100.378</v>
      </c>
      <c r="P1922" s="0" t="n">
        <v>3.148727</v>
      </c>
      <c r="Q1922" s="0" t="s">
        <v>286</v>
      </c>
    </row>
    <row r="1923" customFormat="false" ht="15" hidden="false" customHeight="false" outlineLevel="0" collapsed="false">
      <c r="A1923" s="0" t="s">
        <v>1427</v>
      </c>
      <c r="B1923" s="0" t="s">
        <v>286</v>
      </c>
      <c r="C1923" s="0" t="s">
        <v>325</v>
      </c>
      <c r="D1923" s="0" t="n">
        <v>20180720</v>
      </c>
      <c r="E1923" s="0" t="s">
        <v>1601</v>
      </c>
      <c r="F1923" s="0" t="n">
        <v>2000</v>
      </c>
      <c r="G1923" s="0" t="n">
        <v>100.163</v>
      </c>
      <c r="H1923" s="0" t="n">
        <v>3.234072</v>
      </c>
      <c r="J1923" s="224" t="n">
        <f aca="false">ROUND(D1923/10000,0)</f>
        <v>2018</v>
      </c>
      <c r="K1923" s="224" t="n">
        <f aca="false">ROUND((D1923-J1923*10000)/100,0)</f>
        <v>7</v>
      </c>
      <c r="L1923" s="224" t="n">
        <f aca="false">D1923-J1923*10000-K1923*100</f>
        <v>20</v>
      </c>
      <c r="M1923" s="325" t="n">
        <f aca="false">DATE(J1923,K1923,L1923)</f>
        <v>43301</v>
      </c>
      <c r="N1923" s="222" t="n">
        <f aca="false">M1923+E1923</f>
        <v>43301.4416087963</v>
      </c>
      <c r="O1923" s="0" t="n">
        <v>100.163</v>
      </c>
      <c r="P1923" s="0" t="n">
        <v>3.234072</v>
      </c>
      <c r="Q1923" s="0" t="s">
        <v>286</v>
      </c>
    </row>
    <row r="1924" customFormat="false" ht="15" hidden="false" customHeight="false" outlineLevel="0" collapsed="false">
      <c r="A1924" s="0" t="s">
        <v>1427</v>
      </c>
      <c r="B1924" s="0" t="s">
        <v>286</v>
      </c>
      <c r="C1924" s="0" t="s">
        <v>325</v>
      </c>
      <c r="D1924" s="0" t="n">
        <v>20180720</v>
      </c>
      <c r="E1924" s="0" t="s">
        <v>1601</v>
      </c>
      <c r="F1924" s="0" t="n">
        <v>2000</v>
      </c>
      <c r="G1924" s="0" t="n">
        <v>99.663</v>
      </c>
      <c r="H1924" s="0" t="n">
        <v>3.433413</v>
      </c>
      <c r="J1924" s="224" t="n">
        <f aca="false">ROUND(D1924/10000,0)</f>
        <v>2018</v>
      </c>
      <c r="K1924" s="224" t="n">
        <f aca="false">ROUND((D1924-J1924*10000)/100,0)</f>
        <v>7</v>
      </c>
      <c r="L1924" s="224" t="n">
        <f aca="false">D1924-J1924*10000-K1924*100</f>
        <v>20</v>
      </c>
      <c r="M1924" s="325" t="n">
        <f aca="false">DATE(J1924,K1924,L1924)</f>
        <v>43301</v>
      </c>
      <c r="N1924" s="222" t="n">
        <f aca="false">M1924+E1924</f>
        <v>43301.4416087963</v>
      </c>
      <c r="O1924" s="0" t="n">
        <v>99.663</v>
      </c>
      <c r="P1924" s="0" t="n">
        <v>3.433413</v>
      </c>
      <c r="Q1924" s="0" t="s">
        <v>286</v>
      </c>
    </row>
    <row r="1925" customFormat="false" ht="15" hidden="false" customHeight="false" outlineLevel="0" collapsed="false">
      <c r="A1925" s="0" t="s">
        <v>1427</v>
      </c>
      <c r="B1925" s="0" t="s">
        <v>286</v>
      </c>
      <c r="C1925" s="0" t="s">
        <v>325</v>
      </c>
      <c r="D1925" s="0" t="n">
        <v>20180720</v>
      </c>
      <c r="E1925" s="0" t="s">
        <v>1602</v>
      </c>
      <c r="F1925" s="0" t="n">
        <v>2000</v>
      </c>
      <c r="G1925" s="0" t="n">
        <v>99.6495</v>
      </c>
      <c r="H1925" s="0" t="n">
        <v>3.438812</v>
      </c>
      <c r="J1925" s="224" t="n">
        <f aca="false">ROUND(D1925/10000,0)</f>
        <v>2018</v>
      </c>
      <c r="K1925" s="224" t="n">
        <f aca="false">ROUND((D1925-J1925*10000)/100,0)</f>
        <v>7</v>
      </c>
      <c r="L1925" s="224" t="n">
        <f aca="false">D1925-J1925*10000-K1925*100</f>
        <v>20</v>
      </c>
      <c r="M1925" s="325" t="n">
        <f aca="false">DATE(J1925,K1925,L1925)</f>
        <v>43301</v>
      </c>
      <c r="N1925" s="222" t="n">
        <f aca="false">M1925+E1925</f>
        <v>43301.4795138889</v>
      </c>
      <c r="O1925" s="0" t="n">
        <v>99.6495</v>
      </c>
      <c r="P1925" s="0" t="n">
        <v>3.438812</v>
      </c>
      <c r="Q1925" s="0" t="s">
        <v>286</v>
      </c>
    </row>
    <row r="1926" customFormat="false" ht="15" hidden="false" customHeight="false" outlineLevel="0" collapsed="false">
      <c r="A1926" s="0" t="s">
        <v>1427</v>
      </c>
      <c r="B1926" s="0" t="s">
        <v>286</v>
      </c>
      <c r="C1926" s="0" t="s">
        <v>325</v>
      </c>
      <c r="D1926" s="0" t="n">
        <v>20180720</v>
      </c>
      <c r="E1926" s="0" t="s">
        <v>1297</v>
      </c>
      <c r="F1926" s="0" t="n">
        <v>23000</v>
      </c>
      <c r="G1926" s="0" t="n">
        <v>99.6495</v>
      </c>
      <c r="H1926" s="0" t="n">
        <v>3.438812</v>
      </c>
      <c r="J1926" s="224" t="n">
        <f aca="false">ROUND(D1926/10000,0)</f>
        <v>2018</v>
      </c>
      <c r="K1926" s="224" t="n">
        <f aca="false">ROUND((D1926-J1926*10000)/100,0)</f>
        <v>7</v>
      </c>
      <c r="L1926" s="224" t="n">
        <f aca="false">D1926-J1926*10000-K1926*100</f>
        <v>20</v>
      </c>
      <c r="M1926" s="325" t="n">
        <f aca="false">DATE(J1926,K1926,L1926)</f>
        <v>43301</v>
      </c>
      <c r="N1926" s="222" t="n">
        <f aca="false">M1926+E1926</f>
        <v>43301.4800694444</v>
      </c>
      <c r="O1926" s="0" t="n">
        <v>99.6495</v>
      </c>
      <c r="P1926" s="0" t="n">
        <v>3.438812</v>
      </c>
      <c r="Q1926" s="0" t="s">
        <v>286</v>
      </c>
    </row>
    <row r="1927" customFormat="false" ht="15" hidden="false" customHeight="false" outlineLevel="0" collapsed="false">
      <c r="A1927" s="0" t="s">
        <v>1427</v>
      </c>
      <c r="B1927" s="0" t="s">
        <v>286</v>
      </c>
      <c r="C1927" s="0" t="s">
        <v>325</v>
      </c>
      <c r="D1927" s="0" t="n">
        <v>20180720</v>
      </c>
      <c r="E1927" s="0" t="s">
        <v>1603</v>
      </c>
      <c r="F1927" s="0" t="n">
        <v>20000</v>
      </c>
      <c r="G1927" s="0" t="n">
        <v>99.799</v>
      </c>
      <c r="H1927" s="0" t="n">
        <v>3.379072</v>
      </c>
      <c r="J1927" s="224" t="n">
        <f aca="false">ROUND(D1927/10000,0)</f>
        <v>2018</v>
      </c>
      <c r="K1927" s="224" t="n">
        <f aca="false">ROUND((D1927-J1927*10000)/100,0)</f>
        <v>7</v>
      </c>
      <c r="L1927" s="224" t="n">
        <f aca="false">D1927-J1927*10000-K1927*100</f>
        <v>20</v>
      </c>
      <c r="M1927" s="325" t="n">
        <f aca="false">DATE(J1927,K1927,L1927)</f>
        <v>43301</v>
      </c>
      <c r="N1927" s="222" t="n">
        <f aca="false">M1927+E1927</f>
        <v>43301.4814351852</v>
      </c>
      <c r="O1927" s="0" t="n">
        <v>99.799</v>
      </c>
      <c r="P1927" s="0" t="n">
        <v>3.379072</v>
      </c>
      <c r="Q1927" s="0" t="s">
        <v>286</v>
      </c>
    </row>
    <row r="1928" customFormat="false" ht="15" hidden="false" customHeight="false" outlineLevel="0" collapsed="false">
      <c r="A1928" s="0" t="s">
        <v>1427</v>
      </c>
      <c r="B1928" s="0" t="s">
        <v>286</v>
      </c>
      <c r="C1928" s="0" t="s">
        <v>325</v>
      </c>
      <c r="D1928" s="0" t="n">
        <v>20180720</v>
      </c>
      <c r="E1928" s="0" t="s">
        <v>1603</v>
      </c>
      <c r="F1928" s="0" t="n">
        <v>20000</v>
      </c>
      <c r="G1928" s="0" t="n">
        <v>99.799</v>
      </c>
      <c r="H1928" s="0" t="n">
        <v>3.379072</v>
      </c>
      <c r="J1928" s="224" t="n">
        <f aca="false">ROUND(D1928/10000,0)</f>
        <v>2018</v>
      </c>
      <c r="K1928" s="224" t="n">
        <f aca="false">ROUND((D1928-J1928*10000)/100,0)</f>
        <v>7</v>
      </c>
      <c r="L1928" s="224" t="n">
        <f aca="false">D1928-J1928*10000-K1928*100</f>
        <v>20</v>
      </c>
      <c r="M1928" s="325" t="n">
        <f aca="false">DATE(J1928,K1928,L1928)</f>
        <v>43301</v>
      </c>
      <c r="N1928" s="222" t="n">
        <f aca="false">M1928+E1928</f>
        <v>43301.4814351852</v>
      </c>
      <c r="O1928" s="0" t="n">
        <v>99.799</v>
      </c>
      <c r="P1928" s="0" t="n">
        <v>3.379072</v>
      </c>
      <c r="Q1928" s="0" t="s">
        <v>286</v>
      </c>
    </row>
    <row r="1929" customFormat="false" ht="15" hidden="false" customHeight="false" outlineLevel="0" collapsed="false">
      <c r="A1929" s="0" t="s">
        <v>1427</v>
      </c>
      <c r="B1929" s="0" t="s">
        <v>286</v>
      </c>
      <c r="C1929" s="0" t="s">
        <v>325</v>
      </c>
      <c r="D1929" s="0" t="n">
        <v>20180720</v>
      </c>
      <c r="E1929" s="0" t="s">
        <v>1603</v>
      </c>
      <c r="F1929" s="0" t="n">
        <v>20000</v>
      </c>
      <c r="G1929" s="0" t="n">
        <v>99.649</v>
      </c>
      <c r="H1929" s="0" t="n">
        <v>3.439012</v>
      </c>
      <c r="J1929" s="224" t="n">
        <f aca="false">ROUND(D1929/10000,0)</f>
        <v>2018</v>
      </c>
      <c r="K1929" s="224" t="n">
        <f aca="false">ROUND((D1929-J1929*10000)/100,0)</f>
        <v>7</v>
      </c>
      <c r="L1929" s="224" t="n">
        <f aca="false">D1929-J1929*10000-K1929*100</f>
        <v>20</v>
      </c>
      <c r="M1929" s="325" t="n">
        <f aca="false">DATE(J1929,K1929,L1929)</f>
        <v>43301</v>
      </c>
      <c r="N1929" s="222" t="n">
        <f aca="false">M1929+E1929</f>
        <v>43301.4814351852</v>
      </c>
      <c r="O1929" s="0" t="n">
        <v>99.649</v>
      </c>
      <c r="P1929" s="0" t="n">
        <v>3.439012</v>
      </c>
      <c r="Q1929" s="0" t="s">
        <v>286</v>
      </c>
    </row>
    <row r="1930" customFormat="false" ht="15" hidden="false" customHeight="false" outlineLevel="0" collapsed="false">
      <c r="A1930" s="0" t="s">
        <v>1427</v>
      </c>
      <c r="B1930" s="0" t="s">
        <v>286</v>
      </c>
      <c r="C1930" s="0" t="s">
        <v>325</v>
      </c>
      <c r="D1930" s="0" t="n">
        <v>20180720</v>
      </c>
      <c r="E1930" s="0" t="s">
        <v>1604</v>
      </c>
      <c r="F1930" s="0" t="n">
        <v>20000</v>
      </c>
      <c r="G1930" s="0" t="n">
        <v>99.505</v>
      </c>
      <c r="H1930" s="0" t="n">
        <v>3.496658</v>
      </c>
      <c r="J1930" s="224" t="n">
        <f aca="false">ROUND(D1930/10000,0)</f>
        <v>2018</v>
      </c>
      <c r="K1930" s="224" t="n">
        <f aca="false">ROUND((D1930-J1930*10000)/100,0)</f>
        <v>7</v>
      </c>
      <c r="L1930" s="224" t="n">
        <f aca="false">D1930-J1930*10000-K1930*100</f>
        <v>20</v>
      </c>
      <c r="M1930" s="325" t="n">
        <f aca="false">DATE(J1930,K1930,L1930)</f>
        <v>43301</v>
      </c>
      <c r="N1930" s="222" t="n">
        <f aca="false">M1930+E1930</f>
        <v>43301.4824189815</v>
      </c>
      <c r="O1930" s="0" t="n">
        <v>99.505</v>
      </c>
      <c r="P1930" s="0" t="n">
        <v>3.496658</v>
      </c>
      <c r="Q1930" s="0" t="s">
        <v>286</v>
      </c>
    </row>
    <row r="1931" customFormat="false" ht="15" hidden="false" customHeight="false" outlineLevel="0" collapsed="false">
      <c r="A1931" s="0" t="s">
        <v>1427</v>
      </c>
      <c r="B1931" s="0" t="s">
        <v>286</v>
      </c>
      <c r="C1931" s="0" t="s">
        <v>325</v>
      </c>
      <c r="D1931" s="0" t="n">
        <v>20180720</v>
      </c>
      <c r="E1931" s="0" t="s">
        <v>1605</v>
      </c>
      <c r="F1931" s="0" t="n">
        <v>100000</v>
      </c>
      <c r="G1931" s="0" t="n">
        <v>99.545</v>
      </c>
      <c r="H1931" s="0" t="n">
        <v>3.480635</v>
      </c>
      <c r="J1931" s="224" t="n">
        <f aca="false">ROUND(D1931/10000,0)</f>
        <v>2018</v>
      </c>
      <c r="K1931" s="224" t="n">
        <f aca="false">ROUND((D1931-J1931*10000)/100,0)</f>
        <v>7</v>
      </c>
      <c r="L1931" s="224" t="n">
        <f aca="false">D1931-J1931*10000-K1931*100</f>
        <v>20</v>
      </c>
      <c r="M1931" s="325" t="n">
        <f aca="false">DATE(J1931,K1931,L1931)</f>
        <v>43301</v>
      </c>
      <c r="N1931" s="222" t="n">
        <f aca="false">M1931+E1931</f>
        <v>43301.4824537037</v>
      </c>
      <c r="O1931" s="0" t="n">
        <v>99.545</v>
      </c>
      <c r="P1931" s="0" t="n">
        <v>3.480635</v>
      </c>
      <c r="Q1931" s="0" t="s">
        <v>286</v>
      </c>
    </row>
    <row r="1932" customFormat="false" ht="15" hidden="false" customHeight="false" outlineLevel="0" collapsed="false">
      <c r="A1932" s="0" t="s">
        <v>1427</v>
      </c>
      <c r="B1932" s="0" t="s">
        <v>286</v>
      </c>
      <c r="C1932" s="0" t="s">
        <v>325</v>
      </c>
      <c r="D1932" s="0" t="n">
        <v>20180720</v>
      </c>
      <c r="E1932" s="0" t="s">
        <v>1606</v>
      </c>
      <c r="F1932" s="0" t="n">
        <v>20000</v>
      </c>
      <c r="G1932" s="0" t="n">
        <v>99.505</v>
      </c>
      <c r="H1932" s="0" t="n">
        <v>3.496658</v>
      </c>
      <c r="J1932" s="224" t="n">
        <f aca="false">ROUND(D1932/10000,0)</f>
        <v>2018</v>
      </c>
      <c r="K1932" s="224" t="n">
        <f aca="false">ROUND((D1932-J1932*10000)/100,0)</f>
        <v>7</v>
      </c>
      <c r="L1932" s="224" t="n">
        <f aca="false">D1932-J1932*10000-K1932*100</f>
        <v>20</v>
      </c>
      <c r="M1932" s="325" t="n">
        <f aca="false">DATE(J1932,K1932,L1932)</f>
        <v>43301</v>
      </c>
      <c r="N1932" s="222" t="n">
        <f aca="false">M1932+E1932</f>
        <v>43301.4824652778</v>
      </c>
      <c r="O1932" s="0" t="n">
        <v>99.505</v>
      </c>
      <c r="P1932" s="0" t="n">
        <v>3.496658</v>
      </c>
      <c r="Q1932" s="0" t="s">
        <v>286</v>
      </c>
    </row>
    <row r="1933" customFormat="false" ht="15" hidden="false" customHeight="false" outlineLevel="0" collapsed="false">
      <c r="A1933" s="0" t="s">
        <v>1427</v>
      </c>
      <c r="B1933" s="0" t="s">
        <v>286</v>
      </c>
      <c r="C1933" s="0" t="s">
        <v>325</v>
      </c>
      <c r="D1933" s="0" t="n">
        <v>20180720</v>
      </c>
      <c r="E1933" s="0" t="s">
        <v>1606</v>
      </c>
      <c r="F1933" s="0" t="n">
        <v>20000</v>
      </c>
      <c r="G1933" s="0" t="n">
        <v>99.505</v>
      </c>
      <c r="H1933" s="0" t="n">
        <v>3.496658</v>
      </c>
      <c r="J1933" s="224" t="n">
        <f aca="false">ROUND(D1933/10000,0)</f>
        <v>2018</v>
      </c>
      <c r="K1933" s="224" t="n">
        <f aca="false">ROUND((D1933-J1933*10000)/100,0)</f>
        <v>7</v>
      </c>
      <c r="L1933" s="224" t="n">
        <f aca="false">D1933-J1933*10000-K1933*100</f>
        <v>20</v>
      </c>
      <c r="M1933" s="325" t="n">
        <f aca="false">DATE(J1933,K1933,L1933)</f>
        <v>43301</v>
      </c>
      <c r="N1933" s="222" t="n">
        <f aca="false">M1933+E1933</f>
        <v>43301.4824652778</v>
      </c>
      <c r="O1933" s="0" t="n">
        <v>99.505</v>
      </c>
      <c r="P1933" s="0" t="n">
        <v>3.496658</v>
      </c>
      <c r="Q1933" s="0" t="s">
        <v>286</v>
      </c>
    </row>
    <row r="1934" customFormat="false" ht="15" hidden="false" customHeight="false" outlineLevel="0" collapsed="false">
      <c r="A1934" s="0" t="s">
        <v>1427</v>
      </c>
      <c r="B1934" s="0" t="s">
        <v>286</v>
      </c>
      <c r="C1934" s="0" t="s">
        <v>325</v>
      </c>
      <c r="D1934" s="0" t="n">
        <v>20180720</v>
      </c>
      <c r="E1934" s="0" t="s">
        <v>1607</v>
      </c>
      <c r="F1934" s="0" t="n">
        <v>100000</v>
      </c>
      <c r="G1934" s="0" t="n">
        <v>99.495</v>
      </c>
      <c r="H1934" s="0" t="n">
        <v>3.500664</v>
      </c>
      <c r="J1934" s="224" t="n">
        <f aca="false">ROUND(D1934/10000,0)</f>
        <v>2018</v>
      </c>
      <c r="K1934" s="224" t="n">
        <f aca="false">ROUND((D1934-J1934*10000)/100,0)</f>
        <v>7</v>
      </c>
      <c r="L1934" s="224" t="n">
        <f aca="false">D1934-J1934*10000-K1934*100</f>
        <v>20</v>
      </c>
      <c r="M1934" s="325" t="n">
        <f aca="false">DATE(J1934,K1934,L1934)</f>
        <v>43301</v>
      </c>
      <c r="N1934" s="222" t="n">
        <f aca="false">M1934+E1934</f>
        <v>43301.4824768519</v>
      </c>
      <c r="O1934" s="0" t="n">
        <v>99.495</v>
      </c>
      <c r="P1934" s="0" t="n">
        <v>3.500664</v>
      </c>
      <c r="Q1934" s="0" t="s">
        <v>286</v>
      </c>
    </row>
    <row r="1935" customFormat="false" ht="15" hidden="false" customHeight="false" outlineLevel="0" collapsed="false">
      <c r="A1935" s="0" t="s">
        <v>1427</v>
      </c>
      <c r="B1935" s="0" t="s">
        <v>286</v>
      </c>
      <c r="C1935" s="0" t="s">
        <v>325</v>
      </c>
      <c r="D1935" s="0" t="n">
        <v>20180720</v>
      </c>
      <c r="E1935" s="0" t="s">
        <v>377</v>
      </c>
      <c r="F1935" s="0" t="n">
        <v>245000</v>
      </c>
      <c r="G1935" s="0" t="n">
        <v>99.58</v>
      </c>
      <c r="H1935" s="0" t="n">
        <v>3.466621</v>
      </c>
      <c r="J1935" s="224" t="n">
        <f aca="false">ROUND(D1935/10000,0)</f>
        <v>2018</v>
      </c>
      <c r="K1935" s="224" t="n">
        <f aca="false">ROUND((D1935-J1935*10000)/100,0)</f>
        <v>7</v>
      </c>
      <c r="L1935" s="224" t="n">
        <f aca="false">D1935-J1935*10000-K1935*100</f>
        <v>20</v>
      </c>
      <c r="M1935" s="325" t="n">
        <f aca="false">DATE(J1935,K1935,L1935)</f>
        <v>43301</v>
      </c>
      <c r="N1935" s="222" t="n">
        <f aca="false">M1935+E1935</f>
        <v>43301.4831134259</v>
      </c>
      <c r="O1935" s="0" t="n">
        <v>99.58</v>
      </c>
      <c r="P1935" s="0" t="n">
        <v>3.466621</v>
      </c>
      <c r="Q1935" s="0" t="s">
        <v>286</v>
      </c>
    </row>
    <row r="1936" customFormat="false" ht="15" hidden="false" customHeight="false" outlineLevel="0" collapsed="false">
      <c r="A1936" s="0" t="s">
        <v>1427</v>
      </c>
      <c r="B1936" s="0" t="s">
        <v>286</v>
      </c>
      <c r="C1936" s="0" t="s">
        <v>325</v>
      </c>
      <c r="D1936" s="0" t="n">
        <v>20180720</v>
      </c>
      <c r="E1936" s="0" t="s">
        <v>377</v>
      </c>
      <c r="F1936" s="0" t="n">
        <v>245000</v>
      </c>
      <c r="G1936" s="0" t="n">
        <v>99.58</v>
      </c>
      <c r="H1936" s="0" t="n">
        <v>3.466621</v>
      </c>
      <c r="J1936" s="224" t="n">
        <f aca="false">ROUND(D1936/10000,0)</f>
        <v>2018</v>
      </c>
      <c r="K1936" s="224" t="n">
        <f aca="false">ROUND((D1936-J1936*10000)/100,0)</f>
        <v>7</v>
      </c>
      <c r="L1936" s="224" t="n">
        <f aca="false">D1936-J1936*10000-K1936*100</f>
        <v>20</v>
      </c>
      <c r="M1936" s="325" t="n">
        <f aca="false">DATE(J1936,K1936,L1936)</f>
        <v>43301</v>
      </c>
      <c r="N1936" s="222" t="n">
        <f aca="false">M1936+E1936</f>
        <v>43301.4831134259</v>
      </c>
      <c r="O1936" s="0" t="n">
        <v>99.58</v>
      </c>
      <c r="P1936" s="0" t="n">
        <v>3.466621</v>
      </c>
      <c r="Q1936" s="0" t="s">
        <v>286</v>
      </c>
    </row>
    <row r="1937" customFormat="false" ht="15" hidden="false" customHeight="false" outlineLevel="0" collapsed="false">
      <c r="A1937" s="0" t="s">
        <v>1427</v>
      </c>
      <c r="B1937" s="0" t="s">
        <v>286</v>
      </c>
      <c r="C1937" s="0" t="s">
        <v>325</v>
      </c>
      <c r="D1937" s="0" t="n">
        <v>20180720</v>
      </c>
      <c r="E1937" s="0" t="s">
        <v>1608</v>
      </c>
      <c r="F1937" s="0" t="n">
        <v>25000</v>
      </c>
      <c r="G1937" s="0" t="n">
        <v>100</v>
      </c>
      <c r="H1937" s="0" t="n">
        <v>3.298924</v>
      </c>
      <c r="J1937" s="224" t="n">
        <f aca="false">ROUND(D1937/10000,0)</f>
        <v>2018</v>
      </c>
      <c r="K1937" s="224" t="n">
        <f aca="false">ROUND((D1937-J1937*10000)/100,0)</f>
        <v>7</v>
      </c>
      <c r="L1937" s="224" t="n">
        <f aca="false">D1937-J1937*10000-K1937*100</f>
        <v>20</v>
      </c>
      <c r="M1937" s="325" t="n">
        <f aca="false">DATE(J1937,K1937,L1937)</f>
        <v>43301</v>
      </c>
      <c r="N1937" s="222" t="n">
        <f aca="false">M1937+E1937</f>
        <v>43301.5216203704</v>
      </c>
      <c r="O1937" s="0" t="n">
        <v>100</v>
      </c>
      <c r="P1937" s="0" t="n">
        <v>3.298924</v>
      </c>
      <c r="Q1937" s="0" t="s">
        <v>286</v>
      </c>
    </row>
    <row r="1938" customFormat="false" ht="15" hidden="false" customHeight="false" outlineLevel="0" collapsed="false">
      <c r="A1938" s="0" t="s">
        <v>1427</v>
      </c>
      <c r="B1938" s="0" t="s">
        <v>286</v>
      </c>
      <c r="C1938" s="0" t="s">
        <v>325</v>
      </c>
      <c r="D1938" s="0" t="n">
        <v>20180720</v>
      </c>
      <c r="E1938" s="0" t="s">
        <v>1609</v>
      </c>
      <c r="F1938" s="0" t="n">
        <v>15000</v>
      </c>
      <c r="G1938" s="0" t="n">
        <v>99.653</v>
      </c>
      <c r="H1938" s="0" t="n">
        <v>3.437412</v>
      </c>
      <c r="J1938" s="224" t="n">
        <f aca="false">ROUND(D1938/10000,0)</f>
        <v>2018</v>
      </c>
      <c r="K1938" s="224" t="n">
        <f aca="false">ROUND((D1938-J1938*10000)/100,0)</f>
        <v>7</v>
      </c>
      <c r="L1938" s="224" t="n">
        <f aca="false">D1938-J1938*10000-K1938*100</f>
        <v>20</v>
      </c>
      <c r="M1938" s="325" t="n">
        <f aca="false">DATE(J1938,K1938,L1938)</f>
        <v>43301</v>
      </c>
      <c r="N1938" s="222" t="n">
        <f aca="false">M1938+E1938</f>
        <v>43301.5713773148</v>
      </c>
      <c r="O1938" s="0" t="n">
        <v>99.653</v>
      </c>
      <c r="P1938" s="0" t="n">
        <v>3.437412</v>
      </c>
      <c r="Q1938" s="0" t="s">
        <v>286</v>
      </c>
    </row>
    <row r="1939" customFormat="false" ht="15" hidden="false" customHeight="false" outlineLevel="0" collapsed="false">
      <c r="A1939" s="0" t="s">
        <v>1427</v>
      </c>
      <c r="B1939" s="0" t="s">
        <v>286</v>
      </c>
      <c r="C1939" s="0" t="s">
        <v>325</v>
      </c>
      <c r="D1939" s="0" t="n">
        <v>20180720</v>
      </c>
      <c r="E1939" s="0" t="s">
        <v>1609</v>
      </c>
      <c r="F1939" s="0" t="n">
        <v>15000</v>
      </c>
      <c r="G1939" s="0" t="n">
        <v>99.653</v>
      </c>
      <c r="H1939" s="0" t="n">
        <v>3.437412</v>
      </c>
      <c r="J1939" s="224" t="n">
        <f aca="false">ROUND(D1939/10000,0)</f>
        <v>2018</v>
      </c>
      <c r="K1939" s="224" t="n">
        <f aca="false">ROUND((D1939-J1939*10000)/100,0)</f>
        <v>7</v>
      </c>
      <c r="L1939" s="224" t="n">
        <f aca="false">D1939-J1939*10000-K1939*100</f>
        <v>20</v>
      </c>
      <c r="M1939" s="325" t="n">
        <f aca="false">DATE(J1939,K1939,L1939)</f>
        <v>43301</v>
      </c>
      <c r="N1939" s="222" t="n">
        <f aca="false">M1939+E1939</f>
        <v>43301.5713773148</v>
      </c>
      <c r="O1939" s="0" t="n">
        <v>99.653</v>
      </c>
      <c r="P1939" s="0" t="n">
        <v>3.437412</v>
      </c>
      <c r="Q1939" s="0" t="s">
        <v>286</v>
      </c>
    </row>
    <row r="1940" customFormat="false" ht="15" hidden="false" customHeight="false" outlineLevel="0" collapsed="false">
      <c r="A1940" s="0" t="s">
        <v>1427</v>
      </c>
      <c r="B1940" s="0" t="s">
        <v>286</v>
      </c>
      <c r="C1940" s="0" t="s">
        <v>325</v>
      </c>
      <c r="D1940" s="0" t="n">
        <v>20180720</v>
      </c>
      <c r="E1940" s="0" t="s">
        <v>1610</v>
      </c>
      <c r="F1940" s="0" t="n">
        <v>2927000</v>
      </c>
      <c r="G1940" s="0" t="n">
        <v>99.397</v>
      </c>
      <c r="H1940" s="0" t="n">
        <v>3.539958</v>
      </c>
      <c r="J1940" s="224" t="n">
        <f aca="false">ROUND(D1940/10000,0)</f>
        <v>2018</v>
      </c>
      <c r="K1940" s="224" t="n">
        <f aca="false">ROUND((D1940-J1940*10000)/100,0)</f>
        <v>7</v>
      </c>
      <c r="L1940" s="224" t="n">
        <f aca="false">D1940-J1940*10000-K1940*100</f>
        <v>20</v>
      </c>
      <c r="M1940" s="325" t="n">
        <f aca="false">DATE(J1940,K1940,L1940)</f>
        <v>43301</v>
      </c>
      <c r="N1940" s="222" t="n">
        <f aca="false">M1940+E1940</f>
        <v>43301.5830671296</v>
      </c>
      <c r="O1940" s="0" t="n">
        <v>99.397</v>
      </c>
      <c r="P1940" s="0" t="n">
        <v>3.539958</v>
      </c>
      <c r="Q1940" s="0" t="s">
        <v>286</v>
      </c>
    </row>
    <row r="1941" customFormat="false" ht="15" hidden="false" customHeight="false" outlineLevel="0" collapsed="false">
      <c r="A1941" s="0" t="s">
        <v>1427</v>
      </c>
      <c r="B1941" s="0" t="s">
        <v>286</v>
      </c>
      <c r="C1941" s="0" t="s">
        <v>325</v>
      </c>
      <c r="D1941" s="0" t="n">
        <v>20180720</v>
      </c>
      <c r="E1941" s="0" t="s">
        <v>1611</v>
      </c>
      <c r="F1941" s="0" t="n">
        <v>30000</v>
      </c>
      <c r="G1941" s="0" t="n">
        <v>99.628</v>
      </c>
      <c r="H1941" s="0" t="n">
        <v>3.447412</v>
      </c>
      <c r="J1941" s="224" t="n">
        <f aca="false">ROUND(D1941/10000,0)</f>
        <v>2018</v>
      </c>
      <c r="K1941" s="224" t="n">
        <f aca="false">ROUND((D1941-J1941*10000)/100,0)</f>
        <v>7</v>
      </c>
      <c r="L1941" s="224" t="n">
        <f aca="false">D1941-J1941*10000-K1941*100</f>
        <v>20</v>
      </c>
      <c r="M1941" s="325" t="n">
        <f aca="false">DATE(J1941,K1941,L1941)</f>
        <v>43301</v>
      </c>
      <c r="N1941" s="222" t="n">
        <f aca="false">M1941+E1941</f>
        <v>43301.5993287037</v>
      </c>
      <c r="O1941" s="0" t="n">
        <v>99.628</v>
      </c>
      <c r="P1941" s="0" t="n">
        <v>3.447412</v>
      </c>
      <c r="Q1941" s="0" t="s">
        <v>286</v>
      </c>
    </row>
    <row r="1942" customFormat="false" ht="15" hidden="false" customHeight="false" outlineLevel="0" collapsed="false">
      <c r="A1942" s="0" t="s">
        <v>1427</v>
      </c>
      <c r="B1942" s="0" t="s">
        <v>286</v>
      </c>
      <c r="C1942" s="0" t="s">
        <v>325</v>
      </c>
      <c r="D1942" s="0" t="n">
        <v>20180720</v>
      </c>
      <c r="E1942" s="0" t="s">
        <v>1611</v>
      </c>
      <c r="F1942" s="0" t="n">
        <v>30000</v>
      </c>
      <c r="G1942" s="0" t="n">
        <v>99.628</v>
      </c>
      <c r="H1942" s="0" t="n">
        <v>3.447412</v>
      </c>
      <c r="J1942" s="224" t="n">
        <f aca="false">ROUND(D1942/10000,0)</f>
        <v>2018</v>
      </c>
      <c r="K1942" s="224" t="n">
        <f aca="false">ROUND((D1942-J1942*10000)/100,0)</f>
        <v>7</v>
      </c>
      <c r="L1942" s="224" t="n">
        <f aca="false">D1942-J1942*10000-K1942*100</f>
        <v>20</v>
      </c>
      <c r="M1942" s="325" t="n">
        <f aca="false">DATE(J1942,K1942,L1942)</f>
        <v>43301</v>
      </c>
      <c r="N1942" s="222" t="n">
        <f aca="false">M1942+E1942</f>
        <v>43301.5993287037</v>
      </c>
      <c r="O1942" s="0" t="n">
        <v>99.628</v>
      </c>
      <c r="P1942" s="0" t="n">
        <v>3.447412</v>
      </c>
      <c r="Q1942" s="0" t="s">
        <v>286</v>
      </c>
    </row>
    <row r="1943" customFormat="false" ht="15" hidden="false" customHeight="false" outlineLevel="0" collapsed="false">
      <c r="A1943" s="0" t="s">
        <v>1427</v>
      </c>
      <c r="B1943" s="0" t="s">
        <v>286</v>
      </c>
      <c r="C1943" s="0" t="s">
        <v>325</v>
      </c>
      <c r="D1943" s="0" t="n">
        <v>20180720</v>
      </c>
      <c r="E1943" s="0" t="s">
        <v>1612</v>
      </c>
      <c r="F1943" s="0" t="n">
        <v>50000</v>
      </c>
      <c r="G1943" s="0" t="n">
        <v>99.662</v>
      </c>
      <c r="H1943" s="0" t="n">
        <v>3.433813</v>
      </c>
      <c r="J1943" s="224" t="n">
        <f aca="false">ROUND(D1943/10000,0)</f>
        <v>2018</v>
      </c>
      <c r="K1943" s="224" t="n">
        <f aca="false">ROUND((D1943-J1943*10000)/100,0)</f>
        <v>7</v>
      </c>
      <c r="L1943" s="224" t="n">
        <f aca="false">D1943-J1943*10000-K1943*100</f>
        <v>20</v>
      </c>
      <c r="M1943" s="325" t="n">
        <f aca="false">DATE(J1943,K1943,L1943)</f>
        <v>43301</v>
      </c>
      <c r="N1943" s="222" t="n">
        <f aca="false">M1943+E1943</f>
        <v>43301.610162037</v>
      </c>
      <c r="O1943" s="0" t="n">
        <v>99.662</v>
      </c>
      <c r="P1943" s="0" t="n">
        <v>3.433813</v>
      </c>
      <c r="Q1943" s="0" t="s">
        <v>286</v>
      </c>
    </row>
    <row r="1944" customFormat="false" ht="15" hidden="false" customHeight="false" outlineLevel="0" collapsed="false">
      <c r="A1944" s="0" t="s">
        <v>1427</v>
      </c>
      <c r="B1944" s="0" t="s">
        <v>286</v>
      </c>
      <c r="C1944" s="0" t="s">
        <v>325</v>
      </c>
      <c r="D1944" s="0" t="n">
        <v>20180720</v>
      </c>
      <c r="E1944" s="0" t="s">
        <v>1612</v>
      </c>
      <c r="F1944" s="0" t="n">
        <v>50000</v>
      </c>
      <c r="G1944" s="0" t="n">
        <v>99.662</v>
      </c>
      <c r="H1944" s="0" t="n">
        <v>3.433813</v>
      </c>
      <c r="J1944" s="224" t="n">
        <f aca="false">ROUND(D1944/10000,0)</f>
        <v>2018</v>
      </c>
      <c r="K1944" s="224" t="n">
        <f aca="false">ROUND((D1944-J1944*10000)/100,0)</f>
        <v>7</v>
      </c>
      <c r="L1944" s="224" t="n">
        <f aca="false">D1944-J1944*10000-K1944*100</f>
        <v>20</v>
      </c>
      <c r="M1944" s="325" t="n">
        <f aca="false">DATE(J1944,K1944,L1944)</f>
        <v>43301</v>
      </c>
      <c r="N1944" s="222" t="n">
        <f aca="false">M1944+E1944</f>
        <v>43301.610162037</v>
      </c>
      <c r="O1944" s="0" t="n">
        <v>99.662</v>
      </c>
      <c r="P1944" s="0" t="n">
        <v>3.433813</v>
      </c>
      <c r="Q1944" s="0" t="s">
        <v>286</v>
      </c>
    </row>
    <row r="1945" customFormat="false" ht="15" hidden="false" customHeight="false" outlineLevel="0" collapsed="false">
      <c r="A1945" s="0" t="s">
        <v>1427</v>
      </c>
      <c r="B1945" s="0" t="s">
        <v>286</v>
      </c>
      <c r="C1945" s="0" t="s">
        <v>325</v>
      </c>
      <c r="D1945" s="0" t="n">
        <v>20180720</v>
      </c>
      <c r="E1945" s="0" t="s">
        <v>1613</v>
      </c>
      <c r="F1945" s="0" t="n">
        <v>70000</v>
      </c>
      <c r="G1945" s="0" t="n">
        <v>99.625</v>
      </c>
      <c r="H1945" s="0" t="n">
        <v>3.448612</v>
      </c>
      <c r="J1945" s="224" t="n">
        <f aca="false">ROUND(D1945/10000,0)</f>
        <v>2018</v>
      </c>
      <c r="K1945" s="224" t="n">
        <f aca="false">ROUND((D1945-J1945*10000)/100,0)</f>
        <v>7</v>
      </c>
      <c r="L1945" s="224" t="n">
        <f aca="false">D1945-J1945*10000-K1945*100</f>
        <v>20</v>
      </c>
      <c r="M1945" s="325" t="n">
        <f aca="false">DATE(J1945,K1945,L1945)</f>
        <v>43301</v>
      </c>
      <c r="N1945" s="222" t="n">
        <f aca="false">M1945+E1945</f>
        <v>43301.6437268519</v>
      </c>
      <c r="O1945" s="0" t="n">
        <v>99.625</v>
      </c>
      <c r="P1945" s="0" t="n">
        <v>3.448612</v>
      </c>
      <c r="Q1945" s="0" t="s">
        <v>286</v>
      </c>
    </row>
    <row r="1946" customFormat="false" ht="15" hidden="false" customHeight="false" outlineLevel="0" collapsed="false">
      <c r="A1946" s="0" t="s">
        <v>1427</v>
      </c>
      <c r="B1946" s="0" t="s">
        <v>286</v>
      </c>
      <c r="C1946" s="0" t="s">
        <v>325</v>
      </c>
      <c r="D1946" s="0" t="n">
        <v>20180720</v>
      </c>
      <c r="E1946" s="0" t="s">
        <v>1614</v>
      </c>
      <c r="F1946" s="0" t="n">
        <v>70000</v>
      </c>
      <c r="G1946" s="0" t="n">
        <v>99.925</v>
      </c>
      <c r="H1946" s="0" t="n">
        <v>3.328807</v>
      </c>
      <c r="J1946" s="224" t="n">
        <f aca="false">ROUND(D1946/10000,0)</f>
        <v>2018</v>
      </c>
      <c r="K1946" s="224" t="n">
        <f aca="false">ROUND((D1946-J1946*10000)/100,0)</f>
        <v>7</v>
      </c>
      <c r="L1946" s="224" t="n">
        <f aca="false">D1946-J1946*10000-K1946*100</f>
        <v>20</v>
      </c>
      <c r="M1946" s="325" t="n">
        <f aca="false">DATE(J1946,K1946,L1946)</f>
        <v>43301</v>
      </c>
      <c r="N1946" s="222" t="n">
        <f aca="false">M1946+E1946</f>
        <v>43301.6440393519</v>
      </c>
      <c r="O1946" s="0" t="n">
        <v>99.925</v>
      </c>
      <c r="P1946" s="0" t="n">
        <v>3.328807</v>
      </c>
      <c r="Q1946" s="0" t="s">
        <v>286</v>
      </c>
    </row>
    <row r="1947" customFormat="false" ht="15" hidden="false" customHeight="false" outlineLevel="0" collapsed="false">
      <c r="A1947" s="0" t="s">
        <v>1427</v>
      </c>
      <c r="B1947" s="0" t="s">
        <v>286</v>
      </c>
      <c r="C1947" s="0" t="s">
        <v>325</v>
      </c>
      <c r="D1947" s="0" t="n">
        <v>20180720</v>
      </c>
      <c r="E1947" s="0" t="s">
        <v>1615</v>
      </c>
      <c r="F1947" s="0" t="n">
        <v>200000</v>
      </c>
      <c r="G1947" s="0" t="n">
        <v>99.645</v>
      </c>
      <c r="H1947" s="0" t="n">
        <v>3.440612</v>
      </c>
      <c r="J1947" s="224" t="n">
        <f aca="false">ROUND(D1947/10000,0)</f>
        <v>2018</v>
      </c>
      <c r="K1947" s="224" t="n">
        <f aca="false">ROUND((D1947-J1947*10000)/100,0)</f>
        <v>7</v>
      </c>
      <c r="L1947" s="224" t="n">
        <f aca="false">D1947-J1947*10000-K1947*100</f>
        <v>20</v>
      </c>
      <c r="M1947" s="325" t="n">
        <f aca="false">DATE(J1947,K1947,L1947)</f>
        <v>43301</v>
      </c>
      <c r="N1947" s="222" t="n">
        <f aca="false">M1947+E1947</f>
        <v>43301.6553472222</v>
      </c>
      <c r="O1947" s="0" t="n">
        <v>99.645</v>
      </c>
      <c r="P1947" s="0" t="n">
        <v>3.440612</v>
      </c>
      <c r="Q1947" s="0" t="s">
        <v>286</v>
      </c>
    </row>
    <row r="1948" customFormat="false" ht="15" hidden="false" customHeight="false" outlineLevel="0" collapsed="false">
      <c r="A1948" s="0" t="s">
        <v>1427</v>
      </c>
      <c r="B1948" s="0" t="s">
        <v>286</v>
      </c>
      <c r="C1948" s="0" t="s">
        <v>325</v>
      </c>
      <c r="D1948" s="0" t="n">
        <v>20180720</v>
      </c>
      <c r="E1948" s="0" t="s">
        <v>1616</v>
      </c>
      <c r="F1948" s="0" t="n">
        <v>20000</v>
      </c>
      <c r="G1948" s="0" t="n">
        <v>99.653</v>
      </c>
      <c r="H1948" s="0" t="n">
        <v>3.437412</v>
      </c>
      <c r="J1948" s="224" t="n">
        <f aca="false">ROUND(D1948/10000,0)</f>
        <v>2018</v>
      </c>
      <c r="K1948" s="224" t="n">
        <f aca="false">ROUND((D1948-J1948*10000)/100,0)</f>
        <v>7</v>
      </c>
      <c r="L1948" s="224" t="n">
        <f aca="false">D1948-J1948*10000-K1948*100</f>
        <v>20</v>
      </c>
      <c r="M1948" s="325" t="n">
        <f aca="false">DATE(J1948,K1948,L1948)</f>
        <v>43301</v>
      </c>
      <c r="N1948" s="222" t="n">
        <f aca="false">M1948+E1948</f>
        <v>43301.6774652778</v>
      </c>
      <c r="O1948" s="0" t="n">
        <v>99.653</v>
      </c>
      <c r="P1948" s="0" t="n">
        <v>3.437412</v>
      </c>
      <c r="Q1948" s="0" t="s">
        <v>286</v>
      </c>
    </row>
    <row r="1949" customFormat="false" ht="15" hidden="false" customHeight="false" outlineLevel="0" collapsed="false">
      <c r="A1949" s="0" t="s">
        <v>1427</v>
      </c>
      <c r="B1949" s="0" t="s">
        <v>286</v>
      </c>
      <c r="C1949" s="0" t="s">
        <v>325</v>
      </c>
      <c r="D1949" s="0" t="n">
        <v>20180720</v>
      </c>
      <c r="E1949" s="0" t="s">
        <v>1616</v>
      </c>
      <c r="F1949" s="0" t="n">
        <v>20000</v>
      </c>
      <c r="G1949" s="0" t="n">
        <v>100.524</v>
      </c>
      <c r="H1949" s="0" t="n">
        <v>3.090898</v>
      </c>
      <c r="J1949" s="224" t="n">
        <f aca="false">ROUND(D1949/10000,0)</f>
        <v>2018</v>
      </c>
      <c r="K1949" s="224" t="n">
        <f aca="false">ROUND((D1949-J1949*10000)/100,0)</f>
        <v>7</v>
      </c>
      <c r="L1949" s="224" t="n">
        <f aca="false">D1949-J1949*10000-K1949*100</f>
        <v>20</v>
      </c>
      <c r="M1949" s="325" t="n">
        <f aca="false">DATE(J1949,K1949,L1949)</f>
        <v>43301</v>
      </c>
      <c r="N1949" s="222" t="n">
        <f aca="false">M1949+E1949</f>
        <v>43301.6774652778</v>
      </c>
      <c r="O1949" s="0" t="n">
        <v>100.524</v>
      </c>
      <c r="P1949" s="0" t="n">
        <v>3.090898</v>
      </c>
      <c r="Q1949" s="0" t="s">
        <v>286</v>
      </c>
    </row>
    <row r="1950" customFormat="false" ht="15" hidden="false" customHeight="false" outlineLevel="0" collapsed="false">
      <c r="A1950" s="0" t="s">
        <v>1427</v>
      </c>
      <c r="B1950" s="0" t="s">
        <v>286</v>
      </c>
      <c r="C1950" s="0" t="s">
        <v>325</v>
      </c>
      <c r="D1950" s="0" t="n">
        <v>20180723</v>
      </c>
      <c r="E1950" s="0" t="s">
        <v>1617</v>
      </c>
      <c r="F1950" s="0" t="n">
        <v>30000</v>
      </c>
      <c r="G1950" s="0" t="n">
        <v>99.665</v>
      </c>
      <c r="H1950" s="0" t="n">
        <v>3.43276</v>
      </c>
      <c r="J1950" s="224" t="n">
        <f aca="false">ROUND(D1950/10000,0)</f>
        <v>2018</v>
      </c>
      <c r="K1950" s="224" t="n">
        <f aca="false">ROUND((D1950-J1950*10000)/100,0)</f>
        <v>7</v>
      </c>
      <c r="L1950" s="224" t="n">
        <f aca="false">D1950-J1950*10000-K1950*100</f>
        <v>23</v>
      </c>
      <c r="M1950" s="325" t="n">
        <f aca="false">DATE(J1950,K1950,L1950)</f>
        <v>43304</v>
      </c>
      <c r="N1950" s="222" t="n">
        <f aca="false">M1950+E1950</f>
        <v>43304.325625</v>
      </c>
      <c r="O1950" s="0" t="n">
        <v>99.665</v>
      </c>
      <c r="P1950" s="0" t="n">
        <v>3.43276</v>
      </c>
      <c r="Q1950" s="0" t="s">
        <v>286</v>
      </c>
    </row>
    <row r="1951" customFormat="false" ht="15" hidden="false" customHeight="false" outlineLevel="0" collapsed="false">
      <c r="A1951" s="0" t="s">
        <v>1427</v>
      </c>
      <c r="B1951" s="0" t="s">
        <v>286</v>
      </c>
      <c r="C1951" s="0" t="s">
        <v>325</v>
      </c>
      <c r="D1951" s="0" t="n">
        <v>20180723</v>
      </c>
      <c r="E1951" s="0" t="s">
        <v>1618</v>
      </c>
      <c r="F1951" s="0" t="n">
        <v>15000</v>
      </c>
      <c r="G1951" s="0" t="n">
        <v>99.64</v>
      </c>
      <c r="H1951" s="0" t="n">
        <v>3.442769</v>
      </c>
      <c r="J1951" s="224" t="n">
        <f aca="false">ROUND(D1951/10000,0)</f>
        <v>2018</v>
      </c>
      <c r="K1951" s="224" t="n">
        <f aca="false">ROUND((D1951-J1951*10000)/100,0)</f>
        <v>7</v>
      </c>
      <c r="L1951" s="224" t="n">
        <f aca="false">D1951-J1951*10000-K1951*100</f>
        <v>23</v>
      </c>
      <c r="M1951" s="325" t="n">
        <f aca="false">DATE(J1951,K1951,L1951)</f>
        <v>43304</v>
      </c>
      <c r="N1951" s="222" t="n">
        <f aca="false">M1951+E1951</f>
        <v>43304.3903472222</v>
      </c>
      <c r="O1951" s="0" t="n">
        <v>99.64</v>
      </c>
      <c r="P1951" s="0" t="n">
        <v>3.442769</v>
      </c>
      <c r="Q1951" s="0" t="s">
        <v>286</v>
      </c>
    </row>
    <row r="1952" customFormat="false" ht="15" hidden="false" customHeight="false" outlineLevel="0" collapsed="false">
      <c r="A1952" s="0" t="s">
        <v>1427</v>
      </c>
      <c r="B1952" s="0" t="s">
        <v>286</v>
      </c>
      <c r="C1952" s="0" t="s">
        <v>325</v>
      </c>
      <c r="D1952" s="0" t="n">
        <v>20180723</v>
      </c>
      <c r="E1952" s="0" t="s">
        <v>1618</v>
      </c>
      <c r="F1952" s="0" t="n">
        <v>15000</v>
      </c>
      <c r="G1952" s="0" t="n">
        <v>99.64</v>
      </c>
      <c r="H1952" s="0" t="n">
        <v>3.442769</v>
      </c>
      <c r="J1952" s="224" t="n">
        <f aca="false">ROUND(D1952/10000,0)</f>
        <v>2018</v>
      </c>
      <c r="K1952" s="224" t="n">
        <f aca="false">ROUND((D1952-J1952*10000)/100,0)</f>
        <v>7</v>
      </c>
      <c r="L1952" s="224" t="n">
        <f aca="false">D1952-J1952*10000-K1952*100</f>
        <v>23</v>
      </c>
      <c r="M1952" s="325" t="n">
        <f aca="false">DATE(J1952,K1952,L1952)</f>
        <v>43304</v>
      </c>
      <c r="N1952" s="222" t="n">
        <f aca="false">M1952+E1952</f>
        <v>43304.3903472222</v>
      </c>
      <c r="O1952" s="0" t="n">
        <v>99.64</v>
      </c>
      <c r="P1952" s="0" t="n">
        <v>3.442769</v>
      </c>
      <c r="Q1952" s="0" t="s">
        <v>286</v>
      </c>
    </row>
    <row r="1953" customFormat="false" ht="15" hidden="false" customHeight="false" outlineLevel="0" collapsed="false">
      <c r="A1953" s="0" t="s">
        <v>1427</v>
      </c>
      <c r="B1953" s="0" t="s">
        <v>286</v>
      </c>
      <c r="C1953" s="0" t="s">
        <v>325</v>
      </c>
      <c r="D1953" s="0" t="n">
        <v>20180723</v>
      </c>
      <c r="E1953" s="0" t="s">
        <v>1619</v>
      </c>
      <c r="F1953" s="0" t="n">
        <v>6000</v>
      </c>
      <c r="G1953" s="0" t="n">
        <v>99.633</v>
      </c>
      <c r="H1953" s="0" t="n">
        <v>3.445572</v>
      </c>
      <c r="J1953" s="224" t="n">
        <f aca="false">ROUND(D1953/10000,0)</f>
        <v>2018</v>
      </c>
      <c r="K1953" s="224" t="n">
        <f aca="false">ROUND((D1953-J1953*10000)/100,0)</f>
        <v>7</v>
      </c>
      <c r="L1953" s="224" t="n">
        <f aca="false">D1953-J1953*10000-K1953*100</f>
        <v>23</v>
      </c>
      <c r="M1953" s="325" t="n">
        <f aca="false">DATE(J1953,K1953,L1953)</f>
        <v>43304</v>
      </c>
      <c r="N1953" s="222" t="n">
        <f aca="false">M1953+E1953</f>
        <v>43304.3988657407</v>
      </c>
      <c r="O1953" s="0" t="n">
        <v>99.633</v>
      </c>
      <c r="P1953" s="0" t="n">
        <v>3.445572</v>
      </c>
      <c r="Q1953" s="0" t="s">
        <v>286</v>
      </c>
    </row>
    <row r="1954" customFormat="false" ht="15" hidden="false" customHeight="false" outlineLevel="0" collapsed="false">
      <c r="A1954" s="0" t="s">
        <v>1427</v>
      </c>
      <c r="B1954" s="0" t="s">
        <v>286</v>
      </c>
      <c r="C1954" s="0" t="s">
        <v>325</v>
      </c>
      <c r="D1954" s="0" t="n">
        <v>20180723</v>
      </c>
      <c r="E1954" s="0" t="s">
        <v>1619</v>
      </c>
      <c r="F1954" s="0" t="n">
        <v>6000</v>
      </c>
      <c r="G1954" s="0" t="n">
        <v>99.633</v>
      </c>
      <c r="H1954" s="0" t="n">
        <v>3.445572</v>
      </c>
      <c r="J1954" s="224" t="n">
        <f aca="false">ROUND(D1954/10000,0)</f>
        <v>2018</v>
      </c>
      <c r="K1954" s="224" t="n">
        <f aca="false">ROUND((D1954-J1954*10000)/100,0)</f>
        <v>7</v>
      </c>
      <c r="L1954" s="224" t="n">
        <f aca="false">D1954-J1954*10000-K1954*100</f>
        <v>23</v>
      </c>
      <c r="M1954" s="325" t="n">
        <f aca="false">DATE(J1954,K1954,L1954)</f>
        <v>43304</v>
      </c>
      <c r="N1954" s="222" t="n">
        <f aca="false">M1954+E1954</f>
        <v>43304.3988657407</v>
      </c>
      <c r="O1954" s="0" t="n">
        <v>99.633</v>
      </c>
      <c r="P1954" s="0" t="n">
        <v>3.445572</v>
      </c>
      <c r="Q1954" s="0" t="s">
        <v>286</v>
      </c>
    </row>
    <row r="1955" customFormat="false" ht="15" hidden="false" customHeight="false" outlineLevel="0" collapsed="false">
      <c r="A1955" s="0" t="s">
        <v>1427</v>
      </c>
      <c r="B1955" s="0" t="s">
        <v>286</v>
      </c>
      <c r="C1955" s="0" t="s">
        <v>325</v>
      </c>
      <c r="D1955" s="0" t="n">
        <v>20180723</v>
      </c>
      <c r="E1955" s="0" t="s">
        <v>1620</v>
      </c>
      <c r="F1955" s="0" t="n">
        <v>5000</v>
      </c>
      <c r="G1955" s="0" t="n">
        <v>99.562</v>
      </c>
      <c r="H1955" s="0" t="n">
        <v>3.474016</v>
      </c>
      <c r="J1955" s="224" t="n">
        <f aca="false">ROUND(D1955/10000,0)</f>
        <v>2018</v>
      </c>
      <c r="K1955" s="224" t="n">
        <f aca="false">ROUND((D1955-J1955*10000)/100,0)</f>
        <v>7</v>
      </c>
      <c r="L1955" s="224" t="n">
        <f aca="false">D1955-J1955*10000-K1955*100</f>
        <v>23</v>
      </c>
      <c r="M1955" s="325" t="n">
        <f aca="false">DATE(J1955,K1955,L1955)</f>
        <v>43304</v>
      </c>
      <c r="N1955" s="222" t="n">
        <f aca="false">M1955+E1955</f>
        <v>43304.4795833333</v>
      </c>
      <c r="O1955" s="0" t="n">
        <v>99.562</v>
      </c>
      <c r="P1955" s="0" t="n">
        <v>3.474016</v>
      </c>
      <c r="Q1955" s="0" t="s">
        <v>286</v>
      </c>
    </row>
    <row r="1956" customFormat="false" ht="15" hidden="false" customHeight="false" outlineLevel="0" collapsed="false">
      <c r="A1956" s="0" t="s">
        <v>1427</v>
      </c>
      <c r="B1956" s="0" t="s">
        <v>286</v>
      </c>
      <c r="C1956" s="0" t="s">
        <v>325</v>
      </c>
      <c r="D1956" s="0" t="n">
        <v>20180723</v>
      </c>
      <c r="E1956" s="0" t="s">
        <v>1620</v>
      </c>
      <c r="F1956" s="0" t="n">
        <v>5000</v>
      </c>
      <c r="G1956" s="0" t="n">
        <v>99.562</v>
      </c>
      <c r="H1956" s="0" t="n">
        <v>3.474016</v>
      </c>
      <c r="J1956" s="224" t="n">
        <f aca="false">ROUND(D1956/10000,0)</f>
        <v>2018</v>
      </c>
      <c r="K1956" s="224" t="n">
        <f aca="false">ROUND((D1956-J1956*10000)/100,0)</f>
        <v>7</v>
      </c>
      <c r="L1956" s="224" t="n">
        <f aca="false">D1956-J1956*10000-K1956*100</f>
        <v>23</v>
      </c>
      <c r="M1956" s="325" t="n">
        <f aca="false">DATE(J1956,K1956,L1956)</f>
        <v>43304</v>
      </c>
      <c r="N1956" s="222" t="n">
        <f aca="false">M1956+E1956</f>
        <v>43304.4795833333</v>
      </c>
      <c r="O1956" s="0" t="n">
        <v>99.562</v>
      </c>
      <c r="P1956" s="0" t="n">
        <v>3.474016</v>
      </c>
      <c r="Q1956" s="0" t="s">
        <v>286</v>
      </c>
    </row>
    <row r="1957" customFormat="false" ht="15" hidden="false" customHeight="false" outlineLevel="0" collapsed="false">
      <c r="A1957" s="0" t="s">
        <v>1427</v>
      </c>
      <c r="B1957" s="0" t="s">
        <v>286</v>
      </c>
      <c r="C1957" s="0" t="s">
        <v>325</v>
      </c>
      <c r="D1957" s="0" t="n">
        <v>20180723</v>
      </c>
      <c r="E1957" s="0" t="s">
        <v>1621</v>
      </c>
      <c r="F1957" s="0" t="n">
        <v>50000</v>
      </c>
      <c r="G1957" s="0" t="n">
        <v>100.847</v>
      </c>
      <c r="H1957" s="0" t="n">
        <v>2.962997</v>
      </c>
      <c r="J1957" s="224" t="n">
        <f aca="false">ROUND(D1957/10000,0)</f>
        <v>2018</v>
      </c>
      <c r="K1957" s="224" t="n">
        <f aca="false">ROUND((D1957-J1957*10000)/100,0)</f>
        <v>7</v>
      </c>
      <c r="L1957" s="224" t="n">
        <f aca="false">D1957-J1957*10000-K1957*100</f>
        <v>23</v>
      </c>
      <c r="M1957" s="325" t="n">
        <f aca="false">DATE(J1957,K1957,L1957)</f>
        <v>43304</v>
      </c>
      <c r="N1957" s="222" t="n">
        <f aca="false">M1957+E1957</f>
        <v>43304.4800231481</v>
      </c>
      <c r="O1957" s="0" t="n">
        <v>100.847</v>
      </c>
      <c r="P1957" s="0" t="n">
        <v>2.962997</v>
      </c>
      <c r="Q1957" s="0" t="s">
        <v>286</v>
      </c>
    </row>
    <row r="1958" customFormat="false" ht="15" hidden="false" customHeight="false" outlineLevel="0" collapsed="false">
      <c r="A1958" s="0" t="s">
        <v>1427</v>
      </c>
      <c r="B1958" s="0" t="s">
        <v>286</v>
      </c>
      <c r="C1958" s="0" t="s">
        <v>325</v>
      </c>
      <c r="D1958" s="0" t="n">
        <v>20180723</v>
      </c>
      <c r="E1958" s="0" t="s">
        <v>1621</v>
      </c>
      <c r="F1958" s="0" t="n">
        <v>50000</v>
      </c>
      <c r="G1958" s="0" t="n">
        <v>99.597</v>
      </c>
      <c r="H1958" s="0" t="n">
        <v>3.459991</v>
      </c>
      <c r="J1958" s="224" t="n">
        <f aca="false">ROUND(D1958/10000,0)</f>
        <v>2018</v>
      </c>
      <c r="K1958" s="224" t="n">
        <f aca="false">ROUND((D1958-J1958*10000)/100,0)</f>
        <v>7</v>
      </c>
      <c r="L1958" s="224" t="n">
        <f aca="false">D1958-J1958*10000-K1958*100</f>
        <v>23</v>
      </c>
      <c r="M1958" s="325" t="n">
        <f aca="false">DATE(J1958,K1958,L1958)</f>
        <v>43304</v>
      </c>
      <c r="N1958" s="222" t="n">
        <f aca="false">M1958+E1958</f>
        <v>43304.4800231481</v>
      </c>
      <c r="O1958" s="0" t="n">
        <v>99.597</v>
      </c>
      <c r="P1958" s="0" t="n">
        <v>3.459991</v>
      </c>
      <c r="Q1958" s="0" t="s">
        <v>286</v>
      </c>
    </row>
    <row r="1959" customFormat="false" ht="15" hidden="false" customHeight="false" outlineLevel="0" collapsed="false">
      <c r="A1959" s="0" t="s">
        <v>1427</v>
      </c>
      <c r="B1959" s="0" t="s">
        <v>286</v>
      </c>
      <c r="C1959" s="0" t="s">
        <v>325</v>
      </c>
      <c r="D1959" s="0" t="n">
        <v>20180723</v>
      </c>
      <c r="E1959" s="0" t="s">
        <v>1621</v>
      </c>
      <c r="F1959" s="0" t="n">
        <v>50000</v>
      </c>
      <c r="G1959" s="0" t="n">
        <v>99.562</v>
      </c>
      <c r="H1959" s="0" t="n">
        <v>3.474016</v>
      </c>
      <c r="J1959" s="224" t="n">
        <f aca="false">ROUND(D1959/10000,0)</f>
        <v>2018</v>
      </c>
      <c r="K1959" s="224" t="n">
        <f aca="false">ROUND((D1959-J1959*10000)/100,0)</f>
        <v>7</v>
      </c>
      <c r="L1959" s="224" t="n">
        <f aca="false">D1959-J1959*10000-K1959*100</f>
        <v>23</v>
      </c>
      <c r="M1959" s="325" t="n">
        <f aca="false">DATE(J1959,K1959,L1959)</f>
        <v>43304</v>
      </c>
      <c r="N1959" s="222" t="n">
        <f aca="false">M1959+E1959</f>
        <v>43304.4800231481</v>
      </c>
      <c r="O1959" s="0" t="n">
        <v>99.562</v>
      </c>
      <c r="P1959" s="0" t="n">
        <v>3.474016</v>
      </c>
      <c r="Q1959" s="0" t="s">
        <v>286</v>
      </c>
    </row>
    <row r="1960" customFormat="false" ht="15" hidden="false" customHeight="false" outlineLevel="0" collapsed="false">
      <c r="A1960" s="0" t="s">
        <v>1427</v>
      </c>
      <c r="B1960" s="0" t="s">
        <v>286</v>
      </c>
      <c r="C1960" s="0" t="s">
        <v>325</v>
      </c>
      <c r="D1960" s="0" t="n">
        <v>20180723</v>
      </c>
      <c r="E1960" s="0" t="s">
        <v>1622</v>
      </c>
      <c r="F1960" s="0" t="n">
        <v>10000</v>
      </c>
      <c r="G1960" s="0" t="n">
        <v>99.564</v>
      </c>
      <c r="H1960" s="0" t="n">
        <v>3.473214</v>
      </c>
      <c r="J1960" s="224" t="n">
        <f aca="false">ROUND(D1960/10000,0)</f>
        <v>2018</v>
      </c>
      <c r="K1960" s="224" t="n">
        <f aca="false">ROUND((D1960-J1960*10000)/100,0)</f>
        <v>7</v>
      </c>
      <c r="L1960" s="224" t="n">
        <f aca="false">D1960-J1960*10000-K1960*100</f>
        <v>23</v>
      </c>
      <c r="M1960" s="325" t="n">
        <f aca="false">DATE(J1960,K1960,L1960)</f>
        <v>43304</v>
      </c>
      <c r="N1960" s="222" t="n">
        <f aca="false">M1960+E1960</f>
        <v>43304.4899305556</v>
      </c>
      <c r="O1960" s="0" t="n">
        <v>99.564</v>
      </c>
      <c r="P1960" s="0" t="n">
        <v>3.473214</v>
      </c>
      <c r="Q1960" s="0" t="s">
        <v>286</v>
      </c>
    </row>
    <row r="1961" customFormat="false" ht="15" hidden="false" customHeight="false" outlineLevel="0" collapsed="false">
      <c r="A1961" s="0" t="s">
        <v>1427</v>
      </c>
      <c r="B1961" s="0" t="s">
        <v>286</v>
      </c>
      <c r="C1961" s="0" t="s">
        <v>325</v>
      </c>
      <c r="D1961" s="0" t="n">
        <v>20180723</v>
      </c>
      <c r="E1961" s="0" t="s">
        <v>1622</v>
      </c>
      <c r="F1961" s="0" t="n">
        <v>10000</v>
      </c>
      <c r="G1961" s="0" t="n">
        <v>99.564</v>
      </c>
      <c r="H1961" s="0" t="n">
        <v>3.473214</v>
      </c>
      <c r="J1961" s="224" t="n">
        <f aca="false">ROUND(D1961/10000,0)</f>
        <v>2018</v>
      </c>
      <c r="K1961" s="224" t="n">
        <f aca="false">ROUND((D1961-J1961*10000)/100,0)</f>
        <v>7</v>
      </c>
      <c r="L1961" s="224" t="n">
        <f aca="false">D1961-J1961*10000-K1961*100</f>
        <v>23</v>
      </c>
      <c r="M1961" s="325" t="n">
        <f aca="false">DATE(J1961,K1961,L1961)</f>
        <v>43304</v>
      </c>
      <c r="N1961" s="222" t="n">
        <f aca="false">M1961+E1961</f>
        <v>43304.4899305556</v>
      </c>
      <c r="O1961" s="0" t="n">
        <v>99.564</v>
      </c>
      <c r="P1961" s="0" t="n">
        <v>3.473214</v>
      </c>
      <c r="Q1961" s="0" t="s">
        <v>286</v>
      </c>
    </row>
    <row r="1962" customFormat="false" ht="15" hidden="false" customHeight="false" outlineLevel="0" collapsed="false">
      <c r="A1962" s="0" t="s">
        <v>1427</v>
      </c>
      <c r="B1962" s="0" t="s">
        <v>286</v>
      </c>
      <c r="C1962" s="0" t="s">
        <v>325</v>
      </c>
      <c r="D1962" s="0" t="n">
        <v>20180723</v>
      </c>
      <c r="E1962" s="0" t="s">
        <v>1623</v>
      </c>
      <c r="F1962" s="0" t="n">
        <v>10000</v>
      </c>
      <c r="G1962" s="0" t="n">
        <v>99.564</v>
      </c>
      <c r="H1962" s="0" t="n">
        <v>3.473214</v>
      </c>
      <c r="J1962" s="224" t="n">
        <f aca="false">ROUND(D1962/10000,0)</f>
        <v>2018</v>
      </c>
      <c r="K1962" s="224" t="n">
        <f aca="false">ROUND((D1962-J1962*10000)/100,0)</f>
        <v>7</v>
      </c>
      <c r="L1962" s="224" t="n">
        <f aca="false">D1962-J1962*10000-K1962*100</f>
        <v>23</v>
      </c>
      <c r="M1962" s="325" t="n">
        <f aca="false">DATE(J1962,K1962,L1962)</f>
        <v>43304</v>
      </c>
      <c r="N1962" s="222" t="n">
        <f aca="false">M1962+E1962</f>
        <v>43304.4899884259</v>
      </c>
      <c r="O1962" s="0" t="n">
        <v>99.564</v>
      </c>
      <c r="P1962" s="0" t="n">
        <v>3.473214</v>
      </c>
      <c r="Q1962" s="0" t="s">
        <v>286</v>
      </c>
    </row>
    <row r="1963" customFormat="false" ht="15" hidden="false" customHeight="false" outlineLevel="0" collapsed="false">
      <c r="A1963" s="0" t="s">
        <v>1427</v>
      </c>
      <c r="B1963" s="0" t="s">
        <v>286</v>
      </c>
      <c r="C1963" s="0" t="s">
        <v>325</v>
      </c>
      <c r="D1963" s="0" t="n">
        <v>20180723</v>
      </c>
      <c r="E1963" s="0" t="s">
        <v>1624</v>
      </c>
      <c r="F1963" s="0" t="n">
        <v>15000</v>
      </c>
      <c r="G1963" s="0" t="n">
        <v>99.551</v>
      </c>
      <c r="H1963" s="0" t="n">
        <v>3.478425</v>
      </c>
      <c r="J1963" s="224" t="n">
        <f aca="false">ROUND(D1963/10000,0)</f>
        <v>2018</v>
      </c>
      <c r="K1963" s="224" t="n">
        <f aca="false">ROUND((D1963-J1963*10000)/100,0)</f>
        <v>7</v>
      </c>
      <c r="L1963" s="224" t="n">
        <f aca="false">D1963-J1963*10000-K1963*100</f>
        <v>23</v>
      </c>
      <c r="M1963" s="325" t="n">
        <f aca="false">DATE(J1963,K1963,L1963)</f>
        <v>43304</v>
      </c>
      <c r="N1963" s="222" t="n">
        <f aca="false">M1963+E1963</f>
        <v>43304.4980324074</v>
      </c>
      <c r="O1963" s="0" t="n">
        <v>99.551</v>
      </c>
      <c r="P1963" s="0" t="n">
        <v>3.478425</v>
      </c>
      <c r="Q1963" s="0" t="s">
        <v>286</v>
      </c>
    </row>
    <row r="1964" customFormat="false" ht="15" hidden="false" customHeight="false" outlineLevel="0" collapsed="false">
      <c r="A1964" s="0" t="s">
        <v>1427</v>
      </c>
      <c r="B1964" s="0" t="s">
        <v>286</v>
      </c>
      <c r="C1964" s="0" t="s">
        <v>325</v>
      </c>
      <c r="D1964" s="0" t="n">
        <v>20180723</v>
      </c>
      <c r="E1964" s="0" t="s">
        <v>1624</v>
      </c>
      <c r="F1964" s="0" t="n">
        <v>15000</v>
      </c>
      <c r="G1964" s="0" t="n">
        <v>99.551</v>
      </c>
      <c r="H1964" s="0" t="n">
        <v>3.478425</v>
      </c>
      <c r="J1964" s="224" t="n">
        <f aca="false">ROUND(D1964/10000,0)</f>
        <v>2018</v>
      </c>
      <c r="K1964" s="224" t="n">
        <f aca="false">ROUND((D1964-J1964*10000)/100,0)</f>
        <v>7</v>
      </c>
      <c r="L1964" s="224" t="n">
        <f aca="false">D1964-J1964*10000-K1964*100</f>
        <v>23</v>
      </c>
      <c r="M1964" s="325" t="n">
        <f aca="false">DATE(J1964,K1964,L1964)</f>
        <v>43304</v>
      </c>
      <c r="N1964" s="222" t="n">
        <f aca="false">M1964+E1964</f>
        <v>43304.4980324074</v>
      </c>
      <c r="O1964" s="0" t="n">
        <v>99.551</v>
      </c>
      <c r="P1964" s="0" t="n">
        <v>3.478425</v>
      </c>
      <c r="Q1964" s="0" t="s">
        <v>286</v>
      </c>
    </row>
    <row r="1965" customFormat="false" ht="15" hidden="false" customHeight="false" outlineLevel="0" collapsed="false">
      <c r="A1965" s="0" t="s">
        <v>1427</v>
      </c>
      <c r="B1965" s="0" t="s">
        <v>286</v>
      </c>
      <c r="C1965" s="0" t="s">
        <v>325</v>
      </c>
      <c r="D1965" s="0" t="n">
        <v>20180723</v>
      </c>
      <c r="E1965" s="0" t="s">
        <v>1625</v>
      </c>
      <c r="F1965" s="0" t="n">
        <v>1500000</v>
      </c>
      <c r="G1965" s="0" t="n">
        <v>99.699</v>
      </c>
      <c r="H1965" s="0" t="n">
        <v>3.419153</v>
      </c>
      <c r="J1965" s="224" t="n">
        <f aca="false">ROUND(D1965/10000,0)</f>
        <v>2018</v>
      </c>
      <c r="K1965" s="224" t="n">
        <f aca="false">ROUND((D1965-J1965*10000)/100,0)</f>
        <v>7</v>
      </c>
      <c r="L1965" s="224" t="n">
        <f aca="false">D1965-J1965*10000-K1965*100</f>
        <v>23</v>
      </c>
      <c r="M1965" s="325" t="n">
        <f aca="false">DATE(J1965,K1965,L1965)</f>
        <v>43304</v>
      </c>
      <c r="N1965" s="222" t="n">
        <f aca="false">M1965+E1965</f>
        <v>43304.5012037037</v>
      </c>
      <c r="O1965" s="0" t="n">
        <v>99.699</v>
      </c>
      <c r="P1965" s="0" t="n">
        <v>3.419153</v>
      </c>
      <c r="Q1965" s="0" t="s">
        <v>286</v>
      </c>
    </row>
    <row r="1966" customFormat="false" ht="15" hidden="false" customHeight="false" outlineLevel="0" collapsed="false">
      <c r="A1966" s="0" t="s">
        <v>1427</v>
      </c>
      <c r="B1966" s="0" t="s">
        <v>286</v>
      </c>
      <c r="C1966" s="0" t="s">
        <v>325</v>
      </c>
      <c r="D1966" s="0" t="n">
        <v>20180723</v>
      </c>
      <c r="E1966" s="0" t="s">
        <v>1626</v>
      </c>
      <c r="F1966" s="0" t="n">
        <v>293000</v>
      </c>
      <c r="G1966" s="0" t="n">
        <v>99.558</v>
      </c>
      <c r="H1966" s="0" t="n">
        <v>3.475619</v>
      </c>
      <c r="J1966" s="224" t="n">
        <f aca="false">ROUND(D1966/10000,0)</f>
        <v>2018</v>
      </c>
      <c r="K1966" s="224" t="n">
        <f aca="false">ROUND((D1966-J1966*10000)/100,0)</f>
        <v>7</v>
      </c>
      <c r="L1966" s="224" t="n">
        <f aca="false">D1966-J1966*10000-K1966*100</f>
        <v>23</v>
      </c>
      <c r="M1966" s="325" t="n">
        <f aca="false">DATE(J1966,K1966,L1966)</f>
        <v>43304</v>
      </c>
      <c r="N1966" s="222" t="n">
        <f aca="false">M1966+E1966</f>
        <v>43304.5014351852</v>
      </c>
      <c r="O1966" s="0" t="n">
        <v>99.558</v>
      </c>
      <c r="P1966" s="0" t="n">
        <v>3.475619</v>
      </c>
      <c r="Q1966" s="0" t="s">
        <v>286</v>
      </c>
    </row>
    <row r="1967" customFormat="false" ht="15" hidden="false" customHeight="false" outlineLevel="0" collapsed="false">
      <c r="A1967" s="0" t="s">
        <v>1427</v>
      </c>
      <c r="B1967" s="0" t="s">
        <v>286</v>
      </c>
      <c r="C1967" s="0" t="s">
        <v>325</v>
      </c>
      <c r="D1967" s="0" t="n">
        <v>20180723</v>
      </c>
      <c r="E1967" s="0" t="s">
        <v>1626</v>
      </c>
      <c r="F1967" s="0" t="n">
        <v>293000</v>
      </c>
      <c r="G1967" s="0" t="n">
        <v>99.558</v>
      </c>
      <c r="H1967" s="0" t="n">
        <v>3.475619</v>
      </c>
      <c r="J1967" s="224" t="n">
        <f aca="false">ROUND(D1967/10000,0)</f>
        <v>2018</v>
      </c>
      <c r="K1967" s="224" t="n">
        <f aca="false">ROUND((D1967-J1967*10000)/100,0)</f>
        <v>7</v>
      </c>
      <c r="L1967" s="224" t="n">
        <f aca="false">D1967-J1967*10000-K1967*100</f>
        <v>23</v>
      </c>
      <c r="M1967" s="325" t="n">
        <f aca="false">DATE(J1967,K1967,L1967)</f>
        <v>43304</v>
      </c>
      <c r="N1967" s="222" t="n">
        <f aca="false">M1967+E1967</f>
        <v>43304.5014351852</v>
      </c>
      <c r="O1967" s="0" t="n">
        <v>99.558</v>
      </c>
      <c r="P1967" s="0" t="n">
        <v>3.475619</v>
      </c>
      <c r="Q1967" s="0" t="s">
        <v>286</v>
      </c>
    </row>
    <row r="1968" customFormat="false" ht="15" hidden="false" customHeight="false" outlineLevel="0" collapsed="false">
      <c r="A1968" s="0" t="s">
        <v>1427</v>
      </c>
      <c r="B1968" s="0" t="s">
        <v>286</v>
      </c>
      <c r="C1968" s="0" t="s">
        <v>325</v>
      </c>
      <c r="D1968" s="0" t="n">
        <v>20180723</v>
      </c>
      <c r="E1968" s="0" t="s">
        <v>1627</v>
      </c>
      <c r="F1968" s="0" t="n">
        <v>100000</v>
      </c>
      <c r="G1968" s="0" t="n">
        <v>99.6225</v>
      </c>
      <c r="H1968" s="0" t="n">
        <v>3.449777</v>
      </c>
      <c r="J1968" s="224" t="n">
        <f aca="false">ROUND(D1968/10000,0)</f>
        <v>2018</v>
      </c>
      <c r="K1968" s="224" t="n">
        <f aca="false">ROUND((D1968-J1968*10000)/100,0)</f>
        <v>7</v>
      </c>
      <c r="L1968" s="224" t="n">
        <f aca="false">D1968-J1968*10000-K1968*100</f>
        <v>23</v>
      </c>
      <c r="M1968" s="325" t="n">
        <f aca="false">DATE(J1968,K1968,L1968)</f>
        <v>43304</v>
      </c>
      <c r="N1968" s="222" t="n">
        <f aca="false">M1968+E1968</f>
        <v>43304.5016666667</v>
      </c>
      <c r="O1968" s="0" t="n">
        <v>99.6225</v>
      </c>
      <c r="P1968" s="0" t="n">
        <v>3.449777</v>
      </c>
      <c r="Q1968" s="0" t="s">
        <v>286</v>
      </c>
    </row>
    <row r="1969" customFormat="false" ht="15" hidden="false" customHeight="false" outlineLevel="0" collapsed="false">
      <c r="A1969" s="0" t="s">
        <v>1427</v>
      </c>
      <c r="B1969" s="0" t="s">
        <v>286</v>
      </c>
      <c r="C1969" s="0" t="s">
        <v>325</v>
      </c>
      <c r="D1969" s="0" t="n">
        <v>20180723</v>
      </c>
      <c r="E1969" s="0" t="s">
        <v>1627</v>
      </c>
      <c r="F1969" s="0" t="n">
        <v>100000</v>
      </c>
      <c r="G1969" s="0" t="n">
        <v>99.6225</v>
      </c>
      <c r="H1969" s="0" t="n">
        <v>3.449777</v>
      </c>
      <c r="J1969" s="224" t="n">
        <f aca="false">ROUND(D1969/10000,0)</f>
        <v>2018</v>
      </c>
      <c r="K1969" s="224" t="n">
        <f aca="false">ROUND((D1969-J1969*10000)/100,0)</f>
        <v>7</v>
      </c>
      <c r="L1969" s="224" t="n">
        <f aca="false">D1969-J1969*10000-K1969*100</f>
        <v>23</v>
      </c>
      <c r="M1969" s="325" t="n">
        <f aca="false">DATE(J1969,K1969,L1969)</f>
        <v>43304</v>
      </c>
      <c r="N1969" s="222" t="n">
        <f aca="false">M1969+E1969</f>
        <v>43304.5016666667</v>
      </c>
      <c r="O1969" s="0" t="n">
        <v>99.6225</v>
      </c>
      <c r="P1969" s="0" t="n">
        <v>3.449777</v>
      </c>
      <c r="Q1969" s="0" t="s">
        <v>286</v>
      </c>
    </row>
    <row r="1970" customFormat="false" ht="15" hidden="false" customHeight="false" outlineLevel="0" collapsed="false">
      <c r="A1970" s="0" t="s">
        <v>1427</v>
      </c>
      <c r="B1970" s="0" t="s">
        <v>286</v>
      </c>
      <c r="C1970" s="0" t="s">
        <v>325</v>
      </c>
      <c r="D1970" s="0" t="n">
        <v>20180723</v>
      </c>
      <c r="E1970" s="0" t="s">
        <v>1628</v>
      </c>
      <c r="F1970" s="0" t="n">
        <v>14000</v>
      </c>
      <c r="G1970" s="0" t="n">
        <v>99.557</v>
      </c>
      <c r="H1970" s="0" t="n">
        <v>3.47602</v>
      </c>
      <c r="J1970" s="224" t="n">
        <f aca="false">ROUND(D1970/10000,0)</f>
        <v>2018</v>
      </c>
      <c r="K1970" s="224" t="n">
        <f aca="false">ROUND((D1970-J1970*10000)/100,0)</f>
        <v>7</v>
      </c>
      <c r="L1970" s="224" t="n">
        <f aca="false">D1970-J1970*10000-K1970*100</f>
        <v>23</v>
      </c>
      <c r="M1970" s="325" t="n">
        <f aca="false">DATE(J1970,K1970,L1970)</f>
        <v>43304</v>
      </c>
      <c r="N1970" s="222" t="n">
        <f aca="false">M1970+E1970</f>
        <v>43304.5018055556</v>
      </c>
      <c r="O1970" s="0" t="n">
        <v>99.557</v>
      </c>
      <c r="P1970" s="0" t="n">
        <v>3.47602</v>
      </c>
      <c r="Q1970" s="0" t="s">
        <v>286</v>
      </c>
    </row>
    <row r="1971" customFormat="false" ht="15" hidden="false" customHeight="false" outlineLevel="0" collapsed="false">
      <c r="A1971" s="0" t="s">
        <v>1427</v>
      </c>
      <c r="B1971" s="0" t="s">
        <v>286</v>
      </c>
      <c r="C1971" s="0" t="s">
        <v>325</v>
      </c>
      <c r="D1971" s="0" t="n">
        <v>20180723</v>
      </c>
      <c r="E1971" s="0" t="s">
        <v>1628</v>
      </c>
      <c r="F1971" s="0" t="n">
        <v>45000</v>
      </c>
      <c r="G1971" s="0" t="n">
        <v>99.588</v>
      </c>
      <c r="H1971" s="0" t="n">
        <v>3.463597</v>
      </c>
      <c r="J1971" s="224" t="n">
        <f aca="false">ROUND(D1971/10000,0)</f>
        <v>2018</v>
      </c>
      <c r="K1971" s="224" t="n">
        <f aca="false">ROUND((D1971-J1971*10000)/100,0)</f>
        <v>7</v>
      </c>
      <c r="L1971" s="224" t="n">
        <f aca="false">D1971-J1971*10000-K1971*100</f>
        <v>23</v>
      </c>
      <c r="M1971" s="325" t="n">
        <f aca="false">DATE(J1971,K1971,L1971)</f>
        <v>43304</v>
      </c>
      <c r="N1971" s="222" t="n">
        <f aca="false">M1971+E1971</f>
        <v>43304.5018055556</v>
      </c>
      <c r="O1971" s="0" t="n">
        <v>99.588</v>
      </c>
      <c r="P1971" s="0" t="n">
        <v>3.463597</v>
      </c>
      <c r="Q1971" s="0" t="s">
        <v>286</v>
      </c>
    </row>
    <row r="1972" customFormat="false" ht="15" hidden="false" customHeight="false" outlineLevel="0" collapsed="false">
      <c r="A1972" s="0" t="s">
        <v>1427</v>
      </c>
      <c r="B1972" s="0" t="s">
        <v>286</v>
      </c>
      <c r="C1972" s="0" t="s">
        <v>325</v>
      </c>
      <c r="D1972" s="0" t="n">
        <v>20180723</v>
      </c>
      <c r="E1972" s="0" t="s">
        <v>1629</v>
      </c>
      <c r="F1972" s="0" t="n">
        <v>31000</v>
      </c>
      <c r="G1972" s="0" t="n">
        <v>99.603</v>
      </c>
      <c r="H1972" s="0" t="n">
        <v>3.457587</v>
      </c>
      <c r="J1972" s="224" t="n">
        <f aca="false">ROUND(D1972/10000,0)</f>
        <v>2018</v>
      </c>
      <c r="K1972" s="224" t="n">
        <f aca="false">ROUND((D1972-J1972*10000)/100,0)</f>
        <v>7</v>
      </c>
      <c r="L1972" s="224" t="n">
        <f aca="false">D1972-J1972*10000-K1972*100</f>
        <v>23</v>
      </c>
      <c r="M1972" s="325" t="n">
        <f aca="false">DATE(J1972,K1972,L1972)</f>
        <v>43304</v>
      </c>
      <c r="N1972" s="222" t="n">
        <f aca="false">M1972+E1972</f>
        <v>43304.5018171296</v>
      </c>
      <c r="O1972" s="0" t="n">
        <v>99.603</v>
      </c>
      <c r="P1972" s="0" t="n">
        <v>3.457587</v>
      </c>
      <c r="Q1972" s="0" t="s">
        <v>286</v>
      </c>
    </row>
    <row r="1973" customFormat="false" ht="15" hidden="false" customHeight="false" outlineLevel="0" collapsed="false">
      <c r="A1973" s="0" t="s">
        <v>1427</v>
      </c>
      <c r="B1973" s="0" t="s">
        <v>286</v>
      </c>
      <c r="C1973" s="0" t="s">
        <v>325</v>
      </c>
      <c r="D1973" s="0" t="n">
        <v>20180723</v>
      </c>
      <c r="E1973" s="0" t="s">
        <v>1630</v>
      </c>
      <c r="F1973" s="0" t="n">
        <v>14000</v>
      </c>
      <c r="G1973" s="0" t="n">
        <v>99.604</v>
      </c>
      <c r="H1973" s="0" t="n">
        <v>3.457187</v>
      </c>
      <c r="J1973" s="224" t="n">
        <f aca="false">ROUND(D1973/10000,0)</f>
        <v>2018</v>
      </c>
      <c r="K1973" s="224" t="n">
        <f aca="false">ROUND((D1973-J1973*10000)/100,0)</f>
        <v>7</v>
      </c>
      <c r="L1973" s="224" t="n">
        <f aca="false">D1973-J1973*10000-K1973*100</f>
        <v>23</v>
      </c>
      <c r="M1973" s="325" t="n">
        <f aca="false">DATE(J1973,K1973,L1973)</f>
        <v>43304</v>
      </c>
      <c r="N1973" s="222" t="n">
        <f aca="false">M1973+E1973</f>
        <v>43304.5024421296</v>
      </c>
      <c r="O1973" s="0" t="n">
        <v>99.604</v>
      </c>
      <c r="P1973" s="0" t="n">
        <v>3.457187</v>
      </c>
      <c r="Q1973" s="0" t="s">
        <v>286</v>
      </c>
    </row>
    <row r="1974" customFormat="false" ht="15" hidden="false" customHeight="false" outlineLevel="0" collapsed="false">
      <c r="A1974" s="0" t="s">
        <v>1427</v>
      </c>
      <c r="B1974" s="0" t="s">
        <v>286</v>
      </c>
      <c r="C1974" s="0" t="s">
        <v>325</v>
      </c>
      <c r="D1974" s="0" t="n">
        <v>20180723</v>
      </c>
      <c r="E1974" s="0" t="s">
        <v>1631</v>
      </c>
      <c r="F1974" s="0" t="n">
        <v>14000</v>
      </c>
      <c r="G1974" s="0" t="n">
        <v>99.604</v>
      </c>
      <c r="H1974" s="0" t="n">
        <v>3.457187</v>
      </c>
      <c r="J1974" s="224" t="n">
        <f aca="false">ROUND(D1974/10000,0)</f>
        <v>2018</v>
      </c>
      <c r="K1974" s="224" t="n">
        <f aca="false">ROUND((D1974-J1974*10000)/100,0)</f>
        <v>7</v>
      </c>
      <c r="L1974" s="224" t="n">
        <f aca="false">D1974-J1974*10000-K1974*100</f>
        <v>23</v>
      </c>
      <c r="M1974" s="325" t="n">
        <f aca="false">DATE(J1974,K1974,L1974)</f>
        <v>43304</v>
      </c>
      <c r="N1974" s="222" t="n">
        <f aca="false">M1974+E1974</f>
        <v>43304.5024537037</v>
      </c>
      <c r="O1974" s="0" t="n">
        <v>99.604</v>
      </c>
      <c r="P1974" s="0" t="n">
        <v>3.457187</v>
      </c>
      <c r="Q1974" s="0" t="s">
        <v>286</v>
      </c>
    </row>
    <row r="1975" customFormat="false" ht="15" hidden="false" customHeight="false" outlineLevel="0" collapsed="false">
      <c r="A1975" s="0" t="s">
        <v>1427</v>
      </c>
      <c r="B1975" s="0" t="s">
        <v>286</v>
      </c>
      <c r="C1975" s="0" t="s">
        <v>325</v>
      </c>
      <c r="D1975" s="0" t="n">
        <v>20180723</v>
      </c>
      <c r="E1975" s="0" t="s">
        <v>1632</v>
      </c>
      <c r="F1975" s="0" t="n">
        <v>333000</v>
      </c>
      <c r="G1975" s="0" t="n">
        <v>99.359</v>
      </c>
      <c r="H1975" s="0" t="n">
        <v>3.555479</v>
      </c>
      <c r="J1975" s="224" t="n">
        <f aca="false">ROUND(D1975/10000,0)</f>
        <v>2018</v>
      </c>
      <c r="K1975" s="224" t="n">
        <f aca="false">ROUND((D1975-J1975*10000)/100,0)</f>
        <v>7</v>
      </c>
      <c r="L1975" s="224" t="n">
        <f aca="false">D1975-J1975*10000-K1975*100</f>
        <v>23</v>
      </c>
      <c r="M1975" s="325" t="n">
        <f aca="false">DATE(J1975,K1975,L1975)</f>
        <v>43304</v>
      </c>
      <c r="N1975" s="222" t="n">
        <f aca="false">M1975+E1975</f>
        <v>43304.5063194444</v>
      </c>
      <c r="O1975" s="0" t="n">
        <v>99.359</v>
      </c>
      <c r="P1975" s="0" t="n">
        <v>3.555479</v>
      </c>
      <c r="Q1975" s="0" t="s">
        <v>286</v>
      </c>
    </row>
    <row r="1976" customFormat="false" ht="15" hidden="false" customHeight="false" outlineLevel="0" collapsed="false">
      <c r="A1976" s="0" t="s">
        <v>1427</v>
      </c>
      <c r="B1976" s="0" t="s">
        <v>286</v>
      </c>
      <c r="C1976" s="0" t="s">
        <v>325</v>
      </c>
      <c r="D1976" s="0" t="n">
        <v>20180723</v>
      </c>
      <c r="E1976" s="0" t="s">
        <v>1633</v>
      </c>
      <c r="F1976" s="0" t="n">
        <v>70000</v>
      </c>
      <c r="G1976" s="0" t="n">
        <v>99.509</v>
      </c>
      <c r="H1976" s="0" t="n">
        <v>3.495265</v>
      </c>
      <c r="J1976" s="224" t="n">
        <f aca="false">ROUND(D1976/10000,0)</f>
        <v>2018</v>
      </c>
      <c r="K1976" s="224" t="n">
        <f aca="false">ROUND((D1976-J1976*10000)/100,0)</f>
        <v>7</v>
      </c>
      <c r="L1976" s="224" t="n">
        <f aca="false">D1976-J1976*10000-K1976*100</f>
        <v>23</v>
      </c>
      <c r="M1976" s="325" t="n">
        <f aca="false">DATE(J1976,K1976,L1976)</f>
        <v>43304</v>
      </c>
      <c r="N1976" s="222" t="n">
        <f aca="false">M1976+E1976</f>
        <v>43304.5064467593</v>
      </c>
      <c r="O1976" s="0" t="n">
        <v>99.509</v>
      </c>
      <c r="P1976" s="0" t="n">
        <v>3.495265</v>
      </c>
      <c r="Q1976" s="0" t="s">
        <v>286</v>
      </c>
    </row>
    <row r="1977" customFormat="false" ht="15" hidden="false" customHeight="false" outlineLevel="0" collapsed="false">
      <c r="A1977" s="0" t="s">
        <v>1427</v>
      </c>
      <c r="B1977" s="0" t="s">
        <v>286</v>
      </c>
      <c r="C1977" s="0" t="s">
        <v>325</v>
      </c>
      <c r="D1977" s="0" t="n">
        <v>20180723</v>
      </c>
      <c r="E1977" s="0" t="s">
        <v>1634</v>
      </c>
      <c r="F1977" s="0" t="n">
        <v>70000</v>
      </c>
      <c r="G1977" s="0" t="n">
        <v>99.509</v>
      </c>
      <c r="H1977" s="0" t="n">
        <v>3.495265</v>
      </c>
      <c r="J1977" s="224" t="n">
        <f aca="false">ROUND(D1977/10000,0)</f>
        <v>2018</v>
      </c>
      <c r="K1977" s="224" t="n">
        <f aca="false">ROUND((D1977-J1977*10000)/100,0)</f>
        <v>7</v>
      </c>
      <c r="L1977" s="224" t="n">
        <f aca="false">D1977-J1977*10000-K1977*100</f>
        <v>23</v>
      </c>
      <c r="M1977" s="325" t="n">
        <f aca="false">DATE(J1977,K1977,L1977)</f>
        <v>43304</v>
      </c>
      <c r="N1977" s="222" t="n">
        <f aca="false">M1977+E1977</f>
        <v>43304.5064699074</v>
      </c>
      <c r="O1977" s="0" t="n">
        <v>99.509</v>
      </c>
      <c r="P1977" s="0" t="n">
        <v>3.495265</v>
      </c>
      <c r="Q1977" s="0" t="s">
        <v>286</v>
      </c>
    </row>
    <row r="1978" customFormat="false" ht="15" hidden="false" customHeight="false" outlineLevel="0" collapsed="false">
      <c r="A1978" s="0" t="s">
        <v>1427</v>
      </c>
      <c r="B1978" s="0" t="s">
        <v>286</v>
      </c>
      <c r="C1978" s="0" t="s">
        <v>325</v>
      </c>
      <c r="D1978" s="0" t="n">
        <v>20180723</v>
      </c>
      <c r="E1978" s="0" t="s">
        <v>1635</v>
      </c>
      <c r="F1978" s="0" t="n">
        <v>100000</v>
      </c>
      <c r="G1978" s="0" t="n">
        <v>99.553</v>
      </c>
      <c r="H1978" s="0" t="n">
        <v>3.477623</v>
      </c>
      <c r="J1978" s="224" t="n">
        <f aca="false">ROUND(D1978/10000,0)</f>
        <v>2018</v>
      </c>
      <c r="K1978" s="224" t="n">
        <f aca="false">ROUND((D1978-J1978*10000)/100,0)</f>
        <v>7</v>
      </c>
      <c r="L1978" s="224" t="n">
        <f aca="false">D1978-J1978*10000-K1978*100</f>
        <v>23</v>
      </c>
      <c r="M1978" s="325" t="n">
        <f aca="false">DATE(J1978,K1978,L1978)</f>
        <v>43304</v>
      </c>
      <c r="N1978" s="222" t="n">
        <f aca="false">M1978+E1978</f>
        <v>43304.5064930556</v>
      </c>
      <c r="O1978" s="0" t="n">
        <v>99.553</v>
      </c>
      <c r="P1978" s="0" t="n">
        <v>3.477623</v>
      </c>
      <c r="Q1978" s="0" t="s">
        <v>286</v>
      </c>
    </row>
    <row r="1979" customFormat="false" ht="15" hidden="false" customHeight="false" outlineLevel="0" collapsed="false">
      <c r="A1979" s="0" t="s">
        <v>1427</v>
      </c>
      <c r="B1979" s="0" t="s">
        <v>286</v>
      </c>
      <c r="C1979" s="0" t="s">
        <v>325</v>
      </c>
      <c r="D1979" s="0" t="n">
        <v>20180723</v>
      </c>
      <c r="E1979" s="0" t="s">
        <v>1635</v>
      </c>
      <c r="F1979" s="0" t="n">
        <v>333000</v>
      </c>
      <c r="G1979" s="0" t="n">
        <v>99.359</v>
      </c>
      <c r="H1979" s="0" t="n">
        <v>3.555479</v>
      </c>
      <c r="J1979" s="224" t="n">
        <f aca="false">ROUND(D1979/10000,0)</f>
        <v>2018</v>
      </c>
      <c r="K1979" s="224" t="n">
        <f aca="false">ROUND((D1979-J1979*10000)/100,0)</f>
        <v>7</v>
      </c>
      <c r="L1979" s="224" t="n">
        <f aca="false">D1979-J1979*10000-K1979*100</f>
        <v>23</v>
      </c>
      <c r="M1979" s="325" t="n">
        <f aca="false">DATE(J1979,K1979,L1979)</f>
        <v>43304</v>
      </c>
      <c r="N1979" s="222" t="n">
        <f aca="false">M1979+E1979</f>
        <v>43304.5064930556</v>
      </c>
      <c r="O1979" s="0" t="n">
        <v>99.359</v>
      </c>
      <c r="P1979" s="0" t="n">
        <v>3.555479</v>
      </c>
      <c r="Q1979" s="0" t="s">
        <v>286</v>
      </c>
    </row>
    <row r="1980" customFormat="false" ht="15" hidden="false" customHeight="false" outlineLevel="0" collapsed="false">
      <c r="A1980" s="0" t="s">
        <v>1427</v>
      </c>
      <c r="B1980" s="0" t="s">
        <v>286</v>
      </c>
      <c r="C1980" s="0" t="s">
        <v>325</v>
      </c>
      <c r="D1980" s="0" t="n">
        <v>20180723</v>
      </c>
      <c r="E1980" s="0" t="s">
        <v>1636</v>
      </c>
      <c r="F1980" s="0" t="n">
        <v>100000</v>
      </c>
      <c r="G1980" s="0" t="n">
        <v>99.503</v>
      </c>
      <c r="H1980" s="0" t="n">
        <v>3.497672</v>
      </c>
      <c r="J1980" s="224" t="n">
        <f aca="false">ROUND(D1980/10000,0)</f>
        <v>2018</v>
      </c>
      <c r="K1980" s="224" t="n">
        <f aca="false">ROUND((D1980-J1980*10000)/100,0)</f>
        <v>7</v>
      </c>
      <c r="L1980" s="224" t="n">
        <f aca="false">D1980-J1980*10000-K1980*100</f>
        <v>23</v>
      </c>
      <c r="M1980" s="325" t="n">
        <f aca="false">DATE(J1980,K1980,L1980)</f>
        <v>43304</v>
      </c>
      <c r="N1980" s="222" t="n">
        <f aca="false">M1980+E1980</f>
        <v>43304.5065277778</v>
      </c>
      <c r="O1980" s="0" t="n">
        <v>99.503</v>
      </c>
      <c r="P1980" s="0" t="n">
        <v>3.497672</v>
      </c>
      <c r="Q1980" s="0" t="s">
        <v>286</v>
      </c>
    </row>
    <row r="1981" customFormat="false" ht="15" hidden="false" customHeight="false" outlineLevel="0" collapsed="false">
      <c r="A1981" s="0" t="s">
        <v>1427</v>
      </c>
      <c r="B1981" s="0" t="s">
        <v>286</v>
      </c>
      <c r="C1981" s="0" t="s">
        <v>325</v>
      </c>
      <c r="D1981" s="0" t="n">
        <v>20180723</v>
      </c>
      <c r="E1981" s="0" t="s">
        <v>1637</v>
      </c>
      <c r="F1981" s="0" t="n">
        <v>250000</v>
      </c>
      <c r="G1981" s="0" t="n">
        <v>99.515</v>
      </c>
      <c r="H1981" s="0" t="n">
        <v>3.492859</v>
      </c>
      <c r="J1981" s="224" t="n">
        <f aca="false">ROUND(D1981/10000,0)</f>
        <v>2018</v>
      </c>
      <c r="K1981" s="224" t="n">
        <f aca="false">ROUND((D1981-J1981*10000)/100,0)</f>
        <v>7</v>
      </c>
      <c r="L1981" s="224" t="n">
        <f aca="false">D1981-J1981*10000-K1981*100</f>
        <v>23</v>
      </c>
      <c r="M1981" s="325" t="n">
        <f aca="false">DATE(J1981,K1981,L1981)</f>
        <v>43304</v>
      </c>
      <c r="N1981" s="222" t="n">
        <f aca="false">M1981+E1981</f>
        <v>43304.5065393519</v>
      </c>
      <c r="O1981" s="0" t="n">
        <v>99.515</v>
      </c>
      <c r="P1981" s="0" t="n">
        <v>3.492859</v>
      </c>
      <c r="Q1981" s="0" t="s">
        <v>286</v>
      </c>
    </row>
    <row r="1982" customFormat="false" ht="15" hidden="false" customHeight="false" outlineLevel="0" collapsed="false">
      <c r="A1982" s="0" t="s">
        <v>1427</v>
      </c>
      <c r="B1982" s="0" t="s">
        <v>286</v>
      </c>
      <c r="C1982" s="0" t="s">
        <v>325</v>
      </c>
      <c r="D1982" s="0" t="n">
        <v>20180723</v>
      </c>
      <c r="E1982" s="0" t="s">
        <v>1638</v>
      </c>
      <c r="F1982" s="0" t="n">
        <v>250000</v>
      </c>
      <c r="G1982" s="0" t="n">
        <v>99.515</v>
      </c>
      <c r="H1982" s="0" t="n">
        <v>3.492859</v>
      </c>
      <c r="J1982" s="224" t="n">
        <f aca="false">ROUND(D1982/10000,0)</f>
        <v>2018</v>
      </c>
      <c r="K1982" s="224" t="n">
        <f aca="false">ROUND((D1982-J1982*10000)/100,0)</f>
        <v>7</v>
      </c>
      <c r="L1982" s="224" t="n">
        <f aca="false">D1982-J1982*10000-K1982*100</f>
        <v>23</v>
      </c>
      <c r="M1982" s="325" t="n">
        <f aca="false">DATE(J1982,K1982,L1982)</f>
        <v>43304</v>
      </c>
      <c r="N1982" s="222" t="n">
        <f aca="false">M1982+E1982</f>
        <v>43304.5067013889</v>
      </c>
      <c r="O1982" s="0" t="n">
        <v>99.515</v>
      </c>
      <c r="P1982" s="0" t="n">
        <v>3.492859</v>
      </c>
      <c r="Q1982" s="0" t="s">
        <v>286</v>
      </c>
    </row>
    <row r="1983" customFormat="false" ht="15" hidden="false" customHeight="false" outlineLevel="0" collapsed="false">
      <c r="A1983" s="0" t="s">
        <v>1427</v>
      </c>
      <c r="B1983" s="0" t="s">
        <v>286</v>
      </c>
      <c r="C1983" s="0" t="s">
        <v>325</v>
      </c>
      <c r="D1983" s="0" t="n">
        <v>20180723</v>
      </c>
      <c r="E1983" s="0" t="s">
        <v>1639</v>
      </c>
      <c r="F1983" s="0" t="n">
        <v>250000</v>
      </c>
      <c r="G1983" s="0" t="n">
        <v>99.515</v>
      </c>
      <c r="H1983" s="0" t="n">
        <v>3.492859</v>
      </c>
      <c r="J1983" s="224" t="n">
        <f aca="false">ROUND(D1983/10000,0)</f>
        <v>2018</v>
      </c>
      <c r="K1983" s="224" t="n">
        <f aca="false">ROUND((D1983-J1983*10000)/100,0)</f>
        <v>7</v>
      </c>
      <c r="L1983" s="224" t="n">
        <f aca="false">D1983-J1983*10000-K1983*100</f>
        <v>23</v>
      </c>
      <c r="M1983" s="325" t="n">
        <f aca="false">DATE(J1983,K1983,L1983)</f>
        <v>43304</v>
      </c>
      <c r="N1983" s="222" t="n">
        <f aca="false">M1983+E1983</f>
        <v>43304.5069444444</v>
      </c>
      <c r="O1983" s="0" t="n">
        <v>99.515</v>
      </c>
      <c r="P1983" s="0" t="n">
        <v>3.492859</v>
      </c>
      <c r="Q1983" s="0" t="s">
        <v>286</v>
      </c>
    </row>
    <row r="1984" customFormat="false" ht="15" hidden="false" customHeight="false" outlineLevel="0" collapsed="false">
      <c r="A1984" s="0" t="s">
        <v>1427</v>
      </c>
      <c r="B1984" s="0" t="s">
        <v>286</v>
      </c>
      <c r="C1984" s="0" t="s">
        <v>325</v>
      </c>
      <c r="D1984" s="0" t="n">
        <v>20180723</v>
      </c>
      <c r="E1984" s="0" t="s">
        <v>1640</v>
      </c>
      <c r="F1984" s="0" t="n">
        <v>2000</v>
      </c>
      <c r="G1984" s="0" t="n">
        <v>100.578</v>
      </c>
      <c r="H1984" s="0" t="n">
        <v>3.069315</v>
      </c>
      <c r="J1984" s="224" t="n">
        <f aca="false">ROUND(D1984/10000,0)</f>
        <v>2018</v>
      </c>
      <c r="K1984" s="224" t="n">
        <f aca="false">ROUND((D1984-J1984*10000)/100,0)</f>
        <v>7</v>
      </c>
      <c r="L1984" s="224" t="n">
        <f aca="false">D1984-J1984*10000-K1984*100</f>
        <v>23</v>
      </c>
      <c r="M1984" s="325" t="n">
        <f aca="false">DATE(J1984,K1984,L1984)</f>
        <v>43304</v>
      </c>
      <c r="N1984" s="222" t="n">
        <f aca="false">M1984+E1984</f>
        <v>43304.5326388889</v>
      </c>
      <c r="O1984" s="0" t="n">
        <v>100.578</v>
      </c>
      <c r="P1984" s="0" t="n">
        <v>3.069315</v>
      </c>
      <c r="Q1984" s="0" t="s">
        <v>286</v>
      </c>
    </row>
    <row r="1985" customFormat="false" ht="15" hidden="false" customHeight="false" outlineLevel="0" collapsed="false">
      <c r="A1985" s="0" t="s">
        <v>1427</v>
      </c>
      <c r="B1985" s="0" t="s">
        <v>286</v>
      </c>
      <c r="C1985" s="0" t="s">
        <v>325</v>
      </c>
      <c r="D1985" s="0" t="n">
        <v>20180723</v>
      </c>
      <c r="E1985" s="0" t="s">
        <v>1641</v>
      </c>
      <c r="F1985" s="0" t="n">
        <v>2000</v>
      </c>
      <c r="G1985" s="0" t="n">
        <v>100.578</v>
      </c>
      <c r="H1985" s="0" t="n">
        <v>3.069315</v>
      </c>
      <c r="J1985" s="224" t="n">
        <f aca="false">ROUND(D1985/10000,0)</f>
        <v>2018</v>
      </c>
      <c r="K1985" s="224" t="n">
        <f aca="false">ROUND((D1985-J1985*10000)/100,0)</f>
        <v>7</v>
      </c>
      <c r="L1985" s="224" t="n">
        <f aca="false">D1985-J1985*10000-K1985*100</f>
        <v>23</v>
      </c>
      <c r="M1985" s="325" t="n">
        <f aca="false">DATE(J1985,K1985,L1985)</f>
        <v>43304</v>
      </c>
      <c r="N1985" s="222" t="n">
        <f aca="false">M1985+E1985</f>
        <v>43304.5328935185</v>
      </c>
      <c r="O1985" s="0" t="n">
        <v>100.578</v>
      </c>
      <c r="P1985" s="0" t="n">
        <v>3.069315</v>
      </c>
      <c r="Q1985" s="0" t="s">
        <v>286</v>
      </c>
    </row>
    <row r="1986" customFormat="false" ht="15" hidden="false" customHeight="false" outlineLevel="0" collapsed="false">
      <c r="A1986" s="0" t="s">
        <v>1427</v>
      </c>
      <c r="B1986" s="0" t="s">
        <v>286</v>
      </c>
      <c r="C1986" s="0" t="s">
        <v>325</v>
      </c>
      <c r="D1986" s="0" t="n">
        <v>20180723</v>
      </c>
      <c r="E1986" s="0" t="s">
        <v>1642</v>
      </c>
      <c r="F1986" s="0" t="n">
        <v>5000</v>
      </c>
      <c r="G1986" s="0" t="n">
        <v>100.152</v>
      </c>
      <c r="H1986" s="0" t="n">
        <v>3.238395</v>
      </c>
      <c r="J1986" s="224" t="n">
        <f aca="false">ROUND(D1986/10000,0)</f>
        <v>2018</v>
      </c>
      <c r="K1986" s="224" t="n">
        <f aca="false">ROUND((D1986-J1986*10000)/100,0)</f>
        <v>7</v>
      </c>
      <c r="L1986" s="224" t="n">
        <f aca="false">D1986-J1986*10000-K1986*100</f>
        <v>23</v>
      </c>
      <c r="M1986" s="325" t="n">
        <f aca="false">DATE(J1986,K1986,L1986)</f>
        <v>43304</v>
      </c>
      <c r="N1986" s="222" t="n">
        <f aca="false">M1986+E1986</f>
        <v>43304.5339236111</v>
      </c>
      <c r="O1986" s="0" t="n">
        <v>100.152</v>
      </c>
      <c r="P1986" s="0" t="n">
        <v>3.238395</v>
      </c>
      <c r="Q1986" s="0" t="s">
        <v>286</v>
      </c>
    </row>
    <row r="1987" customFormat="false" ht="15" hidden="false" customHeight="false" outlineLevel="0" collapsed="false">
      <c r="A1987" s="0" t="s">
        <v>1427</v>
      </c>
      <c r="B1987" s="0" t="s">
        <v>286</v>
      </c>
      <c r="C1987" s="0" t="s">
        <v>325</v>
      </c>
      <c r="D1987" s="0" t="n">
        <v>20180723</v>
      </c>
      <c r="E1987" s="0" t="s">
        <v>1643</v>
      </c>
      <c r="F1987" s="0" t="n">
        <v>5000</v>
      </c>
      <c r="G1987" s="0" t="n">
        <v>100.152</v>
      </c>
      <c r="H1987" s="0" t="n">
        <v>3.238395</v>
      </c>
      <c r="J1987" s="224" t="n">
        <f aca="false">ROUND(D1987/10000,0)</f>
        <v>2018</v>
      </c>
      <c r="K1987" s="224" t="n">
        <f aca="false">ROUND((D1987-J1987*10000)/100,0)</f>
        <v>7</v>
      </c>
      <c r="L1987" s="224" t="n">
        <f aca="false">D1987-J1987*10000-K1987*100</f>
        <v>23</v>
      </c>
      <c r="M1987" s="325" t="n">
        <f aca="false">DATE(J1987,K1987,L1987)</f>
        <v>43304</v>
      </c>
      <c r="N1987" s="222" t="n">
        <f aca="false">M1987+E1987</f>
        <v>43304.534212963</v>
      </c>
      <c r="O1987" s="0" t="n">
        <v>100.152</v>
      </c>
      <c r="P1987" s="0" t="n">
        <v>3.238395</v>
      </c>
      <c r="Q1987" s="0" t="s">
        <v>286</v>
      </c>
    </row>
    <row r="1988" customFormat="false" ht="15" hidden="false" customHeight="false" outlineLevel="0" collapsed="false">
      <c r="A1988" s="0" t="s">
        <v>1427</v>
      </c>
      <c r="B1988" s="0" t="s">
        <v>286</v>
      </c>
      <c r="C1988" s="0" t="s">
        <v>325</v>
      </c>
      <c r="D1988" s="0" t="n">
        <v>20180723</v>
      </c>
      <c r="E1988" s="0" t="s">
        <v>1644</v>
      </c>
      <c r="F1988" s="0" t="n">
        <v>10000</v>
      </c>
      <c r="G1988" s="0" t="n">
        <v>99.564</v>
      </c>
      <c r="H1988" s="0" t="n">
        <v>3.473214</v>
      </c>
      <c r="J1988" s="224" t="n">
        <f aca="false">ROUND(D1988/10000,0)</f>
        <v>2018</v>
      </c>
      <c r="K1988" s="224" t="n">
        <f aca="false">ROUND((D1988-J1988*10000)/100,0)</f>
        <v>7</v>
      </c>
      <c r="L1988" s="224" t="n">
        <f aca="false">D1988-J1988*10000-K1988*100</f>
        <v>23</v>
      </c>
      <c r="M1988" s="325" t="n">
        <f aca="false">DATE(J1988,K1988,L1988)</f>
        <v>43304</v>
      </c>
      <c r="N1988" s="222" t="n">
        <f aca="false">M1988+E1988</f>
        <v>43304.5572916667</v>
      </c>
      <c r="O1988" s="0" t="n">
        <v>99.564</v>
      </c>
      <c r="P1988" s="0" t="n">
        <v>3.473214</v>
      </c>
      <c r="Q1988" s="0" t="s">
        <v>286</v>
      </c>
    </row>
    <row r="1989" customFormat="false" ht="15" hidden="false" customHeight="false" outlineLevel="0" collapsed="false">
      <c r="A1989" s="0" t="s">
        <v>1427</v>
      </c>
      <c r="B1989" s="0" t="s">
        <v>286</v>
      </c>
      <c r="C1989" s="0" t="s">
        <v>325</v>
      </c>
      <c r="D1989" s="0" t="n">
        <v>20180723</v>
      </c>
      <c r="E1989" s="0" t="s">
        <v>1645</v>
      </c>
      <c r="F1989" s="0" t="n">
        <v>10000</v>
      </c>
      <c r="G1989" s="0" t="n">
        <v>99.564</v>
      </c>
      <c r="H1989" s="0" t="n">
        <v>3.473214</v>
      </c>
      <c r="J1989" s="224" t="n">
        <f aca="false">ROUND(D1989/10000,0)</f>
        <v>2018</v>
      </c>
      <c r="K1989" s="224" t="n">
        <f aca="false">ROUND((D1989-J1989*10000)/100,0)</f>
        <v>7</v>
      </c>
      <c r="L1989" s="224" t="n">
        <f aca="false">D1989-J1989*10000-K1989*100</f>
        <v>23</v>
      </c>
      <c r="M1989" s="325" t="n">
        <f aca="false">DATE(J1989,K1989,L1989)</f>
        <v>43304</v>
      </c>
      <c r="N1989" s="222" t="n">
        <f aca="false">M1989+E1989</f>
        <v>43304.5583333333</v>
      </c>
      <c r="O1989" s="0" t="n">
        <v>99.564</v>
      </c>
      <c r="P1989" s="0" t="n">
        <v>3.473214</v>
      </c>
      <c r="Q1989" s="0" t="s">
        <v>286</v>
      </c>
    </row>
    <row r="1990" customFormat="false" ht="15" hidden="false" customHeight="false" outlineLevel="0" collapsed="false">
      <c r="A1990" s="0" t="s">
        <v>1427</v>
      </c>
      <c r="B1990" s="0" t="s">
        <v>286</v>
      </c>
      <c r="C1990" s="0" t="s">
        <v>325</v>
      </c>
      <c r="D1990" s="0" t="n">
        <v>20180723</v>
      </c>
      <c r="E1990" s="0" t="s">
        <v>1646</v>
      </c>
      <c r="F1990" s="0" t="n">
        <v>282000</v>
      </c>
      <c r="G1990" s="0" t="n">
        <v>99.463</v>
      </c>
      <c r="H1990" s="0" t="n">
        <v>3.513719</v>
      </c>
      <c r="J1990" s="224" t="n">
        <f aca="false">ROUND(D1990/10000,0)</f>
        <v>2018</v>
      </c>
      <c r="K1990" s="224" t="n">
        <f aca="false">ROUND((D1990-J1990*10000)/100,0)</f>
        <v>7</v>
      </c>
      <c r="L1990" s="224" t="n">
        <f aca="false">D1990-J1990*10000-K1990*100</f>
        <v>23</v>
      </c>
      <c r="M1990" s="325" t="n">
        <f aca="false">DATE(J1990,K1990,L1990)</f>
        <v>43304</v>
      </c>
      <c r="N1990" s="222" t="n">
        <f aca="false">M1990+E1990</f>
        <v>43304.5743634259</v>
      </c>
      <c r="O1990" s="0" t="n">
        <v>99.463</v>
      </c>
      <c r="P1990" s="0" t="n">
        <v>3.513719</v>
      </c>
      <c r="Q1990" s="0" t="s">
        <v>286</v>
      </c>
    </row>
    <row r="1991" customFormat="false" ht="15" hidden="false" customHeight="false" outlineLevel="0" collapsed="false">
      <c r="A1991" s="0" t="s">
        <v>1427</v>
      </c>
      <c r="B1991" s="0" t="s">
        <v>286</v>
      </c>
      <c r="C1991" s="0" t="s">
        <v>325</v>
      </c>
      <c r="D1991" s="0" t="n">
        <v>20180723</v>
      </c>
      <c r="E1991" s="0" t="s">
        <v>1037</v>
      </c>
      <c r="F1991" s="0" t="n">
        <v>282000</v>
      </c>
      <c r="G1991" s="0" t="n">
        <v>99.463</v>
      </c>
      <c r="H1991" s="0" t="n">
        <v>3.513719</v>
      </c>
      <c r="J1991" s="224" t="n">
        <f aca="false">ROUND(D1991/10000,0)</f>
        <v>2018</v>
      </c>
      <c r="K1991" s="224" t="n">
        <f aca="false">ROUND((D1991-J1991*10000)/100,0)</f>
        <v>7</v>
      </c>
      <c r="L1991" s="224" t="n">
        <f aca="false">D1991-J1991*10000-K1991*100</f>
        <v>23</v>
      </c>
      <c r="M1991" s="325" t="n">
        <f aca="false">DATE(J1991,K1991,L1991)</f>
        <v>43304</v>
      </c>
      <c r="N1991" s="222" t="n">
        <f aca="false">M1991+E1991</f>
        <v>43304.5744560185</v>
      </c>
      <c r="O1991" s="0" t="n">
        <v>99.463</v>
      </c>
      <c r="P1991" s="0" t="n">
        <v>3.513719</v>
      </c>
      <c r="Q1991" s="0" t="s">
        <v>286</v>
      </c>
    </row>
    <row r="1992" customFormat="false" ht="15" hidden="false" customHeight="false" outlineLevel="0" collapsed="false">
      <c r="A1992" s="0" t="s">
        <v>1427</v>
      </c>
      <c r="B1992" s="0" t="s">
        <v>286</v>
      </c>
      <c r="C1992" s="0" t="s">
        <v>325</v>
      </c>
      <c r="D1992" s="0" t="n">
        <v>20180723</v>
      </c>
      <c r="E1992" s="0" t="s">
        <v>1647</v>
      </c>
      <c r="F1992" s="0" t="n">
        <v>25000</v>
      </c>
      <c r="G1992" s="0" t="n">
        <v>99.58</v>
      </c>
      <c r="H1992" s="0" t="n">
        <v>3.466802</v>
      </c>
      <c r="J1992" s="224" t="n">
        <f aca="false">ROUND(D1992/10000,0)</f>
        <v>2018</v>
      </c>
      <c r="K1992" s="224" t="n">
        <f aca="false">ROUND((D1992-J1992*10000)/100,0)</f>
        <v>7</v>
      </c>
      <c r="L1992" s="224" t="n">
        <f aca="false">D1992-J1992*10000-K1992*100</f>
        <v>23</v>
      </c>
      <c r="M1992" s="325" t="n">
        <f aca="false">DATE(J1992,K1992,L1992)</f>
        <v>43304</v>
      </c>
      <c r="N1992" s="222" t="n">
        <f aca="false">M1992+E1992</f>
        <v>43304.6387615741</v>
      </c>
      <c r="O1992" s="0" t="n">
        <v>99.58</v>
      </c>
      <c r="P1992" s="0" t="n">
        <v>3.466802</v>
      </c>
      <c r="Q1992" s="0" t="s">
        <v>286</v>
      </c>
    </row>
    <row r="1993" customFormat="false" ht="15" hidden="false" customHeight="false" outlineLevel="0" collapsed="false">
      <c r="A1993" s="0" t="s">
        <v>1427</v>
      </c>
      <c r="B1993" s="0" t="s">
        <v>286</v>
      </c>
      <c r="C1993" s="0" t="s">
        <v>325</v>
      </c>
      <c r="D1993" s="0" t="n">
        <v>20180723</v>
      </c>
      <c r="E1993" s="0" t="s">
        <v>1647</v>
      </c>
      <c r="F1993" s="0" t="n">
        <v>25000</v>
      </c>
      <c r="G1993" s="0" t="n">
        <v>99.58</v>
      </c>
      <c r="H1993" s="0" t="n">
        <v>3.466802</v>
      </c>
      <c r="J1993" s="224" t="n">
        <f aca="false">ROUND(D1993/10000,0)</f>
        <v>2018</v>
      </c>
      <c r="K1993" s="224" t="n">
        <f aca="false">ROUND((D1993-J1993*10000)/100,0)</f>
        <v>7</v>
      </c>
      <c r="L1993" s="224" t="n">
        <f aca="false">D1993-J1993*10000-K1993*100</f>
        <v>23</v>
      </c>
      <c r="M1993" s="325" t="n">
        <f aca="false">DATE(J1993,K1993,L1993)</f>
        <v>43304</v>
      </c>
      <c r="N1993" s="222" t="n">
        <f aca="false">M1993+E1993</f>
        <v>43304.6387615741</v>
      </c>
      <c r="O1993" s="0" t="n">
        <v>99.58</v>
      </c>
      <c r="P1993" s="0" t="n">
        <v>3.466802</v>
      </c>
      <c r="Q1993" s="0" t="s">
        <v>286</v>
      </c>
    </row>
    <row r="1994" customFormat="false" ht="15" hidden="false" customHeight="false" outlineLevel="0" collapsed="false">
      <c r="A1994" s="0" t="s">
        <v>1427</v>
      </c>
      <c r="B1994" s="0" t="s">
        <v>286</v>
      </c>
      <c r="C1994" s="0" t="s">
        <v>325</v>
      </c>
      <c r="D1994" s="0" t="n">
        <v>20180723</v>
      </c>
      <c r="E1994" s="0" t="s">
        <v>1648</v>
      </c>
      <c r="F1994" s="0" t="n">
        <v>25000</v>
      </c>
      <c r="G1994" s="0" t="n">
        <v>99.33</v>
      </c>
      <c r="H1994" s="0" t="n">
        <v>3.567133</v>
      </c>
      <c r="J1994" s="224" t="n">
        <f aca="false">ROUND(D1994/10000,0)</f>
        <v>2018</v>
      </c>
      <c r="K1994" s="224" t="n">
        <f aca="false">ROUND((D1994-J1994*10000)/100,0)</f>
        <v>7</v>
      </c>
      <c r="L1994" s="224" t="n">
        <f aca="false">D1994-J1994*10000-K1994*100</f>
        <v>23</v>
      </c>
      <c r="M1994" s="325" t="n">
        <f aca="false">DATE(J1994,K1994,L1994)</f>
        <v>43304</v>
      </c>
      <c r="N1994" s="222" t="n">
        <f aca="false">M1994+E1994</f>
        <v>43304.6491203704</v>
      </c>
      <c r="O1994" s="0" t="n">
        <v>99.33</v>
      </c>
      <c r="P1994" s="0" t="n">
        <v>3.567133</v>
      </c>
      <c r="Q1994" s="0" t="s">
        <v>286</v>
      </c>
    </row>
    <row r="1995" customFormat="false" ht="15" hidden="false" customHeight="false" outlineLevel="0" collapsed="false">
      <c r="A1995" s="0" t="s">
        <v>1427</v>
      </c>
      <c r="B1995" s="0" t="s">
        <v>286</v>
      </c>
      <c r="C1995" s="0" t="s">
        <v>325</v>
      </c>
      <c r="D1995" s="0" t="n">
        <v>20180723</v>
      </c>
      <c r="E1995" s="0" t="s">
        <v>1648</v>
      </c>
      <c r="F1995" s="0" t="n">
        <v>25000</v>
      </c>
      <c r="G1995" s="0" t="n">
        <v>99.41</v>
      </c>
      <c r="H1995" s="0" t="n">
        <v>3.534994</v>
      </c>
      <c r="J1995" s="224" t="n">
        <f aca="false">ROUND(D1995/10000,0)</f>
        <v>2018</v>
      </c>
      <c r="K1995" s="224" t="n">
        <f aca="false">ROUND((D1995-J1995*10000)/100,0)</f>
        <v>7</v>
      </c>
      <c r="L1995" s="224" t="n">
        <f aca="false">D1995-J1995*10000-K1995*100</f>
        <v>23</v>
      </c>
      <c r="M1995" s="325" t="n">
        <f aca="false">DATE(J1995,K1995,L1995)</f>
        <v>43304</v>
      </c>
      <c r="N1995" s="222" t="n">
        <f aca="false">M1995+E1995</f>
        <v>43304.6491203704</v>
      </c>
      <c r="O1995" s="0" t="n">
        <v>99.41</v>
      </c>
      <c r="P1995" s="0" t="n">
        <v>3.534994</v>
      </c>
      <c r="Q1995" s="0" t="s">
        <v>286</v>
      </c>
    </row>
    <row r="1996" customFormat="false" ht="15" hidden="false" customHeight="false" outlineLevel="0" collapsed="false">
      <c r="A1996" s="0" t="s">
        <v>1427</v>
      </c>
      <c r="B1996" s="0" t="s">
        <v>286</v>
      </c>
      <c r="C1996" s="0" t="s">
        <v>325</v>
      </c>
      <c r="D1996" s="0" t="n">
        <v>20180723</v>
      </c>
      <c r="E1996" s="0" t="s">
        <v>1649</v>
      </c>
      <c r="F1996" s="0" t="n">
        <v>25000</v>
      </c>
      <c r="G1996" s="0" t="n">
        <v>100.226</v>
      </c>
      <c r="H1996" s="0" t="n">
        <v>3.208961</v>
      </c>
      <c r="J1996" s="224" t="n">
        <f aca="false">ROUND(D1996/10000,0)</f>
        <v>2018</v>
      </c>
      <c r="K1996" s="224" t="n">
        <f aca="false">ROUND((D1996-J1996*10000)/100,0)</f>
        <v>7</v>
      </c>
      <c r="L1996" s="224" t="n">
        <f aca="false">D1996-J1996*10000-K1996*100</f>
        <v>23</v>
      </c>
      <c r="M1996" s="325" t="n">
        <f aca="false">DATE(J1996,K1996,L1996)</f>
        <v>43304</v>
      </c>
      <c r="N1996" s="222" t="n">
        <f aca="false">M1996+E1996</f>
        <v>43304.6628472222</v>
      </c>
      <c r="O1996" s="0" t="n">
        <v>100.226</v>
      </c>
      <c r="P1996" s="0" t="n">
        <v>3.208961</v>
      </c>
      <c r="Q1996" s="0" t="s">
        <v>286</v>
      </c>
    </row>
    <row r="1997" customFormat="false" ht="15" hidden="false" customHeight="false" outlineLevel="0" collapsed="false">
      <c r="A1997" s="0" t="s">
        <v>1427</v>
      </c>
      <c r="B1997" s="0" t="s">
        <v>286</v>
      </c>
      <c r="C1997" s="0" t="s">
        <v>325</v>
      </c>
      <c r="D1997" s="0" t="n">
        <v>20180724</v>
      </c>
      <c r="E1997" s="0" t="s">
        <v>1650</v>
      </c>
      <c r="F1997" s="0" t="n">
        <v>10000</v>
      </c>
      <c r="G1997" s="0" t="n">
        <v>99.51</v>
      </c>
      <c r="H1997" s="0" t="n">
        <v>3.495075</v>
      </c>
      <c r="J1997" s="224" t="n">
        <f aca="false">ROUND(D1997/10000,0)</f>
        <v>2018</v>
      </c>
      <c r="K1997" s="224" t="n">
        <f aca="false">ROUND((D1997-J1997*10000)/100,0)</f>
        <v>7</v>
      </c>
      <c r="L1997" s="224" t="n">
        <f aca="false">D1997-J1997*10000-K1997*100</f>
        <v>24</v>
      </c>
      <c r="M1997" s="325" t="n">
        <f aca="false">DATE(J1997,K1997,L1997)</f>
        <v>43305</v>
      </c>
      <c r="N1997" s="222" t="n">
        <f aca="false">M1997+E1997</f>
        <v>43305.4404513889</v>
      </c>
      <c r="O1997" s="0" t="n">
        <v>99.51</v>
      </c>
      <c r="P1997" s="0" t="n">
        <v>3.495075</v>
      </c>
      <c r="Q1997" s="0" t="s">
        <v>286</v>
      </c>
    </row>
    <row r="1998" customFormat="false" ht="15" hidden="false" customHeight="false" outlineLevel="0" collapsed="false">
      <c r="A1998" s="0" t="s">
        <v>1427</v>
      </c>
      <c r="B1998" s="0" t="s">
        <v>286</v>
      </c>
      <c r="C1998" s="0" t="s">
        <v>325</v>
      </c>
      <c r="D1998" s="0" t="n">
        <v>20180724</v>
      </c>
      <c r="E1998" s="0" t="s">
        <v>1650</v>
      </c>
      <c r="F1998" s="0" t="n">
        <v>10000</v>
      </c>
      <c r="G1998" s="0" t="n">
        <v>99.51</v>
      </c>
      <c r="H1998" s="0" t="n">
        <v>3.495075</v>
      </c>
      <c r="J1998" s="224" t="n">
        <f aca="false">ROUND(D1998/10000,0)</f>
        <v>2018</v>
      </c>
      <c r="K1998" s="224" t="n">
        <f aca="false">ROUND((D1998-J1998*10000)/100,0)</f>
        <v>7</v>
      </c>
      <c r="L1998" s="224" t="n">
        <f aca="false">D1998-J1998*10000-K1998*100</f>
        <v>24</v>
      </c>
      <c r="M1998" s="325" t="n">
        <f aca="false">DATE(J1998,K1998,L1998)</f>
        <v>43305</v>
      </c>
      <c r="N1998" s="222" t="n">
        <f aca="false">M1998+E1998</f>
        <v>43305.4404513889</v>
      </c>
      <c r="O1998" s="0" t="n">
        <v>99.51</v>
      </c>
      <c r="P1998" s="0" t="n">
        <v>3.495075</v>
      </c>
      <c r="Q1998" s="0" t="s">
        <v>286</v>
      </c>
    </row>
    <row r="1999" customFormat="false" ht="15" hidden="false" customHeight="false" outlineLevel="0" collapsed="false">
      <c r="A1999" s="0" t="s">
        <v>1427</v>
      </c>
      <c r="B1999" s="0" t="s">
        <v>286</v>
      </c>
      <c r="C1999" s="0" t="s">
        <v>325</v>
      </c>
      <c r="D1999" s="0" t="n">
        <v>20180724</v>
      </c>
      <c r="E1999" s="0" t="s">
        <v>355</v>
      </c>
      <c r="F1999" s="0" t="n">
        <v>20000</v>
      </c>
      <c r="G1999" s="0" t="n">
        <v>99.51</v>
      </c>
      <c r="H1999" s="0" t="n">
        <v>3.495075</v>
      </c>
      <c r="J1999" s="224" t="n">
        <f aca="false">ROUND(D1999/10000,0)</f>
        <v>2018</v>
      </c>
      <c r="K1999" s="224" t="n">
        <f aca="false">ROUND((D1999-J1999*10000)/100,0)</f>
        <v>7</v>
      </c>
      <c r="L1999" s="224" t="n">
        <f aca="false">D1999-J1999*10000-K1999*100</f>
        <v>24</v>
      </c>
      <c r="M1999" s="325" t="n">
        <f aca="false">DATE(J1999,K1999,L1999)</f>
        <v>43305</v>
      </c>
      <c r="N1999" s="222" t="n">
        <f aca="false">M1999+E1999</f>
        <v>43305.454537037</v>
      </c>
      <c r="O1999" s="0" t="n">
        <v>99.51</v>
      </c>
      <c r="P1999" s="0" t="n">
        <v>3.495075</v>
      </c>
      <c r="Q1999" s="0" t="s">
        <v>286</v>
      </c>
    </row>
    <row r="2000" customFormat="false" ht="15" hidden="false" customHeight="false" outlineLevel="0" collapsed="false">
      <c r="A2000" s="0" t="s">
        <v>1427</v>
      </c>
      <c r="B2000" s="0" t="s">
        <v>286</v>
      </c>
      <c r="C2000" s="0" t="s">
        <v>325</v>
      </c>
      <c r="D2000" s="0" t="n">
        <v>20180724</v>
      </c>
      <c r="E2000" s="0" t="s">
        <v>355</v>
      </c>
      <c r="F2000" s="0" t="n">
        <v>20000</v>
      </c>
      <c r="G2000" s="0" t="n">
        <v>99.51</v>
      </c>
      <c r="H2000" s="0" t="n">
        <v>3.495075</v>
      </c>
      <c r="J2000" s="224" t="n">
        <f aca="false">ROUND(D2000/10000,0)</f>
        <v>2018</v>
      </c>
      <c r="K2000" s="224" t="n">
        <f aca="false">ROUND((D2000-J2000*10000)/100,0)</f>
        <v>7</v>
      </c>
      <c r="L2000" s="224" t="n">
        <f aca="false">D2000-J2000*10000-K2000*100</f>
        <v>24</v>
      </c>
      <c r="M2000" s="325" t="n">
        <f aca="false">DATE(J2000,K2000,L2000)</f>
        <v>43305</v>
      </c>
      <c r="N2000" s="222" t="n">
        <f aca="false">M2000+E2000</f>
        <v>43305.454537037</v>
      </c>
      <c r="O2000" s="0" t="n">
        <v>99.51</v>
      </c>
      <c r="P2000" s="0" t="n">
        <v>3.495075</v>
      </c>
      <c r="Q2000" s="0" t="s">
        <v>286</v>
      </c>
    </row>
    <row r="2001" customFormat="false" ht="15" hidden="false" customHeight="false" outlineLevel="0" collapsed="false">
      <c r="A2001" s="0" t="s">
        <v>1427</v>
      </c>
      <c r="B2001" s="0" t="s">
        <v>286</v>
      </c>
      <c r="C2001" s="0" t="s">
        <v>325</v>
      </c>
      <c r="D2001" s="0" t="n">
        <v>20180724</v>
      </c>
      <c r="E2001" s="0" t="s">
        <v>1651</v>
      </c>
      <c r="F2001" s="0" t="n">
        <v>100000</v>
      </c>
      <c r="G2001" s="0" t="n">
        <v>99.286</v>
      </c>
      <c r="H2001" s="0" t="n">
        <v>3.585124</v>
      </c>
      <c r="J2001" s="224" t="n">
        <f aca="false">ROUND(D2001/10000,0)</f>
        <v>2018</v>
      </c>
      <c r="K2001" s="224" t="n">
        <f aca="false">ROUND((D2001-J2001*10000)/100,0)</f>
        <v>7</v>
      </c>
      <c r="L2001" s="224" t="n">
        <f aca="false">D2001-J2001*10000-K2001*100</f>
        <v>24</v>
      </c>
      <c r="M2001" s="325" t="n">
        <f aca="false">DATE(J2001,K2001,L2001)</f>
        <v>43305</v>
      </c>
      <c r="N2001" s="222" t="n">
        <f aca="false">M2001+E2001</f>
        <v>43305.4602893519</v>
      </c>
      <c r="O2001" s="0" t="n">
        <v>99.286</v>
      </c>
      <c r="P2001" s="0" t="n">
        <v>3.585124</v>
      </c>
      <c r="Q2001" s="0" t="s">
        <v>286</v>
      </c>
    </row>
    <row r="2002" customFormat="false" ht="15" hidden="false" customHeight="false" outlineLevel="0" collapsed="false">
      <c r="A2002" s="0" t="s">
        <v>1427</v>
      </c>
      <c r="B2002" s="0" t="s">
        <v>286</v>
      </c>
      <c r="C2002" s="0" t="s">
        <v>325</v>
      </c>
      <c r="D2002" s="0" t="n">
        <v>20180724</v>
      </c>
      <c r="E2002" s="0" t="s">
        <v>1652</v>
      </c>
      <c r="F2002" s="0" t="n">
        <v>10000</v>
      </c>
      <c r="G2002" s="0" t="n">
        <v>99.51</v>
      </c>
      <c r="H2002" s="0" t="n">
        <v>3.495075</v>
      </c>
      <c r="J2002" s="224" t="n">
        <f aca="false">ROUND(D2002/10000,0)</f>
        <v>2018</v>
      </c>
      <c r="K2002" s="224" t="n">
        <f aca="false">ROUND((D2002-J2002*10000)/100,0)</f>
        <v>7</v>
      </c>
      <c r="L2002" s="224" t="n">
        <f aca="false">D2002-J2002*10000-K2002*100</f>
        <v>24</v>
      </c>
      <c r="M2002" s="325" t="n">
        <f aca="false">DATE(J2002,K2002,L2002)</f>
        <v>43305</v>
      </c>
      <c r="N2002" s="222" t="n">
        <f aca="false">M2002+E2002</f>
        <v>43305.4619444444</v>
      </c>
      <c r="O2002" s="0" t="n">
        <v>99.51</v>
      </c>
      <c r="P2002" s="0" t="n">
        <v>3.495075</v>
      </c>
      <c r="Q2002" s="0" t="s">
        <v>286</v>
      </c>
    </row>
    <row r="2003" customFormat="false" ht="15" hidden="false" customHeight="false" outlineLevel="0" collapsed="false">
      <c r="A2003" s="0" t="s">
        <v>1427</v>
      </c>
      <c r="B2003" s="0" t="s">
        <v>286</v>
      </c>
      <c r="C2003" s="0" t="s">
        <v>325</v>
      </c>
      <c r="D2003" s="0" t="n">
        <v>20180724</v>
      </c>
      <c r="E2003" s="0" t="s">
        <v>1653</v>
      </c>
      <c r="F2003" s="0" t="n">
        <v>10000</v>
      </c>
      <c r="G2003" s="0" t="n">
        <v>99.51</v>
      </c>
      <c r="H2003" s="0" t="n">
        <v>3.495075</v>
      </c>
      <c r="J2003" s="224" t="n">
        <f aca="false">ROUND(D2003/10000,0)</f>
        <v>2018</v>
      </c>
      <c r="K2003" s="224" t="n">
        <f aca="false">ROUND((D2003-J2003*10000)/100,0)</f>
        <v>7</v>
      </c>
      <c r="L2003" s="224" t="n">
        <f aca="false">D2003-J2003*10000-K2003*100</f>
        <v>24</v>
      </c>
      <c r="M2003" s="325" t="n">
        <f aca="false">DATE(J2003,K2003,L2003)</f>
        <v>43305</v>
      </c>
      <c r="N2003" s="222" t="n">
        <f aca="false">M2003+E2003</f>
        <v>43305.4619675926</v>
      </c>
      <c r="O2003" s="0" t="n">
        <v>99.51</v>
      </c>
      <c r="P2003" s="0" t="n">
        <v>3.495075</v>
      </c>
      <c r="Q2003" s="0" t="s">
        <v>286</v>
      </c>
    </row>
    <row r="2004" customFormat="false" ht="15" hidden="false" customHeight="false" outlineLevel="0" collapsed="false">
      <c r="A2004" s="0" t="s">
        <v>1427</v>
      </c>
      <c r="B2004" s="0" t="s">
        <v>286</v>
      </c>
      <c r="C2004" s="0" t="s">
        <v>325</v>
      </c>
      <c r="D2004" s="0" t="n">
        <v>20180724</v>
      </c>
      <c r="E2004" s="0" t="s">
        <v>1653</v>
      </c>
      <c r="F2004" s="0" t="n">
        <v>10000</v>
      </c>
      <c r="G2004" s="0" t="n">
        <v>99.51</v>
      </c>
      <c r="H2004" s="0" t="n">
        <v>3.495075</v>
      </c>
      <c r="J2004" s="224" t="n">
        <f aca="false">ROUND(D2004/10000,0)</f>
        <v>2018</v>
      </c>
      <c r="K2004" s="224" t="n">
        <f aca="false">ROUND((D2004-J2004*10000)/100,0)</f>
        <v>7</v>
      </c>
      <c r="L2004" s="224" t="n">
        <f aca="false">D2004-J2004*10000-K2004*100</f>
        <v>24</v>
      </c>
      <c r="M2004" s="325" t="n">
        <f aca="false">DATE(J2004,K2004,L2004)</f>
        <v>43305</v>
      </c>
      <c r="N2004" s="222" t="n">
        <f aca="false">M2004+E2004</f>
        <v>43305.4619675926</v>
      </c>
      <c r="O2004" s="0" t="n">
        <v>99.51</v>
      </c>
      <c r="P2004" s="0" t="n">
        <v>3.495075</v>
      </c>
      <c r="Q2004" s="0" t="s">
        <v>286</v>
      </c>
    </row>
    <row r="2005" customFormat="false" ht="15" hidden="false" customHeight="false" outlineLevel="0" collapsed="false">
      <c r="A2005" s="0" t="s">
        <v>1427</v>
      </c>
      <c r="B2005" s="0" t="s">
        <v>286</v>
      </c>
      <c r="C2005" s="0" t="s">
        <v>325</v>
      </c>
      <c r="D2005" s="0" t="n">
        <v>20180724</v>
      </c>
      <c r="E2005" s="0" t="s">
        <v>1654</v>
      </c>
      <c r="F2005" s="0" t="n">
        <v>10000</v>
      </c>
      <c r="G2005" s="0" t="n">
        <v>100.38</v>
      </c>
      <c r="H2005" s="0" t="n">
        <v>3.147652</v>
      </c>
      <c r="J2005" s="224" t="n">
        <f aca="false">ROUND(D2005/10000,0)</f>
        <v>2018</v>
      </c>
      <c r="K2005" s="224" t="n">
        <f aca="false">ROUND((D2005-J2005*10000)/100,0)</f>
        <v>7</v>
      </c>
      <c r="L2005" s="224" t="n">
        <f aca="false">D2005-J2005*10000-K2005*100</f>
        <v>24</v>
      </c>
      <c r="M2005" s="325" t="n">
        <f aca="false">DATE(J2005,K2005,L2005)</f>
        <v>43305</v>
      </c>
      <c r="N2005" s="222" t="n">
        <f aca="false">M2005+E2005</f>
        <v>43305.4619791667</v>
      </c>
      <c r="O2005" s="0" t="n">
        <v>100.38</v>
      </c>
      <c r="P2005" s="0" t="n">
        <v>3.147652</v>
      </c>
      <c r="Q2005" s="0" t="s">
        <v>286</v>
      </c>
    </row>
    <row r="2006" customFormat="false" ht="15" hidden="false" customHeight="false" outlineLevel="0" collapsed="false">
      <c r="A2006" s="0" t="s">
        <v>1427</v>
      </c>
      <c r="B2006" s="0" t="s">
        <v>286</v>
      </c>
      <c r="C2006" s="0" t="s">
        <v>325</v>
      </c>
      <c r="D2006" s="0" t="n">
        <v>20180724</v>
      </c>
      <c r="E2006" s="0" t="s">
        <v>1655</v>
      </c>
      <c r="F2006" s="0" t="n">
        <v>48000</v>
      </c>
      <c r="G2006" s="0" t="n">
        <v>100.198</v>
      </c>
      <c r="H2006" s="0" t="n">
        <v>3.220027</v>
      </c>
      <c r="J2006" s="224" t="n">
        <f aca="false">ROUND(D2006/10000,0)</f>
        <v>2018</v>
      </c>
      <c r="K2006" s="224" t="n">
        <f aca="false">ROUND((D2006-J2006*10000)/100,0)</f>
        <v>7</v>
      </c>
      <c r="L2006" s="224" t="n">
        <f aca="false">D2006-J2006*10000-K2006*100</f>
        <v>24</v>
      </c>
      <c r="M2006" s="325" t="n">
        <f aca="false">DATE(J2006,K2006,L2006)</f>
        <v>43305</v>
      </c>
      <c r="N2006" s="222" t="n">
        <f aca="false">M2006+E2006</f>
        <v>43305.4809259259</v>
      </c>
      <c r="O2006" s="0" t="n">
        <v>100.198</v>
      </c>
      <c r="P2006" s="0" t="n">
        <v>3.220027</v>
      </c>
      <c r="Q2006" s="0" t="s">
        <v>286</v>
      </c>
    </row>
    <row r="2007" customFormat="false" ht="15" hidden="false" customHeight="false" outlineLevel="0" collapsed="false">
      <c r="A2007" s="0" t="s">
        <v>1427</v>
      </c>
      <c r="B2007" s="0" t="s">
        <v>286</v>
      </c>
      <c r="C2007" s="0" t="s">
        <v>325</v>
      </c>
      <c r="D2007" s="0" t="n">
        <v>20180724</v>
      </c>
      <c r="E2007" s="0" t="s">
        <v>1656</v>
      </c>
      <c r="F2007" s="0" t="n">
        <v>35000</v>
      </c>
      <c r="G2007" s="0" t="n">
        <v>99.546</v>
      </c>
      <c r="H2007" s="0" t="n">
        <v>3.480625</v>
      </c>
      <c r="J2007" s="224" t="n">
        <f aca="false">ROUND(D2007/10000,0)</f>
        <v>2018</v>
      </c>
      <c r="K2007" s="224" t="n">
        <f aca="false">ROUND((D2007-J2007*10000)/100,0)</f>
        <v>7</v>
      </c>
      <c r="L2007" s="224" t="n">
        <f aca="false">D2007-J2007*10000-K2007*100</f>
        <v>24</v>
      </c>
      <c r="M2007" s="325" t="n">
        <f aca="false">DATE(J2007,K2007,L2007)</f>
        <v>43305</v>
      </c>
      <c r="N2007" s="222" t="n">
        <f aca="false">M2007+E2007</f>
        <v>43305.4883564815</v>
      </c>
      <c r="O2007" s="0" t="n">
        <v>99.546</v>
      </c>
      <c r="P2007" s="0" t="n">
        <v>3.480625</v>
      </c>
      <c r="Q2007" s="0" t="s">
        <v>286</v>
      </c>
    </row>
    <row r="2008" customFormat="false" ht="15" hidden="false" customHeight="false" outlineLevel="0" collapsed="false">
      <c r="A2008" s="0" t="s">
        <v>1427</v>
      </c>
      <c r="B2008" s="0" t="s">
        <v>286</v>
      </c>
      <c r="C2008" s="0" t="s">
        <v>325</v>
      </c>
      <c r="D2008" s="0" t="n">
        <v>20180724</v>
      </c>
      <c r="E2008" s="0" t="s">
        <v>1656</v>
      </c>
      <c r="F2008" s="0" t="n">
        <v>35000</v>
      </c>
      <c r="G2008" s="0" t="n">
        <v>99.546</v>
      </c>
      <c r="H2008" s="0" t="n">
        <v>3.480625</v>
      </c>
      <c r="J2008" s="224" t="n">
        <f aca="false">ROUND(D2008/10000,0)</f>
        <v>2018</v>
      </c>
      <c r="K2008" s="224" t="n">
        <f aca="false">ROUND((D2008-J2008*10000)/100,0)</f>
        <v>7</v>
      </c>
      <c r="L2008" s="224" t="n">
        <f aca="false">D2008-J2008*10000-K2008*100</f>
        <v>24</v>
      </c>
      <c r="M2008" s="325" t="n">
        <f aca="false">DATE(J2008,K2008,L2008)</f>
        <v>43305</v>
      </c>
      <c r="N2008" s="222" t="n">
        <f aca="false">M2008+E2008</f>
        <v>43305.4883564815</v>
      </c>
      <c r="O2008" s="0" t="n">
        <v>99.546</v>
      </c>
      <c r="P2008" s="0" t="n">
        <v>3.480625</v>
      </c>
      <c r="Q2008" s="0" t="s">
        <v>286</v>
      </c>
    </row>
    <row r="2009" customFormat="false" ht="15" hidden="false" customHeight="false" outlineLevel="0" collapsed="false">
      <c r="A2009" s="0" t="s">
        <v>1427</v>
      </c>
      <c r="B2009" s="0" t="s">
        <v>286</v>
      </c>
      <c r="C2009" s="0" t="s">
        <v>325</v>
      </c>
      <c r="D2009" s="0" t="n">
        <v>20180724</v>
      </c>
      <c r="E2009" s="0" t="s">
        <v>1657</v>
      </c>
      <c r="F2009" s="0" t="n">
        <v>35000</v>
      </c>
      <c r="G2009" s="0" t="n">
        <v>99.546</v>
      </c>
      <c r="H2009" s="0" t="n">
        <v>3.480625</v>
      </c>
      <c r="J2009" s="224" t="n">
        <f aca="false">ROUND(D2009/10000,0)</f>
        <v>2018</v>
      </c>
      <c r="K2009" s="224" t="n">
        <f aca="false">ROUND((D2009-J2009*10000)/100,0)</f>
        <v>7</v>
      </c>
      <c r="L2009" s="224" t="n">
        <f aca="false">D2009-J2009*10000-K2009*100</f>
        <v>24</v>
      </c>
      <c r="M2009" s="325" t="n">
        <f aca="false">DATE(J2009,K2009,L2009)</f>
        <v>43305</v>
      </c>
      <c r="N2009" s="222" t="n">
        <f aca="false">M2009+E2009</f>
        <v>43305.4885300926</v>
      </c>
      <c r="O2009" s="0" t="n">
        <v>99.546</v>
      </c>
      <c r="P2009" s="0" t="n">
        <v>3.480625</v>
      </c>
      <c r="Q2009" s="0" t="s">
        <v>286</v>
      </c>
    </row>
    <row r="2010" customFormat="false" ht="15" hidden="false" customHeight="false" outlineLevel="0" collapsed="false">
      <c r="A2010" s="0" t="s">
        <v>1427</v>
      </c>
      <c r="B2010" s="0" t="s">
        <v>286</v>
      </c>
      <c r="C2010" s="0" t="s">
        <v>325</v>
      </c>
      <c r="D2010" s="0" t="n">
        <v>20180724</v>
      </c>
      <c r="E2010" s="0" t="s">
        <v>1658</v>
      </c>
      <c r="F2010" s="0" t="n">
        <v>15000</v>
      </c>
      <c r="G2010" s="0" t="n">
        <v>99.496</v>
      </c>
      <c r="H2010" s="0" t="n">
        <v>3.500696</v>
      </c>
      <c r="J2010" s="224" t="n">
        <f aca="false">ROUND(D2010/10000,0)</f>
        <v>2018</v>
      </c>
      <c r="K2010" s="224" t="n">
        <f aca="false">ROUND((D2010-J2010*10000)/100,0)</f>
        <v>7</v>
      </c>
      <c r="L2010" s="224" t="n">
        <f aca="false">D2010-J2010*10000-K2010*100</f>
        <v>24</v>
      </c>
      <c r="M2010" s="325" t="n">
        <f aca="false">DATE(J2010,K2010,L2010)</f>
        <v>43305</v>
      </c>
      <c r="N2010" s="222" t="n">
        <f aca="false">M2010+E2010</f>
        <v>43305.5037847222</v>
      </c>
      <c r="O2010" s="0" t="n">
        <v>99.496</v>
      </c>
      <c r="P2010" s="0" t="n">
        <v>3.500696</v>
      </c>
      <c r="Q2010" s="0" t="s">
        <v>286</v>
      </c>
    </row>
    <row r="2011" customFormat="false" ht="15" hidden="false" customHeight="false" outlineLevel="0" collapsed="false">
      <c r="A2011" s="0" t="s">
        <v>1427</v>
      </c>
      <c r="B2011" s="0" t="s">
        <v>286</v>
      </c>
      <c r="C2011" s="0" t="s">
        <v>325</v>
      </c>
      <c r="D2011" s="0" t="n">
        <v>20180724</v>
      </c>
      <c r="E2011" s="0" t="s">
        <v>1658</v>
      </c>
      <c r="F2011" s="0" t="n">
        <v>15000</v>
      </c>
      <c r="G2011" s="0" t="n">
        <v>100.441</v>
      </c>
      <c r="H2011" s="0" t="n">
        <v>3.12343</v>
      </c>
      <c r="J2011" s="224" t="n">
        <f aca="false">ROUND(D2011/10000,0)</f>
        <v>2018</v>
      </c>
      <c r="K2011" s="224" t="n">
        <f aca="false">ROUND((D2011-J2011*10000)/100,0)</f>
        <v>7</v>
      </c>
      <c r="L2011" s="224" t="n">
        <f aca="false">D2011-J2011*10000-K2011*100</f>
        <v>24</v>
      </c>
      <c r="M2011" s="325" t="n">
        <f aca="false">DATE(J2011,K2011,L2011)</f>
        <v>43305</v>
      </c>
      <c r="N2011" s="222" t="n">
        <f aca="false">M2011+E2011</f>
        <v>43305.5037847222</v>
      </c>
      <c r="O2011" s="0" t="n">
        <v>100.441</v>
      </c>
      <c r="P2011" s="0" t="n">
        <v>3.12343</v>
      </c>
      <c r="Q2011" s="0" t="s">
        <v>286</v>
      </c>
    </row>
    <row r="2012" customFormat="false" ht="15" hidden="false" customHeight="false" outlineLevel="0" collapsed="false">
      <c r="A2012" s="0" t="s">
        <v>1427</v>
      </c>
      <c r="B2012" s="0" t="s">
        <v>286</v>
      </c>
      <c r="C2012" s="0" t="s">
        <v>325</v>
      </c>
      <c r="D2012" s="0" t="n">
        <v>20180724</v>
      </c>
      <c r="E2012" s="0" t="s">
        <v>1659</v>
      </c>
      <c r="F2012" s="0" t="n">
        <v>650000</v>
      </c>
      <c r="G2012" s="0" t="n">
        <v>99.528</v>
      </c>
      <c r="H2012" s="0" t="n">
        <v>3.487849</v>
      </c>
      <c r="J2012" s="224" t="n">
        <f aca="false">ROUND(D2012/10000,0)</f>
        <v>2018</v>
      </c>
      <c r="K2012" s="224" t="n">
        <f aca="false">ROUND((D2012-J2012*10000)/100,0)</f>
        <v>7</v>
      </c>
      <c r="L2012" s="224" t="n">
        <f aca="false">D2012-J2012*10000-K2012*100</f>
        <v>24</v>
      </c>
      <c r="M2012" s="325" t="n">
        <f aca="false">DATE(J2012,K2012,L2012)</f>
        <v>43305</v>
      </c>
      <c r="N2012" s="222" t="n">
        <f aca="false">M2012+E2012</f>
        <v>43305.5039351852</v>
      </c>
      <c r="O2012" s="0" t="n">
        <v>99.528</v>
      </c>
      <c r="P2012" s="0" t="n">
        <v>3.487849</v>
      </c>
      <c r="Q2012" s="0" t="s">
        <v>286</v>
      </c>
    </row>
    <row r="2013" customFormat="false" ht="15" hidden="false" customHeight="false" outlineLevel="0" collapsed="false">
      <c r="A2013" s="0" t="s">
        <v>1427</v>
      </c>
      <c r="B2013" s="0" t="s">
        <v>286</v>
      </c>
      <c r="C2013" s="0" t="s">
        <v>325</v>
      </c>
      <c r="D2013" s="0" t="n">
        <v>20180724</v>
      </c>
      <c r="E2013" s="0" t="s">
        <v>1660</v>
      </c>
      <c r="F2013" s="0" t="n">
        <v>650000</v>
      </c>
      <c r="G2013" s="0" t="n">
        <v>99.528</v>
      </c>
      <c r="H2013" s="0" t="n">
        <v>3.487849</v>
      </c>
      <c r="J2013" s="224" t="n">
        <f aca="false">ROUND(D2013/10000,0)</f>
        <v>2018</v>
      </c>
      <c r="K2013" s="224" t="n">
        <f aca="false">ROUND((D2013-J2013*10000)/100,0)</f>
        <v>7</v>
      </c>
      <c r="L2013" s="224" t="n">
        <f aca="false">D2013-J2013*10000-K2013*100</f>
        <v>24</v>
      </c>
      <c r="M2013" s="325" t="n">
        <f aca="false">DATE(J2013,K2013,L2013)</f>
        <v>43305</v>
      </c>
      <c r="N2013" s="222" t="n">
        <f aca="false">M2013+E2013</f>
        <v>43305.5044097222</v>
      </c>
      <c r="O2013" s="0" t="n">
        <v>99.528</v>
      </c>
      <c r="P2013" s="0" t="n">
        <v>3.487849</v>
      </c>
      <c r="Q2013" s="0" t="s">
        <v>286</v>
      </c>
    </row>
    <row r="2014" customFormat="false" ht="15" hidden="false" customHeight="false" outlineLevel="0" collapsed="false">
      <c r="A2014" s="0" t="s">
        <v>1427</v>
      </c>
      <c r="B2014" s="0" t="s">
        <v>286</v>
      </c>
      <c r="C2014" s="0" t="s">
        <v>325</v>
      </c>
      <c r="D2014" s="0" t="n">
        <v>20180724</v>
      </c>
      <c r="E2014" s="0" t="s">
        <v>1661</v>
      </c>
      <c r="F2014" s="0" t="n">
        <v>20000</v>
      </c>
      <c r="G2014" s="0" t="n">
        <v>99.53</v>
      </c>
      <c r="H2014" s="0" t="n">
        <v>3.487046</v>
      </c>
      <c r="J2014" s="224" t="n">
        <f aca="false">ROUND(D2014/10000,0)</f>
        <v>2018</v>
      </c>
      <c r="K2014" s="224" t="n">
        <f aca="false">ROUND((D2014-J2014*10000)/100,0)</f>
        <v>7</v>
      </c>
      <c r="L2014" s="224" t="n">
        <f aca="false">D2014-J2014*10000-K2014*100</f>
        <v>24</v>
      </c>
      <c r="M2014" s="325" t="n">
        <f aca="false">DATE(J2014,K2014,L2014)</f>
        <v>43305</v>
      </c>
      <c r="N2014" s="222" t="n">
        <f aca="false">M2014+E2014</f>
        <v>43305.6052430556</v>
      </c>
      <c r="O2014" s="0" t="n">
        <v>99.53</v>
      </c>
      <c r="P2014" s="0" t="n">
        <v>3.487046</v>
      </c>
      <c r="Q2014" s="0" t="s">
        <v>286</v>
      </c>
    </row>
    <row r="2015" customFormat="false" ht="15" hidden="false" customHeight="false" outlineLevel="0" collapsed="false">
      <c r="A2015" s="0" t="s">
        <v>1427</v>
      </c>
      <c r="B2015" s="0" t="s">
        <v>286</v>
      </c>
      <c r="C2015" s="0" t="s">
        <v>325</v>
      </c>
      <c r="D2015" s="0" t="n">
        <v>20180724</v>
      </c>
      <c r="E2015" s="0" t="s">
        <v>1662</v>
      </c>
      <c r="F2015" s="0" t="n">
        <v>20000</v>
      </c>
      <c r="G2015" s="0" t="n">
        <v>99.53</v>
      </c>
      <c r="H2015" s="0" t="n">
        <v>3.487046</v>
      </c>
      <c r="J2015" s="224" t="n">
        <f aca="false">ROUND(D2015/10000,0)</f>
        <v>2018</v>
      </c>
      <c r="K2015" s="224" t="n">
        <f aca="false">ROUND((D2015-J2015*10000)/100,0)</f>
        <v>7</v>
      </c>
      <c r="L2015" s="224" t="n">
        <f aca="false">D2015-J2015*10000-K2015*100</f>
        <v>24</v>
      </c>
      <c r="M2015" s="325" t="n">
        <f aca="false">DATE(J2015,K2015,L2015)</f>
        <v>43305</v>
      </c>
      <c r="N2015" s="222" t="n">
        <f aca="false">M2015+E2015</f>
        <v>43305.6054166667</v>
      </c>
      <c r="O2015" s="0" t="n">
        <v>99.53</v>
      </c>
      <c r="P2015" s="0" t="n">
        <v>3.487046</v>
      </c>
      <c r="Q2015" s="0" t="s">
        <v>286</v>
      </c>
    </row>
    <row r="2016" customFormat="false" ht="15" hidden="false" customHeight="false" outlineLevel="0" collapsed="false">
      <c r="A2016" s="0" t="s">
        <v>1427</v>
      </c>
      <c r="B2016" s="0" t="s">
        <v>286</v>
      </c>
      <c r="C2016" s="0" t="s">
        <v>325</v>
      </c>
      <c r="D2016" s="0" t="n">
        <v>20180724</v>
      </c>
      <c r="E2016" s="0" t="s">
        <v>1663</v>
      </c>
      <c r="F2016" s="0" t="n">
        <v>5000</v>
      </c>
      <c r="G2016" s="0" t="n">
        <v>99.523</v>
      </c>
      <c r="H2016" s="0" t="n">
        <v>3.489856</v>
      </c>
      <c r="J2016" s="224" t="n">
        <f aca="false">ROUND(D2016/10000,0)</f>
        <v>2018</v>
      </c>
      <c r="K2016" s="224" t="n">
        <f aca="false">ROUND((D2016-J2016*10000)/100,0)</f>
        <v>7</v>
      </c>
      <c r="L2016" s="224" t="n">
        <f aca="false">D2016-J2016*10000-K2016*100</f>
        <v>24</v>
      </c>
      <c r="M2016" s="325" t="n">
        <f aca="false">DATE(J2016,K2016,L2016)</f>
        <v>43305</v>
      </c>
      <c r="N2016" s="222" t="n">
        <f aca="false">M2016+E2016</f>
        <v>43305.6092476852</v>
      </c>
      <c r="O2016" s="0" t="n">
        <v>99.523</v>
      </c>
      <c r="P2016" s="0" t="n">
        <v>3.489856</v>
      </c>
      <c r="Q2016" s="0" t="s">
        <v>286</v>
      </c>
    </row>
    <row r="2017" customFormat="false" ht="15" hidden="false" customHeight="false" outlineLevel="0" collapsed="false">
      <c r="A2017" s="0" t="s">
        <v>1427</v>
      </c>
      <c r="B2017" s="0" t="s">
        <v>286</v>
      </c>
      <c r="C2017" s="0" t="s">
        <v>325</v>
      </c>
      <c r="D2017" s="0" t="n">
        <v>20180724</v>
      </c>
      <c r="E2017" s="0" t="s">
        <v>1664</v>
      </c>
      <c r="F2017" s="0" t="n">
        <v>5000</v>
      </c>
      <c r="G2017" s="0" t="n">
        <v>99.523</v>
      </c>
      <c r="H2017" s="0" t="n">
        <v>3.489856</v>
      </c>
      <c r="J2017" s="224" t="n">
        <f aca="false">ROUND(D2017/10000,0)</f>
        <v>2018</v>
      </c>
      <c r="K2017" s="224" t="n">
        <f aca="false">ROUND((D2017-J2017*10000)/100,0)</f>
        <v>7</v>
      </c>
      <c r="L2017" s="224" t="n">
        <f aca="false">D2017-J2017*10000-K2017*100</f>
        <v>24</v>
      </c>
      <c r="M2017" s="325" t="n">
        <f aca="false">DATE(J2017,K2017,L2017)</f>
        <v>43305</v>
      </c>
      <c r="N2017" s="222" t="n">
        <f aca="false">M2017+E2017</f>
        <v>43305.6094675926</v>
      </c>
      <c r="O2017" s="0" t="n">
        <v>99.523</v>
      </c>
      <c r="P2017" s="0" t="n">
        <v>3.489856</v>
      </c>
      <c r="Q2017" s="0" t="s">
        <v>286</v>
      </c>
    </row>
    <row r="2018" customFormat="false" ht="15" hidden="false" customHeight="false" outlineLevel="0" collapsed="false">
      <c r="A2018" s="0" t="s">
        <v>1427</v>
      </c>
      <c r="B2018" s="0" t="s">
        <v>286</v>
      </c>
      <c r="C2018" s="0" t="s">
        <v>325</v>
      </c>
      <c r="D2018" s="0" t="n">
        <v>20180725</v>
      </c>
      <c r="E2018" s="0" t="s">
        <v>1665</v>
      </c>
      <c r="F2018" s="0" t="n">
        <v>100000</v>
      </c>
      <c r="G2018" s="0" t="n">
        <v>99.570312</v>
      </c>
      <c r="H2018" s="0" t="n">
        <v>3.471058</v>
      </c>
      <c r="J2018" s="224" t="n">
        <f aca="false">ROUND(D2018/10000,0)</f>
        <v>2018</v>
      </c>
      <c r="K2018" s="224" t="n">
        <f aca="false">ROUND((D2018-J2018*10000)/100,0)</f>
        <v>7</v>
      </c>
      <c r="L2018" s="224" t="n">
        <f aca="false">D2018-J2018*10000-K2018*100</f>
        <v>25</v>
      </c>
      <c r="M2018" s="325" t="n">
        <f aca="false">DATE(J2018,K2018,L2018)</f>
        <v>43306</v>
      </c>
      <c r="N2018" s="222" t="n">
        <f aca="false">M2018+E2018</f>
        <v>43306.4088541667</v>
      </c>
      <c r="O2018" s="0" t="n">
        <v>99.570312</v>
      </c>
      <c r="P2018" s="0" t="n">
        <v>3.471058</v>
      </c>
      <c r="Q2018" s="0" t="s">
        <v>286</v>
      </c>
    </row>
    <row r="2019" customFormat="false" ht="15" hidden="false" customHeight="false" outlineLevel="0" collapsed="false">
      <c r="A2019" s="0" t="s">
        <v>1427</v>
      </c>
      <c r="B2019" s="0" t="s">
        <v>286</v>
      </c>
      <c r="C2019" s="0" t="s">
        <v>325</v>
      </c>
      <c r="D2019" s="0" t="n">
        <v>20180725</v>
      </c>
      <c r="E2019" s="0" t="s">
        <v>1666</v>
      </c>
      <c r="F2019" s="0" t="n">
        <v>13000</v>
      </c>
      <c r="G2019" s="0" t="n">
        <v>100.213</v>
      </c>
      <c r="H2019" s="0" t="n">
        <v>3.213983</v>
      </c>
      <c r="J2019" s="224" t="n">
        <f aca="false">ROUND(D2019/10000,0)</f>
        <v>2018</v>
      </c>
      <c r="K2019" s="224" t="n">
        <f aca="false">ROUND((D2019-J2019*10000)/100,0)</f>
        <v>7</v>
      </c>
      <c r="L2019" s="224" t="n">
        <f aca="false">D2019-J2019*10000-K2019*100</f>
        <v>25</v>
      </c>
      <c r="M2019" s="325" t="n">
        <f aca="false">DATE(J2019,K2019,L2019)</f>
        <v>43306</v>
      </c>
      <c r="N2019" s="222" t="n">
        <f aca="false">M2019+E2019</f>
        <v>43306.4384722222</v>
      </c>
      <c r="O2019" s="0" t="n">
        <v>100.213</v>
      </c>
      <c r="P2019" s="0" t="n">
        <v>3.213983</v>
      </c>
      <c r="Q2019" s="0" t="s">
        <v>286</v>
      </c>
    </row>
    <row r="2020" customFormat="false" ht="15" hidden="false" customHeight="false" outlineLevel="0" collapsed="false">
      <c r="A2020" s="0" t="s">
        <v>1427</v>
      </c>
      <c r="B2020" s="0" t="s">
        <v>286</v>
      </c>
      <c r="C2020" s="0" t="s">
        <v>325</v>
      </c>
      <c r="D2020" s="0" t="n">
        <v>20180725</v>
      </c>
      <c r="E2020" s="0" t="s">
        <v>1667</v>
      </c>
      <c r="F2020" s="0" t="n">
        <v>25000</v>
      </c>
      <c r="G2020" s="0" t="n">
        <v>99.61</v>
      </c>
      <c r="H2020" s="0" t="n">
        <v>3.455124</v>
      </c>
      <c r="J2020" s="224" t="n">
        <f aca="false">ROUND(D2020/10000,0)</f>
        <v>2018</v>
      </c>
      <c r="K2020" s="224" t="n">
        <f aca="false">ROUND((D2020-J2020*10000)/100,0)</f>
        <v>7</v>
      </c>
      <c r="L2020" s="224" t="n">
        <f aca="false">D2020-J2020*10000-K2020*100</f>
        <v>25</v>
      </c>
      <c r="M2020" s="325" t="n">
        <f aca="false">DATE(J2020,K2020,L2020)</f>
        <v>43306</v>
      </c>
      <c r="N2020" s="222" t="n">
        <f aca="false">M2020+E2020</f>
        <v>43306.4572569444</v>
      </c>
      <c r="O2020" s="0" t="n">
        <v>99.61</v>
      </c>
      <c r="P2020" s="0" t="n">
        <v>3.455124</v>
      </c>
      <c r="Q2020" s="0" t="s">
        <v>286</v>
      </c>
    </row>
    <row r="2021" customFormat="false" ht="15" hidden="false" customHeight="false" outlineLevel="0" collapsed="false">
      <c r="A2021" s="0" t="s">
        <v>1427</v>
      </c>
      <c r="B2021" s="0" t="s">
        <v>286</v>
      </c>
      <c r="C2021" s="0" t="s">
        <v>325</v>
      </c>
      <c r="D2021" s="0" t="n">
        <v>20180725</v>
      </c>
      <c r="E2021" s="0" t="s">
        <v>1668</v>
      </c>
      <c r="F2021" s="0" t="n">
        <v>25000</v>
      </c>
      <c r="G2021" s="0" t="n">
        <v>99.61</v>
      </c>
      <c r="H2021" s="0" t="n">
        <v>3.455124</v>
      </c>
      <c r="J2021" s="224" t="n">
        <f aca="false">ROUND(D2021/10000,0)</f>
        <v>2018</v>
      </c>
      <c r="K2021" s="224" t="n">
        <f aca="false">ROUND((D2021-J2021*10000)/100,0)</f>
        <v>7</v>
      </c>
      <c r="L2021" s="224" t="n">
        <f aca="false">D2021-J2021*10000-K2021*100</f>
        <v>25</v>
      </c>
      <c r="M2021" s="325" t="n">
        <f aca="false">DATE(J2021,K2021,L2021)</f>
        <v>43306</v>
      </c>
      <c r="N2021" s="222" t="n">
        <f aca="false">M2021+E2021</f>
        <v>43306.457650463</v>
      </c>
      <c r="O2021" s="0" t="n">
        <v>99.61</v>
      </c>
      <c r="P2021" s="0" t="n">
        <v>3.455124</v>
      </c>
      <c r="Q2021" s="0" t="s">
        <v>286</v>
      </c>
    </row>
    <row r="2022" customFormat="false" ht="15" hidden="false" customHeight="false" outlineLevel="0" collapsed="false">
      <c r="A2022" s="0" t="s">
        <v>1427</v>
      </c>
      <c r="B2022" s="0" t="s">
        <v>286</v>
      </c>
      <c r="C2022" s="0" t="s">
        <v>325</v>
      </c>
      <c r="D2022" s="0" t="n">
        <v>20180725</v>
      </c>
      <c r="E2022" s="0" t="s">
        <v>1668</v>
      </c>
      <c r="F2022" s="0" t="n">
        <v>25000</v>
      </c>
      <c r="G2022" s="0" t="n">
        <v>99.71</v>
      </c>
      <c r="H2022" s="0" t="n">
        <v>3.415011</v>
      </c>
      <c r="J2022" s="224" t="n">
        <f aca="false">ROUND(D2022/10000,0)</f>
        <v>2018</v>
      </c>
      <c r="K2022" s="224" t="n">
        <f aca="false">ROUND((D2022-J2022*10000)/100,0)</f>
        <v>7</v>
      </c>
      <c r="L2022" s="224" t="n">
        <f aca="false">D2022-J2022*10000-K2022*100</f>
        <v>25</v>
      </c>
      <c r="M2022" s="325" t="n">
        <f aca="false">DATE(J2022,K2022,L2022)</f>
        <v>43306</v>
      </c>
      <c r="N2022" s="222" t="n">
        <f aca="false">M2022+E2022</f>
        <v>43306.457650463</v>
      </c>
      <c r="O2022" s="0" t="n">
        <v>99.71</v>
      </c>
      <c r="P2022" s="0" t="n">
        <v>3.415011</v>
      </c>
      <c r="Q2022" s="0" t="s">
        <v>286</v>
      </c>
    </row>
    <row r="2023" customFormat="false" ht="15" hidden="false" customHeight="false" outlineLevel="0" collapsed="false">
      <c r="A2023" s="0" t="s">
        <v>1427</v>
      </c>
      <c r="B2023" s="0" t="s">
        <v>286</v>
      </c>
      <c r="C2023" s="0" t="s">
        <v>325</v>
      </c>
      <c r="D2023" s="0" t="n">
        <v>20180725</v>
      </c>
      <c r="E2023" s="0" t="s">
        <v>1668</v>
      </c>
      <c r="F2023" s="0" t="n">
        <v>25000</v>
      </c>
      <c r="G2023" s="0" t="n">
        <v>99.61</v>
      </c>
      <c r="H2023" s="0" t="n">
        <v>3.455124</v>
      </c>
      <c r="J2023" s="224" t="n">
        <f aca="false">ROUND(D2023/10000,0)</f>
        <v>2018</v>
      </c>
      <c r="K2023" s="224" t="n">
        <f aca="false">ROUND((D2023-J2023*10000)/100,0)</f>
        <v>7</v>
      </c>
      <c r="L2023" s="224" t="n">
        <f aca="false">D2023-J2023*10000-K2023*100</f>
        <v>25</v>
      </c>
      <c r="M2023" s="325" t="n">
        <f aca="false">DATE(J2023,K2023,L2023)</f>
        <v>43306</v>
      </c>
      <c r="N2023" s="222" t="n">
        <f aca="false">M2023+E2023</f>
        <v>43306.457650463</v>
      </c>
      <c r="O2023" s="0" t="n">
        <v>99.61</v>
      </c>
      <c r="P2023" s="0" t="n">
        <v>3.455124</v>
      </c>
      <c r="Q2023" s="0" t="s">
        <v>286</v>
      </c>
    </row>
    <row r="2024" customFormat="false" ht="15" hidden="false" customHeight="false" outlineLevel="0" collapsed="false">
      <c r="A2024" s="0" t="s">
        <v>1427</v>
      </c>
      <c r="B2024" s="0" t="s">
        <v>286</v>
      </c>
      <c r="C2024" s="0" t="s">
        <v>325</v>
      </c>
      <c r="D2024" s="0" t="n">
        <v>20180725</v>
      </c>
      <c r="E2024" s="0" t="s">
        <v>1669</v>
      </c>
      <c r="F2024" s="0" t="n">
        <v>100000</v>
      </c>
      <c r="G2024" s="0" t="n">
        <v>99.575</v>
      </c>
      <c r="H2024" s="0" t="n">
        <v>3.469175</v>
      </c>
      <c r="J2024" s="224" t="n">
        <f aca="false">ROUND(D2024/10000,0)</f>
        <v>2018</v>
      </c>
      <c r="K2024" s="224" t="n">
        <f aca="false">ROUND((D2024-J2024*10000)/100,0)</f>
        <v>7</v>
      </c>
      <c r="L2024" s="224" t="n">
        <f aca="false">D2024-J2024*10000-K2024*100</f>
        <v>25</v>
      </c>
      <c r="M2024" s="325" t="n">
        <f aca="false">DATE(J2024,K2024,L2024)</f>
        <v>43306</v>
      </c>
      <c r="N2024" s="222" t="n">
        <f aca="false">M2024+E2024</f>
        <v>43306.4690856481</v>
      </c>
      <c r="O2024" s="0" t="n">
        <v>99.575</v>
      </c>
      <c r="P2024" s="0" t="n">
        <v>3.469175</v>
      </c>
      <c r="Q2024" s="0" t="s">
        <v>286</v>
      </c>
    </row>
    <row r="2025" customFormat="false" ht="15" hidden="false" customHeight="false" outlineLevel="0" collapsed="false">
      <c r="A2025" s="0" t="s">
        <v>1427</v>
      </c>
      <c r="B2025" s="0" t="s">
        <v>286</v>
      </c>
      <c r="C2025" s="0" t="s">
        <v>325</v>
      </c>
      <c r="D2025" s="0" t="n">
        <v>20180725</v>
      </c>
      <c r="E2025" s="0" t="s">
        <v>1670</v>
      </c>
      <c r="F2025" s="0" t="n">
        <v>10000</v>
      </c>
      <c r="G2025" s="0" t="n">
        <v>99.61</v>
      </c>
      <c r="H2025" s="0" t="n">
        <v>3.455124</v>
      </c>
      <c r="J2025" s="224" t="n">
        <f aca="false">ROUND(D2025/10000,0)</f>
        <v>2018</v>
      </c>
      <c r="K2025" s="224" t="n">
        <f aca="false">ROUND((D2025-J2025*10000)/100,0)</f>
        <v>7</v>
      </c>
      <c r="L2025" s="224" t="n">
        <f aca="false">D2025-J2025*10000-K2025*100</f>
        <v>25</v>
      </c>
      <c r="M2025" s="325" t="n">
        <f aca="false">DATE(J2025,K2025,L2025)</f>
        <v>43306</v>
      </c>
      <c r="N2025" s="222" t="n">
        <f aca="false">M2025+E2025</f>
        <v>43306.515775463</v>
      </c>
      <c r="O2025" s="0" t="n">
        <v>99.61</v>
      </c>
      <c r="P2025" s="0" t="n">
        <v>3.455124</v>
      </c>
      <c r="Q2025" s="0" t="s">
        <v>286</v>
      </c>
    </row>
    <row r="2026" customFormat="false" ht="15" hidden="false" customHeight="false" outlineLevel="0" collapsed="false">
      <c r="A2026" s="0" t="s">
        <v>1427</v>
      </c>
      <c r="B2026" s="0" t="s">
        <v>286</v>
      </c>
      <c r="C2026" s="0" t="s">
        <v>325</v>
      </c>
      <c r="D2026" s="0" t="n">
        <v>20180725</v>
      </c>
      <c r="E2026" s="0" t="s">
        <v>1670</v>
      </c>
      <c r="F2026" s="0" t="n">
        <v>10000</v>
      </c>
      <c r="G2026" s="0" t="n">
        <v>99.76</v>
      </c>
      <c r="H2026" s="0" t="n">
        <v>3.394973</v>
      </c>
      <c r="J2026" s="224" t="n">
        <f aca="false">ROUND(D2026/10000,0)</f>
        <v>2018</v>
      </c>
      <c r="K2026" s="224" t="n">
        <f aca="false">ROUND((D2026-J2026*10000)/100,0)</f>
        <v>7</v>
      </c>
      <c r="L2026" s="224" t="n">
        <f aca="false">D2026-J2026*10000-K2026*100</f>
        <v>25</v>
      </c>
      <c r="M2026" s="325" t="n">
        <f aca="false">DATE(J2026,K2026,L2026)</f>
        <v>43306</v>
      </c>
      <c r="N2026" s="222" t="n">
        <f aca="false">M2026+E2026</f>
        <v>43306.515775463</v>
      </c>
      <c r="O2026" s="0" t="n">
        <v>99.76</v>
      </c>
      <c r="P2026" s="0" t="n">
        <v>3.394973</v>
      </c>
      <c r="Q2026" s="0" t="s">
        <v>286</v>
      </c>
    </row>
    <row r="2027" customFormat="false" ht="15" hidden="false" customHeight="false" outlineLevel="0" collapsed="false">
      <c r="A2027" s="0" t="s">
        <v>1427</v>
      </c>
      <c r="B2027" s="0" t="s">
        <v>286</v>
      </c>
      <c r="C2027" s="0" t="s">
        <v>325</v>
      </c>
      <c r="D2027" s="0" t="n">
        <v>20180725</v>
      </c>
      <c r="E2027" s="0" t="s">
        <v>1670</v>
      </c>
      <c r="F2027" s="0" t="n">
        <v>10000</v>
      </c>
      <c r="G2027" s="0" t="n">
        <v>99.76</v>
      </c>
      <c r="H2027" s="0" t="n">
        <v>3.394973</v>
      </c>
      <c r="J2027" s="224" t="n">
        <f aca="false">ROUND(D2027/10000,0)</f>
        <v>2018</v>
      </c>
      <c r="K2027" s="224" t="n">
        <f aca="false">ROUND((D2027-J2027*10000)/100,0)</f>
        <v>7</v>
      </c>
      <c r="L2027" s="224" t="n">
        <f aca="false">D2027-J2027*10000-K2027*100</f>
        <v>25</v>
      </c>
      <c r="M2027" s="325" t="n">
        <f aca="false">DATE(J2027,K2027,L2027)</f>
        <v>43306</v>
      </c>
      <c r="N2027" s="222" t="n">
        <f aca="false">M2027+E2027</f>
        <v>43306.515775463</v>
      </c>
      <c r="O2027" s="0" t="n">
        <v>99.76</v>
      </c>
      <c r="P2027" s="0" t="n">
        <v>3.394973</v>
      </c>
      <c r="Q2027" s="0" t="s">
        <v>286</v>
      </c>
    </row>
    <row r="2028" customFormat="false" ht="15" hidden="false" customHeight="false" outlineLevel="0" collapsed="false">
      <c r="A2028" s="0" t="s">
        <v>1427</v>
      </c>
      <c r="B2028" s="0" t="s">
        <v>286</v>
      </c>
      <c r="C2028" s="0" t="s">
        <v>325</v>
      </c>
      <c r="D2028" s="0" t="n">
        <v>20180725</v>
      </c>
      <c r="E2028" s="0" t="s">
        <v>1671</v>
      </c>
      <c r="F2028" s="0" t="n">
        <v>89000</v>
      </c>
      <c r="G2028" s="0" t="n">
        <v>99.63</v>
      </c>
      <c r="H2028" s="0" t="n">
        <v>3.447098</v>
      </c>
      <c r="J2028" s="224" t="n">
        <f aca="false">ROUND(D2028/10000,0)</f>
        <v>2018</v>
      </c>
      <c r="K2028" s="224" t="n">
        <f aca="false">ROUND((D2028-J2028*10000)/100,0)</f>
        <v>7</v>
      </c>
      <c r="L2028" s="224" t="n">
        <f aca="false">D2028-J2028*10000-K2028*100</f>
        <v>25</v>
      </c>
      <c r="M2028" s="325" t="n">
        <f aca="false">DATE(J2028,K2028,L2028)</f>
        <v>43306</v>
      </c>
      <c r="N2028" s="222" t="n">
        <f aca="false">M2028+E2028</f>
        <v>43306.5913310185</v>
      </c>
      <c r="O2028" s="0" t="n">
        <v>99.63</v>
      </c>
      <c r="P2028" s="0" t="n">
        <v>3.447098</v>
      </c>
      <c r="Q2028" s="0" t="s">
        <v>286</v>
      </c>
    </row>
    <row r="2029" customFormat="false" ht="15" hidden="false" customHeight="false" outlineLevel="0" collapsed="false">
      <c r="A2029" s="0" t="s">
        <v>1427</v>
      </c>
      <c r="B2029" s="0" t="s">
        <v>286</v>
      </c>
      <c r="C2029" s="0" t="s">
        <v>325</v>
      </c>
      <c r="D2029" s="0" t="n">
        <v>20180725</v>
      </c>
      <c r="E2029" s="0" t="s">
        <v>1672</v>
      </c>
      <c r="F2029" s="0" t="n">
        <v>89000</v>
      </c>
      <c r="G2029" s="0" t="n">
        <v>99.652</v>
      </c>
      <c r="H2029" s="0" t="n">
        <v>3.438271</v>
      </c>
      <c r="J2029" s="224" t="n">
        <f aca="false">ROUND(D2029/10000,0)</f>
        <v>2018</v>
      </c>
      <c r="K2029" s="224" t="n">
        <f aca="false">ROUND((D2029-J2029*10000)/100,0)</f>
        <v>7</v>
      </c>
      <c r="L2029" s="224" t="n">
        <f aca="false">D2029-J2029*10000-K2029*100</f>
        <v>25</v>
      </c>
      <c r="M2029" s="325" t="n">
        <f aca="false">DATE(J2029,K2029,L2029)</f>
        <v>43306</v>
      </c>
      <c r="N2029" s="222" t="n">
        <f aca="false">M2029+E2029</f>
        <v>43306.5913541667</v>
      </c>
      <c r="O2029" s="0" t="n">
        <v>99.652</v>
      </c>
      <c r="P2029" s="0" t="n">
        <v>3.438271</v>
      </c>
      <c r="Q2029" s="0" t="s">
        <v>286</v>
      </c>
    </row>
    <row r="2030" customFormat="false" ht="15" hidden="false" customHeight="false" outlineLevel="0" collapsed="false">
      <c r="A2030" s="0" t="s">
        <v>1427</v>
      </c>
      <c r="B2030" s="0" t="s">
        <v>286</v>
      </c>
      <c r="C2030" s="0" t="s">
        <v>325</v>
      </c>
      <c r="D2030" s="0" t="n">
        <v>20180725</v>
      </c>
      <c r="E2030" s="0" t="s">
        <v>1673</v>
      </c>
      <c r="F2030" s="0" t="n">
        <v>10000</v>
      </c>
      <c r="G2030" s="0" t="n">
        <v>99.859</v>
      </c>
      <c r="H2030" s="0" t="n">
        <v>3.355334</v>
      </c>
      <c r="J2030" s="224" t="n">
        <f aca="false">ROUND(D2030/10000,0)</f>
        <v>2018</v>
      </c>
      <c r="K2030" s="224" t="n">
        <f aca="false">ROUND((D2030-J2030*10000)/100,0)</f>
        <v>7</v>
      </c>
      <c r="L2030" s="224" t="n">
        <f aca="false">D2030-J2030*10000-K2030*100</f>
        <v>25</v>
      </c>
      <c r="M2030" s="325" t="n">
        <f aca="false">DATE(J2030,K2030,L2030)</f>
        <v>43306</v>
      </c>
      <c r="N2030" s="222" t="n">
        <f aca="false">M2030+E2030</f>
        <v>43306.6178009259</v>
      </c>
      <c r="O2030" s="0" t="n">
        <v>99.859</v>
      </c>
      <c r="P2030" s="0" t="n">
        <v>3.355334</v>
      </c>
      <c r="Q2030" s="0" t="s">
        <v>286</v>
      </c>
    </row>
    <row r="2031" customFormat="false" ht="15" hidden="false" customHeight="false" outlineLevel="0" collapsed="false">
      <c r="A2031" s="0" t="s">
        <v>1427</v>
      </c>
      <c r="B2031" s="0" t="s">
        <v>286</v>
      </c>
      <c r="C2031" s="0" t="s">
        <v>325</v>
      </c>
      <c r="D2031" s="0" t="n">
        <v>20180725</v>
      </c>
      <c r="E2031" s="0" t="s">
        <v>1673</v>
      </c>
      <c r="F2031" s="0" t="n">
        <v>10000</v>
      </c>
      <c r="G2031" s="0" t="n">
        <v>99.61</v>
      </c>
      <c r="H2031" s="0" t="n">
        <v>3.455124</v>
      </c>
      <c r="J2031" s="224" t="n">
        <f aca="false">ROUND(D2031/10000,0)</f>
        <v>2018</v>
      </c>
      <c r="K2031" s="224" t="n">
        <f aca="false">ROUND((D2031-J2031*10000)/100,0)</f>
        <v>7</v>
      </c>
      <c r="L2031" s="224" t="n">
        <f aca="false">D2031-J2031*10000-K2031*100</f>
        <v>25</v>
      </c>
      <c r="M2031" s="325" t="n">
        <f aca="false">DATE(J2031,K2031,L2031)</f>
        <v>43306</v>
      </c>
      <c r="N2031" s="222" t="n">
        <f aca="false">M2031+E2031</f>
        <v>43306.6178009259</v>
      </c>
      <c r="O2031" s="0" t="n">
        <v>99.61</v>
      </c>
      <c r="P2031" s="0" t="n">
        <v>3.455124</v>
      </c>
      <c r="Q2031" s="0" t="s">
        <v>286</v>
      </c>
    </row>
    <row r="2032" customFormat="false" ht="15" hidden="false" customHeight="false" outlineLevel="0" collapsed="false">
      <c r="A2032" s="0" t="s">
        <v>1427</v>
      </c>
      <c r="B2032" s="0" t="s">
        <v>286</v>
      </c>
      <c r="C2032" s="0" t="s">
        <v>325</v>
      </c>
      <c r="D2032" s="0" t="n">
        <v>20180725</v>
      </c>
      <c r="E2032" s="0" t="s">
        <v>1674</v>
      </c>
      <c r="F2032" s="0" t="n">
        <v>10000</v>
      </c>
      <c r="G2032" s="0" t="n">
        <v>99.61</v>
      </c>
      <c r="H2032" s="0" t="n">
        <v>3.455124</v>
      </c>
      <c r="J2032" s="224" t="n">
        <f aca="false">ROUND(D2032/10000,0)</f>
        <v>2018</v>
      </c>
      <c r="K2032" s="224" t="n">
        <f aca="false">ROUND((D2032-J2032*10000)/100,0)</f>
        <v>7</v>
      </c>
      <c r="L2032" s="224" t="n">
        <f aca="false">D2032-J2032*10000-K2032*100</f>
        <v>25</v>
      </c>
      <c r="M2032" s="325" t="n">
        <f aca="false">DATE(J2032,K2032,L2032)</f>
        <v>43306</v>
      </c>
      <c r="N2032" s="222" t="n">
        <f aca="false">M2032+E2032</f>
        <v>43306.6179282407</v>
      </c>
      <c r="O2032" s="0" t="n">
        <v>99.61</v>
      </c>
      <c r="P2032" s="0" t="n">
        <v>3.455124</v>
      </c>
      <c r="Q2032" s="0" t="s">
        <v>286</v>
      </c>
    </row>
    <row r="2033" customFormat="false" ht="15" hidden="false" customHeight="false" outlineLevel="0" collapsed="false">
      <c r="A2033" s="0" t="s">
        <v>1427</v>
      </c>
      <c r="B2033" s="0" t="s">
        <v>286</v>
      </c>
      <c r="C2033" s="0" t="s">
        <v>325</v>
      </c>
      <c r="D2033" s="0" t="n">
        <v>20180725</v>
      </c>
      <c r="E2033" s="0" t="s">
        <v>1675</v>
      </c>
      <c r="F2033" s="0" t="n">
        <v>50000</v>
      </c>
      <c r="G2033" s="0" t="n">
        <v>99.531</v>
      </c>
      <c r="H2033" s="0" t="n">
        <v>3.486848</v>
      </c>
      <c r="J2033" s="224" t="n">
        <f aca="false">ROUND(D2033/10000,0)</f>
        <v>2018</v>
      </c>
      <c r="K2033" s="224" t="n">
        <f aca="false">ROUND((D2033-J2033*10000)/100,0)</f>
        <v>7</v>
      </c>
      <c r="L2033" s="224" t="n">
        <f aca="false">D2033-J2033*10000-K2033*100</f>
        <v>25</v>
      </c>
      <c r="M2033" s="325" t="n">
        <f aca="false">DATE(J2033,K2033,L2033)</f>
        <v>43306</v>
      </c>
      <c r="N2033" s="222" t="n">
        <f aca="false">M2033+E2033</f>
        <v>43306.6205092593</v>
      </c>
      <c r="O2033" s="0" t="n">
        <v>99.531</v>
      </c>
      <c r="P2033" s="0" t="n">
        <v>3.486848</v>
      </c>
      <c r="Q2033" s="0" t="s">
        <v>286</v>
      </c>
    </row>
    <row r="2034" customFormat="false" ht="15" hidden="false" customHeight="false" outlineLevel="0" collapsed="false">
      <c r="A2034" s="0" t="s">
        <v>1427</v>
      </c>
      <c r="B2034" s="0" t="s">
        <v>286</v>
      </c>
      <c r="C2034" s="0" t="s">
        <v>325</v>
      </c>
      <c r="D2034" s="0" t="n">
        <v>20180725</v>
      </c>
      <c r="E2034" s="0" t="s">
        <v>1675</v>
      </c>
      <c r="F2034" s="0" t="n">
        <v>50000</v>
      </c>
      <c r="G2034" s="0" t="n">
        <v>99.531</v>
      </c>
      <c r="H2034" s="0" t="n">
        <v>3.486848</v>
      </c>
      <c r="J2034" s="224" t="n">
        <f aca="false">ROUND(D2034/10000,0)</f>
        <v>2018</v>
      </c>
      <c r="K2034" s="224" t="n">
        <f aca="false">ROUND((D2034-J2034*10000)/100,0)</f>
        <v>7</v>
      </c>
      <c r="L2034" s="224" t="n">
        <f aca="false">D2034-J2034*10000-K2034*100</f>
        <v>25</v>
      </c>
      <c r="M2034" s="325" t="n">
        <f aca="false">DATE(J2034,K2034,L2034)</f>
        <v>43306</v>
      </c>
      <c r="N2034" s="222" t="n">
        <f aca="false">M2034+E2034</f>
        <v>43306.6205092593</v>
      </c>
      <c r="O2034" s="0" t="n">
        <v>99.531</v>
      </c>
      <c r="P2034" s="0" t="n">
        <v>3.486848</v>
      </c>
      <c r="Q2034" s="0" t="s">
        <v>286</v>
      </c>
    </row>
    <row r="2035" customFormat="false" ht="15" hidden="false" customHeight="false" outlineLevel="0" collapsed="false">
      <c r="A2035" s="0" t="s">
        <v>1427</v>
      </c>
      <c r="B2035" s="0" t="s">
        <v>286</v>
      </c>
      <c r="C2035" s="0" t="s">
        <v>325</v>
      </c>
      <c r="D2035" s="0" t="n">
        <v>20180725</v>
      </c>
      <c r="E2035" s="0" t="s">
        <v>1676</v>
      </c>
      <c r="F2035" s="0" t="n">
        <v>70000</v>
      </c>
      <c r="G2035" s="0" t="n">
        <v>99.588</v>
      </c>
      <c r="H2035" s="0" t="n">
        <v>3.463955</v>
      </c>
      <c r="J2035" s="224" t="n">
        <f aca="false">ROUND(D2035/10000,0)</f>
        <v>2018</v>
      </c>
      <c r="K2035" s="224" t="n">
        <f aca="false">ROUND((D2035-J2035*10000)/100,0)</f>
        <v>7</v>
      </c>
      <c r="L2035" s="224" t="n">
        <f aca="false">D2035-J2035*10000-K2035*100</f>
        <v>25</v>
      </c>
      <c r="M2035" s="325" t="n">
        <f aca="false">DATE(J2035,K2035,L2035)</f>
        <v>43306</v>
      </c>
      <c r="N2035" s="222" t="n">
        <f aca="false">M2035+E2035</f>
        <v>43306.6305324074</v>
      </c>
      <c r="O2035" s="0" t="n">
        <v>99.588</v>
      </c>
      <c r="P2035" s="0" t="n">
        <v>3.463955</v>
      </c>
      <c r="Q2035" s="0" t="s">
        <v>286</v>
      </c>
    </row>
    <row r="2036" customFormat="false" ht="15" hidden="false" customHeight="false" outlineLevel="0" collapsed="false">
      <c r="A2036" s="0" t="s">
        <v>1427</v>
      </c>
      <c r="B2036" s="0" t="s">
        <v>286</v>
      </c>
      <c r="C2036" s="0" t="s">
        <v>325</v>
      </c>
      <c r="D2036" s="0" t="n">
        <v>20180726</v>
      </c>
      <c r="E2036" s="0" t="s">
        <v>1677</v>
      </c>
      <c r="F2036" s="0" t="n">
        <v>400000</v>
      </c>
      <c r="G2036" s="0" t="n">
        <v>99.699</v>
      </c>
      <c r="H2036" s="0" t="n">
        <v>3.419828</v>
      </c>
      <c r="J2036" s="224" t="n">
        <f aca="false">ROUND(D2036/10000,0)</f>
        <v>2018</v>
      </c>
      <c r="K2036" s="224" t="n">
        <f aca="false">ROUND((D2036-J2036*10000)/100,0)</f>
        <v>7</v>
      </c>
      <c r="L2036" s="224" t="n">
        <f aca="false">D2036-J2036*10000-K2036*100</f>
        <v>26</v>
      </c>
      <c r="M2036" s="325" t="n">
        <f aca="false">DATE(J2036,K2036,L2036)</f>
        <v>43307</v>
      </c>
      <c r="N2036" s="222" t="n">
        <f aca="false">M2036+E2036</f>
        <v>43307.3309375</v>
      </c>
      <c r="O2036" s="0" t="n">
        <v>99.699</v>
      </c>
      <c r="P2036" s="0" t="n">
        <v>3.419828</v>
      </c>
      <c r="Q2036" s="0" t="s">
        <v>286</v>
      </c>
    </row>
    <row r="2037" customFormat="false" ht="15" hidden="false" customHeight="false" outlineLevel="0" collapsed="false">
      <c r="A2037" s="0" t="s">
        <v>1427</v>
      </c>
      <c r="B2037" s="0" t="s">
        <v>286</v>
      </c>
      <c r="C2037" s="0" t="s">
        <v>325</v>
      </c>
      <c r="D2037" s="0" t="n">
        <v>20180726</v>
      </c>
      <c r="E2037" s="0" t="s">
        <v>1678</v>
      </c>
      <c r="F2037" s="0" t="n">
        <v>10000</v>
      </c>
      <c r="G2037" s="0" t="n">
        <v>99.786</v>
      </c>
      <c r="H2037" s="0" t="n">
        <v>3.384859</v>
      </c>
      <c r="J2037" s="224" t="n">
        <f aca="false">ROUND(D2037/10000,0)</f>
        <v>2018</v>
      </c>
      <c r="K2037" s="224" t="n">
        <f aca="false">ROUND((D2037-J2037*10000)/100,0)</f>
        <v>7</v>
      </c>
      <c r="L2037" s="224" t="n">
        <f aca="false">D2037-J2037*10000-K2037*100</f>
        <v>26</v>
      </c>
      <c r="M2037" s="325" t="n">
        <f aca="false">DATE(J2037,K2037,L2037)</f>
        <v>43307</v>
      </c>
      <c r="N2037" s="222" t="n">
        <f aca="false">M2037+E2037</f>
        <v>43307.3333333333</v>
      </c>
      <c r="O2037" s="0" t="n">
        <v>99.786</v>
      </c>
      <c r="P2037" s="0" t="n">
        <v>3.384859</v>
      </c>
      <c r="Q2037" s="0" t="s">
        <v>286</v>
      </c>
    </row>
    <row r="2038" customFormat="false" ht="15" hidden="false" customHeight="false" outlineLevel="0" collapsed="false">
      <c r="A2038" s="0" t="s">
        <v>1427</v>
      </c>
      <c r="B2038" s="0" t="s">
        <v>286</v>
      </c>
      <c r="C2038" s="0" t="s">
        <v>325</v>
      </c>
      <c r="D2038" s="0" t="n">
        <v>20180726</v>
      </c>
      <c r="E2038" s="0" t="s">
        <v>1678</v>
      </c>
      <c r="F2038" s="0" t="n">
        <v>10000</v>
      </c>
      <c r="G2038" s="0" t="n">
        <v>99.686</v>
      </c>
      <c r="H2038" s="0" t="n">
        <v>3.425057</v>
      </c>
      <c r="J2038" s="224" t="n">
        <f aca="false">ROUND(D2038/10000,0)</f>
        <v>2018</v>
      </c>
      <c r="K2038" s="224" t="n">
        <f aca="false">ROUND((D2038-J2038*10000)/100,0)</f>
        <v>7</v>
      </c>
      <c r="L2038" s="224" t="n">
        <f aca="false">D2038-J2038*10000-K2038*100</f>
        <v>26</v>
      </c>
      <c r="M2038" s="325" t="n">
        <f aca="false">DATE(J2038,K2038,L2038)</f>
        <v>43307</v>
      </c>
      <c r="N2038" s="222" t="n">
        <f aca="false">M2038+E2038</f>
        <v>43307.3333333333</v>
      </c>
      <c r="O2038" s="0" t="n">
        <v>99.686</v>
      </c>
      <c r="P2038" s="0" t="n">
        <v>3.425057</v>
      </c>
      <c r="Q2038" s="0" t="s">
        <v>286</v>
      </c>
    </row>
    <row r="2039" customFormat="false" ht="15" hidden="false" customHeight="false" outlineLevel="0" collapsed="false">
      <c r="A2039" s="0" t="s">
        <v>1427</v>
      </c>
      <c r="B2039" s="0" t="s">
        <v>286</v>
      </c>
      <c r="C2039" s="0" t="s">
        <v>325</v>
      </c>
      <c r="D2039" s="0" t="n">
        <v>20180726</v>
      </c>
      <c r="E2039" s="0" t="s">
        <v>1679</v>
      </c>
      <c r="F2039" s="0" t="n">
        <v>20000</v>
      </c>
      <c r="G2039" s="0" t="n">
        <v>99.576</v>
      </c>
      <c r="H2039" s="0" t="n">
        <v>3.469332</v>
      </c>
      <c r="J2039" s="224" t="n">
        <f aca="false">ROUND(D2039/10000,0)</f>
        <v>2018</v>
      </c>
      <c r="K2039" s="224" t="n">
        <f aca="false">ROUND((D2039-J2039*10000)/100,0)</f>
        <v>7</v>
      </c>
      <c r="L2039" s="224" t="n">
        <f aca="false">D2039-J2039*10000-K2039*100</f>
        <v>26</v>
      </c>
      <c r="M2039" s="325" t="n">
        <f aca="false">DATE(J2039,K2039,L2039)</f>
        <v>43307</v>
      </c>
      <c r="N2039" s="222" t="n">
        <f aca="false">M2039+E2039</f>
        <v>43307.4089351852</v>
      </c>
      <c r="O2039" s="0" t="n">
        <v>99.576</v>
      </c>
      <c r="P2039" s="0" t="n">
        <v>3.469332</v>
      </c>
      <c r="Q2039" s="0" t="s">
        <v>286</v>
      </c>
    </row>
    <row r="2040" customFormat="false" ht="15" hidden="false" customHeight="false" outlineLevel="0" collapsed="false">
      <c r="A2040" s="0" t="s">
        <v>1427</v>
      </c>
      <c r="B2040" s="0" t="s">
        <v>286</v>
      </c>
      <c r="C2040" s="0" t="s">
        <v>325</v>
      </c>
      <c r="D2040" s="0" t="n">
        <v>20180726</v>
      </c>
      <c r="E2040" s="0" t="s">
        <v>1679</v>
      </c>
      <c r="F2040" s="0" t="n">
        <v>20000</v>
      </c>
      <c r="G2040" s="0" t="n">
        <v>99.576</v>
      </c>
      <c r="H2040" s="0" t="n">
        <v>3.469332</v>
      </c>
      <c r="J2040" s="224" t="n">
        <f aca="false">ROUND(D2040/10000,0)</f>
        <v>2018</v>
      </c>
      <c r="K2040" s="224" t="n">
        <f aca="false">ROUND((D2040-J2040*10000)/100,0)</f>
        <v>7</v>
      </c>
      <c r="L2040" s="224" t="n">
        <f aca="false">D2040-J2040*10000-K2040*100</f>
        <v>26</v>
      </c>
      <c r="M2040" s="325" t="n">
        <f aca="false">DATE(J2040,K2040,L2040)</f>
        <v>43307</v>
      </c>
      <c r="N2040" s="222" t="n">
        <f aca="false">M2040+E2040</f>
        <v>43307.4089351852</v>
      </c>
      <c r="O2040" s="0" t="n">
        <v>99.576</v>
      </c>
      <c r="P2040" s="0" t="n">
        <v>3.469332</v>
      </c>
      <c r="Q2040" s="0" t="s">
        <v>286</v>
      </c>
    </row>
    <row r="2041" customFormat="false" ht="15" hidden="false" customHeight="false" outlineLevel="0" collapsed="false">
      <c r="A2041" s="0" t="s">
        <v>1427</v>
      </c>
      <c r="B2041" s="0" t="s">
        <v>286</v>
      </c>
      <c r="C2041" s="0" t="s">
        <v>325</v>
      </c>
      <c r="D2041" s="0" t="n">
        <v>20180726</v>
      </c>
      <c r="E2041" s="0" t="s">
        <v>1680</v>
      </c>
      <c r="F2041" s="0" t="n">
        <v>25000</v>
      </c>
      <c r="G2041" s="0" t="n">
        <v>99.589</v>
      </c>
      <c r="H2041" s="0" t="n">
        <v>3.464096</v>
      </c>
      <c r="J2041" s="224" t="n">
        <f aca="false">ROUND(D2041/10000,0)</f>
        <v>2018</v>
      </c>
      <c r="K2041" s="224" t="n">
        <f aca="false">ROUND((D2041-J2041*10000)/100,0)</f>
        <v>7</v>
      </c>
      <c r="L2041" s="224" t="n">
        <f aca="false">D2041-J2041*10000-K2041*100</f>
        <v>26</v>
      </c>
      <c r="M2041" s="325" t="n">
        <f aca="false">DATE(J2041,K2041,L2041)</f>
        <v>43307</v>
      </c>
      <c r="N2041" s="222" t="n">
        <f aca="false">M2041+E2041</f>
        <v>43307.4309027778</v>
      </c>
      <c r="O2041" s="0" t="n">
        <v>99.589</v>
      </c>
      <c r="P2041" s="0" t="n">
        <v>3.464096</v>
      </c>
      <c r="Q2041" s="0" t="s">
        <v>286</v>
      </c>
    </row>
    <row r="2042" customFormat="false" ht="15" hidden="false" customHeight="false" outlineLevel="0" collapsed="false">
      <c r="A2042" s="0" t="s">
        <v>1427</v>
      </c>
      <c r="B2042" s="0" t="s">
        <v>286</v>
      </c>
      <c r="C2042" s="0" t="s">
        <v>325</v>
      </c>
      <c r="D2042" s="0" t="n">
        <v>20180726</v>
      </c>
      <c r="E2042" s="0" t="s">
        <v>1680</v>
      </c>
      <c r="F2042" s="0" t="n">
        <v>25000</v>
      </c>
      <c r="G2042" s="0" t="n">
        <v>99.569</v>
      </c>
      <c r="H2042" s="0" t="n">
        <v>3.472151</v>
      </c>
      <c r="J2042" s="224" t="n">
        <f aca="false">ROUND(D2042/10000,0)</f>
        <v>2018</v>
      </c>
      <c r="K2042" s="224" t="n">
        <f aca="false">ROUND((D2042-J2042*10000)/100,0)</f>
        <v>7</v>
      </c>
      <c r="L2042" s="224" t="n">
        <f aca="false">D2042-J2042*10000-K2042*100</f>
        <v>26</v>
      </c>
      <c r="M2042" s="325" t="n">
        <f aca="false">DATE(J2042,K2042,L2042)</f>
        <v>43307</v>
      </c>
      <c r="N2042" s="222" t="n">
        <f aca="false">M2042+E2042</f>
        <v>43307.4309027778</v>
      </c>
      <c r="O2042" s="0" t="n">
        <v>99.569</v>
      </c>
      <c r="P2042" s="0" t="n">
        <v>3.472151</v>
      </c>
      <c r="Q2042" s="0" t="s">
        <v>286</v>
      </c>
    </row>
    <row r="2043" customFormat="false" ht="15" hidden="false" customHeight="false" outlineLevel="0" collapsed="false">
      <c r="A2043" s="0" t="s">
        <v>1427</v>
      </c>
      <c r="B2043" s="0" t="s">
        <v>286</v>
      </c>
      <c r="C2043" s="0" t="s">
        <v>325</v>
      </c>
      <c r="D2043" s="0" t="n">
        <v>20180726</v>
      </c>
      <c r="E2043" s="0" t="s">
        <v>1680</v>
      </c>
      <c r="F2043" s="0" t="n">
        <v>25000</v>
      </c>
      <c r="G2043" s="0" t="n">
        <v>99.589</v>
      </c>
      <c r="H2043" s="0" t="n">
        <v>3.464096</v>
      </c>
      <c r="J2043" s="224" t="n">
        <f aca="false">ROUND(D2043/10000,0)</f>
        <v>2018</v>
      </c>
      <c r="K2043" s="224" t="n">
        <f aca="false">ROUND((D2043-J2043*10000)/100,0)</f>
        <v>7</v>
      </c>
      <c r="L2043" s="224" t="n">
        <f aca="false">D2043-J2043*10000-K2043*100</f>
        <v>26</v>
      </c>
      <c r="M2043" s="325" t="n">
        <f aca="false">DATE(J2043,K2043,L2043)</f>
        <v>43307</v>
      </c>
      <c r="N2043" s="222" t="n">
        <f aca="false">M2043+E2043</f>
        <v>43307.4309027778</v>
      </c>
      <c r="O2043" s="0" t="n">
        <v>99.589</v>
      </c>
      <c r="P2043" s="0" t="n">
        <v>3.464096</v>
      </c>
      <c r="Q2043" s="0" t="s">
        <v>286</v>
      </c>
    </row>
    <row r="2044" customFormat="false" ht="15" hidden="false" customHeight="false" outlineLevel="0" collapsed="false">
      <c r="A2044" s="0" t="s">
        <v>1427</v>
      </c>
      <c r="B2044" s="0" t="s">
        <v>286</v>
      </c>
      <c r="C2044" s="0" t="s">
        <v>325</v>
      </c>
      <c r="D2044" s="0" t="n">
        <v>20180726</v>
      </c>
      <c r="E2044" s="0" t="s">
        <v>1681</v>
      </c>
      <c r="F2044" s="0" t="n">
        <v>25000</v>
      </c>
      <c r="G2044" s="0" t="n">
        <v>99.569</v>
      </c>
      <c r="H2044" s="0" t="n">
        <v>3.472151</v>
      </c>
      <c r="J2044" s="224" t="n">
        <f aca="false">ROUND(D2044/10000,0)</f>
        <v>2018</v>
      </c>
      <c r="K2044" s="224" t="n">
        <f aca="false">ROUND((D2044-J2044*10000)/100,0)</f>
        <v>7</v>
      </c>
      <c r="L2044" s="224" t="n">
        <f aca="false">D2044-J2044*10000-K2044*100</f>
        <v>26</v>
      </c>
      <c r="M2044" s="325" t="n">
        <f aca="false">DATE(J2044,K2044,L2044)</f>
        <v>43307</v>
      </c>
      <c r="N2044" s="222" t="n">
        <f aca="false">M2044+E2044</f>
        <v>43307.4310300926</v>
      </c>
      <c r="O2044" s="0" t="n">
        <v>99.569</v>
      </c>
      <c r="P2044" s="0" t="n">
        <v>3.472151</v>
      </c>
      <c r="Q2044" s="0" t="s">
        <v>286</v>
      </c>
    </row>
    <row r="2045" customFormat="false" ht="15" hidden="false" customHeight="false" outlineLevel="0" collapsed="false">
      <c r="A2045" s="0" t="s">
        <v>1427</v>
      </c>
      <c r="B2045" s="0" t="s">
        <v>286</v>
      </c>
      <c r="C2045" s="0" t="s">
        <v>325</v>
      </c>
      <c r="D2045" s="0" t="n">
        <v>20180726</v>
      </c>
      <c r="E2045" s="0" t="s">
        <v>1682</v>
      </c>
      <c r="F2045" s="0" t="n">
        <v>72000</v>
      </c>
      <c r="G2045" s="0" t="n">
        <v>99.593</v>
      </c>
      <c r="H2045" s="0" t="n">
        <v>3.462485</v>
      </c>
      <c r="J2045" s="224" t="n">
        <f aca="false">ROUND(D2045/10000,0)</f>
        <v>2018</v>
      </c>
      <c r="K2045" s="224" t="n">
        <f aca="false">ROUND((D2045-J2045*10000)/100,0)</f>
        <v>7</v>
      </c>
      <c r="L2045" s="224" t="n">
        <f aca="false">D2045-J2045*10000-K2045*100</f>
        <v>26</v>
      </c>
      <c r="M2045" s="325" t="n">
        <f aca="false">DATE(J2045,K2045,L2045)</f>
        <v>43307</v>
      </c>
      <c r="N2045" s="222" t="n">
        <f aca="false">M2045+E2045</f>
        <v>43307.4955902778</v>
      </c>
      <c r="O2045" s="0" t="n">
        <v>99.593</v>
      </c>
      <c r="P2045" s="0" t="n">
        <v>3.462485</v>
      </c>
      <c r="Q2045" s="0" t="s">
        <v>286</v>
      </c>
    </row>
    <row r="2046" customFormat="false" ht="15" hidden="false" customHeight="false" outlineLevel="0" collapsed="false">
      <c r="A2046" s="0" t="s">
        <v>1427</v>
      </c>
      <c r="B2046" s="0" t="s">
        <v>286</v>
      </c>
      <c r="C2046" s="0" t="s">
        <v>325</v>
      </c>
      <c r="D2046" s="0" t="n">
        <v>20180726</v>
      </c>
      <c r="E2046" s="0" t="s">
        <v>1683</v>
      </c>
      <c r="F2046" s="0" t="n">
        <v>72000</v>
      </c>
      <c r="G2046" s="0" t="n">
        <v>99.593</v>
      </c>
      <c r="H2046" s="0" t="n">
        <v>3.462485</v>
      </c>
      <c r="J2046" s="224" t="n">
        <f aca="false">ROUND(D2046/10000,0)</f>
        <v>2018</v>
      </c>
      <c r="K2046" s="224" t="n">
        <f aca="false">ROUND((D2046-J2046*10000)/100,0)</f>
        <v>7</v>
      </c>
      <c r="L2046" s="224" t="n">
        <f aca="false">D2046-J2046*10000-K2046*100</f>
        <v>26</v>
      </c>
      <c r="M2046" s="325" t="n">
        <f aca="false">DATE(J2046,K2046,L2046)</f>
        <v>43307</v>
      </c>
      <c r="N2046" s="222" t="n">
        <f aca="false">M2046+E2046</f>
        <v>43307.495787037</v>
      </c>
      <c r="O2046" s="0" t="n">
        <v>99.593</v>
      </c>
      <c r="P2046" s="0" t="n">
        <v>3.462485</v>
      </c>
      <c r="Q2046" s="0" t="s">
        <v>286</v>
      </c>
    </row>
    <row r="2047" customFormat="false" ht="15" hidden="false" customHeight="false" outlineLevel="0" collapsed="false">
      <c r="A2047" s="0" t="s">
        <v>1427</v>
      </c>
      <c r="B2047" s="0" t="s">
        <v>286</v>
      </c>
      <c r="C2047" s="0" t="s">
        <v>325</v>
      </c>
      <c r="D2047" s="0" t="n">
        <v>20180726</v>
      </c>
      <c r="E2047" s="0" t="s">
        <v>1684</v>
      </c>
      <c r="F2047" s="0" t="n">
        <v>20000</v>
      </c>
      <c r="G2047" s="0" t="n">
        <v>99.6066</v>
      </c>
      <c r="H2047" s="0" t="n">
        <v>3.457009</v>
      </c>
      <c r="J2047" s="224" t="n">
        <f aca="false">ROUND(D2047/10000,0)</f>
        <v>2018</v>
      </c>
      <c r="K2047" s="224" t="n">
        <f aca="false">ROUND((D2047-J2047*10000)/100,0)</f>
        <v>7</v>
      </c>
      <c r="L2047" s="224" t="n">
        <f aca="false">D2047-J2047*10000-K2047*100</f>
        <v>26</v>
      </c>
      <c r="M2047" s="325" t="n">
        <f aca="false">DATE(J2047,K2047,L2047)</f>
        <v>43307</v>
      </c>
      <c r="N2047" s="222" t="n">
        <f aca="false">M2047+E2047</f>
        <v>43307.5257175926</v>
      </c>
      <c r="O2047" s="0" t="n">
        <v>99.6066</v>
      </c>
      <c r="P2047" s="0" t="n">
        <v>3.457009</v>
      </c>
      <c r="Q2047" s="0" t="s">
        <v>286</v>
      </c>
    </row>
    <row r="2048" customFormat="false" ht="15" hidden="false" customHeight="false" outlineLevel="0" collapsed="false">
      <c r="A2048" s="0" t="s">
        <v>1427</v>
      </c>
      <c r="B2048" s="0" t="s">
        <v>286</v>
      </c>
      <c r="C2048" s="0" t="s">
        <v>325</v>
      </c>
      <c r="D2048" s="0" t="n">
        <v>20180726</v>
      </c>
      <c r="E2048" s="0" t="s">
        <v>1685</v>
      </c>
      <c r="F2048" s="0" t="n">
        <v>20000</v>
      </c>
      <c r="G2048" s="0" t="n">
        <v>99.6066</v>
      </c>
      <c r="H2048" s="0" t="n">
        <v>3.457009</v>
      </c>
      <c r="J2048" s="224" t="n">
        <f aca="false">ROUND(D2048/10000,0)</f>
        <v>2018</v>
      </c>
      <c r="K2048" s="224" t="n">
        <f aca="false">ROUND((D2048-J2048*10000)/100,0)</f>
        <v>7</v>
      </c>
      <c r="L2048" s="224" t="n">
        <f aca="false">D2048-J2048*10000-K2048*100</f>
        <v>26</v>
      </c>
      <c r="M2048" s="325" t="n">
        <f aca="false">DATE(J2048,K2048,L2048)</f>
        <v>43307</v>
      </c>
      <c r="N2048" s="222" t="n">
        <f aca="false">M2048+E2048</f>
        <v>43307.526087963</v>
      </c>
      <c r="O2048" s="0" t="n">
        <v>99.6066</v>
      </c>
      <c r="P2048" s="0" t="n">
        <v>3.457009</v>
      </c>
      <c r="Q2048" s="0" t="s">
        <v>286</v>
      </c>
    </row>
    <row r="2049" customFormat="false" ht="15" hidden="false" customHeight="false" outlineLevel="0" collapsed="false">
      <c r="A2049" s="0" t="s">
        <v>1427</v>
      </c>
      <c r="B2049" s="0" t="s">
        <v>286</v>
      </c>
      <c r="C2049" s="0" t="s">
        <v>325</v>
      </c>
      <c r="D2049" s="0" t="n">
        <v>20180726</v>
      </c>
      <c r="E2049" s="0" t="s">
        <v>1686</v>
      </c>
      <c r="F2049" s="0" t="n">
        <v>15000</v>
      </c>
      <c r="G2049" s="0" t="n">
        <v>99.423</v>
      </c>
      <c r="H2049" s="0" t="n">
        <v>3.531013</v>
      </c>
      <c r="J2049" s="224" t="n">
        <f aca="false">ROUND(D2049/10000,0)</f>
        <v>2018</v>
      </c>
      <c r="K2049" s="224" t="n">
        <f aca="false">ROUND((D2049-J2049*10000)/100,0)</f>
        <v>7</v>
      </c>
      <c r="L2049" s="224" t="n">
        <f aca="false">D2049-J2049*10000-K2049*100</f>
        <v>26</v>
      </c>
      <c r="M2049" s="325" t="n">
        <f aca="false">DATE(J2049,K2049,L2049)</f>
        <v>43307</v>
      </c>
      <c r="N2049" s="222" t="n">
        <f aca="false">M2049+E2049</f>
        <v>43307.5423958333</v>
      </c>
      <c r="O2049" s="0" t="n">
        <v>99.423</v>
      </c>
      <c r="P2049" s="0" t="n">
        <v>3.531013</v>
      </c>
      <c r="Q2049" s="0" t="s">
        <v>286</v>
      </c>
    </row>
    <row r="2050" customFormat="false" ht="15" hidden="false" customHeight="false" outlineLevel="0" collapsed="false">
      <c r="A2050" s="0" t="s">
        <v>1427</v>
      </c>
      <c r="B2050" s="0" t="s">
        <v>286</v>
      </c>
      <c r="C2050" s="0" t="s">
        <v>325</v>
      </c>
      <c r="D2050" s="0" t="n">
        <v>20180726</v>
      </c>
      <c r="E2050" s="0" t="s">
        <v>456</v>
      </c>
      <c r="F2050" s="0" t="n">
        <v>62000</v>
      </c>
      <c r="G2050" s="0" t="n">
        <v>99.409</v>
      </c>
      <c r="H2050" s="0" t="n">
        <v>3.536663</v>
      </c>
      <c r="J2050" s="224" t="n">
        <f aca="false">ROUND(D2050/10000,0)</f>
        <v>2018</v>
      </c>
      <c r="K2050" s="224" t="n">
        <f aca="false">ROUND((D2050-J2050*10000)/100,0)</f>
        <v>7</v>
      </c>
      <c r="L2050" s="224" t="n">
        <f aca="false">D2050-J2050*10000-K2050*100</f>
        <v>26</v>
      </c>
      <c r="M2050" s="325" t="n">
        <f aca="false">DATE(J2050,K2050,L2050)</f>
        <v>43307</v>
      </c>
      <c r="N2050" s="222" t="n">
        <f aca="false">M2050+E2050</f>
        <v>43307.5777777778</v>
      </c>
      <c r="O2050" s="0" t="n">
        <v>99.409</v>
      </c>
      <c r="P2050" s="0" t="n">
        <v>3.536663</v>
      </c>
      <c r="Q2050" s="0" t="s">
        <v>286</v>
      </c>
    </row>
    <row r="2051" customFormat="false" ht="15" hidden="false" customHeight="false" outlineLevel="0" collapsed="false">
      <c r="A2051" s="0" t="s">
        <v>1427</v>
      </c>
      <c r="B2051" s="0" t="s">
        <v>286</v>
      </c>
      <c r="C2051" s="0" t="s">
        <v>325</v>
      </c>
      <c r="D2051" s="0" t="n">
        <v>20180726</v>
      </c>
      <c r="E2051" s="0" t="s">
        <v>456</v>
      </c>
      <c r="F2051" s="0" t="n">
        <v>62000</v>
      </c>
      <c r="G2051" s="0" t="n">
        <v>99.409</v>
      </c>
      <c r="H2051" s="0" t="n">
        <v>3.536663</v>
      </c>
      <c r="J2051" s="224" t="n">
        <f aca="false">ROUND(D2051/10000,0)</f>
        <v>2018</v>
      </c>
      <c r="K2051" s="224" t="n">
        <f aca="false">ROUND((D2051-J2051*10000)/100,0)</f>
        <v>7</v>
      </c>
      <c r="L2051" s="224" t="n">
        <f aca="false">D2051-J2051*10000-K2051*100</f>
        <v>26</v>
      </c>
      <c r="M2051" s="325" t="n">
        <f aca="false">DATE(J2051,K2051,L2051)</f>
        <v>43307</v>
      </c>
      <c r="N2051" s="222" t="n">
        <f aca="false">M2051+E2051</f>
        <v>43307.5777777778</v>
      </c>
      <c r="O2051" s="0" t="n">
        <v>99.409</v>
      </c>
      <c r="P2051" s="0" t="n">
        <v>3.536663</v>
      </c>
      <c r="Q2051" s="0" t="s">
        <v>286</v>
      </c>
    </row>
    <row r="2052" customFormat="false" ht="15" hidden="false" customHeight="false" outlineLevel="0" collapsed="false">
      <c r="A2052" s="0" t="s">
        <v>1427</v>
      </c>
      <c r="B2052" s="0" t="s">
        <v>286</v>
      </c>
      <c r="C2052" s="0" t="s">
        <v>325</v>
      </c>
      <c r="D2052" s="0" t="n">
        <v>20180726</v>
      </c>
      <c r="E2052" s="0" t="s">
        <v>1687</v>
      </c>
      <c r="F2052" s="0" t="n">
        <v>25000</v>
      </c>
      <c r="G2052" s="0" t="n">
        <v>99.659</v>
      </c>
      <c r="H2052" s="0" t="n">
        <v>3.435919</v>
      </c>
      <c r="J2052" s="224" t="n">
        <f aca="false">ROUND(D2052/10000,0)</f>
        <v>2018</v>
      </c>
      <c r="K2052" s="224" t="n">
        <f aca="false">ROUND((D2052-J2052*10000)/100,0)</f>
        <v>7</v>
      </c>
      <c r="L2052" s="224" t="n">
        <f aca="false">D2052-J2052*10000-K2052*100</f>
        <v>26</v>
      </c>
      <c r="M2052" s="325" t="n">
        <f aca="false">DATE(J2052,K2052,L2052)</f>
        <v>43307</v>
      </c>
      <c r="N2052" s="222" t="n">
        <f aca="false">M2052+E2052</f>
        <v>43307.5983449074</v>
      </c>
      <c r="O2052" s="0" t="n">
        <v>99.659</v>
      </c>
      <c r="P2052" s="0" t="n">
        <v>3.435919</v>
      </c>
      <c r="Q2052" s="0" t="s">
        <v>286</v>
      </c>
    </row>
    <row r="2053" customFormat="false" ht="15" hidden="false" customHeight="false" outlineLevel="0" collapsed="false">
      <c r="A2053" s="0" t="s">
        <v>1427</v>
      </c>
      <c r="B2053" s="0" t="s">
        <v>286</v>
      </c>
      <c r="C2053" s="0" t="s">
        <v>325</v>
      </c>
      <c r="D2053" s="0" t="n">
        <v>20180726</v>
      </c>
      <c r="E2053" s="0" t="s">
        <v>1687</v>
      </c>
      <c r="F2053" s="0" t="n">
        <v>25000</v>
      </c>
      <c r="G2053" s="0" t="n">
        <v>100.208</v>
      </c>
      <c r="H2053" s="0" t="n">
        <v>3.215761</v>
      </c>
      <c r="J2053" s="224" t="n">
        <f aca="false">ROUND(D2053/10000,0)</f>
        <v>2018</v>
      </c>
      <c r="K2053" s="224" t="n">
        <f aca="false">ROUND((D2053-J2053*10000)/100,0)</f>
        <v>7</v>
      </c>
      <c r="L2053" s="224" t="n">
        <f aca="false">D2053-J2053*10000-K2053*100</f>
        <v>26</v>
      </c>
      <c r="M2053" s="325" t="n">
        <f aca="false">DATE(J2053,K2053,L2053)</f>
        <v>43307</v>
      </c>
      <c r="N2053" s="222" t="n">
        <f aca="false">M2053+E2053</f>
        <v>43307.5983449074</v>
      </c>
      <c r="O2053" s="0" t="n">
        <v>100.208</v>
      </c>
      <c r="P2053" s="0" t="n">
        <v>3.215761</v>
      </c>
      <c r="Q2053" s="0" t="s">
        <v>286</v>
      </c>
    </row>
    <row r="2054" customFormat="false" ht="15" hidden="false" customHeight="false" outlineLevel="0" collapsed="false">
      <c r="A2054" s="0" t="s">
        <v>1427</v>
      </c>
      <c r="B2054" s="0" t="s">
        <v>286</v>
      </c>
      <c r="C2054" s="0" t="s">
        <v>325</v>
      </c>
      <c r="D2054" s="0" t="n">
        <v>20180726</v>
      </c>
      <c r="E2054" s="0" t="s">
        <v>1688</v>
      </c>
      <c r="F2054" s="0" t="n">
        <v>25000</v>
      </c>
      <c r="G2054" s="0" t="n">
        <v>99.659</v>
      </c>
      <c r="H2054" s="0" t="n">
        <v>3.435919</v>
      </c>
      <c r="J2054" s="224" t="n">
        <f aca="false">ROUND(D2054/10000,0)</f>
        <v>2018</v>
      </c>
      <c r="K2054" s="224" t="n">
        <f aca="false">ROUND((D2054-J2054*10000)/100,0)</f>
        <v>7</v>
      </c>
      <c r="L2054" s="224" t="n">
        <f aca="false">D2054-J2054*10000-K2054*100</f>
        <v>26</v>
      </c>
      <c r="M2054" s="325" t="n">
        <f aca="false">DATE(J2054,K2054,L2054)</f>
        <v>43307</v>
      </c>
      <c r="N2054" s="222" t="n">
        <f aca="false">M2054+E2054</f>
        <v>43307.5984837963</v>
      </c>
      <c r="O2054" s="0" t="n">
        <v>99.659</v>
      </c>
      <c r="P2054" s="0" t="n">
        <v>3.435919</v>
      </c>
      <c r="Q2054" s="0" t="s">
        <v>286</v>
      </c>
    </row>
    <row r="2055" customFormat="false" ht="15" hidden="false" customHeight="false" outlineLevel="0" collapsed="false">
      <c r="A2055" s="0" t="s">
        <v>1427</v>
      </c>
      <c r="B2055" s="0" t="s">
        <v>286</v>
      </c>
      <c r="C2055" s="0" t="s">
        <v>325</v>
      </c>
      <c r="D2055" s="0" t="n">
        <v>20180726</v>
      </c>
      <c r="E2055" s="0" t="s">
        <v>1689</v>
      </c>
      <c r="F2055" s="0" t="n">
        <v>25000</v>
      </c>
      <c r="G2055" s="0" t="n">
        <v>99.7843</v>
      </c>
      <c r="H2055" s="0" t="n">
        <v>3.385542</v>
      </c>
      <c r="J2055" s="224" t="n">
        <f aca="false">ROUND(D2055/10000,0)</f>
        <v>2018</v>
      </c>
      <c r="K2055" s="224" t="n">
        <f aca="false">ROUND((D2055-J2055*10000)/100,0)</f>
        <v>7</v>
      </c>
      <c r="L2055" s="224" t="n">
        <f aca="false">D2055-J2055*10000-K2055*100</f>
        <v>26</v>
      </c>
      <c r="M2055" s="325" t="n">
        <f aca="false">DATE(J2055,K2055,L2055)</f>
        <v>43307</v>
      </c>
      <c r="N2055" s="222" t="n">
        <f aca="false">M2055+E2055</f>
        <v>43307.6289699074</v>
      </c>
      <c r="O2055" s="0" t="n">
        <v>99.7843</v>
      </c>
      <c r="P2055" s="0" t="n">
        <v>3.385542</v>
      </c>
      <c r="Q2055" s="0" t="s">
        <v>286</v>
      </c>
    </row>
    <row r="2056" customFormat="false" ht="15" hidden="false" customHeight="false" outlineLevel="0" collapsed="false">
      <c r="A2056" s="0" t="s">
        <v>1427</v>
      </c>
      <c r="B2056" s="0" t="s">
        <v>286</v>
      </c>
      <c r="C2056" s="0" t="s">
        <v>325</v>
      </c>
      <c r="D2056" s="0" t="n">
        <v>20180726</v>
      </c>
      <c r="E2056" s="0" t="s">
        <v>1689</v>
      </c>
      <c r="F2056" s="0" t="n">
        <v>25000</v>
      </c>
      <c r="G2056" s="0" t="n">
        <v>99.6843</v>
      </c>
      <c r="H2056" s="0" t="n">
        <v>3.425741</v>
      </c>
      <c r="J2056" s="224" t="n">
        <f aca="false">ROUND(D2056/10000,0)</f>
        <v>2018</v>
      </c>
      <c r="K2056" s="224" t="n">
        <f aca="false">ROUND((D2056-J2056*10000)/100,0)</f>
        <v>7</v>
      </c>
      <c r="L2056" s="224" t="n">
        <f aca="false">D2056-J2056*10000-K2056*100</f>
        <v>26</v>
      </c>
      <c r="M2056" s="325" t="n">
        <f aca="false">DATE(J2056,K2056,L2056)</f>
        <v>43307</v>
      </c>
      <c r="N2056" s="222" t="n">
        <f aca="false">M2056+E2056</f>
        <v>43307.6289699074</v>
      </c>
      <c r="O2056" s="0" t="n">
        <v>99.6843</v>
      </c>
      <c r="P2056" s="0" t="n">
        <v>3.425741</v>
      </c>
      <c r="Q2056" s="0" t="s">
        <v>286</v>
      </c>
    </row>
    <row r="2057" customFormat="false" ht="15" hidden="false" customHeight="false" outlineLevel="0" collapsed="false">
      <c r="A2057" s="0" t="s">
        <v>1427</v>
      </c>
      <c r="B2057" s="0" t="s">
        <v>286</v>
      </c>
      <c r="C2057" s="0" t="s">
        <v>325</v>
      </c>
      <c r="D2057" s="0" t="n">
        <v>20180727</v>
      </c>
      <c r="E2057" s="0" t="s">
        <v>1690</v>
      </c>
      <c r="F2057" s="0" t="n">
        <v>75000</v>
      </c>
      <c r="G2057" s="0" t="n">
        <v>99.934</v>
      </c>
      <c r="H2057" s="0" t="n">
        <v>3.325496</v>
      </c>
      <c r="J2057" s="224" t="n">
        <f aca="false">ROUND(D2057/10000,0)</f>
        <v>2018</v>
      </c>
      <c r="K2057" s="224" t="n">
        <f aca="false">ROUND((D2057-J2057*10000)/100,0)</f>
        <v>7</v>
      </c>
      <c r="L2057" s="224" t="n">
        <f aca="false">D2057-J2057*10000-K2057*100</f>
        <v>27</v>
      </c>
      <c r="M2057" s="325" t="n">
        <f aca="false">DATE(J2057,K2057,L2057)</f>
        <v>43308</v>
      </c>
      <c r="N2057" s="222" t="n">
        <f aca="false">M2057+E2057</f>
        <v>43308.4529513889</v>
      </c>
      <c r="O2057" s="0" t="n">
        <v>99.934</v>
      </c>
      <c r="P2057" s="0" t="n">
        <v>3.325496</v>
      </c>
      <c r="Q2057" s="0" t="s">
        <v>286</v>
      </c>
    </row>
    <row r="2058" customFormat="false" ht="15" hidden="false" customHeight="false" outlineLevel="0" collapsed="false">
      <c r="A2058" s="0" t="s">
        <v>1427</v>
      </c>
      <c r="B2058" s="0" t="s">
        <v>286</v>
      </c>
      <c r="C2058" s="0" t="s">
        <v>325</v>
      </c>
      <c r="D2058" s="0" t="n">
        <v>20180727</v>
      </c>
      <c r="E2058" s="0" t="s">
        <v>1691</v>
      </c>
      <c r="F2058" s="0" t="n">
        <v>50000</v>
      </c>
      <c r="G2058" s="0" t="n">
        <v>99.8</v>
      </c>
      <c r="H2058" s="0" t="n">
        <v>3.379331</v>
      </c>
      <c r="J2058" s="224" t="n">
        <f aca="false">ROUND(D2058/10000,0)</f>
        <v>2018</v>
      </c>
      <c r="K2058" s="224" t="n">
        <f aca="false">ROUND((D2058-J2058*10000)/100,0)</f>
        <v>7</v>
      </c>
      <c r="L2058" s="224" t="n">
        <f aca="false">D2058-J2058*10000-K2058*100</f>
        <v>27</v>
      </c>
      <c r="M2058" s="325" t="n">
        <f aca="false">DATE(J2058,K2058,L2058)</f>
        <v>43308</v>
      </c>
      <c r="N2058" s="222" t="n">
        <f aca="false">M2058+E2058</f>
        <v>43308.4905787037</v>
      </c>
      <c r="O2058" s="0" t="n">
        <v>99.8</v>
      </c>
      <c r="P2058" s="0" t="n">
        <v>3.379331</v>
      </c>
      <c r="Q2058" s="0" t="s">
        <v>286</v>
      </c>
    </row>
    <row r="2059" customFormat="false" ht="15" hidden="false" customHeight="false" outlineLevel="0" collapsed="false">
      <c r="A2059" s="0" t="s">
        <v>1427</v>
      </c>
      <c r="B2059" s="0" t="s">
        <v>286</v>
      </c>
      <c r="C2059" s="0" t="s">
        <v>325</v>
      </c>
      <c r="D2059" s="0" t="n">
        <v>20180727</v>
      </c>
      <c r="E2059" s="0" t="s">
        <v>1691</v>
      </c>
      <c r="F2059" s="0" t="n">
        <v>50000</v>
      </c>
      <c r="G2059" s="0" t="n">
        <v>100.423</v>
      </c>
      <c r="H2059" s="0" t="n">
        <v>3.129784</v>
      </c>
      <c r="J2059" s="224" t="n">
        <f aca="false">ROUND(D2059/10000,0)</f>
        <v>2018</v>
      </c>
      <c r="K2059" s="224" t="n">
        <f aca="false">ROUND((D2059-J2059*10000)/100,0)</f>
        <v>7</v>
      </c>
      <c r="L2059" s="224" t="n">
        <f aca="false">D2059-J2059*10000-K2059*100</f>
        <v>27</v>
      </c>
      <c r="M2059" s="325" t="n">
        <f aca="false">DATE(J2059,K2059,L2059)</f>
        <v>43308</v>
      </c>
      <c r="N2059" s="222" t="n">
        <f aca="false">M2059+E2059</f>
        <v>43308.4905787037</v>
      </c>
      <c r="O2059" s="0" t="n">
        <v>100.423</v>
      </c>
      <c r="P2059" s="0" t="n">
        <v>3.129784</v>
      </c>
      <c r="Q2059" s="0" t="s">
        <v>286</v>
      </c>
    </row>
    <row r="2060" customFormat="false" ht="15" hidden="false" customHeight="false" outlineLevel="0" collapsed="false">
      <c r="A2060" s="0" t="s">
        <v>1427</v>
      </c>
      <c r="B2060" s="0" t="s">
        <v>286</v>
      </c>
      <c r="C2060" s="0" t="s">
        <v>325</v>
      </c>
      <c r="D2060" s="0" t="n">
        <v>20180727</v>
      </c>
      <c r="E2060" s="0" t="s">
        <v>1692</v>
      </c>
      <c r="F2060" s="0" t="n">
        <v>50000</v>
      </c>
      <c r="G2060" s="0" t="n">
        <v>99.8</v>
      </c>
      <c r="H2060" s="0" t="n">
        <v>3.379331</v>
      </c>
      <c r="J2060" s="224" t="n">
        <f aca="false">ROUND(D2060/10000,0)</f>
        <v>2018</v>
      </c>
      <c r="K2060" s="224" t="n">
        <f aca="false">ROUND((D2060-J2060*10000)/100,0)</f>
        <v>7</v>
      </c>
      <c r="L2060" s="224" t="n">
        <f aca="false">D2060-J2060*10000-K2060*100</f>
        <v>27</v>
      </c>
      <c r="M2060" s="325" t="n">
        <f aca="false">DATE(J2060,K2060,L2060)</f>
        <v>43308</v>
      </c>
      <c r="N2060" s="222" t="n">
        <f aca="false">M2060+E2060</f>
        <v>43308.4906481481</v>
      </c>
      <c r="O2060" s="0" t="n">
        <v>99.8</v>
      </c>
      <c r="P2060" s="0" t="n">
        <v>3.379331</v>
      </c>
      <c r="Q2060" s="0" t="s">
        <v>286</v>
      </c>
    </row>
    <row r="2061" customFormat="false" ht="15" hidden="false" customHeight="false" outlineLevel="0" collapsed="false">
      <c r="A2061" s="0" t="s">
        <v>1427</v>
      </c>
      <c r="B2061" s="0" t="s">
        <v>286</v>
      </c>
      <c r="C2061" s="0" t="s">
        <v>325</v>
      </c>
      <c r="D2061" s="0" t="n">
        <v>20180730</v>
      </c>
      <c r="E2061" s="0" t="s">
        <v>1693</v>
      </c>
      <c r="F2061" s="0" t="n">
        <v>100000</v>
      </c>
      <c r="G2061" s="0" t="n">
        <v>99.3164</v>
      </c>
      <c r="H2061" s="0" t="n">
        <v>3.574351</v>
      </c>
      <c r="J2061" s="224" t="n">
        <f aca="false">ROUND(D2061/10000,0)</f>
        <v>2018</v>
      </c>
      <c r="K2061" s="224" t="n">
        <f aca="false">ROUND((D2061-J2061*10000)/100,0)</f>
        <v>7</v>
      </c>
      <c r="L2061" s="224" t="n">
        <f aca="false">D2061-J2061*10000-K2061*100</f>
        <v>30</v>
      </c>
      <c r="M2061" s="325" t="n">
        <f aca="false">DATE(J2061,K2061,L2061)</f>
        <v>43311</v>
      </c>
      <c r="N2061" s="222" t="n">
        <f aca="false">M2061+E2061</f>
        <v>43311.366087963</v>
      </c>
      <c r="O2061" s="0" t="n">
        <v>99.3164</v>
      </c>
      <c r="P2061" s="0" t="n">
        <v>3.574351</v>
      </c>
      <c r="Q2061" s="0" t="s">
        <v>286</v>
      </c>
    </row>
    <row r="2062" customFormat="false" ht="15" hidden="false" customHeight="false" outlineLevel="0" collapsed="false">
      <c r="A2062" s="0" t="s">
        <v>1427</v>
      </c>
      <c r="B2062" s="0" t="s">
        <v>286</v>
      </c>
      <c r="C2062" s="0" t="s">
        <v>325</v>
      </c>
      <c r="D2062" s="0" t="n">
        <v>20180730</v>
      </c>
      <c r="E2062" s="0" t="s">
        <v>1693</v>
      </c>
      <c r="F2062" s="0" t="n">
        <v>100000</v>
      </c>
      <c r="G2062" s="0" t="n">
        <v>99.3164</v>
      </c>
      <c r="H2062" s="0" t="n">
        <v>3.574351</v>
      </c>
      <c r="J2062" s="224" t="n">
        <f aca="false">ROUND(D2062/10000,0)</f>
        <v>2018</v>
      </c>
      <c r="K2062" s="224" t="n">
        <f aca="false">ROUND((D2062-J2062*10000)/100,0)</f>
        <v>7</v>
      </c>
      <c r="L2062" s="224" t="n">
        <f aca="false">D2062-J2062*10000-K2062*100</f>
        <v>30</v>
      </c>
      <c r="M2062" s="325" t="n">
        <f aca="false">DATE(J2062,K2062,L2062)</f>
        <v>43311</v>
      </c>
      <c r="N2062" s="222" t="n">
        <f aca="false">M2062+E2062</f>
        <v>43311.366087963</v>
      </c>
      <c r="O2062" s="0" t="n">
        <v>99.3164</v>
      </c>
      <c r="P2062" s="0" t="n">
        <v>3.574351</v>
      </c>
      <c r="Q2062" s="0" t="s">
        <v>286</v>
      </c>
    </row>
    <row r="2063" customFormat="false" ht="15" hidden="false" customHeight="false" outlineLevel="0" collapsed="false">
      <c r="A2063" s="0" t="s">
        <v>1427</v>
      </c>
      <c r="B2063" s="0" t="s">
        <v>286</v>
      </c>
      <c r="C2063" s="0" t="s">
        <v>325</v>
      </c>
      <c r="D2063" s="0" t="n">
        <v>20180730</v>
      </c>
      <c r="E2063" s="0" t="s">
        <v>1694</v>
      </c>
      <c r="F2063" s="0" t="n">
        <v>15000</v>
      </c>
      <c r="G2063" s="0" t="n">
        <v>99.678</v>
      </c>
      <c r="H2063" s="0" t="n">
        <v>3.428421</v>
      </c>
      <c r="J2063" s="224" t="n">
        <f aca="false">ROUND(D2063/10000,0)</f>
        <v>2018</v>
      </c>
      <c r="K2063" s="224" t="n">
        <f aca="false">ROUND((D2063-J2063*10000)/100,0)</f>
        <v>7</v>
      </c>
      <c r="L2063" s="224" t="n">
        <f aca="false">D2063-J2063*10000-K2063*100</f>
        <v>30</v>
      </c>
      <c r="M2063" s="325" t="n">
        <f aca="false">DATE(J2063,K2063,L2063)</f>
        <v>43311</v>
      </c>
      <c r="N2063" s="222" t="n">
        <f aca="false">M2063+E2063</f>
        <v>43311.4522337963</v>
      </c>
      <c r="O2063" s="0" t="n">
        <v>99.678</v>
      </c>
      <c r="P2063" s="0" t="n">
        <v>3.428421</v>
      </c>
      <c r="Q2063" s="0" t="s">
        <v>286</v>
      </c>
    </row>
    <row r="2064" customFormat="false" ht="15" hidden="false" customHeight="false" outlineLevel="0" collapsed="false">
      <c r="A2064" s="0" t="s">
        <v>1427</v>
      </c>
      <c r="B2064" s="0" t="s">
        <v>286</v>
      </c>
      <c r="C2064" s="0" t="s">
        <v>325</v>
      </c>
      <c r="D2064" s="0" t="n">
        <v>20180730</v>
      </c>
      <c r="E2064" s="0" t="s">
        <v>1694</v>
      </c>
      <c r="F2064" s="0" t="n">
        <v>5000</v>
      </c>
      <c r="G2064" s="0" t="n">
        <v>99.652</v>
      </c>
      <c r="H2064" s="0" t="n">
        <v>3.438892</v>
      </c>
      <c r="J2064" s="224" t="n">
        <f aca="false">ROUND(D2064/10000,0)</f>
        <v>2018</v>
      </c>
      <c r="K2064" s="224" t="n">
        <f aca="false">ROUND((D2064-J2064*10000)/100,0)</f>
        <v>7</v>
      </c>
      <c r="L2064" s="224" t="n">
        <f aca="false">D2064-J2064*10000-K2064*100</f>
        <v>30</v>
      </c>
      <c r="M2064" s="325" t="n">
        <f aca="false">DATE(J2064,K2064,L2064)</f>
        <v>43311</v>
      </c>
      <c r="N2064" s="222" t="n">
        <f aca="false">M2064+E2064</f>
        <v>43311.4522337963</v>
      </c>
      <c r="O2064" s="0" t="n">
        <v>99.652</v>
      </c>
      <c r="P2064" s="0" t="n">
        <v>3.438892</v>
      </c>
      <c r="Q2064" s="0" t="s">
        <v>286</v>
      </c>
    </row>
    <row r="2065" customFormat="false" ht="15" hidden="false" customHeight="false" outlineLevel="0" collapsed="false">
      <c r="A2065" s="0" t="s">
        <v>1427</v>
      </c>
      <c r="B2065" s="0" t="s">
        <v>286</v>
      </c>
      <c r="C2065" s="0" t="s">
        <v>325</v>
      </c>
      <c r="D2065" s="0" t="n">
        <v>20180730</v>
      </c>
      <c r="E2065" s="0" t="s">
        <v>1694</v>
      </c>
      <c r="F2065" s="0" t="n">
        <v>15000</v>
      </c>
      <c r="G2065" s="0" t="n">
        <v>99.678</v>
      </c>
      <c r="H2065" s="0" t="n">
        <v>3.428421</v>
      </c>
      <c r="J2065" s="224" t="n">
        <f aca="false">ROUND(D2065/10000,0)</f>
        <v>2018</v>
      </c>
      <c r="K2065" s="224" t="n">
        <f aca="false">ROUND((D2065-J2065*10000)/100,0)</f>
        <v>7</v>
      </c>
      <c r="L2065" s="224" t="n">
        <f aca="false">D2065-J2065*10000-K2065*100</f>
        <v>30</v>
      </c>
      <c r="M2065" s="325" t="n">
        <f aca="false">DATE(J2065,K2065,L2065)</f>
        <v>43311</v>
      </c>
      <c r="N2065" s="222" t="n">
        <f aca="false">M2065+E2065</f>
        <v>43311.4522337963</v>
      </c>
      <c r="O2065" s="0" t="n">
        <v>99.678</v>
      </c>
      <c r="P2065" s="0" t="n">
        <v>3.428421</v>
      </c>
      <c r="Q2065" s="0" t="s">
        <v>286</v>
      </c>
    </row>
    <row r="2066" customFormat="false" ht="15" hidden="false" customHeight="false" outlineLevel="0" collapsed="false">
      <c r="A2066" s="0" t="s">
        <v>1427</v>
      </c>
      <c r="B2066" s="0" t="s">
        <v>286</v>
      </c>
      <c r="C2066" s="0" t="s">
        <v>325</v>
      </c>
      <c r="D2066" s="0" t="n">
        <v>20180730</v>
      </c>
      <c r="E2066" s="0" t="s">
        <v>1694</v>
      </c>
      <c r="F2066" s="0" t="n">
        <v>10000</v>
      </c>
      <c r="G2066" s="0" t="n">
        <v>99.691</v>
      </c>
      <c r="H2066" s="0" t="n">
        <v>3.423186</v>
      </c>
      <c r="J2066" s="224" t="n">
        <f aca="false">ROUND(D2066/10000,0)</f>
        <v>2018</v>
      </c>
      <c r="K2066" s="224" t="n">
        <f aca="false">ROUND((D2066-J2066*10000)/100,0)</f>
        <v>7</v>
      </c>
      <c r="L2066" s="224" t="n">
        <f aca="false">D2066-J2066*10000-K2066*100</f>
        <v>30</v>
      </c>
      <c r="M2066" s="325" t="n">
        <f aca="false">DATE(J2066,K2066,L2066)</f>
        <v>43311</v>
      </c>
      <c r="N2066" s="222" t="n">
        <f aca="false">M2066+E2066</f>
        <v>43311.4522337963</v>
      </c>
      <c r="O2066" s="0" t="n">
        <v>99.691</v>
      </c>
      <c r="P2066" s="0" t="n">
        <v>3.423186</v>
      </c>
      <c r="Q2066" s="0" t="s">
        <v>286</v>
      </c>
    </row>
    <row r="2067" customFormat="false" ht="15" hidden="false" customHeight="false" outlineLevel="0" collapsed="false">
      <c r="A2067" s="0" t="s">
        <v>1427</v>
      </c>
      <c r="B2067" s="0" t="s">
        <v>286</v>
      </c>
      <c r="C2067" s="0" t="s">
        <v>325</v>
      </c>
      <c r="D2067" s="0" t="n">
        <v>20180730</v>
      </c>
      <c r="E2067" s="0" t="s">
        <v>1695</v>
      </c>
      <c r="F2067" s="0" t="n">
        <v>2000</v>
      </c>
      <c r="G2067" s="0" t="n">
        <v>99.872</v>
      </c>
      <c r="H2067" s="0" t="n">
        <v>3.350394</v>
      </c>
      <c r="J2067" s="224" t="n">
        <f aca="false">ROUND(D2067/10000,0)</f>
        <v>2018</v>
      </c>
      <c r="K2067" s="224" t="n">
        <f aca="false">ROUND((D2067-J2067*10000)/100,0)</f>
        <v>7</v>
      </c>
      <c r="L2067" s="224" t="n">
        <f aca="false">D2067-J2067*10000-K2067*100</f>
        <v>30</v>
      </c>
      <c r="M2067" s="325" t="n">
        <f aca="false">DATE(J2067,K2067,L2067)</f>
        <v>43311</v>
      </c>
      <c r="N2067" s="222" t="n">
        <f aca="false">M2067+E2067</f>
        <v>43311.5368402778</v>
      </c>
      <c r="O2067" s="0" t="n">
        <v>99.872</v>
      </c>
      <c r="P2067" s="0" t="n">
        <v>3.350394</v>
      </c>
      <c r="Q2067" s="0" t="s">
        <v>286</v>
      </c>
    </row>
    <row r="2068" customFormat="false" ht="15" hidden="false" customHeight="false" outlineLevel="0" collapsed="false">
      <c r="A2068" s="0" t="s">
        <v>1427</v>
      </c>
      <c r="B2068" s="0" t="s">
        <v>286</v>
      </c>
      <c r="C2068" s="0" t="s">
        <v>325</v>
      </c>
      <c r="D2068" s="0" t="n">
        <v>20180730</v>
      </c>
      <c r="E2068" s="0" t="s">
        <v>1695</v>
      </c>
      <c r="F2068" s="0" t="n">
        <v>2000</v>
      </c>
      <c r="G2068" s="0" t="n">
        <v>99.872</v>
      </c>
      <c r="H2068" s="0" t="n">
        <v>3.350394</v>
      </c>
      <c r="J2068" s="224" t="n">
        <f aca="false">ROUND(D2068/10000,0)</f>
        <v>2018</v>
      </c>
      <c r="K2068" s="224" t="n">
        <f aca="false">ROUND((D2068-J2068*10000)/100,0)</f>
        <v>7</v>
      </c>
      <c r="L2068" s="224" t="n">
        <f aca="false">D2068-J2068*10000-K2068*100</f>
        <v>30</v>
      </c>
      <c r="M2068" s="325" t="n">
        <f aca="false">DATE(J2068,K2068,L2068)</f>
        <v>43311</v>
      </c>
      <c r="N2068" s="222" t="n">
        <f aca="false">M2068+E2068</f>
        <v>43311.5368402778</v>
      </c>
      <c r="O2068" s="0" t="n">
        <v>99.872</v>
      </c>
      <c r="P2068" s="0" t="n">
        <v>3.350394</v>
      </c>
      <c r="Q2068" s="0" t="s">
        <v>286</v>
      </c>
    </row>
    <row r="2069" customFormat="false" ht="15" hidden="false" customHeight="false" outlineLevel="0" collapsed="false">
      <c r="A2069" s="0" t="s">
        <v>1427</v>
      </c>
      <c r="B2069" s="0" t="s">
        <v>286</v>
      </c>
      <c r="C2069" s="0" t="s">
        <v>325</v>
      </c>
      <c r="D2069" s="0" t="n">
        <v>20180730</v>
      </c>
      <c r="E2069" s="0" t="s">
        <v>1695</v>
      </c>
      <c r="F2069" s="0" t="n">
        <v>2000</v>
      </c>
      <c r="G2069" s="0" t="n">
        <v>99.722</v>
      </c>
      <c r="H2069" s="0" t="n">
        <v>3.410708</v>
      </c>
      <c r="J2069" s="224" t="n">
        <f aca="false">ROUND(D2069/10000,0)</f>
        <v>2018</v>
      </c>
      <c r="K2069" s="224" t="n">
        <f aca="false">ROUND((D2069-J2069*10000)/100,0)</f>
        <v>7</v>
      </c>
      <c r="L2069" s="224" t="n">
        <f aca="false">D2069-J2069*10000-K2069*100</f>
        <v>30</v>
      </c>
      <c r="M2069" s="325" t="n">
        <f aca="false">DATE(J2069,K2069,L2069)</f>
        <v>43311</v>
      </c>
      <c r="N2069" s="222" t="n">
        <f aca="false">M2069+E2069</f>
        <v>43311.5368402778</v>
      </c>
      <c r="O2069" s="0" t="n">
        <v>99.722</v>
      </c>
      <c r="P2069" s="0" t="n">
        <v>3.410708</v>
      </c>
      <c r="Q2069" s="0" t="s">
        <v>286</v>
      </c>
    </row>
    <row r="2070" customFormat="false" ht="15" hidden="false" customHeight="false" outlineLevel="0" collapsed="false">
      <c r="A2070" s="0" t="s">
        <v>1427</v>
      </c>
      <c r="B2070" s="0" t="s">
        <v>286</v>
      </c>
      <c r="C2070" s="0" t="s">
        <v>325</v>
      </c>
      <c r="D2070" s="0" t="n">
        <v>20180730</v>
      </c>
      <c r="E2070" s="0" t="s">
        <v>1696</v>
      </c>
      <c r="F2070" s="0" t="n">
        <v>10000</v>
      </c>
      <c r="G2070" s="0" t="n">
        <v>99.327</v>
      </c>
      <c r="H2070" s="0" t="n">
        <v>3.570064</v>
      </c>
      <c r="J2070" s="224" t="n">
        <f aca="false">ROUND(D2070/10000,0)</f>
        <v>2018</v>
      </c>
      <c r="K2070" s="224" t="n">
        <f aca="false">ROUND((D2070-J2070*10000)/100,0)</f>
        <v>7</v>
      </c>
      <c r="L2070" s="224" t="n">
        <f aca="false">D2070-J2070*10000-K2070*100</f>
        <v>30</v>
      </c>
      <c r="M2070" s="325" t="n">
        <f aca="false">DATE(J2070,K2070,L2070)</f>
        <v>43311</v>
      </c>
      <c r="N2070" s="222" t="n">
        <f aca="false">M2070+E2070</f>
        <v>43311.6046527778</v>
      </c>
      <c r="O2070" s="0" t="n">
        <v>99.327</v>
      </c>
      <c r="P2070" s="0" t="n">
        <v>3.570064</v>
      </c>
      <c r="Q2070" s="0" t="s">
        <v>286</v>
      </c>
    </row>
    <row r="2071" customFormat="false" ht="15" hidden="false" customHeight="false" outlineLevel="0" collapsed="false">
      <c r="A2071" s="0" t="s">
        <v>1427</v>
      </c>
      <c r="B2071" s="0" t="s">
        <v>286</v>
      </c>
      <c r="C2071" s="0" t="s">
        <v>325</v>
      </c>
      <c r="D2071" s="0" t="n">
        <v>20180730</v>
      </c>
      <c r="E2071" s="0" t="s">
        <v>1696</v>
      </c>
      <c r="F2071" s="0" t="n">
        <v>10000</v>
      </c>
      <c r="G2071" s="0" t="n">
        <v>99.447</v>
      </c>
      <c r="H2071" s="0" t="n">
        <v>3.52157</v>
      </c>
      <c r="J2071" s="224" t="n">
        <f aca="false">ROUND(D2071/10000,0)</f>
        <v>2018</v>
      </c>
      <c r="K2071" s="224" t="n">
        <f aca="false">ROUND((D2071-J2071*10000)/100,0)</f>
        <v>7</v>
      </c>
      <c r="L2071" s="224" t="n">
        <f aca="false">D2071-J2071*10000-K2071*100</f>
        <v>30</v>
      </c>
      <c r="M2071" s="325" t="n">
        <f aca="false">DATE(J2071,K2071,L2071)</f>
        <v>43311</v>
      </c>
      <c r="N2071" s="222" t="n">
        <f aca="false">M2071+E2071</f>
        <v>43311.6046527778</v>
      </c>
      <c r="O2071" s="0" t="n">
        <v>99.447</v>
      </c>
      <c r="P2071" s="0" t="n">
        <v>3.52157</v>
      </c>
      <c r="Q2071" s="0" t="s">
        <v>286</v>
      </c>
    </row>
    <row r="2072" customFormat="false" ht="15" hidden="false" customHeight="false" outlineLevel="0" collapsed="false">
      <c r="A2072" s="0" t="s">
        <v>1427</v>
      </c>
      <c r="B2072" s="0" t="s">
        <v>286</v>
      </c>
      <c r="C2072" s="0" t="s">
        <v>325</v>
      </c>
      <c r="D2072" s="0" t="n">
        <v>20180730</v>
      </c>
      <c r="E2072" s="0" t="s">
        <v>1697</v>
      </c>
      <c r="F2072" s="0" t="n">
        <v>50000</v>
      </c>
      <c r="G2072" s="0" t="n">
        <v>99.456</v>
      </c>
      <c r="H2072" s="0" t="n">
        <v>3.517936</v>
      </c>
      <c r="J2072" s="224" t="n">
        <f aca="false">ROUND(D2072/10000,0)</f>
        <v>2018</v>
      </c>
      <c r="K2072" s="224" t="n">
        <f aca="false">ROUND((D2072-J2072*10000)/100,0)</f>
        <v>7</v>
      </c>
      <c r="L2072" s="224" t="n">
        <f aca="false">D2072-J2072*10000-K2072*100</f>
        <v>30</v>
      </c>
      <c r="M2072" s="325" t="n">
        <f aca="false">DATE(J2072,K2072,L2072)</f>
        <v>43311</v>
      </c>
      <c r="N2072" s="222" t="n">
        <f aca="false">M2072+E2072</f>
        <v>43311.6529513889</v>
      </c>
      <c r="O2072" s="0" t="n">
        <v>99.456</v>
      </c>
      <c r="P2072" s="0" t="n">
        <v>3.517936</v>
      </c>
      <c r="Q2072" s="0" t="s">
        <v>286</v>
      </c>
    </row>
    <row r="2073" customFormat="false" ht="15" hidden="false" customHeight="false" outlineLevel="0" collapsed="false">
      <c r="A2073" s="0" t="s">
        <v>1427</v>
      </c>
      <c r="B2073" s="0" t="s">
        <v>286</v>
      </c>
      <c r="C2073" s="0" t="s">
        <v>325</v>
      </c>
      <c r="D2073" s="0" t="n">
        <v>20180730</v>
      </c>
      <c r="E2073" s="0" t="s">
        <v>1698</v>
      </c>
      <c r="F2073" s="0" t="n">
        <v>110000</v>
      </c>
      <c r="G2073" s="0" t="n">
        <v>99.7191</v>
      </c>
      <c r="H2073" s="0" t="n">
        <v>3.411875</v>
      </c>
      <c r="J2073" s="224" t="n">
        <f aca="false">ROUND(D2073/10000,0)</f>
        <v>2018</v>
      </c>
      <c r="K2073" s="224" t="n">
        <f aca="false">ROUND((D2073-J2073*10000)/100,0)</f>
        <v>7</v>
      </c>
      <c r="L2073" s="224" t="n">
        <f aca="false">D2073-J2073*10000-K2073*100</f>
        <v>30</v>
      </c>
      <c r="M2073" s="325" t="n">
        <f aca="false">DATE(J2073,K2073,L2073)</f>
        <v>43311</v>
      </c>
      <c r="N2073" s="222" t="n">
        <f aca="false">M2073+E2073</f>
        <v>43311.6560648148</v>
      </c>
      <c r="O2073" s="0" t="n">
        <v>99.7191</v>
      </c>
      <c r="P2073" s="0" t="n">
        <v>3.411875</v>
      </c>
      <c r="Q2073" s="0" t="s">
        <v>286</v>
      </c>
    </row>
    <row r="2074" customFormat="false" ht="15" hidden="false" customHeight="false" outlineLevel="0" collapsed="false">
      <c r="A2074" s="0" t="s">
        <v>1427</v>
      </c>
      <c r="B2074" s="0" t="s">
        <v>286</v>
      </c>
      <c r="C2074" s="0" t="s">
        <v>325</v>
      </c>
      <c r="D2074" s="0" t="n">
        <v>20180730</v>
      </c>
      <c r="E2074" s="0" t="s">
        <v>1698</v>
      </c>
      <c r="F2074" s="0" t="n">
        <v>110000</v>
      </c>
      <c r="G2074" s="0" t="n">
        <v>100.3191</v>
      </c>
      <c r="H2074" s="0" t="n">
        <v>3.171271</v>
      </c>
      <c r="J2074" s="224" t="n">
        <f aca="false">ROUND(D2074/10000,0)</f>
        <v>2018</v>
      </c>
      <c r="K2074" s="224" t="n">
        <f aca="false">ROUND((D2074-J2074*10000)/100,0)</f>
        <v>7</v>
      </c>
      <c r="L2074" s="224" t="n">
        <f aca="false">D2074-J2074*10000-K2074*100</f>
        <v>30</v>
      </c>
      <c r="M2074" s="325" t="n">
        <f aca="false">DATE(J2074,K2074,L2074)</f>
        <v>43311</v>
      </c>
      <c r="N2074" s="222" t="n">
        <f aca="false">M2074+E2074</f>
        <v>43311.6560648148</v>
      </c>
      <c r="O2074" s="0" t="n">
        <v>100.3191</v>
      </c>
      <c r="P2074" s="0" t="n">
        <v>3.171271</v>
      </c>
      <c r="Q2074" s="0" t="s">
        <v>286</v>
      </c>
    </row>
    <row r="2075" customFormat="false" ht="15" hidden="false" customHeight="false" outlineLevel="0" collapsed="false">
      <c r="A2075" s="0" t="s">
        <v>1427</v>
      </c>
      <c r="B2075" s="0" t="s">
        <v>286</v>
      </c>
      <c r="C2075" s="0" t="s">
        <v>325</v>
      </c>
      <c r="D2075" s="0" t="n">
        <v>20180731</v>
      </c>
      <c r="E2075" s="0" t="s">
        <v>1699</v>
      </c>
      <c r="F2075" s="0" t="n">
        <v>10000</v>
      </c>
      <c r="G2075" s="0" t="n">
        <v>99.966</v>
      </c>
      <c r="H2075" s="0" t="n">
        <v>3.312681</v>
      </c>
      <c r="J2075" s="224" t="n">
        <f aca="false">ROUND(D2075/10000,0)</f>
        <v>2018</v>
      </c>
      <c r="K2075" s="224" t="n">
        <f aca="false">ROUND((D2075-J2075*10000)/100,0)</f>
        <v>7</v>
      </c>
      <c r="L2075" s="224" t="n">
        <f aca="false">D2075-J2075*10000-K2075*100</f>
        <v>31</v>
      </c>
      <c r="M2075" s="325" t="n">
        <f aca="false">DATE(J2075,K2075,L2075)</f>
        <v>43312</v>
      </c>
      <c r="N2075" s="222" t="n">
        <f aca="false">M2075+E2075</f>
        <v>43312.4339930556</v>
      </c>
      <c r="O2075" s="0" t="n">
        <v>99.966</v>
      </c>
      <c r="P2075" s="0" t="n">
        <v>3.312681</v>
      </c>
      <c r="Q2075" s="0" t="s">
        <v>286</v>
      </c>
    </row>
    <row r="2076" customFormat="false" ht="15" hidden="false" customHeight="false" outlineLevel="0" collapsed="false">
      <c r="A2076" s="0" t="s">
        <v>1427</v>
      </c>
      <c r="B2076" s="0" t="s">
        <v>286</v>
      </c>
      <c r="C2076" s="0" t="s">
        <v>325</v>
      </c>
      <c r="D2076" s="0" t="n">
        <v>20180731</v>
      </c>
      <c r="E2076" s="0" t="s">
        <v>1699</v>
      </c>
      <c r="F2076" s="0" t="n">
        <v>10000</v>
      </c>
      <c r="G2076" s="0" t="n">
        <v>99.866</v>
      </c>
      <c r="H2076" s="0" t="n">
        <v>3.352873</v>
      </c>
      <c r="J2076" s="224" t="n">
        <f aca="false">ROUND(D2076/10000,0)</f>
        <v>2018</v>
      </c>
      <c r="K2076" s="224" t="n">
        <f aca="false">ROUND((D2076-J2076*10000)/100,0)</f>
        <v>7</v>
      </c>
      <c r="L2076" s="224" t="n">
        <f aca="false">D2076-J2076*10000-K2076*100</f>
        <v>31</v>
      </c>
      <c r="M2076" s="325" t="n">
        <f aca="false">DATE(J2076,K2076,L2076)</f>
        <v>43312</v>
      </c>
      <c r="N2076" s="222" t="n">
        <f aca="false">M2076+E2076</f>
        <v>43312.4339930556</v>
      </c>
      <c r="O2076" s="0" t="n">
        <v>99.866</v>
      </c>
      <c r="P2076" s="0" t="n">
        <v>3.352873</v>
      </c>
      <c r="Q2076" s="0" t="s">
        <v>286</v>
      </c>
    </row>
    <row r="2077" customFormat="false" ht="15" hidden="false" customHeight="false" outlineLevel="0" collapsed="false">
      <c r="A2077" s="0" t="s">
        <v>1427</v>
      </c>
      <c r="B2077" s="0" t="s">
        <v>286</v>
      </c>
      <c r="C2077" s="0" t="s">
        <v>325</v>
      </c>
      <c r="D2077" s="0" t="n">
        <v>20180731</v>
      </c>
      <c r="E2077" s="0" t="s">
        <v>1700</v>
      </c>
      <c r="F2077" s="0" t="n">
        <v>100000</v>
      </c>
      <c r="G2077" s="0" t="n">
        <v>99.741</v>
      </c>
      <c r="H2077" s="0" t="n">
        <v>3.403182</v>
      </c>
      <c r="J2077" s="224" t="n">
        <f aca="false">ROUND(D2077/10000,0)</f>
        <v>2018</v>
      </c>
      <c r="K2077" s="224" t="n">
        <f aca="false">ROUND((D2077-J2077*10000)/100,0)</f>
        <v>7</v>
      </c>
      <c r="L2077" s="224" t="n">
        <f aca="false">D2077-J2077*10000-K2077*100</f>
        <v>31</v>
      </c>
      <c r="M2077" s="325" t="n">
        <f aca="false">DATE(J2077,K2077,L2077)</f>
        <v>43312</v>
      </c>
      <c r="N2077" s="222" t="n">
        <f aca="false">M2077+E2077</f>
        <v>43312.5630902778</v>
      </c>
      <c r="O2077" s="0" t="n">
        <v>99.741</v>
      </c>
      <c r="P2077" s="0" t="n">
        <v>3.403182</v>
      </c>
      <c r="Q2077" s="0" t="s">
        <v>286</v>
      </c>
    </row>
    <row r="2078" customFormat="false" ht="15" hidden="false" customHeight="false" outlineLevel="0" collapsed="false">
      <c r="A2078" s="0" t="s">
        <v>1427</v>
      </c>
      <c r="B2078" s="0" t="s">
        <v>286</v>
      </c>
      <c r="C2078" s="0" t="s">
        <v>325</v>
      </c>
      <c r="D2078" s="0" t="n">
        <v>20180731</v>
      </c>
      <c r="E2078" s="0" t="s">
        <v>1701</v>
      </c>
      <c r="F2078" s="0" t="n">
        <v>10000</v>
      </c>
      <c r="G2078" s="0" t="n">
        <v>99.692</v>
      </c>
      <c r="H2078" s="0" t="n">
        <v>3.422924</v>
      </c>
      <c r="J2078" s="224" t="n">
        <f aca="false">ROUND(D2078/10000,0)</f>
        <v>2018</v>
      </c>
      <c r="K2078" s="224" t="n">
        <f aca="false">ROUND((D2078-J2078*10000)/100,0)</f>
        <v>7</v>
      </c>
      <c r="L2078" s="224" t="n">
        <f aca="false">D2078-J2078*10000-K2078*100</f>
        <v>31</v>
      </c>
      <c r="M2078" s="325" t="n">
        <f aca="false">DATE(J2078,K2078,L2078)</f>
        <v>43312</v>
      </c>
      <c r="N2078" s="222" t="n">
        <f aca="false">M2078+E2078</f>
        <v>43312.6093981482</v>
      </c>
      <c r="O2078" s="0" t="n">
        <v>99.692</v>
      </c>
      <c r="P2078" s="0" t="n">
        <v>3.422924</v>
      </c>
      <c r="Q2078" s="0" t="s">
        <v>286</v>
      </c>
    </row>
    <row r="2079" customFormat="false" ht="15" hidden="false" customHeight="false" outlineLevel="0" collapsed="false">
      <c r="A2079" s="0" t="s">
        <v>1427</v>
      </c>
      <c r="B2079" s="0" t="s">
        <v>286</v>
      </c>
      <c r="C2079" s="0" t="s">
        <v>325</v>
      </c>
      <c r="D2079" s="0" t="n">
        <v>20180731</v>
      </c>
      <c r="E2079" s="0" t="s">
        <v>1702</v>
      </c>
      <c r="F2079" s="0" t="n">
        <v>575000</v>
      </c>
      <c r="G2079" s="0" t="n">
        <v>99.385</v>
      </c>
      <c r="H2079" s="0" t="n">
        <v>3.546883</v>
      </c>
      <c r="J2079" s="224" t="n">
        <f aca="false">ROUND(D2079/10000,0)</f>
        <v>2018</v>
      </c>
      <c r="K2079" s="224" t="n">
        <f aca="false">ROUND((D2079-J2079*10000)/100,0)</f>
        <v>7</v>
      </c>
      <c r="L2079" s="224" t="n">
        <f aca="false">D2079-J2079*10000-K2079*100</f>
        <v>31</v>
      </c>
      <c r="M2079" s="325" t="n">
        <f aca="false">DATE(J2079,K2079,L2079)</f>
        <v>43312</v>
      </c>
      <c r="N2079" s="222" t="n">
        <f aca="false">M2079+E2079</f>
        <v>43312.6512037037</v>
      </c>
      <c r="O2079" s="0" t="n">
        <v>99.385</v>
      </c>
      <c r="P2079" s="0" t="n">
        <v>3.546883</v>
      </c>
      <c r="Q2079" s="0" t="s">
        <v>286</v>
      </c>
    </row>
    <row r="2080" customFormat="false" ht="15" hidden="false" customHeight="false" outlineLevel="0" collapsed="false">
      <c r="A2080" s="0" t="s">
        <v>1427</v>
      </c>
      <c r="B2080" s="0" t="s">
        <v>286</v>
      </c>
      <c r="C2080" s="0" t="s">
        <v>325</v>
      </c>
      <c r="D2080" s="0" t="n">
        <v>20180731</v>
      </c>
      <c r="E2080" s="0" t="s">
        <v>1703</v>
      </c>
      <c r="F2080" s="0" t="n">
        <v>2050000</v>
      </c>
      <c r="G2080" s="0" t="n">
        <v>99.41</v>
      </c>
      <c r="H2080" s="0" t="n">
        <v>3.536771</v>
      </c>
      <c r="J2080" s="224" t="n">
        <f aca="false">ROUND(D2080/10000,0)</f>
        <v>2018</v>
      </c>
      <c r="K2080" s="224" t="n">
        <f aca="false">ROUND((D2080-J2080*10000)/100,0)</f>
        <v>7</v>
      </c>
      <c r="L2080" s="224" t="n">
        <f aca="false">D2080-J2080*10000-K2080*100</f>
        <v>31</v>
      </c>
      <c r="M2080" s="325" t="n">
        <f aca="false">DATE(J2080,K2080,L2080)</f>
        <v>43312</v>
      </c>
      <c r="N2080" s="222" t="n">
        <f aca="false">M2080+E2080</f>
        <v>43312.6577314815</v>
      </c>
      <c r="O2080" s="0" t="n">
        <v>99.41</v>
      </c>
      <c r="P2080" s="0" t="n">
        <v>3.536771</v>
      </c>
      <c r="Q2080" s="0" t="s">
        <v>286</v>
      </c>
    </row>
    <row r="2081" customFormat="false" ht="15" hidden="false" customHeight="false" outlineLevel="0" collapsed="false">
      <c r="A2081" s="0" t="s">
        <v>1427</v>
      </c>
      <c r="B2081" s="0" t="s">
        <v>286</v>
      </c>
      <c r="C2081" s="0" t="s">
        <v>325</v>
      </c>
      <c r="D2081" s="0" t="n">
        <v>20180731</v>
      </c>
      <c r="E2081" s="0" t="s">
        <v>1704</v>
      </c>
      <c r="F2081" s="0" t="n">
        <v>2000</v>
      </c>
      <c r="G2081" s="0" t="n">
        <v>99.997</v>
      </c>
      <c r="H2081" s="0" t="n">
        <v>3.300232</v>
      </c>
      <c r="J2081" s="224" t="n">
        <f aca="false">ROUND(D2081/10000,0)</f>
        <v>2018</v>
      </c>
      <c r="K2081" s="224" t="n">
        <f aca="false">ROUND((D2081-J2081*10000)/100,0)</f>
        <v>7</v>
      </c>
      <c r="L2081" s="224" t="n">
        <f aca="false">D2081-J2081*10000-K2081*100</f>
        <v>31</v>
      </c>
      <c r="M2081" s="325" t="n">
        <f aca="false">DATE(J2081,K2081,L2081)</f>
        <v>43312</v>
      </c>
      <c r="N2081" s="222" t="n">
        <f aca="false">M2081+E2081</f>
        <v>43312.6705787037</v>
      </c>
      <c r="O2081" s="0" t="n">
        <v>99.997</v>
      </c>
      <c r="P2081" s="0" t="n">
        <v>3.300232</v>
      </c>
      <c r="Q2081" s="0" t="s">
        <v>286</v>
      </c>
    </row>
    <row r="2082" customFormat="false" ht="15" hidden="false" customHeight="false" outlineLevel="0" collapsed="false">
      <c r="A2082" s="0" t="s">
        <v>1427</v>
      </c>
      <c r="B2082" s="0" t="s">
        <v>286</v>
      </c>
      <c r="C2082" s="0" t="s">
        <v>325</v>
      </c>
      <c r="D2082" s="0" t="n">
        <v>20180731</v>
      </c>
      <c r="E2082" s="0" t="s">
        <v>1704</v>
      </c>
      <c r="F2082" s="0" t="n">
        <v>2000</v>
      </c>
      <c r="G2082" s="0" t="n">
        <v>99.698</v>
      </c>
      <c r="H2082" s="0" t="n">
        <v>3.420506</v>
      </c>
      <c r="J2082" s="224" t="n">
        <f aca="false">ROUND(D2082/10000,0)</f>
        <v>2018</v>
      </c>
      <c r="K2082" s="224" t="n">
        <f aca="false">ROUND((D2082-J2082*10000)/100,0)</f>
        <v>7</v>
      </c>
      <c r="L2082" s="224" t="n">
        <f aca="false">D2082-J2082*10000-K2082*100</f>
        <v>31</v>
      </c>
      <c r="M2082" s="325" t="n">
        <f aca="false">DATE(J2082,K2082,L2082)</f>
        <v>43312</v>
      </c>
      <c r="N2082" s="222" t="n">
        <f aca="false">M2082+E2082</f>
        <v>43312.6705787037</v>
      </c>
      <c r="O2082" s="0" t="n">
        <v>99.698</v>
      </c>
      <c r="P2082" s="0" t="n">
        <v>3.420506</v>
      </c>
      <c r="Q2082" s="0" t="s">
        <v>286</v>
      </c>
    </row>
    <row r="2083" customFormat="false" ht="15" hidden="false" customHeight="false" outlineLevel="0" collapsed="false">
      <c r="A2083" s="0" t="s">
        <v>1427</v>
      </c>
      <c r="B2083" s="0" t="s">
        <v>286</v>
      </c>
      <c r="C2083" s="0" t="s">
        <v>325</v>
      </c>
      <c r="D2083" s="0" t="n">
        <v>20180801</v>
      </c>
      <c r="E2083" s="0" t="s">
        <v>1705</v>
      </c>
      <c r="F2083" s="0" t="n">
        <v>355000</v>
      </c>
      <c r="G2083" s="0" t="n">
        <v>99.596</v>
      </c>
      <c r="H2083" s="0" t="n">
        <v>3.461817</v>
      </c>
      <c r="J2083" s="224" t="n">
        <f aca="false">ROUND(D2083/10000,0)</f>
        <v>2018</v>
      </c>
      <c r="K2083" s="224" t="n">
        <f aca="false">ROUND((D2083-J2083*10000)/100,0)</f>
        <v>8</v>
      </c>
      <c r="L2083" s="224" t="n">
        <f aca="false">D2083-J2083*10000-K2083*100</f>
        <v>1</v>
      </c>
      <c r="M2083" s="325" t="n">
        <f aca="false">DATE(J2083,K2083,L2083)</f>
        <v>43313</v>
      </c>
      <c r="N2083" s="222" t="n">
        <f aca="false">M2083+E2083</f>
        <v>43313.3666782407</v>
      </c>
      <c r="O2083" s="0" t="n">
        <v>99.596</v>
      </c>
      <c r="P2083" s="0" t="n">
        <v>3.461817</v>
      </c>
      <c r="Q2083" s="0" t="s">
        <v>286</v>
      </c>
    </row>
    <row r="2084" customFormat="false" ht="15" hidden="false" customHeight="false" outlineLevel="0" collapsed="false">
      <c r="A2084" s="0" t="s">
        <v>1427</v>
      </c>
      <c r="B2084" s="0" t="s">
        <v>286</v>
      </c>
      <c r="C2084" s="0" t="s">
        <v>325</v>
      </c>
      <c r="D2084" s="0" t="n">
        <v>20180801</v>
      </c>
      <c r="E2084" s="0" t="s">
        <v>1706</v>
      </c>
      <c r="F2084" s="0" t="n">
        <v>3500000</v>
      </c>
      <c r="G2084" s="0" t="n">
        <v>99.601</v>
      </c>
      <c r="H2084" s="0" t="n">
        <v>3.459798</v>
      </c>
      <c r="J2084" s="224" t="n">
        <f aca="false">ROUND(D2084/10000,0)</f>
        <v>2018</v>
      </c>
      <c r="K2084" s="224" t="n">
        <f aca="false">ROUND((D2084-J2084*10000)/100,0)</f>
        <v>8</v>
      </c>
      <c r="L2084" s="224" t="n">
        <f aca="false">D2084-J2084*10000-K2084*100</f>
        <v>1</v>
      </c>
      <c r="M2084" s="325" t="n">
        <f aca="false">DATE(J2084,K2084,L2084)</f>
        <v>43313</v>
      </c>
      <c r="N2084" s="222" t="n">
        <f aca="false">M2084+E2084</f>
        <v>43313.4039814815</v>
      </c>
      <c r="O2084" s="0" t="n">
        <v>99.601</v>
      </c>
      <c r="P2084" s="0" t="n">
        <v>3.459798</v>
      </c>
      <c r="Q2084" s="0" t="s">
        <v>286</v>
      </c>
    </row>
    <row r="2085" customFormat="false" ht="15" hidden="false" customHeight="false" outlineLevel="0" collapsed="false">
      <c r="A2085" s="0" t="s">
        <v>1427</v>
      </c>
      <c r="B2085" s="0" t="s">
        <v>286</v>
      </c>
      <c r="C2085" s="0" t="s">
        <v>325</v>
      </c>
      <c r="D2085" s="0" t="n">
        <v>20180801</v>
      </c>
      <c r="E2085" s="0" t="s">
        <v>1707</v>
      </c>
      <c r="F2085" s="0" t="n">
        <v>20000</v>
      </c>
      <c r="G2085" s="0" t="n">
        <v>99.8996</v>
      </c>
      <c r="H2085" s="0" t="n">
        <v>3.339419</v>
      </c>
      <c r="J2085" s="224" t="n">
        <f aca="false">ROUND(D2085/10000,0)</f>
        <v>2018</v>
      </c>
      <c r="K2085" s="224" t="n">
        <f aca="false">ROUND((D2085-J2085*10000)/100,0)</f>
        <v>8</v>
      </c>
      <c r="L2085" s="224" t="n">
        <f aca="false">D2085-J2085*10000-K2085*100</f>
        <v>1</v>
      </c>
      <c r="M2085" s="325" t="n">
        <f aca="false">DATE(J2085,K2085,L2085)</f>
        <v>43313</v>
      </c>
      <c r="N2085" s="222" t="n">
        <f aca="false">M2085+E2085</f>
        <v>43313.648275463</v>
      </c>
      <c r="O2085" s="0" t="n">
        <v>99.8996</v>
      </c>
      <c r="P2085" s="0" t="n">
        <v>3.339419</v>
      </c>
      <c r="Q2085" s="0" t="s">
        <v>286</v>
      </c>
    </row>
    <row r="2086" customFormat="false" ht="15" hidden="false" customHeight="false" outlineLevel="0" collapsed="false">
      <c r="A2086" s="0" t="s">
        <v>1427</v>
      </c>
      <c r="B2086" s="0" t="s">
        <v>286</v>
      </c>
      <c r="C2086" s="0" t="s">
        <v>325</v>
      </c>
      <c r="D2086" s="0" t="n">
        <v>20180801</v>
      </c>
      <c r="E2086" s="0" t="s">
        <v>1707</v>
      </c>
      <c r="F2086" s="0" t="n">
        <v>20000</v>
      </c>
      <c r="G2086" s="0" t="n">
        <v>99.7996</v>
      </c>
      <c r="H2086" s="0" t="n">
        <v>3.379685</v>
      </c>
      <c r="J2086" s="224" t="n">
        <f aca="false">ROUND(D2086/10000,0)</f>
        <v>2018</v>
      </c>
      <c r="K2086" s="224" t="n">
        <f aca="false">ROUND((D2086-J2086*10000)/100,0)</f>
        <v>8</v>
      </c>
      <c r="L2086" s="224" t="n">
        <f aca="false">D2086-J2086*10000-K2086*100</f>
        <v>1</v>
      </c>
      <c r="M2086" s="325" t="n">
        <f aca="false">DATE(J2086,K2086,L2086)</f>
        <v>43313</v>
      </c>
      <c r="N2086" s="222" t="n">
        <f aca="false">M2086+E2086</f>
        <v>43313.648275463</v>
      </c>
      <c r="O2086" s="0" t="n">
        <v>99.7996</v>
      </c>
      <c r="P2086" s="0" t="n">
        <v>3.379685</v>
      </c>
      <c r="Q2086" s="0" t="s">
        <v>286</v>
      </c>
    </row>
    <row r="2087" customFormat="false" ht="15" hidden="false" customHeight="false" outlineLevel="0" collapsed="false">
      <c r="A2087" s="0" t="s">
        <v>1427</v>
      </c>
      <c r="B2087" s="0" t="s">
        <v>286</v>
      </c>
      <c r="C2087" s="0" t="s">
        <v>325</v>
      </c>
      <c r="D2087" s="0" t="n">
        <v>20180801</v>
      </c>
      <c r="E2087" s="0" t="s">
        <v>1708</v>
      </c>
      <c r="F2087" s="0" t="n">
        <v>15000</v>
      </c>
      <c r="G2087" s="0" t="n">
        <v>99.907</v>
      </c>
      <c r="H2087" s="0" t="n">
        <v>3.336441</v>
      </c>
      <c r="J2087" s="224" t="n">
        <f aca="false">ROUND(D2087/10000,0)</f>
        <v>2018</v>
      </c>
      <c r="K2087" s="224" t="n">
        <f aca="false">ROUND((D2087-J2087*10000)/100,0)</f>
        <v>8</v>
      </c>
      <c r="L2087" s="224" t="n">
        <f aca="false">D2087-J2087*10000-K2087*100</f>
        <v>1</v>
      </c>
      <c r="M2087" s="325" t="n">
        <f aca="false">DATE(J2087,K2087,L2087)</f>
        <v>43313</v>
      </c>
      <c r="N2087" s="222" t="n">
        <f aca="false">M2087+E2087</f>
        <v>43313.6504282407</v>
      </c>
      <c r="O2087" s="0" t="n">
        <v>99.907</v>
      </c>
      <c r="P2087" s="0" t="n">
        <v>3.336441</v>
      </c>
      <c r="Q2087" s="0" t="s">
        <v>286</v>
      </c>
    </row>
    <row r="2088" customFormat="false" ht="15" hidden="false" customHeight="false" outlineLevel="0" collapsed="false">
      <c r="A2088" s="0" t="s">
        <v>1427</v>
      </c>
      <c r="B2088" s="0" t="s">
        <v>286</v>
      </c>
      <c r="C2088" s="0" t="s">
        <v>325</v>
      </c>
      <c r="D2088" s="0" t="n">
        <v>20180801</v>
      </c>
      <c r="E2088" s="0" t="s">
        <v>1708</v>
      </c>
      <c r="F2088" s="0" t="n">
        <v>15000</v>
      </c>
      <c r="G2088" s="0" t="n">
        <v>99.807</v>
      </c>
      <c r="H2088" s="0" t="n">
        <v>3.376703</v>
      </c>
      <c r="J2088" s="224" t="n">
        <f aca="false">ROUND(D2088/10000,0)</f>
        <v>2018</v>
      </c>
      <c r="K2088" s="224" t="n">
        <f aca="false">ROUND((D2088-J2088*10000)/100,0)</f>
        <v>8</v>
      </c>
      <c r="L2088" s="224" t="n">
        <f aca="false">D2088-J2088*10000-K2088*100</f>
        <v>1</v>
      </c>
      <c r="M2088" s="325" t="n">
        <f aca="false">DATE(J2088,K2088,L2088)</f>
        <v>43313</v>
      </c>
      <c r="N2088" s="222" t="n">
        <f aca="false">M2088+E2088</f>
        <v>43313.6504282407</v>
      </c>
      <c r="O2088" s="0" t="n">
        <v>99.807</v>
      </c>
      <c r="P2088" s="0" t="n">
        <v>3.376703</v>
      </c>
      <c r="Q2088" s="0" t="s">
        <v>286</v>
      </c>
    </row>
    <row r="2089" customFormat="false" ht="15" hidden="false" customHeight="false" outlineLevel="0" collapsed="false">
      <c r="A2089" s="0" t="s">
        <v>1427</v>
      </c>
      <c r="B2089" s="0" t="s">
        <v>286</v>
      </c>
      <c r="C2089" s="0" t="s">
        <v>325</v>
      </c>
      <c r="D2089" s="0" t="n">
        <v>20180801</v>
      </c>
      <c r="E2089" s="0" t="s">
        <v>1709</v>
      </c>
      <c r="F2089" s="0" t="n">
        <v>75000</v>
      </c>
      <c r="G2089" s="0" t="n">
        <v>99.907</v>
      </c>
      <c r="H2089" s="0" t="n">
        <v>3.336441</v>
      </c>
      <c r="J2089" s="224" t="n">
        <f aca="false">ROUND(D2089/10000,0)</f>
        <v>2018</v>
      </c>
      <c r="K2089" s="224" t="n">
        <f aca="false">ROUND((D2089-J2089*10000)/100,0)</f>
        <v>8</v>
      </c>
      <c r="L2089" s="224" t="n">
        <f aca="false">D2089-J2089*10000-K2089*100</f>
        <v>1</v>
      </c>
      <c r="M2089" s="325" t="n">
        <f aca="false">DATE(J2089,K2089,L2089)</f>
        <v>43313</v>
      </c>
      <c r="N2089" s="222" t="n">
        <f aca="false">M2089+E2089</f>
        <v>43313.6551273148</v>
      </c>
      <c r="O2089" s="0" t="n">
        <v>99.907</v>
      </c>
      <c r="P2089" s="0" t="n">
        <v>3.336441</v>
      </c>
      <c r="Q2089" s="0" t="s">
        <v>286</v>
      </c>
    </row>
    <row r="2090" customFormat="false" ht="15" hidden="false" customHeight="false" outlineLevel="0" collapsed="false">
      <c r="A2090" s="0" t="s">
        <v>1427</v>
      </c>
      <c r="B2090" s="0" t="s">
        <v>286</v>
      </c>
      <c r="C2090" s="0" t="s">
        <v>325</v>
      </c>
      <c r="D2090" s="0" t="n">
        <v>20180801</v>
      </c>
      <c r="E2090" s="0" t="s">
        <v>1709</v>
      </c>
      <c r="F2090" s="0" t="n">
        <v>75000</v>
      </c>
      <c r="G2090" s="0" t="n">
        <v>99.807</v>
      </c>
      <c r="H2090" s="0" t="n">
        <v>3.376703</v>
      </c>
      <c r="J2090" s="224" t="n">
        <f aca="false">ROUND(D2090/10000,0)</f>
        <v>2018</v>
      </c>
      <c r="K2090" s="224" t="n">
        <f aca="false">ROUND((D2090-J2090*10000)/100,0)</f>
        <v>8</v>
      </c>
      <c r="L2090" s="224" t="n">
        <f aca="false">D2090-J2090*10000-K2090*100</f>
        <v>1</v>
      </c>
      <c r="M2090" s="325" t="n">
        <f aca="false">DATE(J2090,K2090,L2090)</f>
        <v>43313</v>
      </c>
      <c r="N2090" s="222" t="n">
        <f aca="false">M2090+E2090</f>
        <v>43313.6551273148</v>
      </c>
      <c r="O2090" s="0" t="n">
        <v>99.807</v>
      </c>
      <c r="P2090" s="0" t="n">
        <v>3.376703</v>
      </c>
      <c r="Q2090" s="0" t="s">
        <v>286</v>
      </c>
    </row>
    <row r="2091" customFormat="false" ht="15" hidden="false" customHeight="false" outlineLevel="0" collapsed="false">
      <c r="A2091" s="0" t="s">
        <v>1427</v>
      </c>
      <c r="B2091" s="0" t="s">
        <v>286</v>
      </c>
      <c r="C2091" s="0" t="s">
        <v>325</v>
      </c>
      <c r="D2091" s="0" t="n">
        <v>20180802</v>
      </c>
      <c r="E2091" s="0" t="s">
        <v>1710</v>
      </c>
      <c r="F2091" s="0" t="n">
        <v>150000</v>
      </c>
      <c r="G2091" s="0" t="n">
        <v>99.351</v>
      </c>
      <c r="H2091" s="0" t="n">
        <v>3.561774</v>
      </c>
      <c r="J2091" s="224" t="n">
        <f aca="false">ROUND(D2091/10000,0)</f>
        <v>2018</v>
      </c>
      <c r="K2091" s="224" t="n">
        <f aca="false">ROUND((D2091-J2091*10000)/100,0)</f>
        <v>8</v>
      </c>
      <c r="L2091" s="224" t="n">
        <f aca="false">D2091-J2091*10000-K2091*100</f>
        <v>2</v>
      </c>
      <c r="M2091" s="325" t="n">
        <f aca="false">DATE(J2091,K2091,L2091)</f>
        <v>43314</v>
      </c>
      <c r="N2091" s="222" t="n">
        <f aca="false">M2091+E2091</f>
        <v>43314.1875</v>
      </c>
      <c r="O2091" s="0" t="n">
        <v>99.351</v>
      </c>
      <c r="P2091" s="0" t="n">
        <v>3.561774</v>
      </c>
      <c r="Q2091" s="0" t="s">
        <v>286</v>
      </c>
    </row>
    <row r="2092" customFormat="false" ht="15" hidden="false" customHeight="false" outlineLevel="0" collapsed="false">
      <c r="A2092" s="0" t="s">
        <v>1427</v>
      </c>
      <c r="B2092" s="0" t="s">
        <v>286</v>
      </c>
      <c r="C2092" s="0" t="s">
        <v>325</v>
      </c>
      <c r="D2092" s="0" t="n">
        <v>20180802</v>
      </c>
      <c r="E2092" s="0" t="s">
        <v>1711</v>
      </c>
      <c r="F2092" s="0" t="n">
        <v>55000</v>
      </c>
      <c r="G2092" s="0" t="n">
        <v>99.572</v>
      </c>
      <c r="H2092" s="0" t="n">
        <v>3.472089</v>
      </c>
      <c r="J2092" s="224" t="n">
        <f aca="false">ROUND(D2092/10000,0)</f>
        <v>2018</v>
      </c>
      <c r="K2092" s="224" t="n">
        <f aca="false">ROUND((D2092-J2092*10000)/100,0)</f>
        <v>8</v>
      </c>
      <c r="L2092" s="224" t="n">
        <f aca="false">D2092-J2092*10000-K2092*100</f>
        <v>2</v>
      </c>
      <c r="M2092" s="325" t="n">
        <f aca="false">DATE(J2092,K2092,L2092)</f>
        <v>43314</v>
      </c>
      <c r="N2092" s="222" t="n">
        <f aca="false">M2092+E2092</f>
        <v>43314.1897685185</v>
      </c>
      <c r="O2092" s="0" t="n">
        <v>99.572</v>
      </c>
      <c r="P2092" s="0" t="n">
        <v>3.472089</v>
      </c>
      <c r="Q2092" s="0" t="s">
        <v>286</v>
      </c>
    </row>
    <row r="2093" customFormat="false" ht="15" hidden="false" customHeight="false" outlineLevel="0" collapsed="false">
      <c r="A2093" s="0" t="s">
        <v>1427</v>
      </c>
      <c r="B2093" s="0" t="s">
        <v>286</v>
      </c>
      <c r="C2093" s="0" t="s">
        <v>325</v>
      </c>
      <c r="D2093" s="0" t="n">
        <v>20180802</v>
      </c>
      <c r="E2093" s="0" t="s">
        <v>1712</v>
      </c>
      <c r="F2093" s="0" t="n">
        <v>150000</v>
      </c>
      <c r="G2093" s="0" t="n">
        <v>99.351</v>
      </c>
      <c r="H2093" s="0" t="n">
        <v>3.561774</v>
      </c>
      <c r="J2093" s="224" t="n">
        <f aca="false">ROUND(D2093/10000,0)</f>
        <v>2018</v>
      </c>
      <c r="K2093" s="224" t="n">
        <f aca="false">ROUND((D2093-J2093*10000)/100,0)</f>
        <v>8</v>
      </c>
      <c r="L2093" s="224" t="n">
        <f aca="false">D2093-J2093*10000-K2093*100</f>
        <v>2</v>
      </c>
      <c r="M2093" s="325" t="n">
        <f aca="false">DATE(J2093,K2093,L2093)</f>
        <v>43314</v>
      </c>
      <c r="N2093" s="222" t="n">
        <f aca="false">M2093+E2093</f>
        <v>43314.1904398148</v>
      </c>
      <c r="O2093" s="0" t="n">
        <v>99.351</v>
      </c>
      <c r="P2093" s="0" t="n">
        <v>3.561774</v>
      </c>
      <c r="Q2093" s="0" t="s">
        <v>286</v>
      </c>
    </row>
    <row r="2094" customFormat="false" ht="15" hidden="false" customHeight="false" outlineLevel="0" collapsed="false">
      <c r="A2094" s="0" t="s">
        <v>1427</v>
      </c>
      <c r="B2094" s="0" t="s">
        <v>286</v>
      </c>
      <c r="C2094" s="0" t="s">
        <v>325</v>
      </c>
      <c r="D2094" s="0" t="n">
        <v>20180802</v>
      </c>
      <c r="E2094" s="0" t="s">
        <v>1713</v>
      </c>
      <c r="F2094" s="0" t="n">
        <v>2165000</v>
      </c>
      <c r="G2094" s="0" t="n">
        <v>99.351</v>
      </c>
      <c r="H2094" s="0" t="n">
        <v>3.561774</v>
      </c>
      <c r="J2094" s="224" t="n">
        <f aca="false">ROUND(D2094/10000,0)</f>
        <v>2018</v>
      </c>
      <c r="K2094" s="224" t="n">
        <f aca="false">ROUND((D2094-J2094*10000)/100,0)</f>
        <v>8</v>
      </c>
      <c r="L2094" s="224" t="n">
        <f aca="false">D2094-J2094*10000-K2094*100</f>
        <v>2</v>
      </c>
      <c r="M2094" s="325" t="n">
        <f aca="false">DATE(J2094,K2094,L2094)</f>
        <v>43314</v>
      </c>
      <c r="N2094" s="222" t="n">
        <f aca="false">M2094+E2094</f>
        <v>43314.1912152778</v>
      </c>
      <c r="O2094" s="0" t="n">
        <v>99.351</v>
      </c>
      <c r="P2094" s="0" t="n">
        <v>3.561774</v>
      </c>
      <c r="Q2094" s="0" t="s">
        <v>286</v>
      </c>
    </row>
    <row r="2095" customFormat="false" ht="15" hidden="false" customHeight="false" outlineLevel="0" collapsed="false">
      <c r="A2095" s="0" t="s">
        <v>1427</v>
      </c>
      <c r="B2095" s="0" t="s">
        <v>286</v>
      </c>
      <c r="C2095" s="0" t="s">
        <v>325</v>
      </c>
      <c r="D2095" s="0" t="n">
        <v>20180802</v>
      </c>
      <c r="E2095" s="0" t="s">
        <v>1714</v>
      </c>
      <c r="F2095" s="0" t="n">
        <v>2470000</v>
      </c>
      <c r="G2095" s="0" t="n">
        <v>99.351</v>
      </c>
      <c r="H2095" s="0" t="n">
        <v>3.561774</v>
      </c>
      <c r="J2095" s="224" t="n">
        <f aca="false">ROUND(D2095/10000,0)</f>
        <v>2018</v>
      </c>
      <c r="K2095" s="224" t="n">
        <f aca="false">ROUND((D2095-J2095*10000)/100,0)</f>
        <v>8</v>
      </c>
      <c r="L2095" s="224" t="n">
        <f aca="false">D2095-J2095*10000-K2095*100</f>
        <v>2</v>
      </c>
      <c r="M2095" s="325" t="n">
        <f aca="false">DATE(J2095,K2095,L2095)</f>
        <v>43314</v>
      </c>
      <c r="N2095" s="222" t="n">
        <f aca="false">M2095+E2095</f>
        <v>43314.2065625</v>
      </c>
      <c r="O2095" s="0" t="n">
        <v>99.351</v>
      </c>
      <c r="P2095" s="0" t="n">
        <v>3.561774</v>
      </c>
      <c r="Q2095" s="0" t="s">
        <v>286</v>
      </c>
    </row>
    <row r="2096" customFormat="false" ht="15" hidden="false" customHeight="false" outlineLevel="0" collapsed="false">
      <c r="A2096" s="0" t="s">
        <v>1427</v>
      </c>
      <c r="B2096" s="0" t="s">
        <v>286</v>
      </c>
      <c r="C2096" s="0" t="s">
        <v>325</v>
      </c>
      <c r="D2096" s="0" t="n">
        <v>20180802</v>
      </c>
      <c r="E2096" s="0" t="s">
        <v>1715</v>
      </c>
      <c r="F2096" s="0" t="n">
        <v>300000</v>
      </c>
      <c r="G2096" s="0" t="n">
        <v>99.451</v>
      </c>
      <c r="H2096" s="0" t="n">
        <v>3.521162</v>
      </c>
      <c r="J2096" s="224" t="n">
        <f aca="false">ROUND(D2096/10000,0)</f>
        <v>2018</v>
      </c>
      <c r="K2096" s="224" t="n">
        <f aca="false">ROUND((D2096-J2096*10000)/100,0)</f>
        <v>8</v>
      </c>
      <c r="L2096" s="224" t="n">
        <f aca="false">D2096-J2096*10000-K2096*100</f>
        <v>2</v>
      </c>
      <c r="M2096" s="325" t="n">
        <f aca="false">DATE(J2096,K2096,L2096)</f>
        <v>43314</v>
      </c>
      <c r="N2096" s="222" t="n">
        <f aca="false">M2096+E2096</f>
        <v>43314.3752662037</v>
      </c>
      <c r="O2096" s="0" t="n">
        <v>99.451</v>
      </c>
      <c r="P2096" s="0" t="n">
        <v>3.521162</v>
      </c>
      <c r="Q2096" s="0" t="s">
        <v>286</v>
      </c>
    </row>
    <row r="2097" customFormat="false" ht="15" hidden="false" customHeight="false" outlineLevel="0" collapsed="false">
      <c r="A2097" s="0" t="s">
        <v>1427</v>
      </c>
      <c r="B2097" s="0" t="s">
        <v>286</v>
      </c>
      <c r="C2097" s="0" t="s">
        <v>325</v>
      </c>
      <c r="D2097" s="0" t="n">
        <v>20180802</v>
      </c>
      <c r="E2097" s="0" t="s">
        <v>1716</v>
      </c>
      <c r="F2097" s="0" t="n">
        <v>250000</v>
      </c>
      <c r="G2097" s="0" t="n">
        <v>99.464</v>
      </c>
      <c r="H2097" s="0" t="n">
        <v>3.515887</v>
      </c>
      <c r="J2097" s="224" t="n">
        <f aca="false">ROUND(D2097/10000,0)</f>
        <v>2018</v>
      </c>
      <c r="K2097" s="224" t="n">
        <f aca="false">ROUND((D2097-J2097*10000)/100,0)</f>
        <v>8</v>
      </c>
      <c r="L2097" s="224" t="n">
        <f aca="false">D2097-J2097*10000-K2097*100</f>
        <v>2</v>
      </c>
      <c r="M2097" s="325" t="n">
        <f aca="false">DATE(J2097,K2097,L2097)</f>
        <v>43314</v>
      </c>
      <c r="N2097" s="222" t="n">
        <f aca="false">M2097+E2097</f>
        <v>43314.4375</v>
      </c>
      <c r="O2097" s="0" t="n">
        <v>99.464</v>
      </c>
      <c r="P2097" s="0" t="n">
        <v>3.515887</v>
      </c>
      <c r="Q2097" s="0" t="s">
        <v>286</v>
      </c>
    </row>
    <row r="2098" customFormat="false" ht="15" hidden="false" customHeight="false" outlineLevel="0" collapsed="false">
      <c r="A2098" s="0" t="s">
        <v>1427</v>
      </c>
      <c r="B2098" s="0" t="s">
        <v>286</v>
      </c>
      <c r="C2098" s="0" t="s">
        <v>325</v>
      </c>
      <c r="D2098" s="0" t="n">
        <v>20180802</v>
      </c>
      <c r="E2098" s="0" t="s">
        <v>1717</v>
      </c>
      <c r="F2098" s="0" t="n">
        <v>250000</v>
      </c>
      <c r="G2098" s="0" t="n">
        <v>99.464</v>
      </c>
      <c r="H2098" s="0" t="n">
        <v>3.515887</v>
      </c>
      <c r="J2098" s="224" t="n">
        <f aca="false">ROUND(D2098/10000,0)</f>
        <v>2018</v>
      </c>
      <c r="K2098" s="224" t="n">
        <f aca="false">ROUND((D2098-J2098*10000)/100,0)</f>
        <v>8</v>
      </c>
      <c r="L2098" s="224" t="n">
        <f aca="false">D2098-J2098*10000-K2098*100</f>
        <v>2</v>
      </c>
      <c r="M2098" s="325" t="n">
        <f aca="false">DATE(J2098,K2098,L2098)</f>
        <v>43314</v>
      </c>
      <c r="N2098" s="222" t="n">
        <f aca="false">M2098+E2098</f>
        <v>43314.4377083333</v>
      </c>
      <c r="O2098" s="0" t="n">
        <v>99.464</v>
      </c>
      <c r="P2098" s="0" t="n">
        <v>3.515887</v>
      </c>
      <c r="Q2098" s="0" t="s">
        <v>286</v>
      </c>
    </row>
    <row r="2099" customFormat="false" ht="15" hidden="false" customHeight="false" outlineLevel="0" collapsed="false">
      <c r="A2099" s="0" t="s">
        <v>1427</v>
      </c>
      <c r="B2099" s="0" t="s">
        <v>286</v>
      </c>
      <c r="C2099" s="0" t="s">
        <v>325</v>
      </c>
      <c r="D2099" s="0" t="n">
        <v>20180802</v>
      </c>
      <c r="E2099" s="0" t="s">
        <v>1718</v>
      </c>
      <c r="F2099" s="0" t="n">
        <v>10000</v>
      </c>
      <c r="G2099" s="0" t="n">
        <v>99.872</v>
      </c>
      <c r="H2099" s="0" t="n">
        <v>3.350732</v>
      </c>
      <c r="J2099" s="224" t="n">
        <f aca="false">ROUND(D2099/10000,0)</f>
        <v>2018</v>
      </c>
      <c r="K2099" s="224" t="n">
        <f aca="false">ROUND((D2099-J2099*10000)/100,0)</f>
        <v>8</v>
      </c>
      <c r="L2099" s="224" t="n">
        <f aca="false">D2099-J2099*10000-K2099*100</f>
        <v>2</v>
      </c>
      <c r="M2099" s="325" t="n">
        <f aca="false">DATE(J2099,K2099,L2099)</f>
        <v>43314</v>
      </c>
      <c r="N2099" s="222" t="n">
        <f aca="false">M2099+E2099</f>
        <v>43314.4411805556</v>
      </c>
      <c r="O2099" s="0" t="n">
        <v>99.872</v>
      </c>
      <c r="P2099" s="0" t="n">
        <v>3.350732</v>
      </c>
      <c r="Q2099" s="0" t="s">
        <v>286</v>
      </c>
    </row>
    <row r="2100" customFormat="false" ht="15" hidden="false" customHeight="false" outlineLevel="0" collapsed="false">
      <c r="A2100" s="0" t="s">
        <v>1427</v>
      </c>
      <c r="B2100" s="0" t="s">
        <v>286</v>
      </c>
      <c r="C2100" s="0" t="s">
        <v>325</v>
      </c>
      <c r="D2100" s="0" t="n">
        <v>20180802</v>
      </c>
      <c r="E2100" s="0" t="s">
        <v>1718</v>
      </c>
      <c r="F2100" s="0" t="n">
        <v>10000</v>
      </c>
      <c r="G2100" s="0" t="n">
        <v>99.623</v>
      </c>
      <c r="H2100" s="0" t="n">
        <v>3.451427</v>
      </c>
      <c r="J2100" s="224" t="n">
        <f aca="false">ROUND(D2100/10000,0)</f>
        <v>2018</v>
      </c>
      <c r="K2100" s="224" t="n">
        <f aca="false">ROUND((D2100-J2100*10000)/100,0)</f>
        <v>8</v>
      </c>
      <c r="L2100" s="224" t="n">
        <f aca="false">D2100-J2100*10000-K2100*100</f>
        <v>2</v>
      </c>
      <c r="M2100" s="325" t="n">
        <f aca="false">DATE(J2100,K2100,L2100)</f>
        <v>43314</v>
      </c>
      <c r="N2100" s="222" t="n">
        <f aca="false">M2100+E2100</f>
        <v>43314.4411805556</v>
      </c>
      <c r="O2100" s="0" t="n">
        <v>99.623</v>
      </c>
      <c r="P2100" s="0" t="n">
        <v>3.451427</v>
      </c>
      <c r="Q2100" s="0" t="s">
        <v>286</v>
      </c>
    </row>
    <row r="2101" customFormat="false" ht="15" hidden="false" customHeight="false" outlineLevel="0" collapsed="false">
      <c r="A2101" s="0" t="s">
        <v>1427</v>
      </c>
      <c r="B2101" s="0" t="s">
        <v>286</v>
      </c>
      <c r="C2101" s="0" t="s">
        <v>325</v>
      </c>
      <c r="D2101" s="0" t="n">
        <v>20180802</v>
      </c>
      <c r="E2101" s="0" t="s">
        <v>1719</v>
      </c>
      <c r="F2101" s="0" t="n">
        <v>10000</v>
      </c>
      <c r="G2101" s="0" t="n">
        <v>99.623</v>
      </c>
      <c r="H2101" s="0" t="n">
        <v>3.451427</v>
      </c>
      <c r="J2101" s="224" t="n">
        <f aca="false">ROUND(D2101/10000,0)</f>
        <v>2018</v>
      </c>
      <c r="K2101" s="224" t="n">
        <f aca="false">ROUND((D2101-J2101*10000)/100,0)</f>
        <v>8</v>
      </c>
      <c r="L2101" s="224" t="n">
        <f aca="false">D2101-J2101*10000-K2101*100</f>
        <v>2</v>
      </c>
      <c r="M2101" s="325" t="n">
        <f aca="false">DATE(J2101,K2101,L2101)</f>
        <v>43314</v>
      </c>
      <c r="N2101" s="222" t="n">
        <f aca="false">M2101+E2101</f>
        <v>43314.44125</v>
      </c>
      <c r="O2101" s="0" t="n">
        <v>99.623</v>
      </c>
      <c r="P2101" s="0" t="n">
        <v>3.451427</v>
      </c>
      <c r="Q2101" s="0" t="s">
        <v>286</v>
      </c>
    </row>
    <row r="2102" customFormat="false" ht="15" hidden="false" customHeight="false" outlineLevel="0" collapsed="false">
      <c r="A2102" s="0" t="s">
        <v>1427</v>
      </c>
      <c r="B2102" s="0" t="s">
        <v>286</v>
      </c>
      <c r="C2102" s="0" t="s">
        <v>325</v>
      </c>
      <c r="D2102" s="0" t="n">
        <v>20180802</v>
      </c>
      <c r="E2102" s="0" t="s">
        <v>1720</v>
      </c>
      <c r="F2102" s="0" t="n">
        <v>250000</v>
      </c>
      <c r="G2102" s="0" t="n">
        <v>99.64</v>
      </c>
      <c r="H2102" s="0" t="n">
        <v>3.444542</v>
      </c>
      <c r="J2102" s="224" t="n">
        <f aca="false">ROUND(D2102/10000,0)</f>
        <v>2018</v>
      </c>
      <c r="K2102" s="224" t="n">
        <f aca="false">ROUND((D2102-J2102*10000)/100,0)</f>
        <v>8</v>
      </c>
      <c r="L2102" s="224" t="n">
        <f aca="false">D2102-J2102*10000-K2102*100</f>
        <v>2</v>
      </c>
      <c r="M2102" s="325" t="n">
        <f aca="false">DATE(J2102,K2102,L2102)</f>
        <v>43314</v>
      </c>
      <c r="N2102" s="222" t="n">
        <f aca="false">M2102+E2102</f>
        <v>43314.4558680556</v>
      </c>
      <c r="O2102" s="0" t="n">
        <v>99.64</v>
      </c>
      <c r="P2102" s="0" t="n">
        <v>3.444542</v>
      </c>
      <c r="Q2102" s="0" t="s">
        <v>286</v>
      </c>
    </row>
    <row r="2103" customFormat="false" ht="15" hidden="false" customHeight="false" outlineLevel="0" collapsed="false">
      <c r="A2103" s="0" t="s">
        <v>1427</v>
      </c>
      <c r="B2103" s="0" t="s">
        <v>286</v>
      </c>
      <c r="C2103" s="0" t="s">
        <v>325</v>
      </c>
      <c r="D2103" s="0" t="n">
        <v>20180802</v>
      </c>
      <c r="E2103" s="0" t="s">
        <v>1721</v>
      </c>
      <c r="F2103" s="0" t="n">
        <v>250000</v>
      </c>
      <c r="G2103" s="0" t="n">
        <v>99.64</v>
      </c>
      <c r="H2103" s="0" t="n">
        <v>3.444542</v>
      </c>
      <c r="J2103" s="224" t="n">
        <f aca="false">ROUND(D2103/10000,0)</f>
        <v>2018</v>
      </c>
      <c r="K2103" s="224" t="n">
        <f aca="false">ROUND((D2103-J2103*10000)/100,0)</f>
        <v>8</v>
      </c>
      <c r="L2103" s="224" t="n">
        <f aca="false">D2103-J2103*10000-K2103*100</f>
        <v>2</v>
      </c>
      <c r="M2103" s="325" t="n">
        <f aca="false">DATE(J2103,K2103,L2103)</f>
        <v>43314</v>
      </c>
      <c r="N2103" s="222" t="n">
        <f aca="false">M2103+E2103</f>
        <v>43314.4561111111</v>
      </c>
      <c r="O2103" s="0" t="n">
        <v>99.64</v>
      </c>
      <c r="P2103" s="0" t="n">
        <v>3.444542</v>
      </c>
      <c r="Q2103" s="0" t="s">
        <v>286</v>
      </c>
    </row>
    <row r="2104" customFormat="false" ht="15" hidden="false" customHeight="false" outlineLevel="0" collapsed="false">
      <c r="A2104" s="0" t="s">
        <v>1427</v>
      </c>
      <c r="B2104" s="0" t="s">
        <v>286</v>
      </c>
      <c r="C2104" s="0" t="s">
        <v>325</v>
      </c>
      <c r="D2104" s="0" t="n">
        <v>20180802</v>
      </c>
      <c r="E2104" s="0" t="s">
        <v>1294</v>
      </c>
      <c r="F2104" s="0" t="s">
        <v>575</v>
      </c>
      <c r="G2104" s="0" t="n">
        <v>99.353</v>
      </c>
      <c r="H2104" s="0" t="n">
        <v>3.560961</v>
      </c>
      <c r="J2104" s="224" t="n">
        <f aca="false">ROUND(D2104/10000,0)</f>
        <v>2018</v>
      </c>
      <c r="K2104" s="224" t="n">
        <f aca="false">ROUND((D2104-J2104*10000)/100,0)</f>
        <v>8</v>
      </c>
      <c r="L2104" s="224" t="n">
        <f aca="false">D2104-J2104*10000-K2104*100</f>
        <v>2</v>
      </c>
      <c r="M2104" s="325" t="n">
        <f aca="false">DATE(J2104,K2104,L2104)</f>
        <v>43314</v>
      </c>
      <c r="N2104" s="222" t="n">
        <f aca="false">M2104+E2104</f>
        <v>43314.4761689815</v>
      </c>
      <c r="O2104" s="0" t="n">
        <v>99.353</v>
      </c>
      <c r="P2104" s="0" t="n">
        <v>3.560961</v>
      </c>
      <c r="Q2104" s="0" t="s">
        <v>286</v>
      </c>
    </row>
    <row r="2105" customFormat="false" ht="15" hidden="false" customHeight="false" outlineLevel="0" collapsed="false">
      <c r="A2105" s="0" t="s">
        <v>1427</v>
      </c>
      <c r="B2105" s="0" t="s">
        <v>286</v>
      </c>
      <c r="C2105" s="0" t="s">
        <v>325</v>
      </c>
      <c r="D2105" s="0" t="n">
        <v>20180802</v>
      </c>
      <c r="E2105" s="0" t="s">
        <v>1294</v>
      </c>
      <c r="F2105" s="0" t="n">
        <v>50000</v>
      </c>
      <c r="G2105" s="0" t="n">
        <v>99.353</v>
      </c>
      <c r="H2105" s="0" t="n">
        <v>3.560961</v>
      </c>
      <c r="J2105" s="224" t="n">
        <f aca="false">ROUND(D2105/10000,0)</f>
        <v>2018</v>
      </c>
      <c r="K2105" s="224" t="n">
        <f aca="false">ROUND((D2105-J2105*10000)/100,0)</f>
        <v>8</v>
      </c>
      <c r="L2105" s="224" t="n">
        <f aca="false">D2105-J2105*10000-K2105*100</f>
        <v>2</v>
      </c>
      <c r="M2105" s="325" t="n">
        <f aca="false">DATE(J2105,K2105,L2105)</f>
        <v>43314</v>
      </c>
      <c r="N2105" s="222" t="n">
        <f aca="false">M2105+E2105</f>
        <v>43314.4761689815</v>
      </c>
      <c r="O2105" s="0" t="n">
        <v>99.353</v>
      </c>
      <c r="P2105" s="0" t="n">
        <v>3.560961</v>
      </c>
      <c r="Q2105" s="0" t="s">
        <v>286</v>
      </c>
    </row>
    <row r="2106" customFormat="false" ht="15" hidden="false" customHeight="false" outlineLevel="0" collapsed="false">
      <c r="A2106" s="0" t="s">
        <v>1427</v>
      </c>
      <c r="B2106" s="0" t="s">
        <v>286</v>
      </c>
      <c r="C2106" s="0" t="s">
        <v>325</v>
      </c>
      <c r="D2106" s="0" t="n">
        <v>20180802</v>
      </c>
      <c r="E2106" s="0" t="s">
        <v>1294</v>
      </c>
      <c r="F2106" s="0" t="n">
        <v>75000</v>
      </c>
      <c r="G2106" s="0" t="n">
        <v>99.353</v>
      </c>
      <c r="H2106" s="0" t="n">
        <v>3.560961</v>
      </c>
      <c r="J2106" s="224" t="n">
        <f aca="false">ROUND(D2106/10000,0)</f>
        <v>2018</v>
      </c>
      <c r="K2106" s="224" t="n">
        <f aca="false">ROUND((D2106-J2106*10000)/100,0)</f>
        <v>8</v>
      </c>
      <c r="L2106" s="224" t="n">
        <f aca="false">D2106-J2106*10000-K2106*100</f>
        <v>2</v>
      </c>
      <c r="M2106" s="325" t="n">
        <f aca="false">DATE(J2106,K2106,L2106)</f>
        <v>43314</v>
      </c>
      <c r="N2106" s="222" t="n">
        <f aca="false">M2106+E2106</f>
        <v>43314.4761689815</v>
      </c>
      <c r="O2106" s="0" t="n">
        <v>99.353</v>
      </c>
      <c r="P2106" s="0" t="n">
        <v>3.560961</v>
      </c>
      <c r="Q2106" s="0" t="s">
        <v>286</v>
      </c>
    </row>
    <row r="2107" customFormat="false" ht="15" hidden="false" customHeight="false" outlineLevel="0" collapsed="false">
      <c r="A2107" s="0" t="s">
        <v>1427</v>
      </c>
      <c r="B2107" s="0" t="s">
        <v>286</v>
      </c>
      <c r="C2107" s="0" t="s">
        <v>325</v>
      </c>
      <c r="D2107" s="0" t="n">
        <v>20180802</v>
      </c>
      <c r="E2107" s="0" t="s">
        <v>1294</v>
      </c>
      <c r="F2107" s="0" t="n">
        <v>1750000</v>
      </c>
      <c r="G2107" s="0" t="n">
        <v>99.353</v>
      </c>
      <c r="H2107" s="0" t="n">
        <v>3.560961</v>
      </c>
      <c r="J2107" s="224" t="n">
        <f aca="false">ROUND(D2107/10000,0)</f>
        <v>2018</v>
      </c>
      <c r="K2107" s="224" t="n">
        <f aca="false">ROUND((D2107-J2107*10000)/100,0)</f>
        <v>8</v>
      </c>
      <c r="L2107" s="224" t="n">
        <f aca="false">D2107-J2107*10000-K2107*100</f>
        <v>2</v>
      </c>
      <c r="M2107" s="325" t="n">
        <f aca="false">DATE(J2107,K2107,L2107)</f>
        <v>43314</v>
      </c>
      <c r="N2107" s="222" t="n">
        <f aca="false">M2107+E2107</f>
        <v>43314.4761689815</v>
      </c>
      <c r="O2107" s="0" t="n">
        <v>99.353</v>
      </c>
      <c r="P2107" s="0" t="n">
        <v>3.560961</v>
      </c>
      <c r="Q2107" s="0" t="s">
        <v>286</v>
      </c>
    </row>
    <row r="2108" customFormat="false" ht="15" hidden="false" customHeight="false" outlineLevel="0" collapsed="false">
      <c r="A2108" s="0" t="s">
        <v>1427</v>
      </c>
      <c r="B2108" s="0" t="s">
        <v>286</v>
      </c>
      <c r="C2108" s="0" t="s">
        <v>325</v>
      </c>
      <c r="D2108" s="0" t="n">
        <v>20180802</v>
      </c>
      <c r="E2108" s="0" t="s">
        <v>1294</v>
      </c>
      <c r="F2108" s="0" t="n">
        <v>50000</v>
      </c>
      <c r="G2108" s="0" t="n">
        <v>99.353</v>
      </c>
      <c r="H2108" s="0" t="n">
        <v>3.560961</v>
      </c>
      <c r="J2108" s="224" t="n">
        <f aca="false">ROUND(D2108/10000,0)</f>
        <v>2018</v>
      </c>
      <c r="K2108" s="224" t="n">
        <f aca="false">ROUND((D2108-J2108*10000)/100,0)</f>
        <v>8</v>
      </c>
      <c r="L2108" s="224" t="n">
        <f aca="false">D2108-J2108*10000-K2108*100</f>
        <v>2</v>
      </c>
      <c r="M2108" s="325" t="n">
        <f aca="false">DATE(J2108,K2108,L2108)</f>
        <v>43314</v>
      </c>
      <c r="N2108" s="222" t="n">
        <f aca="false">M2108+E2108</f>
        <v>43314.4761689815</v>
      </c>
      <c r="O2108" s="0" t="n">
        <v>99.353</v>
      </c>
      <c r="P2108" s="0" t="n">
        <v>3.560961</v>
      </c>
      <c r="Q2108" s="0" t="s">
        <v>286</v>
      </c>
    </row>
    <row r="2109" customFormat="false" ht="15" hidden="false" customHeight="false" outlineLevel="0" collapsed="false">
      <c r="A2109" s="0" t="s">
        <v>1427</v>
      </c>
      <c r="B2109" s="0" t="s">
        <v>286</v>
      </c>
      <c r="C2109" s="0" t="s">
        <v>325</v>
      </c>
      <c r="D2109" s="0" t="n">
        <v>20180802</v>
      </c>
      <c r="E2109" s="0" t="s">
        <v>1294</v>
      </c>
      <c r="F2109" s="0" t="n">
        <v>50000</v>
      </c>
      <c r="G2109" s="0" t="n">
        <v>99.353</v>
      </c>
      <c r="H2109" s="0" t="n">
        <v>3.560961</v>
      </c>
      <c r="J2109" s="224" t="n">
        <f aca="false">ROUND(D2109/10000,0)</f>
        <v>2018</v>
      </c>
      <c r="K2109" s="224" t="n">
        <f aca="false">ROUND((D2109-J2109*10000)/100,0)</f>
        <v>8</v>
      </c>
      <c r="L2109" s="224" t="n">
        <f aca="false">D2109-J2109*10000-K2109*100</f>
        <v>2</v>
      </c>
      <c r="M2109" s="325" t="n">
        <f aca="false">DATE(J2109,K2109,L2109)</f>
        <v>43314</v>
      </c>
      <c r="N2109" s="222" t="n">
        <f aca="false">M2109+E2109</f>
        <v>43314.4761689815</v>
      </c>
      <c r="O2109" s="0" t="n">
        <v>99.353</v>
      </c>
      <c r="P2109" s="0" t="n">
        <v>3.560961</v>
      </c>
      <c r="Q2109" s="0" t="s">
        <v>286</v>
      </c>
    </row>
    <row r="2110" customFormat="false" ht="15" hidden="false" customHeight="false" outlineLevel="0" collapsed="false">
      <c r="A2110" s="0" t="s">
        <v>1427</v>
      </c>
      <c r="B2110" s="0" t="s">
        <v>286</v>
      </c>
      <c r="C2110" s="0" t="s">
        <v>325</v>
      </c>
      <c r="D2110" s="0" t="n">
        <v>20180802</v>
      </c>
      <c r="E2110" s="0" t="s">
        <v>1294</v>
      </c>
      <c r="F2110" s="0" t="n">
        <v>175000</v>
      </c>
      <c r="G2110" s="0" t="n">
        <v>99.353</v>
      </c>
      <c r="H2110" s="0" t="n">
        <v>3.560961</v>
      </c>
      <c r="J2110" s="224" t="n">
        <f aca="false">ROUND(D2110/10000,0)</f>
        <v>2018</v>
      </c>
      <c r="K2110" s="224" t="n">
        <f aca="false">ROUND((D2110-J2110*10000)/100,0)</f>
        <v>8</v>
      </c>
      <c r="L2110" s="224" t="n">
        <f aca="false">D2110-J2110*10000-K2110*100</f>
        <v>2</v>
      </c>
      <c r="M2110" s="325" t="n">
        <f aca="false">DATE(J2110,K2110,L2110)</f>
        <v>43314</v>
      </c>
      <c r="N2110" s="222" t="n">
        <f aca="false">M2110+E2110</f>
        <v>43314.4761689815</v>
      </c>
      <c r="O2110" s="0" t="n">
        <v>99.353</v>
      </c>
      <c r="P2110" s="0" t="n">
        <v>3.560961</v>
      </c>
      <c r="Q2110" s="0" t="s">
        <v>286</v>
      </c>
    </row>
    <row r="2111" customFormat="false" ht="15" hidden="false" customHeight="false" outlineLevel="0" collapsed="false">
      <c r="A2111" s="0" t="s">
        <v>1427</v>
      </c>
      <c r="B2111" s="0" t="s">
        <v>286</v>
      </c>
      <c r="C2111" s="0" t="s">
        <v>325</v>
      </c>
      <c r="D2111" s="0" t="n">
        <v>20180802</v>
      </c>
      <c r="E2111" s="0" t="s">
        <v>1294</v>
      </c>
      <c r="F2111" s="0" t="n">
        <v>50000</v>
      </c>
      <c r="G2111" s="0" t="n">
        <v>99.353</v>
      </c>
      <c r="H2111" s="0" t="n">
        <v>3.560961</v>
      </c>
      <c r="J2111" s="224" t="n">
        <f aca="false">ROUND(D2111/10000,0)</f>
        <v>2018</v>
      </c>
      <c r="K2111" s="224" t="n">
        <f aca="false">ROUND((D2111-J2111*10000)/100,0)</f>
        <v>8</v>
      </c>
      <c r="L2111" s="224" t="n">
        <f aca="false">D2111-J2111*10000-K2111*100</f>
        <v>2</v>
      </c>
      <c r="M2111" s="325" t="n">
        <f aca="false">DATE(J2111,K2111,L2111)</f>
        <v>43314</v>
      </c>
      <c r="N2111" s="222" t="n">
        <f aca="false">M2111+E2111</f>
        <v>43314.4761689815</v>
      </c>
      <c r="O2111" s="0" t="n">
        <v>99.353</v>
      </c>
      <c r="P2111" s="0" t="n">
        <v>3.560961</v>
      </c>
      <c r="Q2111" s="0" t="s">
        <v>286</v>
      </c>
    </row>
    <row r="2112" customFormat="false" ht="15" hidden="false" customHeight="false" outlineLevel="0" collapsed="false">
      <c r="A2112" s="0" t="s">
        <v>1427</v>
      </c>
      <c r="B2112" s="0" t="s">
        <v>286</v>
      </c>
      <c r="C2112" s="0" t="s">
        <v>325</v>
      </c>
      <c r="D2112" s="0" t="n">
        <v>20180802</v>
      </c>
      <c r="E2112" s="0" t="s">
        <v>1294</v>
      </c>
      <c r="F2112" s="0" t="n">
        <v>150000</v>
      </c>
      <c r="G2112" s="0" t="n">
        <v>99.353</v>
      </c>
      <c r="H2112" s="0" t="n">
        <v>3.560961</v>
      </c>
      <c r="J2112" s="224" t="n">
        <f aca="false">ROUND(D2112/10000,0)</f>
        <v>2018</v>
      </c>
      <c r="K2112" s="224" t="n">
        <f aca="false">ROUND((D2112-J2112*10000)/100,0)</f>
        <v>8</v>
      </c>
      <c r="L2112" s="224" t="n">
        <f aca="false">D2112-J2112*10000-K2112*100</f>
        <v>2</v>
      </c>
      <c r="M2112" s="325" t="n">
        <f aca="false">DATE(J2112,K2112,L2112)</f>
        <v>43314</v>
      </c>
      <c r="N2112" s="222" t="n">
        <f aca="false">M2112+E2112</f>
        <v>43314.4761689815</v>
      </c>
      <c r="O2112" s="0" t="n">
        <v>99.353</v>
      </c>
      <c r="P2112" s="0" t="n">
        <v>3.560961</v>
      </c>
      <c r="Q2112" s="0" t="s">
        <v>286</v>
      </c>
    </row>
    <row r="2113" customFormat="false" ht="15" hidden="false" customHeight="false" outlineLevel="0" collapsed="false">
      <c r="A2113" s="0" t="s">
        <v>1427</v>
      </c>
      <c r="B2113" s="0" t="s">
        <v>286</v>
      </c>
      <c r="C2113" s="0" t="s">
        <v>325</v>
      </c>
      <c r="D2113" s="0" t="n">
        <v>20180802</v>
      </c>
      <c r="E2113" s="0" t="s">
        <v>1294</v>
      </c>
      <c r="F2113" s="0" t="n">
        <v>50000</v>
      </c>
      <c r="G2113" s="0" t="n">
        <v>99.353</v>
      </c>
      <c r="H2113" s="0" t="n">
        <v>3.560961</v>
      </c>
      <c r="J2113" s="224" t="n">
        <f aca="false">ROUND(D2113/10000,0)</f>
        <v>2018</v>
      </c>
      <c r="K2113" s="224" t="n">
        <f aca="false">ROUND((D2113-J2113*10000)/100,0)</f>
        <v>8</v>
      </c>
      <c r="L2113" s="224" t="n">
        <f aca="false">D2113-J2113*10000-K2113*100</f>
        <v>2</v>
      </c>
      <c r="M2113" s="325" t="n">
        <f aca="false">DATE(J2113,K2113,L2113)</f>
        <v>43314</v>
      </c>
      <c r="N2113" s="222" t="n">
        <f aca="false">M2113+E2113</f>
        <v>43314.4761689815</v>
      </c>
      <c r="O2113" s="0" t="n">
        <v>99.353</v>
      </c>
      <c r="P2113" s="0" t="n">
        <v>3.560961</v>
      </c>
      <c r="Q2113" s="0" t="s">
        <v>286</v>
      </c>
    </row>
    <row r="2114" customFormat="false" ht="15" hidden="false" customHeight="false" outlineLevel="0" collapsed="false">
      <c r="A2114" s="0" t="s">
        <v>1427</v>
      </c>
      <c r="B2114" s="0" t="s">
        <v>286</v>
      </c>
      <c r="C2114" s="0" t="s">
        <v>325</v>
      </c>
      <c r="D2114" s="0" t="n">
        <v>20180802</v>
      </c>
      <c r="E2114" s="0" t="s">
        <v>1294</v>
      </c>
      <c r="F2114" s="0" t="n">
        <v>50000</v>
      </c>
      <c r="G2114" s="0" t="n">
        <v>99.353</v>
      </c>
      <c r="H2114" s="0" t="n">
        <v>3.560961</v>
      </c>
      <c r="J2114" s="224" t="n">
        <f aca="false">ROUND(D2114/10000,0)</f>
        <v>2018</v>
      </c>
      <c r="K2114" s="224" t="n">
        <f aca="false">ROUND((D2114-J2114*10000)/100,0)</f>
        <v>8</v>
      </c>
      <c r="L2114" s="224" t="n">
        <f aca="false">D2114-J2114*10000-K2114*100</f>
        <v>2</v>
      </c>
      <c r="M2114" s="325" t="n">
        <f aca="false">DATE(J2114,K2114,L2114)</f>
        <v>43314</v>
      </c>
      <c r="N2114" s="222" t="n">
        <f aca="false">M2114+E2114</f>
        <v>43314.4761689815</v>
      </c>
      <c r="O2114" s="0" t="n">
        <v>99.353</v>
      </c>
      <c r="P2114" s="0" t="n">
        <v>3.560961</v>
      </c>
      <c r="Q2114" s="0" t="s">
        <v>286</v>
      </c>
    </row>
    <row r="2115" customFormat="false" ht="15" hidden="false" customHeight="false" outlineLevel="0" collapsed="false">
      <c r="A2115" s="0" t="s">
        <v>1427</v>
      </c>
      <c r="B2115" s="0" t="s">
        <v>286</v>
      </c>
      <c r="C2115" s="0" t="s">
        <v>325</v>
      </c>
      <c r="D2115" s="0" t="n">
        <v>20180802</v>
      </c>
      <c r="E2115" s="0" t="s">
        <v>1294</v>
      </c>
      <c r="F2115" s="0" t="n">
        <v>50000</v>
      </c>
      <c r="G2115" s="0" t="n">
        <v>99.353</v>
      </c>
      <c r="H2115" s="0" t="n">
        <v>3.560961</v>
      </c>
      <c r="J2115" s="224" t="n">
        <f aca="false">ROUND(D2115/10000,0)</f>
        <v>2018</v>
      </c>
      <c r="K2115" s="224" t="n">
        <f aca="false">ROUND((D2115-J2115*10000)/100,0)</f>
        <v>8</v>
      </c>
      <c r="L2115" s="224" t="n">
        <f aca="false">D2115-J2115*10000-K2115*100</f>
        <v>2</v>
      </c>
      <c r="M2115" s="325" t="n">
        <f aca="false">DATE(J2115,K2115,L2115)</f>
        <v>43314</v>
      </c>
      <c r="N2115" s="222" t="n">
        <f aca="false">M2115+E2115</f>
        <v>43314.4761689815</v>
      </c>
      <c r="O2115" s="0" t="n">
        <v>99.353</v>
      </c>
      <c r="P2115" s="0" t="n">
        <v>3.560961</v>
      </c>
      <c r="Q2115" s="0" t="s">
        <v>286</v>
      </c>
    </row>
    <row r="2116" customFormat="false" ht="15" hidden="false" customHeight="false" outlineLevel="0" collapsed="false">
      <c r="A2116" s="0" t="s">
        <v>1427</v>
      </c>
      <c r="B2116" s="0" t="s">
        <v>286</v>
      </c>
      <c r="C2116" s="0" t="s">
        <v>325</v>
      </c>
      <c r="D2116" s="0" t="n">
        <v>20180802</v>
      </c>
      <c r="E2116" s="0" t="s">
        <v>1294</v>
      </c>
      <c r="F2116" s="0" t="n">
        <v>175000</v>
      </c>
      <c r="G2116" s="0" t="n">
        <v>99.353</v>
      </c>
      <c r="H2116" s="0" t="n">
        <v>3.560961</v>
      </c>
      <c r="J2116" s="224" t="n">
        <f aca="false">ROUND(D2116/10000,0)</f>
        <v>2018</v>
      </c>
      <c r="K2116" s="224" t="n">
        <f aca="false">ROUND((D2116-J2116*10000)/100,0)</f>
        <v>8</v>
      </c>
      <c r="L2116" s="224" t="n">
        <f aca="false">D2116-J2116*10000-K2116*100</f>
        <v>2</v>
      </c>
      <c r="M2116" s="325" t="n">
        <f aca="false">DATE(J2116,K2116,L2116)</f>
        <v>43314</v>
      </c>
      <c r="N2116" s="222" t="n">
        <f aca="false">M2116+E2116</f>
        <v>43314.4761689815</v>
      </c>
      <c r="O2116" s="0" t="n">
        <v>99.353</v>
      </c>
      <c r="P2116" s="0" t="n">
        <v>3.560961</v>
      </c>
      <c r="Q2116" s="0" t="s">
        <v>286</v>
      </c>
    </row>
    <row r="2117" customFormat="false" ht="15" hidden="false" customHeight="false" outlineLevel="0" collapsed="false">
      <c r="A2117" s="0" t="s">
        <v>1427</v>
      </c>
      <c r="B2117" s="0" t="s">
        <v>286</v>
      </c>
      <c r="C2117" s="0" t="s">
        <v>325</v>
      </c>
      <c r="D2117" s="0" t="n">
        <v>20180802</v>
      </c>
      <c r="E2117" s="0" t="s">
        <v>1294</v>
      </c>
      <c r="F2117" s="0" t="n">
        <v>325000</v>
      </c>
      <c r="G2117" s="0" t="n">
        <v>99.353</v>
      </c>
      <c r="H2117" s="0" t="n">
        <v>3.560961</v>
      </c>
      <c r="J2117" s="224" t="n">
        <f aca="false">ROUND(D2117/10000,0)</f>
        <v>2018</v>
      </c>
      <c r="K2117" s="224" t="n">
        <f aca="false">ROUND((D2117-J2117*10000)/100,0)</f>
        <v>8</v>
      </c>
      <c r="L2117" s="224" t="n">
        <f aca="false">D2117-J2117*10000-K2117*100</f>
        <v>2</v>
      </c>
      <c r="M2117" s="325" t="n">
        <f aca="false">DATE(J2117,K2117,L2117)</f>
        <v>43314</v>
      </c>
      <c r="N2117" s="222" t="n">
        <f aca="false">M2117+E2117</f>
        <v>43314.4761689815</v>
      </c>
      <c r="O2117" s="0" t="n">
        <v>99.353</v>
      </c>
      <c r="P2117" s="0" t="n">
        <v>3.560961</v>
      </c>
      <c r="Q2117" s="0" t="s">
        <v>286</v>
      </c>
    </row>
    <row r="2118" customFormat="false" ht="15" hidden="false" customHeight="false" outlineLevel="0" collapsed="false">
      <c r="A2118" s="0" t="s">
        <v>1427</v>
      </c>
      <c r="B2118" s="0" t="s">
        <v>286</v>
      </c>
      <c r="C2118" s="0" t="s">
        <v>325</v>
      </c>
      <c r="D2118" s="0" t="n">
        <v>20180802</v>
      </c>
      <c r="E2118" s="0" t="s">
        <v>1294</v>
      </c>
      <c r="F2118" s="0" t="n">
        <v>100000</v>
      </c>
      <c r="G2118" s="0" t="n">
        <v>99.353</v>
      </c>
      <c r="H2118" s="0" t="n">
        <v>3.560961</v>
      </c>
      <c r="J2118" s="224" t="n">
        <f aca="false">ROUND(D2118/10000,0)</f>
        <v>2018</v>
      </c>
      <c r="K2118" s="224" t="n">
        <f aca="false">ROUND((D2118-J2118*10000)/100,0)</f>
        <v>8</v>
      </c>
      <c r="L2118" s="224" t="n">
        <f aca="false">D2118-J2118*10000-K2118*100</f>
        <v>2</v>
      </c>
      <c r="M2118" s="325" t="n">
        <f aca="false">DATE(J2118,K2118,L2118)</f>
        <v>43314</v>
      </c>
      <c r="N2118" s="222" t="n">
        <f aca="false">M2118+E2118</f>
        <v>43314.4761689815</v>
      </c>
      <c r="O2118" s="0" t="n">
        <v>99.353</v>
      </c>
      <c r="P2118" s="0" t="n">
        <v>3.560961</v>
      </c>
      <c r="Q2118" s="0" t="s">
        <v>286</v>
      </c>
    </row>
    <row r="2119" customFormat="false" ht="15" hidden="false" customHeight="false" outlineLevel="0" collapsed="false">
      <c r="A2119" s="0" t="s">
        <v>1427</v>
      </c>
      <c r="B2119" s="0" t="s">
        <v>286</v>
      </c>
      <c r="C2119" s="0" t="s">
        <v>325</v>
      </c>
      <c r="D2119" s="0" t="n">
        <v>20180802</v>
      </c>
      <c r="E2119" s="0" t="s">
        <v>1294</v>
      </c>
      <c r="F2119" s="0" t="n">
        <v>75000</v>
      </c>
      <c r="G2119" s="0" t="n">
        <v>99.353</v>
      </c>
      <c r="H2119" s="0" t="n">
        <v>3.560961</v>
      </c>
      <c r="J2119" s="224" t="n">
        <f aca="false">ROUND(D2119/10000,0)</f>
        <v>2018</v>
      </c>
      <c r="K2119" s="224" t="n">
        <f aca="false">ROUND((D2119-J2119*10000)/100,0)</f>
        <v>8</v>
      </c>
      <c r="L2119" s="224" t="n">
        <f aca="false">D2119-J2119*10000-K2119*100</f>
        <v>2</v>
      </c>
      <c r="M2119" s="325" t="n">
        <f aca="false">DATE(J2119,K2119,L2119)</f>
        <v>43314</v>
      </c>
      <c r="N2119" s="222" t="n">
        <f aca="false">M2119+E2119</f>
        <v>43314.4761689815</v>
      </c>
      <c r="O2119" s="0" t="n">
        <v>99.353</v>
      </c>
      <c r="P2119" s="0" t="n">
        <v>3.560961</v>
      </c>
      <c r="Q2119" s="0" t="s">
        <v>286</v>
      </c>
    </row>
    <row r="2120" customFormat="false" ht="15" hidden="false" customHeight="false" outlineLevel="0" collapsed="false">
      <c r="A2120" s="0" t="s">
        <v>1427</v>
      </c>
      <c r="B2120" s="0" t="s">
        <v>286</v>
      </c>
      <c r="C2120" s="0" t="s">
        <v>325</v>
      </c>
      <c r="D2120" s="0" t="n">
        <v>20180802</v>
      </c>
      <c r="E2120" s="0" t="s">
        <v>1294</v>
      </c>
      <c r="F2120" s="0" t="n">
        <v>75000</v>
      </c>
      <c r="G2120" s="0" t="n">
        <v>99.353</v>
      </c>
      <c r="H2120" s="0" t="n">
        <v>3.560961</v>
      </c>
      <c r="J2120" s="224" t="n">
        <f aca="false">ROUND(D2120/10000,0)</f>
        <v>2018</v>
      </c>
      <c r="K2120" s="224" t="n">
        <f aca="false">ROUND((D2120-J2120*10000)/100,0)</f>
        <v>8</v>
      </c>
      <c r="L2120" s="224" t="n">
        <f aca="false">D2120-J2120*10000-K2120*100</f>
        <v>2</v>
      </c>
      <c r="M2120" s="325" t="n">
        <f aca="false">DATE(J2120,K2120,L2120)</f>
        <v>43314</v>
      </c>
      <c r="N2120" s="222" t="n">
        <f aca="false">M2120+E2120</f>
        <v>43314.4761689815</v>
      </c>
      <c r="O2120" s="0" t="n">
        <v>99.353</v>
      </c>
      <c r="P2120" s="0" t="n">
        <v>3.560961</v>
      </c>
      <c r="Q2120" s="0" t="s">
        <v>286</v>
      </c>
    </row>
    <row r="2121" customFormat="false" ht="15" hidden="false" customHeight="false" outlineLevel="0" collapsed="false">
      <c r="A2121" s="0" t="s">
        <v>1427</v>
      </c>
      <c r="B2121" s="0" t="s">
        <v>286</v>
      </c>
      <c r="C2121" s="0" t="s">
        <v>325</v>
      </c>
      <c r="D2121" s="0" t="n">
        <v>20180802</v>
      </c>
      <c r="E2121" s="0" t="s">
        <v>1294</v>
      </c>
      <c r="F2121" s="0" t="n">
        <v>100000</v>
      </c>
      <c r="G2121" s="0" t="n">
        <v>99.353</v>
      </c>
      <c r="H2121" s="0" t="n">
        <v>3.560961</v>
      </c>
      <c r="J2121" s="224" t="n">
        <f aca="false">ROUND(D2121/10000,0)</f>
        <v>2018</v>
      </c>
      <c r="K2121" s="224" t="n">
        <f aca="false">ROUND((D2121-J2121*10000)/100,0)</f>
        <v>8</v>
      </c>
      <c r="L2121" s="224" t="n">
        <f aca="false">D2121-J2121*10000-K2121*100</f>
        <v>2</v>
      </c>
      <c r="M2121" s="325" t="n">
        <f aca="false">DATE(J2121,K2121,L2121)</f>
        <v>43314</v>
      </c>
      <c r="N2121" s="222" t="n">
        <f aca="false">M2121+E2121</f>
        <v>43314.4761689815</v>
      </c>
      <c r="O2121" s="0" t="n">
        <v>99.353</v>
      </c>
      <c r="P2121" s="0" t="n">
        <v>3.560961</v>
      </c>
      <c r="Q2121" s="0" t="s">
        <v>286</v>
      </c>
    </row>
    <row r="2122" customFormat="false" ht="15" hidden="false" customHeight="false" outlineLevel="0" collapsed="false">
      <c r="A2122" s="0" t="s">
        <v>1427</v>
      </c>
      <c r="B2122" s="0" t="s">
        <v>286</v>
      </c>
      <c r="C2122" s="0" t="s">
        <v>325</v>
      </c>
      <c r="D2122" s="0" t="n">
        <v>20180802</v>
      </c>
      <c r="E2122" s="0" t="s">
        <v>1294</v>
      </c>
      <c r="F2122" s="0" t="n">
        <v>50000</v>
      </c>
      <c r="G2122" s="0" t="n">
        <v>99.353</v>
      </c>
      <c r="H2122" s="0" t="n">
        <v>3.560961</v>
      </c>
      <c r="J2122" s="224" t="n">
        <f aca="false">ROUND(D2122/10000,0)</f>
        <v>2018</v>
      </c>
      <c r="K2122" s="224" t="n">
        <f aca="false">ROUND((D2122-J2122*10000)/100,0)</f>
        <v>8</v>
      </c>
      <c r="L2122" s="224" t="n">
        <f aca="false">D2122-J2122*10000-K2122*100</f>
        <v>2</v>
      </c>
      <c r="M2122" s="325" t="n">
        <f aca="false">DATE(J2122,K2122,L2122)</f>
        <v>43314</v>
      </c>
      <c r="N2122" s="222" t="n">
        <f aca="false">M2122+E2122</f>
        <v>43314.4761689815</v>
      </c>
      <c r="O2122" s="0" t="n">
        <v>99.353</v>
      </c>
      <c r="P2122" s="0" t="n">
        <v>3.560961</v>
      </c>
      <c r="Q2122" s="0" t="s">
        <v>286</v>
      </c>
    </row>
    <row r="2123" customFormat="false" ht="15" hidden="false" customHeight="false" outlineLevel="0" collapsed="false">
      <c r="A2123" s="0" t="s">
        <v>1427</v>
      </c>
      <c r="B2123" s="0" t="s">
        <v>286</v>
      </c>
      <c r="C2123" s="0" t="s">
        <v>325</v>
      </c>
      <c r="D2123" s="0" t="n">
        <v>20180802</v>
      </c>
      <c r="E2123" s="0" t="s">
        <v>1294</v>
      </c>
      <c r="F2123" s="0" t="n">
        <v>100000</v>
      </c>
      <c r="G2123" s="0" t="n">
        <v>99.353</v>
      </c>
      <c r="H2123" s="0" t="n">
        <v>3.560961</v>
      </c>
      <c r="J2123" s="224" t="n">
        <f aca="false">ROUND(D2123/10000,0)</f>
        <v>2018</v>
      </c>
      <c r="K2123" s="224" t="n">
        <f aca="false">ROUND((D2123-J2123*10000)/100,0)</f>
        <v>8</v>
      </c>
      <c r="L2123" s="224" t="n">
        <f aca="false">D2123-J2123*10000-K2123*100</f>
        <v>2</v>
      </c>
      <c r="M2123" s="325" t="n">
        <f aca="false">DATE(J2123,K2123,L2123)</f>
        <v>43314</v>
      </c>
      <c r="N2123" s="222" t="n">
        <f aca="false">M2123+E2123</f>
        <v>43314.4761689815</v>
      </c>
      <c r="O2123" s="0" t="n">
        <v>99.353</v>
      </c>
      <c r="P2123" s="0" t="n">
        <v>3.560961</v>
      </c>
      <c r="Q2123" s="0" t="s">
        <v>286</v>
      </c>
    </row>
    <row r="2124" customFormat="false" ht="15" hidden="false" customHeight="false" outlineLevel="0" collapsed="false">
      <c r="A2124" s="0" t="s">
        <v>1427</v>
      </c>
      <c r="B2124" s="0" t="s">
        <v>286</v>
      </c>
      <c r="C2124" s="0" t="s">
        <v>325</v>
      </c>
      <c r="D2124" s="0" t="n">
        <v>20180802</v>
      </c>
      <c r="E2124" s="0" t="s">
        <v>1294</v>
      </c>
      <c r="F2124" s="0" t="n">
        <v>75000</v>
      </c>
      <c r="G2124" s="0" t="n">
        <v>99.353</v>
      </c>
      <c r="H2124" s="0" t="n">
        <v>3.560961</v>
      </c>
      <c r="J2124" s="224" t="n">
        <f aca="false">ROUND(D2124/10000,0)</f>
        <v>2018</v>
      </c>
      <c r="K2124" s="224" t="n">
        <f aca="false">ROUND((D2124-J2124*10000)/100,0)</f>
        <v>8</v>
      </c>
      <c r="L2124" s="224" t="n">
        <f aca="false">D2124-J2124*10000-K2124*100</f>
        <v>2</v>
      </c>
      <c r="M2124" s="325" t="n">
        <f aca="false">DATE(J2124,K2124,L2124)</f>
        <v>43314</v>
      </c>
      <c r="N2124" s="222" t="n">
        <f aca="false">M2124+E2124</f>
        <v>43314.4761689815</v>
      </c>
      <c r="O2124" s="0" t="n">
        <v>99.353</v>
      </c>
      <c r="P2124" s="0" t="n">
        <v>3.560961</v>
      </c>
      <c r="Q2124" s="0" t="s">
        <v>286</v>
      </c>
    </row>
    <row r="2125" customFormat="false" ht="15" hidden="false" customHeight="false" outlineLevel="0" collapsed="false">
      <c r="A2125" s="0" t="s">
        <v>1427</v>
      </c>
      <c r="B2125" s="0" t="s">
        <v>286</v>
      </c>
      <c r="C2125" s="0" t="s">
        <v>325</v>
      </c>
      <c r="D2125" s="0" t="n">
        <v>20180802</v>
      </c>
      <c r="E2125" s="0" t="s">
        <v>1294</v>
      </c>
      <c r="F2125" s="0" t="n">
        <v>50000</v>
      </c>
      <c r="G2125" s="0" t="n">
        <v>99.353</v>
      </c>
      <c r="H2125" s="0" t="n">
        <v>3.560961</v>
      </c>
      <c r="J2125" s="224" t="n">
        <f aca="false">ROUND(D2125/10000,0)</f>
        <v>2018</v>
      </c>
      <c r="K2125" s="224" t="n">
        <f aca="false">ROUND((D2125-J2125*10000)/100,0)</f>
        <v>8</v>
      </c>
      <c r="L2125" s="224" t="n">
        <f aca="false">D2125-J2125*10000-K2125*100</f>
        <v>2</v>
      </c>
      <c r="M2125" s="325" t="n">
        <f aca="false">DATE(J2125,K2125,L2125)</f>
        <v>43314</v>
      </c>
      <c r="N2125" s="222" t="n">
        <f aca="false">M2125+E2125</f>
        <v>43314.4761689815</v>
      </c>
      <c r="O2125" s="0" t="n">
        <v>99.353</v>
      </c>
      <c r="P2125" s="0" t="n">
        <v>3.560961</v>
      </c>
      <c r="Q2125" s="0" t="s">
        <v>286</v>
      </c>
    </row>
    <row r="2126" customFormat="false" ht="15" hidden="false" customHeight="false" outlineLevel="0" collapsed="false">
      <c r="A2126" s="0" t="s">
        <v>1427</v>
      </c>
      <c r="B2126" s="0" t="s">
        <v>286</v>
      </c>
      <c r="C2126" s="0" t="s">
        <v>325</v>
      </c>
      <c r="D2126" s="0" t="n">
        <v>20180802</v>
      </c>
      <c r="E2126" s="0" t="s">
        <v>1294</v>
      </c>
      <c r="F2126" s="0" t="n">
        <v>100000</v>
      </c>
      <c r="G2126" s="0" t="n">
        <v>99.353</v>
      </c>
      <c r="H2126" s="0" t="n">
        <v>3.560961</v>
      </c>
      <c r="J2126" s="224" t="n">
        <f aca="false">ROUND(D2126/10000,0)</f>
        <v>2018</v>
      </c>
      <c r="K2126" s="224" t="n">
        <f aca="false">ROUND((D2126-J2126*10000)/100,0)</f>
        <v>8</v>
      </c>
      <c r="L2126" s="224" t="n">
        <f aca="false">D2126-J2126*10000-K2126*100</f>
        <v>2</v>
      </c>
      <c r="M2126" s="325" t="n">
        <f aca="false">DATE(J2126,K2126,L2126)</f>
        <v>43314</v>
      </c>
      <c r="N2126" s="222" t="n">
        <f aca="false">M2126+E2126</f>
        <v>43314.4761689815</v>
      </c>
      <c r="O2126" s="0" t="n">
        <v>99.353</v>
      </c>
      <c r="P2126" s="0" t="n">
        <v>3.560961</v>
      </c>
      <c r="Q2126" s="0" t="s">
        <v>286</v>
      </c>
    </row>
    <row r="2127" customFormat="false" ht="15" hidden="false" customHeight="false" outlineLevel="0" collapsed="false">
      <c r="A2127" s="0" t="s">
        <v>1427</v>
      </c>
      <c r="B2127" s="0" t="s">
        <v>286</v>
      </c>
      <c r="C2127" s="0" t="s">
        <v>325</v>
      </c>
      <c r="D2127" s="0" t="n">
        <v>20180802</v>
      </c>
      <c r="E2127" s="0" t="s">
        <v>1294</v>
      </c>
      <c r="F2127" s="0" t="n">
        <v>100000</v>
      </c>
      <c r="G2127" s="0" t="n">
        <v>99.353</v>
      </c>
      <c r="H2127" s="0" t="n">
        <v>3.560961</v>
      </c>
      <c r="J2127" s="224" t="n">
        <f aca="false">ROUND(D2127/10000,0)</f>
        <v>2018</v>
      </c>
      <c r="K2127" s="224" t="n">
        <f aca="false">ROUND((D2127-J2127*10000)/100,0)</f>
        <v>8</v>
      </c>
      <c r="L2127" s="224" t="n">
        <f aca="false">D2127-J2127*10000-K2127*100</f>
        <v>2</v>
      </c>
      <c r="M2127" s="325" t="n">
        <f aca="false">DATE(J2127,K2127,L2127)</f>
        <v>43314</v>
      </c>
      <c r="N2127" s="222" t="n">
        <f aca="false">M2127+E2127</f>
        <v>43314.4761689815</v>
      </c>
      <c r="O2127" s="0" t="n">
        <v>99.353</v>
      </c>
      <c r="P2127" s="0" t="n">
        <v>3.560961</v>
      </c>
      <c r="Q2127" s="0" t="s">
        <v>286</v>
      </c>
    </row>
    <row r="2128" customFormat="false" ht="15" hidden="false" customHeight="false" outlineLevel="0" collapsed="false">
      <c r="A2128" s="0" t="s">
        <v>1427</v>
      </c>
      <c r="B2128" s="0" t="s">
        <v>286</v>
      </c>
      <c r="C2128" s="0" t="s">
        <v>325</v>
      </c>
      <c r="D2128" s="0" t="n">
        <v>20180802</v>
      </c>
      <c r="E2128" s="0" t="s">
        <v>1294</v>
      </c>
      <c r="F2128" s="0" t="n">
        <v>50000</v>
      </c>
      <c r="G2128" s="0" t="n">
        <v>99.353</v>
      </c>
      <c r="H2128" s="0" t="n">
        <v>3.560961</v>
      </c>
      <c r="J2128" s="224" t="n">
        <f aca="false">ROUND(D2128/10000,0)</f>
        <v>2018</v>
      </c>
      <c r="K2128" s="224" t="n">
        <f aca="false">ROUND((D2128-J2128*10000)/100,0)</f>
        <v>8</v>
      </c>
      <c r="L2128" s="224" t="n">
        <f aca="false">D2128-J2128*10000-K2128*100</f>
        <v>2</v>
      </c>
      <c r="M2128" s="325" t="n">
        <f aca="false">DATE(J2128,K2128,L2128)</f>
        <v>43314</v>
      </c>
      <c r="N2128" s="222" t="n">
        <f aca="false">M2128+E2128</f>
        <v>43314.4761689815</v>
      </c>
      <c r="O2128" s="0" t="n">
        <v>99.353</v>
      </c>
      <c r="P2128" s="0" t="n">
        <v>3.560961</v>
      </c>
      <c r="Q2128" s="0" t="s">
        <v>286</v>
      </c>
    </row>
    <row r="2129" customFormat="false" ht="15" hidden="false" customHeight="false" outlineLevel="0" collapsed="false">
      <c r="A2129" s="0" t="s">
        <v>1427</v>
      </c>
      <c r="B2129" s="0" t="s">
        <v>286</v>
      </c>
      <c r="C2129" s="0" t="s">
        <v>325</v>
      </c>
      <c r="D2129" s="0" t="n">
        <v>20180802</v>
      </c>
      <c r="E2129" s="0" t="s">
        <v>1294</v>
      </c>
      <c r="F2129" s="0" t="n">
        <v>50000</v>
      </c>
      <c r="G2129" s="0" t="n">
        <v>99.353</v>
      </c>
      <c r="H2129" s="0" t="n">
        <v>3.560961</v>
      </c>
      <c r="J2129" s="224" t="n">
        <f aca="false">ROUND(D2129/10000,0)</f>
        <v>2018</v>
      </c>
      <c r="K2129" s="224" t="n">
        <f aca="false">ROUND((D2129-J2129*10000)/100,0)</f>
        <v>8</v>
      </c>
      <c r="L2129" s="224" t="n">
        <f aca="false">D2129-J2129*10000-K2129*100</f>
        <v>2</v>
      </c>
      <c r="M2129" s="325" t="n">
        <f aca="false">DATE(J2129,K2129,L2129)</f>
        <v>43314</v>
      </c>
      <c r="N2129" s="222" t="n">
        <f aca="false">M2129+E2129</f>
        <v>43314.4761689815</v>
      </c>
      <c r="O2129" s="0" t="n">
        <v>99.353</v>
      </c>
      <c r="P2129" s="0" t="n">
        <v>3.560961</v>
      </c>
      <c r="Q2129" s="0" t="s">
        <v>286</v>
      </c>
    </row>
    <row r="2130" customFormat="false" ht="15" hidden="false" customHeight="false" outlineLevel="0" collapsed="false">
      <c r="A2130" s="0" t="s">
        <v>1427</v>
      </c>
      <c r="B2130" s="0" t="s">
        <v>286</v>
      </c>
      <c r="C2130" s="0" t="s">
        <v>325</v>
      </c>
      <c r="D2130" s="0" t="n">
        <v>20180802</v>
      </c>
      <c r="E2130" s="0" t="s">
        <v>1294</v>
      </c>
      <c r="F2130" s="0" t="n">
        <v>50000</v>
      </c>
      <c r="G2130" s="0" t="n">
        <v>99.353</v>
      </c>
      <c r="H2130" s="0" t="n">
        <v>3.560961</v>
      </c>
      <c r="J2130" s="224" t="n">
        <f aca="false">ROUND(D2130/10000,0)</f>
        <v>2018</v>
      </c>
      <c r="K2130" s="224" t="n">
        <f aca="false">ROUND((D2130-J2130*10000)/100,0)</f>
        <v>8</v>
      </c>
      <c r="L2130" s="224" t="n">
        <f aca="false">D2130-J2130*10000-K2130*100</f>
        <v>2</v>
      </c>
      <c r="M2130" s="325" t="n">
        <f aca="false">DATE(J2130,K2130,L2130)</f>
        <v>43314</v>
      </c>
      <c r="N2130" s="222" t="n">
        <f aca="false">M2130+E2130</f>
        <v>43314.4761689815</v>
      </c>
      <c r="O2130" s="0" t="n">
        <v>99.353</v>
      </c>
      <c r="P2130" s="0" t="n">
        <v>3.560961</v>
      </c>
      <c r="Q2130" s="0" t="s">
        <v>286</v>
      </c>
    </row>
    <row r="2131" customFormat="false" ht="15" hidden="false" customHeight="false" outlineLevel="0" collapsed="false">
      <c r="A2131" s="0" t="s">
        <v>1427</v>
      </c>
      <c r="B2131" s="0" t="s">
        <v>286</v>
      </c>
      <c r="C2131" s="0" t="s">
        <v>325</v>
      </c>
      <c r="D2131" s="0" t="n">
        <v>20180802</v>
      </c>
      <c r="E2131" s="0" t="s">
        <v>1294</v>
      </c>
      <c r="F2131" s="0" t="n">
        <v>75000</v>
      </c>
      <c r="G2131" s="0" t="n">
        <v>99.353</v>
      </c>
      <c r="H2131" s="0" t="n">
        <v>3.560961</v>
      </c>
      <c r="J2131" s="224" t="n">
        <f aca="false">ROUND(D2131/10000,0)</f>
        <v>2018</v>
      </c>
      <c r="K2131" s="224" t="n">
        <f aca="false">ROUND((D2131-J2131*10000)/100,0)</f>
        <v>8</v>
      </c>
      <c r="L2131" s="224" t="n">
        <f aca="false">D2131-J2131*10000-K2131*100</f>
        <v>2</v>
      </c>
      <c r="M2131" s="325" t="n">
        <f aca="false">DATE(J2131,K2131,L2131)</f>
        <v>43314</v>
      </c>
      <c r="N2131" s="222" t="n">
        <f aca="false">M2131+E2131</f>
        <v>43314.4761689815</v>
      </c>
      <c r="O2131" s="0" t="n">
        <v>99.353</v>
      </c>
      <c r="P2131" s="0" t="n">
        <v>3.560961</v>
      </c>
      <c r="Q2131" s="0" t="s">
        <v>286</v>
      </c>
    </row>
    <row r="2132" customFormat="false" ht="15" hidden="false" customHeight="false" outlineLevel="0" collapsed="false">
      <c r="A2132" s="0" t="s">
        <v>1427</v>
      </c>
      <c r="B2132" s="0" t="s">
        <v>286</v>
      </c>
      <c r="C2132" s="0" t="s">
        <v>325</v>
      </c>
      <c r="D2132" s="0" t="n">
        <v>20180802</v>
      </c>
      <c r="E2132" s="0" t="s">
        <v>1294</v>
      </c>
      <c r="F2132" s="0" t="n">
        <v>50000</v>
      </c>
      <c r="G2132" s="0" t="n">
        <v>99.353</v>
      </c>
      <c r="H2132" s="0" t="n">
        <v>3.560961</v>
      </c>
      <c r="J2132" s="224" t="n">
        <f aca="false">ROUND(D2132/10000,0)</f>
        <v>2018</v>
      </c>
      <c r="K2132" s="224" t="n">
        <f aca="false">ROUND((D2132-J2132*10000)/100,0)</f>
        <v>8</v>
      </c>
      <c r="L2132" s="224" t="n">
        <f aca="false">D2132-J2132*10000-K2132*100</f>
        <v>2</v>
      </c>
      <c r="M2132" s="325" t="n">
        <f aca="false">DATE(J2132,K2132,L2132)</f>
        <v>43314</v>
      </c>
      <c r="N2132" s="222" t="n">
        <f aca="false">M2132+E2132</f>
        <v>43314.4761689815</v>
      </c>
      <c r="O2132" s="0" t="n">
        <v>99.353</v>
      </c>
      <c r="P2132" s="0" t="n">
        <v>3.560961</v>
      </c>
      <c r="Q2132" s="0" t="s">
        <v>286</v>
      </c>
    </row>
    <row r="2133" customFormat="false" ht="15" hidden="false" customHeight="false" outlineLevel="0" collapsed="false">
      <c r="A2133" s="0" t="s">
        <v>1427</v>
      </c>
      <c r="B2133" s="0" t="s">
        <v>286</v>
      </c>
      <c r="C2133" s="0" t="s">
        <v>325</v>
      </c>
      <c r="D2133" s="0" t="n">
        <v>20180802</v>
      </c>
      <c r="E2133" s="0" t="s">
        <v>1294</v>
      </c>
      <c r="F2133" s="0" t="n">
        <v>50000</v>
      </c>
      <c r="G2133" s="0" t="n">
        <v>99.353</v>
      </c>
      <c r="H2133" s="0" t="n">
        <v>3.560961</v>
      </c>
      <c r="J2133" s="224" t="n">
        <f aca="false">ROUND(D2133/10000,0)</f>
        <v>2018</v>
      </c>
      <c r="K2133" s="224" t="n">
        <f aca="false">ROUND((D2133-J2133*10000)/100,0)</f>
        <v>8</v>
      </c>
      <c r="L2133" s="224" t="n">
        <f aca="false">D2133-J2133*10000-K2133*100</f>
        <v>2</v>
      </c>
      <c r="M2133" s="325" t="n">
        <f aca="false">DATE(J2133,K2133,L2133)</f>
        <v>43314</v>
      </c>
      <c r="N2133" s="222" t="n">
        <f aca="false">M2133+E2133</f>
        <v>43314.4761689815</v>
      </c>
      <c r="O2133" s="0" t="n">
        <v>99.353</v>
      </c>
      <c r="P2133" s="0" t="n">
        <v>3.560961</v>
      </c>
      <c r="Q2133" s="0" t="s">
        <v>286</v>
      </c>
    </row>
    <row r="2134" customFormat="false" ht="15" hidden="false" customHeight="false" outlineLevel="0" collapsed="false">
      <c r="A2134" s="0" t="s">
        <v>1427</v>
      </c>
      <c r="B2134" s="0" t="s">
        <v>286</v>
      </c>
      <c r="C2134" s="0" t="s">
        <v>325</v>
      </c>
      <c r="D2134" s="0" t="n">
        <v>20180802</v>
      </c>
      <c r="E2134" s="0" t="s">
        <v>1294</v>
      </c>
      <c r="F2134" s="0" t="n">
        <v>50000</v>
      </c>
      <c r="G2134" s="0" t="n">
        <v>99.353</v>
      </c>
      <c r="H2134" s="0" t="n">
        <v>3.560961</v>
      </c>
      <c r="J2134" s="224" t="n">
        <f aca="false">ROUND(D2134/10000,0)</f>
        <v>2018</v>
      </c>
      <c r="K2134" s="224" t="n">
        <f aca="false">ROUND((D2134-J2134*10000)/100,0)</f>
        <v>8</v>
      </c>
      <c r="L2134" s="224" t="n">
        <f aca="false">D2134-J2134*10000-K2134*100</f>
        <v>2</v>
      </c>
      <c r="M2134" s="325" t="n">
        <f aca="false">DATE(J2134,K2134,L2134)</f>
        <v>43314</v>
      </c>
      <c r="N2134" s="222" t="n">
        <f aca="false">M2134+E2134</f>
        <v>43314.4761689815</v>
      </c>
      <c r="O2134" s="0" t="n">
        <v>99.353</v>
      </c>
      <c r="P2134" s="0" t="n">
        <v>3.560961</v>
      </c>
      <c r="Q2134" s="0" t="s">
        <v>286</v>
      </c>
    </row>
    <row r="2135" customFormat="false" ht="15" hidden="false" customHeight="false" outlineLevel="0" collapsed="false">
      <c r="A2135" s="0" t="s">
        <v>1427</v>
      </c>
      <c r="B2135" s="0" t="s">
        <v>286</v>
      </c>
      <c r="C2135" s="0" t="s">
        <v>325</v>
      </c>
      <c r="D2135" s="0" t="n">
        <v>20180802</v>
      </c>
      <c r="E2135" s="0" t="s">
        <v>1294</v>
      </c>
      <c r="F2135" s="0" t="n">
        <v>100000</v>
      </c>
      <c r="G2135" s="0" t="n">
        <v>99.353</v>
      </c>
      <c r="H2135" s="0" t="n">
        <v>3.560961</v>
      </c>
      <c r="J2135" s="224" t="n">
        <f aca="false">ROUND(D2135/10000,0)</f>
        <v>2018</v>
      </c>
      <c r="K2135" s="224" t="n">
        <f aca="false">ROUND((D2135-J2135*10000)/100,0)</f>
        <v>8</v>
      </c>
      <c r="L2135" s="224" t="n">
        <f aca="false">D2135-J2135*10000-K2135*100</f>
        <v>2</v>
      </c>
      <c r="M2135" s="325" t="n">
        <f aca="false">DATE(J2135,K2135,L2135)</f>
        <v>43314</v>
      </c>
      <c r="N2135" s="222" t="n">
        <f aca="false">M2135+E2135</f>
        <v>43314.4761689815</v>
      </c>
      <c r="O2135" s="0" t="n">
        <v>99.353</v>
      </c>
      <c r="P2135" s="0" t="n">
        <v>3.560961</v>
      </c>
      <c r="Q2135" s="0" t="s">
        <v>286</v>
      </c>
    </row>
    <row r="2136" customFormat="false" ht="15" hidden="false" customHeight="false" outlineLevel="0" collapsed="false">
      <c r="A2136" s="0" t="s">
        <v>1427</v>
      </c>
      <c r="B2136" s="0" t="s">
        <v>286</v>
      </c>
      <c r="C2136" s="0" t="s">
        <v>325</v>
      </c>
      <c r="D2136" s="0" t="n">
        <v>20180802</v>
      </c>
      <c r="E2136" s="0" t="s">
        <v>1294</v>
      </c>
      <c r="F2136" s="0" t="n">
        <v>900000</v>
      </c>
      <c r="G2136" s="0" t="n">
        <v>99.353</v>
      </c>
      <c r="H2136" s="0" t="n">
        <v>3.560961</v>
      </c>
      <c r="J2136" s="224" t="n">
        <f aca="false">ROUND(D2136/10000,0)</f>
        <v>2018</v>
      </c>
      <c r="K2136" s="224" t="n">
        <f aca="false">ROUND((D2136-J2136*10000)/100,0)</f>
        <v>8</v>
      </c>
      <c r="L2136" s="224" t="n">
        <f aca="false">D2136-J2136*10000-K2136*100</f>
        <v>2</v>
      </c>
      <c r="M2136" s="325" t="n">
        <f aca="false">DATE(J2136,K2136,L2136)</f>
        <v>43314</v>
      </c>
      <c r="N2136" s="222" t="n">
        <f aca="false">M2136+E2136</f>
        <v>43314.4761689815</v>
      </c>
      <c r="O2136" s="0" t="n">
        <v>99.353</v>
      </c>
      <c r="P2136" s="0" t="n">
        <v>3.560961</v>
      </c>
      <c r="Q2136" s="0" t="s">
        <v>286</v>
      </c>
    </row>
    <row r="2137" customFormat="false" ht="15" hidden="false" customHeight="false" outlineLevel="0" collapsed="false">
      <c r="A2137" s="0" t="s">
        <v>1427</v>
      </c>
      <c r="B2137" s="0" t="s">
        <v>286</v>
      </c>
      <c r="C2137" s="0" t="s">
        <v>325</v>
      </c>
      <c r="D2137" s="0" t="n">
        <v>20180802</v>
      </c>
      <c r="E2137" s="0" t="s">
        <v>1294</v>
      </c>
      <c r="F2137" s="0" t="n">
        <v>350000</v>
      </c>
      <c r="G2137" s="0" t="n">
        <v>99.353</v>
      </c>
      <c r="H2137" s="0" t="n">
        <v>3.560961</v>
      </c>
      <c r="J2137" s="224" t="n">
        <f aca="false">ROUND(D2137/10000,0)</f>
        <v>2018</v>
      </c>
      <c r="K2137" s="224" t="n">
        <f aca="false">ROUND((D2137-J2137*10000)/100,0)</f>
        <v>8</v>
      </c>
      <c r="L2137" s="224" t="n">
        <f aca="false">D2137-J2137*10000-K2137*100</f>
        <v>2</v>
      </c>
      <c r="M2137" s="325" t="n">
        <f aca="false">DATE(J2137,K2137,L2137)</f>
        <v>43314</v>
      </c>
      <c r="N2137" s="222" t="n">
        <f aca="false">M2137+E2137</f>
        <v>43314.4761689815</v>
      </c>
      <c r="O2137" s="0" t="n">
        <v>99.353</v>
      </c>
      <c r="P2137" s="0" t="n">
        <v>3.560961</v>
      </c>
      <c r="Q2137" s="0" t="s">
        <v>286</v>
      </c>
    </row>
    <row r="2138" customFormat="false" ht="15" hidden="false" customHeight="false" outlineLevel="0" collapsed="false">
      <c r="A2138" s="0" t="s">
        <v>1427</v>
      </c>
      <c r="B2138" s="0" t="s">
        <v>286</v>
      </c>
      <c r="C2138" s="0" t="s">
        <v>325</v>
      </c>
      <c r="D2138" s="0" t="n">
        <v>20180802</v>
      </c>
      <c r="E2138" s="0" t="s">
        <v>1294</v>
      </c>
      <c r="F2138" s="0" t="n">
        <v>50000</v>
      </c>
      <c r="G2138" s="0" t="n">
        <v>99.353</v>
      </c>
      <c r="H2138" s="0" t="n">
        <v>3.560961</v>
      </c>
      <c r="J2138" s="224" t="n">
        <f aca="false">ROUND(D2138/10000,0)</f>
        <v>2018</v>
      </c>
      <c r="K2138" s="224" t="n">
        <f aca="false">ROUND((D2138-J2138*10000)/100,0)</f>
        <v>8</v>
      </c>
      <c r="L2138" s="224" t="n">
        <f aca="false">D2138-J2138*10000-K2138*100</f>
        <v>2</v>
      </c>
      <c r="M2138" s="325" t="n">
        <f aca="false">DATE(J2138,K2138,L2138)</f>
        <v>43314</v>
      </c>
      <c r="N2138" s="222" t="n">
        <f aca="false">M2138+E2138</f>
        <v>43314.4761689815</v>
      </c>
      <c r="O2138" s="0" t="n">
        <v>99.353</v>
      </c>
      <c r="P2138" s="0" t="n">
        <v>3.560961</v>
      </c>
      <c r="Q2138" s="0" t="s">
        <v>286</v>
      </c>
    </row>
    <row r="2139" customFormat="false" ht="15" hidden="false" customHeight="false" outlineLevel="0" collapsed="false">
      <c r="A2139" s="0" t="s">
        <v>1427</v>
      </c>
      <c r="B2139" s="0" t="s">
        <v>286</v>
      </c>
      <c r="C2139" s="0" t="s">
        <v>325</v>
      </c>
      <c r="D2139" s="0" t="n">
        <v>20180802</v>
      </c>
      <c r="E2139" s="0" t="s">
        <v>1294</v>
      </c>
      <c r="F2139" s="0" t="n">
        <v>50000</v>
      </c>
      <c r="G2139" s="0" t="n">
        <v>99.353</v>
      </c>
      <c r="H2139" s="0" t="n">
        <v>3.560961</v>
      </c>
      <c r="J2139" s="224" t="n">
        <f aca="false">ROUND(D2139/10000,0)</f>
        <v>2018</v>
      </c>
      <c r="K2139" s="224" t="n">
        <f aca="false">ROUND((D2139-J2139*10000)/100,0)</f>
        <v>8</v>
      </c>
      <c r="L2139" s="224" t="n">
        <f aca="false">D2139-J2139*10000-K2139*100</f>
        <v>2</v>
      </c>
      <c r="M2139" s="325" t="n">
        <f aca="false">DATE(J2139,K2139,L2139)</f>
        <v>43314</v>
      </c>
      <c r="N2139" s="222" t="n">
        <f aca="false">M2139+E2139</f>
        <v>43314.4761689815</v>
      </c>
      <c r="O2139" s="0" t="n">
        <v>99.353</v>
      </c>
      <c r="P2139" s="0" t="n">
        <v>3.560961</v>
      </c>
      <c r="Q2139" s="0" t="s">
        <v>286</v>
      </c>
    </row>
    <row r="2140" customFormat="false" ht="15" hidden="false" customHeight="false" outlineLevel="0" collapsed="false">
      <c r="A2140" s="0" t="s">
        <v>1427</v>
      </c>
      <c r="B2140" s="0" t="s">
        <v>286</v>
      </c>
      <c r="C2140" s="0" t="s">
        <v>325</v>
      </c>
      <c r="D2140" s="0" t="n">
        <v>20180802</v>
      </c>
      <c r="E2140" s="0" t="s">
        <v>1294</v>
      </c>
      <c r="F2140" s="0" t="n">
        <v>125000</v>
      </c>
      <c r="G2140" s="0" t="n">
        <v>99.353</v>
      </c>
      <c r="H2140" s="0" t="n">
        <v>3.560961</v>
      </c>
      <c r="J2140" s="224" t="n">
        <f aca="false">ROUND(D2140/10000,0)</f>
        <v>2018</v>
      </c>
      <c r="K2140" s="224" t="n">
        <f aca="false">ROUND((D2140-J2140*10000)/100,0)</f>
        <v>8</v>
      </c>
      <c r="L2140" s="224" t="n">
        <f aca="false">D2140-J2140*10000-K2140*100</f>
        <v>2</v>
      </c>
      <c r="M2140" s="325" t="n">
        <f aca="false">DATE(J2140,K2140,L2140)</f>
        <v>43314</v>
      </c>
      <c r="N2140" s="222" t="n">
        <f aca="false">M2140+E2140</f>
        <v>43314.4761689815</v>
      </c>
      <c r="O2140" s="0" t="n">
        <v>99.353</v>
      </c>
      <c r="P2140" s="0" t="n">
        <v>3.560961</v>
      </c>
      <c r="Q2140" s="0" t="s">
        <v>286</v>
      </c>
    </row>
    <row r="2141" customFormat="false" ht="15" hidden="false" customHeight="false" outlineLevel="0" collapsed="false">
      <c r="A2141" s="0" t="s">
        <v>1427</v>
      </c>
      <c r="B2141" s="0" t="s">
        <v>286</v>
      </c>
      <c r="C2141" s="0" t="s">
        <v>325</v>
      </c>
      <c r="D2141" s="0" t="n">
        <v>20180802</v>
      </c>
      <c r="E2141" s="0" t="s">
        <v>1294</v>
      </c>
      <c r="F2141" s="0" t="n">
        <v>50000</v>
      </c>
      <c r="G2141" s="0" t="n">
        <v>99.353</v>
      </c>
      <c r="H2141" s="0" t="n">
        <v>3.560961</v>
      </c>
      <c r="J2141" s="224" t="n">
        <f aca="false">ROUND(D2141/10000,0)</f>
        <v>2018</v>
      </c>
      <c r="K2141" s="224" t="n">
        <f aca="false">ROUND((D2141-J2141*10000)/100,0)</f>
        <v>8</v>
      </c>
      <c r="L2141" s="224" t="n">
        <f aca="false">D2141-J2141*10000-K2141*100</f>
        <v>2</v>
      </c>
      <c r="M2141" s="325" t="n">
        <f aca="false">DATE(J2141,K2141,L2141)</f>
        <v>43314</v>
      </c>
      <c r="N2141" s="222" t="n">
        <f aca="false">M2141+E2141</f>
        <v>43314.4761689815</v>
      </c>
      <c r="O2141" s="0" t="n">
        <v>99.353</v>
      </c>
      <c r="P2141" s="0" t="n">
        <v>3.560961</v>
      </c>
      <c r="Q2141" s="0" t="s">
        <v>286</v>
      </c>
    </row>
    <row r="2142" customFormat="false" ht="15" hidden="false" customHeight="false" outlineLevel="0" collapsed="false">
      <c r="A2142" s="0" t="s">
        <v>1427</v>
      </c>
      <c r="B2142" s="0" t="s">
        <v>286</v>
      </c>
      <c r="C2142" s="0" t="s">
        <v>325</v>
      </c>
      <c r="D2142" s="0" t="n">
        <v>20180802</v>
      </c>
      <c r="E2142" s="0" t="s">
        <v>1294</v>
      </c>
      <c r="F2142" s="0" t="n">
        <v>50000</v>
      </c>
      <c r="G2142" s="0" t="n">
        <v>99.353</v>
      </c>
      <c r="H2142" s="0" t="n">
        <v>3.560961</v>
      </c>
      <c r="J2142" s="224" t="n">
        <f aca="false">ROUND(D2142/10000,0)</f>
        <v>2018</v>
      </c>
      <c r="K2142" s="224" t="n">
        <f aca="false">ROUND((D2142-J2142*10000)/100,0)</f>
        <v>8</v>
      </c>
      <c r="L2142" s="224" t="n">
        <f aca="false">D2142-J2142*10000-K2142*100</f>
        <v>2</v>
      </c>
      <c r="M2142" s="325" t="n">
        <f aca="false">DATE(J2142,K2142,L2142)</f>
        <v>43314</v>
      </c>
      <c r="N2142" s="222" t="n">
        <f aca="false">M2142+E2142</f>
        <v>43314.4761689815</v>
      </c>
      <c r="O2142" s="0" t="n">
        <v>99.353</v>
      </c>
      <c r="P2142" s="0" t="n">
        <v>3.560961</v>
      </c>
      <c r="Q2142" s="0" t="s">
        <v>286</v>
      </c>
    </row>
    <row r="2143" customFormat="false" ht="15" hidden="false" customHeight="false" outlineLevel="0" collapsed="false">
      <c r="A2143" s="0" t="s">
        <v>1427</v>
      </c>
      <c r="B2143" s="0" t="s">
        <v>286</v>
      </c>
      <c r="C2143" s="0" t="s">
        <v>325</v>
      </c>
      <c r="D2143" s="0" t="n">
        <v>20180802</v>
      </c>
      <c r="E2143" s="0" t="s">
        <v>1722</v>
      </c>
      <c r="F2143" s="0" t="n">
        <v>10000</v>
      </c>
      <c r="G2143" s="0" t="n">
        <v>99.434</v>
      </c>
      <c r="H2143" s="0" t="n">
        <v>3.528063</v>
      </c>
      <c r="J2143" s="224" t="n">
        <f aca="false">ROUND(D2143/10000,0)</f>
        <v>2018</v>
      </c>
      <c r="K2143" s="224" t="n">
        <f aca="false">ROUND((D2143-J2143*10000)/100,0)</f>
        <v>8</v>
      </c>
      <c r="L2143" s="224" t="n">
        <f aca="false">D2143-J2143*10000-K2143*100</f>
        <v>2</v>
      </c>
      <c r="M2143" s="325" t="n">
        <f aca="false">DATE(J2143,K2143,L2143)</f>
        <v>43314</v>
      </c>
      <c r="N2143" s="222" t="n">
        <f aca="false">M2143+E2143</f>
        <v>43314.4804861111</v>
      </c>
      <c r="O2143" s="0" t="n">
        <v>99.434</v>
      </c>
      <c r="P2143" s="0" t="n">
        <v>3.528063</v>
      </c>
      <c r="Q2143" s="0" t="s">
        <v>286</v>
      </c>
    </row>
    <row r="2144" customFormat="false" ht="15" hidden="false" customHeight="false" outlineLevel="0" collapsed="false">
      <c r="A2144" s="0" t="s">
        <v>1427</v>
      </c>
      <c r="B2144" s="0" t="s">
        <v>286</v>
      </c>
      <c r="C2144" s="0" t="s">
        <v>325</v>
      </c>
      <c r="D2144" s="0" t="n">
        <v>20180802</v>
      </c>
      <c r="E2144" s="0" t="s">
        <v>1723</v>
      </c>
      <c r="F2144" s="0" t="n">
        <v>10000</v>
      </c>
      <c r="G2144" s="0" t="n">
        <v>99.634</v>
      </c>
      <c r="H2144" s="0" t="n">
        <v>3.446972</v>
      </c>
      <c r="J2144" s="224" t="n">
        <f aca="false">ROUND(D2144/10000,0)</f>
        <v>2018</v>
      </c>
      <c r="K2144" s="224" t="n">
        <f aca="false">ROUND((D2144-J2144*10000)/100,0)</f>
        <v>8</v>
      </c>
      <c r="L2144" s="224" t="n">
        <f aca="false">D2144-J2144*10000-K2144*100</f>
        <v>2</v>
      </c>
      <c r="M2144" s="325" t="n">
        <f aca="false">DATE(J2144,K2144,L2144)</f>
        <v>43314</v>
      </c>
      <c r="N2144" s="222" t="n">
        <f aca="false">M2144+E2144</f>
        <v>43314.4804976852</v>
      </c>
      <c r="O2144" s="0" t="n">
        <v>99.634</v>
      </c>
      <c r="P2144" s="0" t="n">
        <v>3.446972</v>
      </c>
      <c r="Q2144" s="0" t="s">
        <v>286</v>
      </c>
    </row>
    <row r="2145" customFormat="false" ht="15" hidden="false" customHeight="false" outlineLevel="0" collapsed="false">
      <c r="A2145" s="0" t="s">
        <v>1427</v>
      </c>
      <c r="B2145" s="0" t="s">
        <v>286</v>
      </c>
      <c r="C2145" s="0" t="s">
        <v>325</v>
      </c>
      <c r="D2145" s="0" t="n">
        <v>20180802</v>
      </c>
      <c r="E2145" s="0" t="s">
        <v>1724</v>
      </c>
      <c r="F2145" s="0" t="n">
        <v>1000000</v>
      </c>
      <c r="G2145" s="0" t="n">
        <v>99.508</v>
      </c>
      <c r="H2145" s="0" t="n">
        <v>3.498036</v>
      </c>
      <c r="J2145" s="224" t="n">
        <f aca="false">ROUND(D2145/10000,0)</f>
        <v>2018</v>
      </c>
      <c r="K2145" s="224" t="n">
        <f aca="false">ROUND((D2145-J2145*10000)/100,0)</f>
        <v>8</v>
      </c>
      <c r="L2145" s="224" t="n">
        <f aca="false">D2145-J2145*10000-K2145*100</f>
        <v>2</v>
      </c>
      <c r="M2145" s="325" t="n">
        <f aca="false">DATE(J2145,K2145,L2145)</f>
        <v>43314</v>
      </c>
      <c r="N2145" s="222" t="n">
        <f aca="false">M2145+E2145</f>
        <v>43314.6150925926</v>
      </c>
      <c r="O2145" s="0" t="n">
        <v>99.508</v>
      </c>
      <c r="P2145" s="0" t="n">
        <v>3.498036</v>
      </c>
      <c r="Q2145" s="0" t="s">
        <v>286</v>
      </c>
    </row>
    <row r="2146" customFormat="false" ht="15" hidden="false" customHeight="false" outlineLevel="0" collapsed="false">
      <c r="A2146" s="0" t="s">
        <v>1427</v>
      </c>
      <c r="B2146" s="0" t="s">
        <v>286</v>
      </c>
      <c r="C2146" s="0" t="s">
        <v>325</v>
      </c>
      <c r="D2146" s="0" t="n">
        <v>20180802</v>
      </c>
      <c r="E2146" s="0" t="s">
        <v>1725</v>
      </c>
      <c r="F2146" s="0" t="n">
        <v>20000</v>
      </c>
      <c r="G2146" s="0" t="n">
        <v>99.67</v>
      </c>
      <c r="H2146" s="0" t="n">
        <v>3.432397</v>
      </c>
      <c r="J2146" s="224" t="n">
        <f aca="false">ROUND(D2146/10000,0)</f>
        <v>2018</v>
      </c>
      <c r="K2146" s="224" t="n">
        <f aca="false">ROUND((D2146-J2146*10000)/100,0)</f>
        <v>8</v>
      </c>
      <c r="L2146" s="224" t="n">
        <f aca="false">D2146-J2146*10000-K2146*100</f>
        <v>2</v>
      </c>
      <c r="M2146" s="325" t="n">
        <f aca="false">DATE(J2146,K2146,L2146)</f>
        <v>43314</v>
      </c>
      <c r="N2146" s="222" t="n">
        <f aca="false">M2146+E2146</f>
        <v>43314.6153587963</v>
      </c>
      <c r="O2146" s="0" t="n">
        <v>99.67</v>
      </c>
      <c r="P2146" s="0" t="n">
        <v>3.432397</v>
      </c>
      <c r="Q2146" s="0" t="s">
        <v>286</v>
      </c>
    </row>
    <row r="2147" customFormat="false" ht="15" hidden="false" customHeight="false" outlineLevel="0" collapsed="false">
      <c r="A2147" s="0" t="s">
        <v>1427</v>
      </c>
      <c r="B2147" s="0" t="s">
        <v>286</v>
      </c>
      <c r="C2147" s="0" t="s">
        <v>325</v>
      </c>
      <c r="D2147" s="0" t="n">
        <v>20180802</v>
      </c>
      <c r="E2147" s="0" t="s">
        <v>1726</v>
      </c>
      <c r="F2147" s="0" t="n">
        <v>20000</v>
      </c>
      <c r="G2147" s="0" t="n">
        <v>99.67</v>
      </c>
      <c r="H2147" s="0" t="n">
        <v>3.432397</v>
      </c>
      <c r="J2147" s="224" t="n">
        <f aca="false">ROUND(D2147/10000,0)</f>
        <v>2018</v>
      </c>
      <c r="K2147" s="224" t="n">
        <f aca="false">ROUND((D2147-J2147*10000)/100,0)</f>
        <v>8</v>
      </c>
      <c r="L2147" s="224" t="n">
        <f aca="false">D2147-J2147*10000-K2147*100</f>
        <v>2</v>
      </c>
      <c r="M2147" s="325" t="n">
        <f aca="false">DATE(J2147,K2147,L2147)</f>
        <v>43314</v>
      </c>
      <c r="N2147" s="222" t="n">
        <f aca="false">M2147+E2147</f>
        <v>43314.6162268519</v>
      </c>
      <c r="O2147" s="0" t="n">
        <v>99.67</v>
      </c>
      <c r="P2147" s="0" t="n">
        <v>3.432397</v>
      </c>
      <c r="Q2147" s="0" t="s">
        <v>286</v>
      </c>
    </row>
    <row r="2148" customFormat="false" ht="15" hidden="false" customHeight="false" outlineLevel="0" collapsed="false">
      <c r="A2148" s="0" t="s">
        <v>1427</v>
      </c>
      <c r="B2148" s="0" t="s">
        <v>286</v>
      </c>
      <c r="C2148" s="0" t="s">
        <v>325</v>
      </c>
      <c r="D2148" s="0" t="n">
        <v>20180802</v>
      </c>
      <c r="E2148" s="0" t="s">
        <v>1727</v>
      </c>
      <c r="F2148" s="0" t="n">
        <v>450000</v>
      </c>
      <c r="G2148" s="0" t="n">
        <v>99.41</v>
      </c>
      <c r="H2148" s="0" t="n">
        <v>3.537807</v>
      </c>
      <c r="J2148" s="224" t="n">
        <f aca="false">ROUND(D2148/10000,0)</f>
        <v>2018</v>
      </c>
      <c r="K2148" s="224" t="n">
        <f aca="false">ROUND((D2148-J2148*10000)/100,0)</f>
        <v>8</v>
      </c>
      <c r="L2148" s="224" t="n">
        <f aca="false">D2148-J2148*10000-K2148*100</f>
        <v>2</v>
      </c>
      <c r="M2148" s="325" t="n">
        <f aca="false">DATE(J2148,K2148,L2148)</f>
        <v>43314</v>
      </c>
      <c r="N2148" s="222" t="n">
        <f aca="false">M2148+E2148</f>
        <v>43314.6253935185</v>
      </c>
      <c r="O2148" s="0" t="n">
        <v>99.41</v>
      </c>
      <c r="P2148" s="0" t="n">
        <v>3.537807</v>
      </c>
      <c r="Q2148" s="0" t="s">
        <v>286</v>
      </c>
    </row>
    <row r="2149" customFormat="false" ht="15" hidden="false" customHeight="false" outlineLevel="0" collapsed="false">
      <c r="A2149" s="0" t="s">
        <v>1427</v>
      </c>
      <c r="B2149" s="0" t="s">
        <v>286</v>
      </c>
      <c r="C2149" s="0" t="s">
        <v>325</v>
      </c>
      <c r="D2149" s="0" t="n">
        <v>20180802</v>
      </c>
      <c r="E2149" s="0" t="s">
        <v>1728</v>
      </c>
      <c r="F2149" s="0" t="n">
        <v>25000</v>
      </c>
      <c r="G2149" s="0" t="n">
        <v>99.629</v>
      </c>
      <c r="H2149" s="0" t="n">
        <v>3.448997</v>
      </c>
      <c r="J2149" s="224" t="n">
        <f aca="false">ROUND(D2149/10000,0)</f>
        <v>2018</v>
      </c>
      <c r="K2149" s="224" t="n">
        <f aca="false">ROUND((D2149-J2149*10000)/100,0)</f>
        <v>8</v>
      </c>
      <c r="L2149" s="224" t="n">
        <f aca="false">D2149-J2149*10000-K2149*100</f>
        <v>2</v>
      </c>
      <c r="M2149" s="325" t="n">
        <f aca="false">DATE(J2149,K2149,L2149)</f>
        <v>43314</v>
      </c>
      <c r="N2149" s="222" t="n">
        <f aca="false">M2149+E2149</f>
        <v>43314.6281134259</v>
      </c>
      <c r="O2149" s="0" t="n">
        <v>99.629</v>
      </c>
      <c r="P2149" s="0" t="n">
        <v>3.448997</v>
      </c>
      <c r="Q2149" s="0" t="s">
        <v>286</v>
      </c>
    </row>
    <row r="2150" customFormat="false" ht="15" hidden="false" customHeight="false" outlineLevel="0" collapsed="false">
      <c r="A2150" s="0" t="s">
        <v>1427</v>
      </c>
      <c r="B2150" s="0" t="s">
        <v>286</v>
      </c>
      <c r="C2150" s="0" t="s">
        <v>325</v>
      </c>
      <c r="D2150" s="0" t="n">
        <v>20180802</v>
      </c>
      <c r="E2150" s="0" t="s">
        <v>1729</v>
      </c>
      <c r="F2150" s="0" t="n">
        <v>100000</v>
      </c>
      <c r="G2150" s="0" t="n">
        <v>99.68</v>
      </c>
      <c r="H2150" s="0" t="n">
        <v>3.428349</v>
      </c>
      <c r="J2150" s="224" t="n">
        <f aca="false">ROUND(D2150/10000,0)</f>
        <v>2018</v>
      </c>
      <c r="K2150" s="224" t="n">
        <f aca="false">ROUND((D2150-J2150*10000)/100,0)</f>
        <v>8</v>
      </c>
      <c r="L2150" s="224" t="n">
        <f aca="false">D2150-J2150*10000-K2150*100</f>
        <v>2</v>
      </c>
      <c r="M2150" s="325" t="n">
        <f aca="false">DATE(J2150,K2150,L2150)</f>
        <v>43314</v>
      </c>
      <c r="N2150" s="222" t="n">
        <f aca="false">M2150+E2150</f>
        <v>43314.6367939815</v>
      </c>
      <c r="O2150" s="0" t="n">
        <v>99.68</v>
      </c>
      <c r="P2150" s="0" t="n">
        <v>3.428349</v>
      </c>
      <c r="Q2150" s="0" t="s">
        <v>286</v>
      </c>
    </row>
    <row r="2151" customFormat="false" ht="15" hidden="false" customHeight="false" outlineLevel="0" collapsed="false">
      <c r="A2151" s="0" t="s">
        <v>1427</v>
      </c>
      <c r="B2151" s="0" t="s">
        <v>286</v>
      </c>
      <c r="C2151" s="0" t="s">
        <v>325</v>
      </c>
      <c r="D2151" s="0" t="n">
        <v>20180802</v>
      </c>
      <c r="E2151" s="0" t="s">
        <v>1730</v>
      </c>
      <c r="F2151" s="0" t="n">
        <v>10000</v>
      </c>
      <c r="G2151" s="0" t="n">
        <v>100.178</v>
      </c>
      <c r="H2151" s="0" t="n">
        <v>3.227404</v>
      </c>
      <c r="J2151" s="224" t="n">
        <f aca="false">ROUND(D2151/10000,0)</f>
        <v>2018</v>
      </c>
      <c r="K2151" s="224" t="n">
        <f aca="false">ROUND((D2151-J2151*10000)/100,0)</f>
        <v>8</v>
      </c>
      <c r="L2151" s="224" t="n">
        <f aca="false">D2151-J2151*10000-K2151*100</f>
        <v>2</v>
      </c>
      <c r="M2151" s="325" t="n">
        <f aca="false">DATE(J2151,K2151,L2151)</f>
        <v>43314</v>
      </c>
      <c r="N2151" s="222" t="n">
        <f aca="false">M2151+E2151</f>
        <v>43314.6369560185</v>
      </c>
      <c r="O2151" s="0" t="n">
        <v>100.178</v>
      </c>
      <c r="P2151" s="0" t="n">
        <v>3.227404</v>
      </c>
      <c r="Q2151" s="0" t="s">
        <v>286</v>
      </c>
    </row>
    <row r="2152" customFormat="false" ht="15" hidden="false" customHeight="false" outlineLevel="0" collapsed="false">
      <c r="A2152" s="0" t="s">
        <v>1427</v>
      </c>
      <c r="B2152" s="0" t="s">
        <v>286</v>
      </c>
      <c r="C2152" s="0" t="s">
        <v>325</v>
      </c>
      <c r="D2152" s="0" t="n">
        <v>20180802</v>
      </c>
      <c r="E2152" s="0" t="s">
        <v>1730</v>
      </c>
      <c r="F2152" s="0" t="n">
        <v>10000</v>
      </c>
      <c r="G2152" s="0" t="n">
        <v>100.178</v>
      </c>
      <c r="H2152" s="0" t="n">
        <v>3.227404</v>
      </c>
      <c r="J2152" s="224" t="n">
        <f aca="false">ROUND(D2152/10000,0)</f>
        <v>2018</v>
      </c>
      <c r="K2152" s="224" t="n">
        <f aca="false">ROUND((D2152-J2152*10000)/100,0)</f>
        <v>8</v>
      </c>
      <c r="L2152" s="224" t="n">
        <f aca="false">D2152-J2152*10000-K2152*100</f>
        <v>2</v>
      </c>
      <c r="M2152" s="325" t="n">
        <f aca="false">DATE(J2152,K2152,L2152)</f>
        <v>43314</v>
      </c>
      <c r="N2152" s="222" t="n">
        <f aca="false">M2152+E2152</f>
        <v>43314.6369560185</v>
      </c>
      <c r="O2152" s="0" t="n">
        <v>100.178</v>
      </c>
      <c r="P2152" s="0" t="n">
        <v>3.227404</v>
      </c>
      <c r="Q2152" s="0" t="s">
        <v>286</v>
      </c>
    </row>
    <row r="2153" customFormat="false" ht="15" hidden="false" customHeight="false" outlineLevel="0" collapsed="false">
      <c r="A2153" s="0" t="s">
        <v>1427</v>
      </c>
      <c r="B2153" s="0" t="s">
        <v>286</v>
      </c>
      <c r="C2153" s="0" t="s">
        <v>325</v>
      </c>
      <c r="D2153" s="0" t="n">
        <v>20180802</v>
      </c>
      <c r="E2153" s="0" t="s">
        <v>1730</v>
      </c>
      <c r="F2153" s="0" t="n">
        <v>10000</v>
      </c>
      <c r="G2153" s="0" t="n">
        <v>100.178</v>
      </c>
      <c r="H2153" s="0" t="n">
        <v>3.227404</v>
      </c>
      <c r="J2153" s="224" t="n">
        <f aca="false">ROUND(D2153/10000,0)</f>
        <v>2018</v>
      </c>
      <c r="K2153" s="224" t="n">
        <f aca="false">ROUND((D2153-J2153*10000)/100,0)</f>
        <v>8</v>
      </c>
      <c r="L2153" s="224" t="n">
        <f aca="false">D2153-J2153*10000-K2153*100</f>
        <v>2</v>
      </c>
      <c r="M2153" s="325" t="n">
        <f aca="false">DATE(J2153,K2153,L2153)</f>
        <v>43314</v>
      </c>
      <c r="N2153" s="222" t="n">
        <f aca="false">M2153+E2153</f>
        <v>43314.6369560185</v>
      </c>
      <c r="O2153" s="0" t="n">
        <v>100.178</v>
      </c>
      <c r="P2153" s="0" t="n">
        <v>3.227404</v>
      </c>
      <c r="Q2153" s="0" t="s">
        <v>286</v>
      </c>
    </row>
    <row r="2154" customFormat="false" ht="15" hidden="false" customHeight="false" outlineLevel="0" collapsed="false">
      <c r="A2154" s="0" t="s">
        <v>1427</v>
      </c>
      <c r="B2154" s="0" t="s">
        <v>286</v>
      </c>
      <c r="C2154" s="0" t="s">
        <v>325</v>
      </c>
      <c r="D2154" s="0" t="n">
        <v>20180802</v>
      </c>
      <c r="E2154" s="0" t="s">
        <v>1730</v>
      </c>
      <c r="F2154" s="0" t="n">
        <v>20000</v>
      </c>
      <c r="G2154" s="0" t="n">
        <v>100.178</v>
      </c>
      <c r="H2154" s="0" t="n">
        <v>3.227404</v>
      </c>
      <c r="J2154" s="224" t="n">
        <f aca="false">ROUND(D2154/10000,0)</f>
        <v>2018</v>
      </c>
      <c r="K2154" s="224" t="n">
        <f aca="false">ROUND((D2154-J2154*10000)/100,0)</f>
        <v>8</v>
      </c>
      <c r="L2154" s="224" t="n">
        <f aca="false">D2154-J2154*10000-K2154*100</f>
        <v>2</v>
      </c>
      <c r="M2154" s="325" t="n">
        <f aca="false">DATE(J2154,K2154,L2154)</f>
        <v>43314</v>
      </c>
      <c r="N2154" s="222" t="n">
        <f aca="false">M2154+E2154</f>
        <v>43314.6369560185</v>
      </c>
      <c r="O2154" s="0" t="n">
        <v>100.178</v>
      </c>
      <c r="P2154" s="0" t="n">
        <v>3.227404</v>
      </c>
      <c r="Q2154" s="0" t="s">
        <v>286</v>
      </c>
    </row>
    <row r="2155" customFormat="false" ht="15" hidden="false" customHeight="false" outlineLevel="0" collapsed="false">
      <c r="A2155" s="0" t="s">
        <v>1427</v>
      </c>
      <c r="B2155" s="0" t="s">
        <v>286</v>
      </c>
      <c r="C2155" s="0" t="s">
        <v>325</v>
      </c>
      <c r="D2155" s="0" t="n">
        <v>20180802</v>
      </c>
      <c r="E2155" s="0" t="s">
        <v>1730</v>
      </c>
      <c r="F2155" s="0" t="n">
        <v>10000</v>
      </c>
      <c r="G2155" s="0" t="n">
        <v>100.178</v>
      </c>
      <c r="H2155" s="0" t="n">
        <v>3.227404</v>
      </c>
      <c r="J2155" s="224" t="n">
        <f aca="false">ROUND(D2155/10000,0)</f>
        <v>2018</v>
      </c>
      <c r="K2155" s="224" t="n">
        <f aca="false">ROUND((D2155-J2155*10000)/100,0)</f>
        <v>8</v>
      </c>
      <c r="L2155" s="224" t="n">
        <f aca="false">D2155-J2155*10000-K2155*100</f>
        <v>2</v>
      </c>
      <c r="M2155" s="325" t="n">
        <f aca="false">DATE(J2155,K2155,L2155)</f>
        <v>43314</v>
      </c>
      <c r="N2155" s="222" t="n">
        <f aca="false">M2155+E2155</f>
        <v>43314.6369560185</v>
      </c>
      <c r="O2155" s="0" t="n">
        <v>100.178</v>
      </c>
      <c r="P2155" s="0" t="n">
        <v>3.227404</v>
      </c>
      <c r="Q2155" s="0" t="s">
        <v>286</v>
      </c>
    </row>
    <row r="2156" customFormat="false" ht="15" hidden="false" customHeight="false" outlineLevel="0" collapsed="false">
      <c r="A2156" s="0" t="s">
        <v>1427</v>
      </c>
      <c r="B2156" s="0" t="s">
        <v>286</v>
      </c>
      <c r="C2156" s="0" t="s">
        <v>325</v>
      </c>
      <c r="D2156" s="0" t="n">
        <v>20180802</v>
      </c>
      <c r="E2156" s="0" t="s">
        <v>1730</v>
      </c>
      <c r="F2156" s="0" t="n">
        <v>15000</v>
      </c>
      <c r="G2156" s="0" t="n">
        <v>100.178</v>
      </c>
      <c r="H2156" s="0" t="n">
        <v>3.227404</v>
      </c>
      <c r="J2156" s="224" t="n">
        <f aca="false">ROUND(D2156/10000,0)</f>
        <v>2018</v>
      </c>
      <c r="K2156" s="224" t="n">
        <f aca="false">ROUND((D2156-J2156*10000)/100,0)</f>
        <v>8</v>
      </c>
      <c r="L2156" s="224" t="n">
        <f aca="false">D2156-J2156*10000-K2156*100</f>
        <v>2</v>
      </c>
      <c r="M2156" s="325" t="n">
        <f aca="false">DATE(J2156,K2156,L2156)</f>
        <v>43314</v>
      </c>
      <c r="N2156" s="222" t="n">
        <f aca="false">M2156+E2156</f>
        <v>43314.6369560185</v>
      </c>
      <c r="O2156" s="0" t="n">
        <v>100.178</v>
      </c>
      <c r="P2156" s="0" t="n">
        <v>3.227404</v>
      </c>
      <c r="Q2156" s="0" t="s">
        <v>286</v>
      </c>
    </row>
    <row r="2157" customFormat="false" ht="15" hidden="false" customHeight="false" outlineLevel="0" collapsed="false">
      <c r="A2157" s="0" t="s">
        <v>1427</v>
      </c>
      <c r="B2157" s="0" t="s">
        <v>286</v>
      </c>
      <c r="C2157" s="0" t="s">
        <v>325</v>
      </c>
      <c r="D2157" s="0" t="n">
        <v>20180802</v>
      </c>
      <c r="E2157" s="0" t="s">
        <v>1730</v>
      </c>
      <c r="F2157" s="0" t="n">
        <v>10000</v>
      </c>
      <c r="G2157" s="0" t="n">
        <v>100.178</v>
      </c>
      <c r="H2157" s="0" t="n">
        <v>3.227404</v>
      </c>
      <c r="J2157" s="224" t="n">
        <f aca="false">ROUND(D2157/10000,0)</f>
        <v>2018</v>
      </c>
      <c r="K2157" s="224" t="n">
        <f aca="false">ROUND((D2157-J2157*10000)/100,0)</f>
        <v>8</v>
      </c>
      <c r="L2157" s="224" t="n">
        <f aca="false">D2157-J2157*10000-K2157*100</f>
        <v>2</v>
      </c>
      <c r="M2157" s="325" t="n">
        <f aca="false">DATE(J2157,K2157,L2157)</f>
        <v>43314</v>
      </c>
      <c r="N2157" s="222" t="n">
        <f aca="false">M2157+E2157</f>
        <v>43314.6369560185</v>
      </c>
      <c r="O2157" s="0" t="n">
        <v>100.178</v>
      </c>
      <c r="P2157" s="0" t="n">
        <v>3.227404</v>
      </c>
      <c r="Q2157" s="0" t="s">
        <v>286</v>
      </c>
    </row>
    <row r="2158" customFormat="false" ht="15" hidden="false" customHeight="false" outlineLevel="0" collapsed="false">
      <c r="A2158" s="0" t="s">
        <v>1427</v>
      </c>
      <c r="B2158" s="0" t="s">
        <v>286</v>
      </c>
      <c r="C2158" s="0" t="s">
        <v>325</v>
      </c>
      <c r="D2158" s="0" t="n">
        <v>20180802</v>
      </c>
      <c r="E2158" s="0" t="s">
        <v>1730</v>
      </c>
      <c r="F2158" s="0" t="n">
        <v>15000</v>
      </c>
      <c r="G2158" s="0" t="n">
        <v>100.178</v>
      </c>
      <c r="H2158" s="0" t="n">
        <v>3.227404</v>
      </c>
      <c r="J2158" s="224" t="n">
        <f aca="false">ROUND(D2158/10000,0)</f>
        <v>2018</v>
      </c>
      <c r="K2158" s="224" t="n">
        <f aca="false">ROUND((D2158-J2158*10000)/100,0)</f>
        <v>8</v>
      </c>
      <c r="L2158" s="224" t="n">
        <f aca="false">D2158-J2158*10000-K2158*100</f>
        <v>2</v>
      </c>
      <c r="M2158" s="325" t="n">
        <f aca="false">DATE(J2158,K2158,L2158)</f>
        <v>43314</v>
      </c>
      <c r="N2158" s="222" t="n">
        <f aca="false">M2158+E2158</f>
        <v>43314.6369560185</v>
      </c>
      <c r="O2158" s="0" t="n">
        <v>100.178</v>
      </c>
      <c r="P2158" s="0" t="n">
        <v>3.227404</v>
      </c>
      <c r="Q2158" s="0" t="s">
        <v>286</v>
      </c>
    </row>
    <row r="2159" customFormat="false" ht="15" hidden="false" customHeight="false" outlineLevel="0" collapsed="false">
      <c r="A2159" s="0" t="s">
        <v>1427</v>
      </c>
      <c r="B2159" s="0" t="s">
        <v>286</v>
      </c>
      <c r="C2159" s="0" t="s">
        <v>325</v>
      </c>
      <c r="D2159" s="0" t="n">
        <v>20180802</v>
      </c>
      <c r="E2159" s="0" t="s">
        <v>1731</v>
      </c>
      <c r="F2159" s="0" t="n">
        <v>20000</v>
      </c>
      <c r="G2159" s="0" t="n">
        <v>99.754</v>
      </c>
      <c r="H2159" s="0" t="n">
        <v>3.398413</v>
      </c>
      <c r="J2159" s="224" t="n">
        <f aca="false">ROUND(D2159/10000,0)</f>
        <v>2018</v>
      </c>
      <c r="K2159" s="224" t="n">
        <f aca="false">ROUND((D2159-J2159*10000)/100,0)</f>
        <v>8</v>
      </c>
      <c r="L2159" s="224" t="n">
        <f aca="false">D2159-J2159*10000-K2159*100</f>
        <v>2</v>
      </c>
      <c r="M2159" s="325" t="n">
        <f aca="false">DATE(J2159,K2159,L2159)</f>
        <v>43314</v>
      </c>
      <c r="N2159" s="222" t="n">
        <f aca="false">M2159+E2159</f>
        <v>43314.6708796296</v>
      </c>
      <c r="O2159" s="0" t="n">
        <v>99.754</v>
      </c>
      <c r="P2159" s="0" t="n">
        <v>3.398413</v>
      </c>
      <c r="Q2159" s="0" t="s">
        <v>286</v>
      </c>
    </row>
    <row r="2160" customFormat="false" ht="15" hidden="false" customHeight="false" outlineLevel="0" collapsed="false">
      <c r="A2160" s="0" t="s">
        <v>1427</v>
      </c>
      <c r="B2160" s="0" t="s">
        <v>286</v>
      </c>
      <c r="C2160" s="0" t="s">
        <v>325</v>
      </c>
      <c r="D2160" s="0" t="n">
        <v>20180802</v>
      </c>
      <c r="E2160" s="0" t="s">
        <v>1731</v>
      </c>
      <c r="F2160" s="0" t="n">
        <v>20000</v>
      </c>
      <c r="G2160" s="0" t="n">
        <v>99.754</v>
      </c>
      <c r="H2160" s="0" t="n">
        <v>3.398413</v>
      </c>
      <c r="J2160" s="224" t="n">
        <f aca="false">ROUND(D2160/10000,0)</f>
        <v>2018</v>
      </c>
      <c r="K2160" s="224" t="n">
        <f aca="false">ROUND((D2160-J2160*10000)/100,0)</f>
        <v>8</v>
      </c>
      <c r="L2160" s="224" t="n">
        <f aca="false">D2160-J2160*10000-K2160*100</f>
        <v>2</v>
      </c>
      <c r="M2160" s="325" t="n">
        <f aca="false">DATE(J2160,K2160,L2160)</f>
        <v>43314</v>
      </c>
      <c r="N2160" s="222" t="n">
        <f aca="false">M2160+E2160</f>
        <v>43314.6708796296</v>
      </c>
      <c r="O2160" s="0" t="n">
        <v>99.754</v>
      </c>
      <c r="P2160" s="0" t="n">
        <v>3.398413</v>
      </c>
      <c r="Q2160" s="0" t="s">
        <v>286</v>
      </c>
    </row>
    <row r="2161" customFormat="false" ht="15" hidden="false" customHeight="false" outlineLevel="0" collapsed="false">
      <c r="A2161" s="0" t="s">
        <v>1427</v>
      </c>
      <c r="B2161" s="0" t="s">
        <v>286</v>
      </c>
      <c r="C2161" s="0" t="s">
        <v>325</v>
      </c>
      <c r="D2161" s="0" t="n">
        <v>20180803</v>
      </c>
      <c r="E2161" s="0" t="s">
        <v>1732</v>
      </c>
      <c r="F2161" s="0" t="n">
        <v>55000</v>
      </c>
      <c r="G2161" s="0" t="n">
        <v>99.5984</v>
      </c>
      <c r="H2161" s="0" t="n">
        <v>3.461574</v>
      </c>
      <c r="J2161" s="224" t="n">
        <f aca="false">ROUND(D2161/10000,0)</f>
        <v>2018</v>
      </c>
      <c r="K2161" s="224" t="n">
        <f aca="false">ROUND((D2161-J2161*10000)/100,0)</f>
        <v>8</v>
      </c>
      <c r="L2161" s="224" t="n">
        <f aca="false">D2161-J2161*10000-K2161*100</f>
        <v>3</v>
      </c>
      <c r="M2161" s="325" t="n">
        <f aca="false">DATE(J2161,K2161,L2161)</f>
        <v>43315</v>
      </c>
      <c r="N2161" s="222" t="n">
        <f aca="false">M2161+E2161</f>
        <v>43315.4413888889</v>
      </c>
      <c r="O2161" s="0" t="n">
        <v>99.5984</v>
      </c>
      <c r="P2161" s="0" t="n">
        <v>3.461574</v>
      </c>
      <c r="Q2161" s="0" t="s">
        <v>286</v>
      </c>
    </row>
    <row r="2162" customFormat="false" ht="15" hidden="false" customHeight="false" outlineLevel="0" collapsed="false">
      <c r="A2162" s="0" t="s">
        <v>1427</v>
      </c>
      <c r="B2162" s="0" t="s">
        <v>286</v>
      </c>
      <c r="C2162" s="0" t="s">
        <v>325</v>
      </c>
      <c r="D2162" s="0" t="n">
        <v>20180803</v>
      </c>
      <c r="E2162" s="0" t="s">
        <v>1732</v>
      </c>
      <c r="F2162" s="0" t="n">
        <v>55000</v>
      </c>
      <c r="G2162" s="0" t="n">
        <v>99.5984</v>
      </c>
      <c r="H2162" s="0" t="n">
        <v>3.461574</v>
      </c>
      <c r="J2162" s="224" t="n">
        <f aca="false">ROUND(D2162/10000,0)</f>
        <v>2018</v>
      </c>
      <c r="K2162" s="224" t="n">
        <f aca="false">ROUND((D2162-J2162*10000)/100,0)</f>
        <v>8</v>
      </c>
      <c r="L2162" s="224" t="n">
        <f aca="false">D2162-J2162*10000-K2162*100</f>
        <v>3</v>
      </c>
      <c r="M2162" s="325" t="n">
        <f aca="false">DATE(J2162,K2162,L2162)</f>
        <v>43315</v>
      </c>
      <c r="N2162" s="222" t="n">
        <f aca="false">M2162+E2162</f>
        <v>43315.4413888889</v>
      </c>
      <c r="O2162" s="0" t="n">
        <v>99.5984</v>
      </c>
      <c r="P2162" s="0" t="n">
        <v>3.461574</v>
      </c>
      <c r="Q2162" s="0" t="s">
        <v>286</v>
      </c>
    </row>
    <row r="2163" customFormat="false" ht="15" hidden="false" customHeight="false" outlineLevel="0" collapsed="false">
      <c r="A2163" s="0" t="s">
        <v>1427</v>
      </c>
      <c r="B2163" s="0" t="s">
        <v>286</v>
      </c>
      <c r="C2163" s="0" t="s">
        <v>325</v>
      </c>
      <c r="D2163" s="0" t="n">
        <v>20180803</v>
      </c>
      <c r="E2163" s="0" t="s">
        <v>1733</v>
      </c>
      <c r="F2163" s="0" t="n">
        <v>45000</v>
      </c>
      <c r="G2163" s="0" t="n">
        <v>99.605</v>
      </c>
      <c r="H2163" s="0" t="n">
        <v>3.458898</v>
      </c>
      <c r="J2163" s="224" t="n">
        <f aca="false">ROUND(D2163/10000,0)</f>
        <v>2018</v>
      </c>
      <c r="K2163" s="224" t="n">
        <f aca="false">ROUND((D2163-J2163*10000)/100,0)</f>
        <v>8</v>
      </c>
      <c r="L2163" s="224" t="n">
        <f aca="false">D2163-J2163*10000-K2163*100</f>
        <v>3</v>
      </c>
      <c r="M2163" s="325" t="n">
        <f aca="false">DATE(J2163,K2163,L2163)</f>
        <v>43315</v>
      </c>
      <c r="N2163" s="222" t="n">
        <f aca="false">M2163+E2163</f>
        <v>43315.4541898148</v>
      </c>
      <c r="O2163" s="0" t="n">
        <v>99.605</v>
      </c>
      <c r="P2163" s="0" t="n">
        <v>3.458898</v>
      </c>
      <c r="Q2163" s="0" t="s">
        <v>286</v>
      </c>
    </row>
    <row r="2164" customFormat="false" ht="15" hidden="false" customHeight="false" outlineLevel="0" collapsed="false">
      <c r="A2164" s="0" t="s">
        <v>1427</v>
      </c>
      <c r="B2164" s="0" t="s">
        <v>286</v>
      </c>
      <c r="C2164" s="0" t="s">
        <v>325</v>
      </c>
      <c r="D2164" s="0" t="n">
        <v>20180803</v>
      </c>
      <c r="E2164" s="0" t="s">
        <v>1734</v>
      </c>
      <c r="F2164" s="0" t="n">
        <v>45000</v>
      </c>
      <c r="G2164" s="0" t="n">
        <v>99.605</v>
      </c>
      <c r="H2164" s="0" t="n">
        <v>3.458898</v>
      </c>
      <c r="J2164" s="224" t="n">
        <f aca="false">ROUND(D2164/10000,0)</f>
        <v>2018</v>
      </c>
      <c r="K2164" s="224" t="n">
        <f aca="false">ROUND((D2164-J2164*10000)/100,0)</f>
        <v>8</v>
      </c>
      <c r="L2164" s="224" t="n">
        <f aca="false">D2164-J2164*10000-K2164*100</f>
        <v>3</v>
      </c>
      <c r="M2164" s="325" t="n">
        <f aca="false">DATE(J2164,K2164,L2164)</f>
        <v>43315</v>
      </c>
      <c r="N2164" s="222" t="n">
        <f aca="false">M2164+E2164</f>
        <v>43315.4542939815</v>
      </c>
      <c r="O2164" s="0" t="n">
        <v>99.605</v>
      </c>
      <c r="P2164" s="0" t="n">
        <v>3.458898</v>
      </c>
      <c r="Q2164" s="0" t="s">
        <v>286</v>
      </c>
    </row>
    <row r="2165" customFormat="false" ht="15" hidden="false" customHeight="false" outlineLevel="0" collapsed="false">
      <c r="A2165" s="0" t="s">
        <v>1427</v>
      </c>
      <c r="B2165" s="0" t="s">
        <v>286</v>
      </c>
      <c r="C2165" s="0" t="s">
        <v>325</v>
      </c>
      <c r="D2165" s="0" t="n">
        <v>20180803</v>
      </c>
      <c r="E2165" s="0" t="s">
        <v>1735</v>
      </c>
      <c r="F2165" s="0" t="n">
        <v>15000</v>
      </c>
      <c r="G2165" s="0" t="n">
        <v>99.733</v>
      </c>
      <c r="H2165" s="0" t="n">
        <v>3.407032</v>
      </c>
      <c r="J2165" s="224" t="n">
        <f aca="false">ROUND(D2165/10000,0)</f>
        <v>2018</v>
      </c>
      <c r="K2165" s="224" t="n">
        <f aca="false">ROUND((D2165-J2165*10000)/100,0)</f>
        <v>8</v>
      </c>
      <c r="L2165" s="224" t="n">
        <f aca="false">D2165-J2165*10000-K2165*100</f>
        <v>3</v>
      </c>
      <c r="M2165" s="325" t="n">
        <f aca="false">DATE(J2165,K2165,L2165)</f>
        <v>43315</v>
      </c>
      <c r="N2165" s="222" t="n">
        <f aca="false">M2165+E2165</f>
        <v>43315.469212963</v>
      </c>
      <c r="O2165" s="0" t="n">
        <v>99.733</v>
      </c>
      <c r="P2165" s="0" t="n">
        <v>3.407032</v>
      </c>
      <c r="Q2165" s="0" t="s">
        <v>286</v>
      </c>
    </row>
    <row r="2166" customFormat="false" ht="15" hidden="false" customHeight="false" outlineLevel="0" collapsed="false">
      <c r="A2166" s="0" t="s">
        <v>1427</v>
      </c>
      <c r="B2166" s="0" t="s">
        <v>286</v>
      </c>
      <c r="C2166" s="0" t="s">
        <v>325</v>
      </c>
      <c r="D2166" s="0" t="n">
        <v>20180803</v>
      </c>
      <c r="E2166" s="0" t="s">
        <v>1736</v>
      </c>
      <c r="F2166" s="0" t="n">
        <v>15000</v>
      </c>
      <c r="G2166" s="0" t="n">
        <v>99.733</v>
      </c>
      <c r="H2166" s="0" t="n">
        <v>3.407032</v>
      </c>
      <c r="J2166" s="224" t="n">
        <f aca="false">ROUND(D2166/10000,0)</f>
        <v>2018</v>
      </c>
      <c r="K2166" s="224" t="n">
        <f aca="false">ROUND((D2166-J2166*10000)/100,0)</f>
        <v>8</v>
      </c>
      <c r="L2166" s="224" t="n">
        <f aca="false">D2166-J2166*10000-K2166*100</f>
        <v>3</v>
      </c>
      <c r="M2166" s="325" t="n">
        <f aca="false">DATE(J2166,K2166,L2166)</f>
        <v>43315</v>
      </c>
      <c r="N2166" s="222" t="n">
        <f aca="false">M2166+E2166</f>
        <v>43315.4694907407</v>
      </c>
      <c r="O2166" s="0" t="n">
        <v>99.733</v>
      </c>
      <c r="P2166" s="0" t="n">
        <v>3.407032</v>
      </c>
      <c r="Q2166" s="0" t="s">
        <v>286</v>
      </c>
    </row>
    <row r="2167" customFormat="false" ht="15" hidden="false" customHeight="false" outlineLevel="0" collapsed="false">
      <c r="A2167" s="0" t="s">
        <v>1427</v>
      </c>
      <c r="B2167" s="0" t="s">
        <v>286</v>
      </c>
      <c r="C2167" s="0" t="s">
        <v>325</v>
      </c>
      <c r="D2167" s="0" t="n">
        <v>20180803</v>
      </c>
      <c r="E2167" s="0" t="s">
        <v>1737</v>
      </c>
      <c r="F2167" s="0" t="n">
        <v>250000</v>
      </c>
      <c r="G2167" s="0" t="n">
        <v>99.568</v>
      </c>
      <c r="H2167" s="0" t="n">
        <v>3.473905</v>
      </c>
      <c r="J2167" s="224" t="n">
        <f aca="false">ROUND(D2167/10000,0)</f>
        <v>2018</v>
      </c>
      <c r="K2167" s="224" t="n">
        <f aca="false">ROUND((D2167-J2167*10000)/100,0)</f>
        <v>8</v>
      </c>
      <c r="L2167" s="224" t="n">
        <f aca="false">D2167-J2167*10000-K2167*100</f>
        <v>3</v>
      </c>
      <c r="M2167" s="325" t="n">
        <f aca="false">DATE(J2167,K2167,L2167)</f>
        <v>43315</v>
      </c>
      <c r="N2167" s="222" t="n">
        <f aca="false">M2167+E2167</f>
        <v>43315.5003240741</v>
      </c>
      <c r="O2167" s="0" t="n">
        <v>99.568</v>
      </c>
      <c r="P2167" s="0" t="n">
        <v>3.473905</v>
      </c>
      <c r="Q2167" s="0" t="s">
        <v>286</v>
      </c>
    </row>
    <row r="2168" customFormat="false" ht="15" hidden="false" customHeight="false" outlineLevel="0" collapsed="false">
      <c r="A2168" s="0" t="s">
        <v>1427</v>
      </c>
      <c r="B2168" s="0" t="s">
        <v>286</v>
      </c>
      <c r="C2168" s="0" t="s">
        <v>325</v>
      </c>
      <c r="D2168" s="0" t="n">
        <v>20180803</v>
      </c>
      <c r="E2168" s="0" t="s">
        <v>1737</v>
      </c>
      <c r="F2168" s="0" t="n">
        <v>250000</v>
      </c>
      <c r="G2168" s="0" t="n">
        <v>99.543</v>
      </c>
      <c r="H2168" s="0" t="n">
        <v>3.48405</v>
      </c>
      <c r="J2168" s="224" t="n">
        <f aca="false">ROUND(D2168/10000,0)</f>
        <v>2018</v>
      </c>
      <c r="K2168" s="224" t="n">
        <f aca="false">ROUND((D2168-J2168*10000)/100,0)</f>
        <v>8</v>
      </c>
      <c r="L2168" s="224" t="n">
        <f aca="false">D2168-J2168*10000-K2168*100</f>
        <v>3</v>
      </c>
      <c r="M2168" s="325" t="n">
        <f aca="false">DATE(J2168,K2168,L2168)</f>
        <v>43315</v>
      </c>
      <c r="N2168" s="222" t="n">
        <f aca="false">M2168+E2168</f>
        <v>43315.5003240741</v>
      </c>
      <c r="O2168" s="0" t="n">
        <v>99.543</v>
      </c>
      <c r="P2168" s="0" t="n">
        <v>3.48405</v>
      </c>
      <c r="Q2168" s="0" t="s">
        <v>286</v>
      </c>
    </row>
    <row r="2169" customFormat="false" ht="15" hidden="false" customHeight="false" outlineLevel="0" collapsed="false">
      <c r="A2169" s="0" t="s">
        <v>1427</v>
      </c>
      <c r="B2169" s="0" t="s">
        <v>286</v>
      </c>
      <c r="C2169" s="0" t="s">
        <v>325</v>
      </c>
      <c r="D2169" s="0" t="n">
        <v>20180803</v>
      </c>
      <c r="E2169" s="0" t="s">
        <v>1738</v>
      </c>
      <c r="F2169" s="0" t="n">
        <v>250000</v>
      </c>
      <c r="G2169" s="0" t="n">
        <v>99.693</v>
      </c>
      <c r="H2169" s="0" t="n">
        <v>3.423231</v>
      </c>
      <c r="J2169" s="224" t="n">
        <f aca="false">ROUND(D2169/10000,0)</f>
        <v>2018</v>
      </c>
      <c r="K2169" s="224" t="n">
        <f aca="false">ROUND((D2169-J2169*10000)/100,0)</f>
        <v>8</v>
      </c>
      <c r="L2169" s="224" t="n">
        <f aca="false">D2169-J2169*10000-K2169*100</f>
        <v>3</v>
      </c>
      <c r="M2169" s="325" t="n">
        <f aca="false">DATE(J2169,K2169,L2169)</f>
        <v>43315</v>
      </c>
      <c r="N2169" s="222" t="n">
        <f aca="false">M2169+E2169</f>
        <v>43315.5028819444</v>
      </c>
      <c r="O2169" s="0" t="n">
        <v>99.693</v>
      </c>
      <c r="P2169" s="0" t="n">
        <v>3.423231</v>
      </c>
      <c r="Q2169" s="0" t="s">
        <v>286</v>
      </c>
    </row>
    <row r="2170" customFormat="false" ht="15" hidden="false" customHeight="false" outlineLevel="0" collapsed="false">
      <c r="A2170" s="0" t="s">
        <v>1427</v>
      </c>
      <c r="B2170" s="0" t="s">
        <v>286</v>
      </c>
      <c r="C2170" s="0" t="s">
        <v>325</v>
      </c>
      <c r="D2170" s="0" t="n">
        <v>20180803</v>
      </c>
      <c r="E2170" s="0" t="s">
        <v>1739</v>
      </c>
      <c r="F2170" s="0" t="n">
        <v>40000</v>
      </c>
      <c r="G2170" s="0" t="n">
        <v>99.732</v>
      </c>
      <c r="H2170" s="0" t="n">
        <v>3.407437</v>
      </c>
      <c r="J2170" s="224" t="n">
        <f aca="false">ROUND(D2170/10000,0)</f>
        <v>2018</v>
      </c>
      <c r="K2170" s="224" t="n">
        <f aca="false">ROUND((D2170-J2170*10000)/100,0)</f>
        <v>8</v>
      </c>
      <c r="L2170" s="224" t="n">
        <f aca="false">D2170-J2170*10000-K2170*100</f>
        <v>3</v>
      </c>
      <c r="M2170" s="325" t="n">
        <f aca="false">DATE(J2170,K2170,L2170)</f>
        <v>43315</v>
      </c>
      <c r="N2170" s="222" t="n">
        <f aca="false">M2170+E2170</f>
        <v>43315.5083796296</v>
      </c>
      <c r="O2170" s="0" t="n">
        <v>99.732</v>
      </c>
      <c r="P2170" s="0" t="n">
        <v>3.407437</v>
      </c>
      <c r="Q2170" s="0" t="s">
        <v>286</v>
      </c>
    </row>
    <row r="2171" customFormat="false" ht="15" hidden="false" customHeight="false" outlineLevel="0" collapsed="false">
      <c r="A2171" s="0" t="s">
        <v>1427</v>
      </c>
      <c r="B2171" s="0" t="s">
        <v>286</v>
      </c>
      <c r="C2171" s="0" t="s">
        <v>325</v>
      </c>
      <c r="D2171" s="0" t="n">
        <v>20180803</v>
      </c>
      <c r="E2171" s="0" t="s">
        <v>1739</v>
      </c>
      <c r="F2171" s="0" t="n">
        <v>40000</v>
      </c>
      <c r="G2171" s="0" t="n">
        <v>100.432</v>
      </c>
      <c r="H2171" s="0" t="n">
        <v>3.12522</v>
      </c>
      <c r="J2171" s="224" t="n">
        <f aca="false">ROUND(D2171/10000,0)</f>
        <v>2018</v>
      </c>
      <c r="K2171" s="224" t="n">
        <f aca="false">ROUND((D2171-J2171*10000)/100,0)</f>
        <v>8</v>
      </c>
      <c r="L2171" s="224" t="n">
        <f aca="false">D2171-J2171*10000-K2171*100</f>
        <v>3</v>
      </c>
      <c r="M2171" s="325" t="n">
        <f aca="false">DATE(J2171,K2171,L2171)</f>
        <v>43315</v>
      </c>
      <c r="N2171" s="222" t="n">
        <f aca="false">M2171+E2171</f>
        <v>43315.5083796296</v>
      </c>
      <c r="O2171" s="0" t="n">
        <v>100.432</v>
      </c>
      <c r="P2171" s="0" t="n">
        <v>3.12522</v>
      </c>
      <c r="Q2171" s="0" t="s">
        <v>286</v>
      </c>
    </row>
    <row r="2172" customFormat="false" ht="15" hidden="false" customHeight="false" outlineLevel="0" collapsed="false">
      <c r="A2172" s="0" t="s">
        <v>1427</v>
      </c>
      <c r="B2172" s="0" t="s">
        <v>286</v>
      </c>
      <c r="C2172" s="0" t="s">
        <v>325</v>
      </c>
      <c r="D2172" s="0" t="n">
        <v>20180803</v>
      </c>
      <c r="E2172" s="0" t="s">
        <v>1740</v>
      </c>
      <c r="F2172" s="0" t="n">
        <v>25000</v>
      </c>
      <c r="G2172" s="0" t="n">
        <v>99.72</v>
      </c>
      <c r="H2172" s="0" t="n">
        <v>3.412296</v>
      </c>
      <c r="J2172" s="224" t="n">
        <f aca="false">ROUND(D2172/10000,0)</f>
        <v>2018</v>
      </c>
      <c r="K2172" s="224" t="n">
        <f aca="false">ROUND((D2172-J2172*10000)/100,0)</f>
        <v>8</v>
      </c>
      <c r="L2172" s="224" t="n">
        <f aca="false">D2172-J2172*10000-K2172*100</f>
        <v>3</v>
      </c>
      <c r="M2172" s="325" t="n">
        <f aca="false">DATE(J2172,K2172,L2172)</f>
        <v>43315</v>
      </c>
      <c r="N2172" s="222" t="n">
        <f aca="false">M2172+E2172</f>
        <v>43315.5104861111</v>
      </c>
      <c r="O2172" s="0" t="n">
        <v>99.72</v>
      </c>
      <c r="P2172" s="0" t="n">
        <v>3.412296</v>
      </c>
      <c r="Q2172" s="0" t="s">
        <v>286</v>
      </c>
    </row>
    <row r="2173" customFormat="false" ht="15" hidden="false" customHeight="false" outlineLevel="0" collapsed="false">
      <c r="A2173" s="0" t="s">
        <v>1427</v>
      </c>
      <c r="B2173" s="0" t="s">
        <v>286</v>
      </c>
      <c r="C2173" s="0" t="s">
        <v>325</v>
      </c>
      <c r="D2173" s="0" t="n">
        <v>20180803</v>
      </c>
      <c r="E2173" s="0" t="s">
        <v>1740</v>
      </c>
      <c r="F2173" s="0" t="n">
        <v>25000</v>
      </c>
      <c r="G2173" s="0" t="n">
        <v>99.72</v>
      </c>
      <c r="H2173" s="0" t="n">
        <v>3.412296</v>
      </c>
      <c r="J2173" s="224" t="n">
        <f aca="false">ROUND(D2173/10000,0)</f>
        <v>2018</v>
      </c>
      <c r="K2173" s="224" t="n">
        <f aca="false">ROUND((D2173-J2173*10000)/100,0)</f>
        <v>8</v>
      </c>
      <c r="L2173" s="224" t="n">
        <f aca="false">D2173-J2173*10000-K2173*100</f>
        <v>3</v>
      </c>
      <c r="M2173" s="325" t="n">
        <f aca="false">DATE(J2173,K2173,L2173)</f>
        <v>43315</v>
      </c>
      <c r="N2173" s="222" t="n">
        <f aca="false">M2173+E2173</f>
        <v>43315.5104861111</v>
      </c>
      <c r="O2173" s="0" t="n">
        <v>99.72</v>
      </c>
      <c r="P2173" s="0" t="n">
        <v>3.412296</v>
      </c>
      <c r="Q2173" s="0" t="s">
        <v>286</v>
      </c>
    </row>
    <row r="2174" customFormat="false" ht="15" hidden="false" customHeight="false" outlineLevel="0" collapsed="false">
      <c r="A2174" s="0" t="s">
        <v>1427</v>
      </c>
      <c r="B2174" s="0" t="s">
        <v>286</v>
      </c>
      <c r="C2174" s="0" t="s">
        <v>325</v>
      </c>
      <c r="D2174" s="0" t="n">
        <v>20180803</v>
      </c>
      <c r="E2174" s="0" t="s">
        <v>1740</v>
      </c>
      <c r="F2174" s="0" t="n">
        <v>25000</v>
      </c>
      <c r="G2174" s="0" t="n">
        <v>99.7</v>
      </c>
      <c r="H2174" s="0" t="n">
        <v>3.420396</v>
      </c>
      <c r="J2174" s="224" t="n">
        <f aca="false">ROUND(D2174/10000,0)</f>
        <v>2018</v>
      </c>
      <c r="K2174" s="224" t="n">
        <f aca="false">ROUND((D2174-J2174*10000)/100,0)</f>
        <v>8</v>
      </c>
      <c r="L2174" s="224" t="n">
        <f aca="false">D2174-J2174*10000-K2174*100</f>
        <v>3</v>
      </c>
      <c r="M2174" s="325" t="n">
        <f aca="false">DATE(J2174,K2174,L2174)</f>
        <v>43315</v>
      </c>
      <c r="N2174" s="222" t="n">
        <f aca="false">M2174+E2174</f>
        <v>43315.5104861111</v>
      </c>
      <c r="O2174" s="0" t="n">
        <v>99.7</v>
      </c>
      <c r="P2174" s="0" t="n">
        <v>3.420396</v>
      </c>
      <c r="Q2174" s="0" t="s">
        <v>286</v>
      </c>
    </row>
    <row r="2175" customFormat="false" ht="15" hidden="false" customHeight="false" outlineLevel="0" collapsed="false">
      <c r="A2175" s="0" t="s">
        <v>1427</v>
      </c>
      <c r="B2175" s="0" t="s">
        <v>286</v>
      </c>
      <c r="C2175" s="0" t="s">
        <v>325</v>
      </c>
      <c r="D2175" s="0" t="n">
        <v>20180803</v>
      </c>
      <c r="E2175" s="0" t="s">
        <v>1741</v>
      </c>
      <c r="F2175" s="0" t="n">
        <v>25000</v>
      </c>
      <c r="G2175" s="0" t="n">
        <v>99.7</v>
      </c>
      <c r="H2175" s="0" t="n">
        <v>3.420396</v>
      </c>
      <c r="J2175" s="224" t="n">
        <f aca="false">ROUND(D2175/10000,0)</f>
        <v>2018</v>
      </c>
      <c r="K2175" s="224" t="n">
        <f aca="false">ROUND((D2175-J2175*10000)/100,0)</f>
        <v>8</v>
      </c>
      <c r="L2175" s="224" t="n">
        <f aca="false">D2175-J2175*10000-K2175*100</f>
        <v>3</v>
      </c>
      <c r="M2175" s="325" t="n">
        <f aca="false">DATE(J2175,K2175,L2175)</f>
        <v>43315</v>
      </c>
      <c r="N2175" s="222" t="n">
        <f aca="false">M2175+E2175</f>
        <v>43315.5105324074</v>
      </c>
      <c r="O2175" s="0" t="n">
        <v>99.7</v>
      </c>
      <c r="P2175" s="0" t="n">
        <v>3.420396</v>
      </c>
      <c r="Q2175" s="0" t="s">
        <v>286</v>
      </c>
    </row>
    <row r="2176" customFormat="false" ht="15" hidden="false" customHeight="false" outlineLevel="0" collapsed="false">
      <c r="A2176" s="0" t="s">
        <v>1427</v>
      </c>
      <c r="B2176" s="0" t="s">
        <v>286</v>
      </c>
      <c r="C2176" s="0" t="s">
        <v>325</v>
      </c>
      <c r="D2176" s="0" t="n">
        <v>20180803</v>
      </c>
      <c r="E2176" s="0" t="s">
        <v>1742</v>
      </c>
      <c r="F2176" s="0" t="n">
        <v>100000</v>
      </c>
      <c r="G2176" s="0" t="n">
        <v>99.695</v>
      </c>
      <c r="H2176" s="0" t="n">
        <v>3.422421</v>
      </c>
      <c r="J2176" s="224" t="n">
        <f aca="false">ROUND(D2176/10000,0)</f>
        <v>2018</v>
      </c>
      <c r="K2176" s="224" t="n">
        <f aca="false">ROUND((D2176-J2176*10000)/100,0)</f>
        <v>8</v>
      </c>
      <c r="L2176" s="224" t="n">
        <f aca="false">D2176-J2176*10000-K2176*100</f>
        <v>3</v>
      </c>
      <c r="M2176" s="325" t="n">
        <f aca="false">DATE(J2176,K2176,L2176)</f>
        <v>43315</v>
      </c>
      <c r="N2176" s="222" t="n">
        <f aca="false">M2176+E2176</f>
        <v>43315.5298032407</v>
      </c>
      <c r="O2176" s="0" t="n">
        <v>99.695</v>
      </c>
      <c r="P2176" s="0" t="n">
        <v>3.422421</v>
      </c>
      <c r="Q2176" s="0" t="s">
        <v>286</v>
      </c>
    </row>
    <row r="2177" customFormat="false" ht="15" hidden="false" customHeight="false" outlineLevel="0" collapsed="false">
      <c r="A2177" s="0" t="s">
        <v>1427</v>
      </c>
      <c r="B2177" s="0" t="s">
        <v>286</v>
      </c>
      <c r="C2177" s="0" t="s">
        <v>325</v>
      </c>
      <c r="D2177" s="0" t="n">
        <v>20180803</v>
      </c>
      <c r="E2177" s="0" t="s">
        <v>1743</v>
      </c>
      <c r="F2177" s="0" t="n">
        <v>100000</v>
      </c>
      <c r="G2177" s="0" t="n">
        <v>99.79</v>
      </c>
      <c r="H2177" s="0" t="n">
        <v>3.383962</v>
      </c>
      <c r="J2177" s="224" t="n">
        <f aca="false">ROUND(D2177/10000,0)</f>
        <v>2018</v>
      </c>
      <c r="K2177" s="224" t="n">
        <f aca="false">ROUND((D2177-J2177*10000)/100,0)</f>
        <v>8</v>
      </c>
      <c r="L2177" s="224" t="n">
        <f aca="false">D2177-J2177*10000-K2177*100</f>
        <v>3</v>
      </c>
      <c r="M2177" s="325" t="n">
        <f aca="false">DATE(J2177,K2177,L2177)</f>
        <v>43315</v>
      </c>
      <c r="N2177" s="222" t="n">
        <f aca="false">M2177+E2177</f>
        <v>43315.5325462963</v>
      </c>
      <c r="O2177" s="0" t="n">
        <v>99.79</v>
      </c>
      <c r="P2177" s="0" t="n">
        <v>3.383962</v>
      </c>
      <c r="Q2177" s="0" t="s">
        <v>286</v>
      </c>
    </row>
    <row r="2178" customFormat="false" ht="15" hidden="false" customHeight="false" outlineLevel="0" collapsed="false">
      <c r="A2178" s="0" t="s">
        <v>1427</v>
      </c>
      <c r="B2178" s="0" t="s">
        <v>286</v>
      </c>
      <c r="C2178" s="0" t="s">
        <v>325</v>
      </c>
      <c r="D2178" s="0" t="n">
        <v>20180803</v>
      </c>
      <c r="E2178" s="0" t="s">
        <v>1744</v>
      </c>
      <c r="F2178" s="0" t="n">
        <v>25000</v>
      </c>
      <c r="G2178" s="0" t="n">
        <v>100.267</v>
      </c>
      <c r="H2178" s="0" t="n">
        <v>3.191526</v>
      </c>
      <c r="J2178" s="224" t="n">
        <f aca="false">ROUND(D2178/10000,0)</f>
        <v>2018</v>
      </c>
      <c r="K2178" s="224" t="n">
        <f aca="false">ROUND((D2178-J2178*10000)/100,0)</f>
        <v>8</v>
      </c>
      <c r="L2178" s="224" t="n">
        <f aca="false">D2178-J2178*10000-K2178*100</f>
        <v>3</v>
      </c>
      <c r="M2178" s="325" t="n">
        <f aca="false">DATE(J2178,K2178,L2178)</f>
        <v>43315</v>
      </c>
      <c r="N2178" s="222" t="n">
        <f aca="false">M2178+E2178</f>
        <v>43315.5365046296</v>
      </c>
      <c r="O2178" s="0" t="n">
        <v>100.267</v>
      </c>
      <c r="P2178" s="0" t="n">
        <v>3.191526</v>
      </c>
      <c r="Q2178" s="0" t="s">
        <v>286</v>
      </c>
    </row>
    <row r="2179" customFormat="false" ht="15" hidden="false" customHeight="false" outlineLevel="0" collapsed="false">
      <c r="A2179" s="0" t="s">
        <v>1427</v>
      </c>
      <c r="B2179" s="0" t="s">
        <v>286</v>
      </c>
      <c r="C2179" s="0" t="s">
        <v>325</v>
      </c>
      <c r="D2179" s="0" t="n">
        <v>20180803</v>
      </c>
      <c r="E2179" s="0" t="s">
        <v>1745</v>
      </c>
      <c r="F2179" s="0" t="n">
        <v>25000</v>
      </c>
      <c r="G2179" s="0" t="n">
        <v>99.737</v>
      </c>
      <c r="H2179" s="0" t="n">
        <v>3.405413</v>
      </c>
      <c r="J2179" s="224" t="n">
        <f aca="false">ROUND(D2179/10000,0)</f>
        <v>2018</v>
      </c>
      <c r="K2179" s="224" t="n">
        <f aca="false">ROUND((D2179-J2179*10000)/100,0)</f>
        <v>8</v>
      </c>
      <c r="L2179" s="224" t="n">
        <f aca="false">D2179-J2179*10000-K2179*100</f>
        <v>3</v>
      </c>
      <c r="M2179" s="325" t="n">
        <f aca="false">DATE(J2179,K2179,L2179)</f>
        <v>43315</v>
      </c>
      <c r="N2179" s="222" t="n">
        <f aca="false">M2179+E2179</f>
        <v>43315.5368518519</v>
      </c>
      <c r="O2179" s="0" t="n">
        <v>99.737</v>
      </c>
      <c r="P2179" s="0" t="n">
        <v>3.405413</v>
      </c>
      <c r="Q2179" s="0" t="s">
        <v>286</v>
      </c>
    </row>
    <row r="2180" customFormat="false" ht="15" hidden="false" customHeight="false" outlineLevel="0" collapsed="false">
      <c r="A2180" s="0" t="s">
        <v>1427</v>
      </c>
      <c r="B2180" s="0" t="s">
        <v>286</v>
      </c>
      <c r="C2180" s="0" t="s">
        <v>325</v>
      </c>
      <c r="D2180" s="0" t="n">
        <v>20180803</v>
      </c>
      <c r="E2180" s="0" t="s">
        <v>1746</v>
      </c>
      <c r="F2180" s="0" t="n">
        <v>4000</v>
      </c>
      <c r="G2180" s="0" t="n">
        <v>99.767</v>
      </c>
      <c r="H2180" s="0" t="n">
        <v>3.393269</v>
      </c>
      <c r="J2180" s="224" t="n">
        <f aca="false">ROUND(D2180/10000,0)</f>
        <v>2018</v>
      </c>
      <c r="K2180" s="224" t="n">
        <f aca="false">ROUND((D2180-J2180*10000)/100,0)</f>
        <v>8</v>
      </c>
      <c r="L2180" s="224" t="n">
        <f aca="false">D2180-J2180*10000-K2180*100</f>
        <v>3</v>
      </c>
      <c r="M2180" s="325" t="n">
        <f aca="false">DATE(J2180,K2180,L2180)</f>
        <v>43315</v>
      </c>
      <c r="N2180" s="222" t="n">
        <f aca="false">M2180+E2180</f>
        <v>43315.5371990741</v>
      </c>
      <c r="O2180" s="0" t="n">
        <v>99.767</v>
      </c>
      <c r="P2180" s="0" t="n">
        <v>3.393269</v>
      </c>
      <c r="Q2180" s="0" t="s">
        <v>286</v>
      </c>
    </row>
    <row r="2181" customFormat="false" ht="15" hidden="false" customHeight="false" outlineLevel="0" collapsed="false">
      <c r="A2181" s="0" t="s">
        <v>1427</v>
      </c>
      <c r="B2181" s="0" t="s">
        <v>286</v>
      </c>
      <c r="C2181" s="0" t="s">
        <v>325</v>
      </c>
      <c r="D2181" s="0" t="n">
        <v>20180803</v>
      </c>
      <c r="E2181" s="0" t="s">
        <v>1746</v>
      </c>
      <c r="F2181" s="0" t="n">
        <v>4000</v>
      </c>
      <c r="G2181" s="0" t="n">
        <v>100.266</v>
      </c>
      <c r="H2181" s="0" t="n">
        <v>3.191929</v>
      </c>
      <c r="J2181" s="224" t="n">
        <f aca="false">ROUND(D2181/10000,0)</f>
        <v>2018</v>
      </c>
      <c r="K2181" s="224" t="n">
        <f aca="false">ROUND((D2181-J2181*10000)/100,0)</f>
        <v>8</v>
      </c>
      <c r="L2181" s="224" t="n">
        <f aca="false">D2181-J2181*10000-K2181*100</f>
        <v>3</v>
      </c>
      <c r="M2181" s="325" t="n">
        <f aca="false">DATE(J2181,K2181,L2181)</f>
        <v>43315</v>
      </c>
      <c r="N2181" s="222" t="n">
        <f aca="false">M2181+E2181</f>
        <v>43315.5371990741</v>
      </c>
      <c r="O2181" s="0" t="n">
        <v>100.266</v>
      </c>
      <c r="P2181" s="0" t="n">
        <v>3.191929</v>
      </c>
      <c r="Q2181" s="0" t="s">
        <v>286</v>
      </c>
    </row>
    <row r="2182" customFormat="false" ht="15" hidden="false" customHeight="false" outlineLevel="0" collapsed="false">
      <c r="A2182" s="0" t="s">
        <v>1427</v>
      </c>
      <c r="B2182" s="0" t="s">
        <v>286</v>
      </c>
      <c r="C2182" s="0" t="s">
        <v>325</v>
      </c>
      <c r="D2182" s="0" t="n">
        <v>20180803</v>
      </c>
      <c r="E2182" s="0" t="s">
        <v>1747</v>
      </c>
      <c r="F2182" s="0" t="n">
        <v>5000</v>
      </c>
      <c r="G2182" s="0" t="n">
        <v>99.767</v>
      </c>
      <c r="H2182" s="0" t="n">
        <v>3.393269</v>
      </c>
      <c r="J2182" s="224" t="n">
        <f aca="false">ROUND(D2182/10000,0)</f>
        <v>2018</v>
      </c>
      <c r="K2182" s="224" t="n">
        <f aca="false">ROUND((D2182-J2182*10000)/100,0)</f>
        <v>8</v>
      </c>
      <c r="L2182" s="224" t="n">
        <f aca="false">D2182-J2182*10000-K2182*100</f>
        <v>3</v>
      </c>
      <c r="M2182" s="325" t="n">
        <f aca="false">DATE(J2182,K2182,L2182)</f>
        <v>43315</v>
      </c>
      <c r="N2182" s="222" t="n">
        <f aca="false">M2182+E2182</f>
        <v>43315.538275463</v>
      </c>
      <c r="O2182" s="0" t="n">
        <v>99.767</v>
      </c>
      <c r="P2182" s="0" t="n">
        <v>3.393269</v>
      </c>
      <c r="Q2182" s="0" t="s">
        <v>286</v>
      </c>
    </row>
    <row r="2183" customFormat="false" ht="15" hidden="false" customHeight="false" outlineLevel="0" collapsed="false">
      <c r="A2183" s="0" t="s">
        <v>1427</v>
      </c>
      <c r="B2183" s="0" t="s">
        <v>286</v>
      </c>
      <c r="C2183" s="0" t="s">
        <v>325</v>
      </c>
      <c r="D2183" s="0" t="n">
        <v>20180803</v>
      </c>
      <c r="E2183" s="0" t="s">
        <v>1747</v>
      </c>
      <c r="F2183" s="0" t="n">
        <v>5000</v>
      </c>
      <c r="G2183" s="0" t="n">
        <v>100.266</v>
      </c>
      <c r="H2183" s="0" t="n">
        <v>3.191929</v>
      </c>
      <c r="J2183" s="224" t="n">
        <f aca="false">ROUND(D2183/10000,0)</f>
        <v>2018</v>
      </c>
      <c r="K2183" s="224" t="n">
        <f aca="false">ROUND((D2183-J2183*10000)/100,0)</f>
        <v>8</v>
      </c>
      <c r="L2183" s="224" t="n">
        <f aca="false">D2183-J2183*10000-K2183*100</f>
        <v>3</v>
      </c>
      <c r="M2183" s="325" t="n">
        <f aca="false">DATE(J2183,K2183,L2183)</f>
        <v>43315</v>
      </c>
      <c r="N2183" s="222" t="n">
        <f aca="false">M2183+E2183</f>
        <v>43315.538275463</v>
      </c>
      <c r="O2183" s="0" t="n">
        <v>100.266</v>
      </c>
      <c r="P2183" s="0" t="n">
        <v>3.191929</v>
      </c>
      <c r="Q2183" s="0" t="s">
        <v>286</v>
      </c>
    </row>
    <row r="2184" customFormat="false" ht="15" hidden="false" customHeight="false" outlineLevel="0" collapsed="false">
      <c r="A2184" s="0" t="s">
        <v>1427</v>
      </c>
      <c r="B2184" s="0" t="s">
        <v>286</v>
      </c>
      <c r="C2184" s="0" t="s">
        <v>325</v>
      </c>
      <c r="D2184" s="0" t="n">
        <v>20180803</v>
      </c>
      <c r="E2184" s="0" t="s">
        <v>1748</v>
      </c>
      <c r="F2184" s="0" t="n">
        <v>5000</v>
      </c>
      <c r="G2184" s="0" t="n">
        <v>99.774</v>
      </c>
      <c r="H2184" s="0" t="n">
        <v>3.390436</v>
      </c>
      <c r="J2184" s="224" t="n">
        <f aca="false">ROUND(D2184/10000,0)</f>
        <v>2018</v>
      </c>
      <c r="K2184" s="224" t="n">
        <f aca="false">ROUND((D2184-J2184*10000)/100,0)</f>
        <v>8</v>
      </c>
      <c r="L2184" s="224" t="n">
        <f aca="false">D2184-J2184*10000-K2184*100</f>
        <v>3</v>
      </c>
      <c r="M2184" s="325" t="n">
        <f aca="false">DATE(J2184,K2184,L2184)</f>
        <v>43315</v>
      </c>
      <c r="N2184" s="222" t="n">
        <f aca="false">M2184+E2184</f>
        <v>43315.5510069444</v>
      </c>
      <c r="O2184" s="0" t="n">
        <v>99.774</v>
      </c>
      <c r="P2184" s="0" t="n">
        <v>3.390436</v>
      </c>
      <c r="Q2184" s="0" t="s">
        <v>286</v>
      </c>
    </row>
    <row r="2185" customFormat="false" ht="15" hidden="false" customHeight="false" outlineLevel="0" collapsed="false">
      <c r="A2185" s="0" t="s">
        <v>1427</v>
      </c>
      <c r="B2185" s="0" t="s">
        <v>286</v>
      </c>
      <c r="C2185" s="0" t="s">
        <v>325</v>
      </c>
      <c r="D2185" s="0" t="n">
        <v>20180803</v>
      </c>
      <c r="E2185" s="0" t="s">
        <v>1748</v>
      </c>
      <c r="F2185" s="0" t="n">
        <v>5000</v>
      </c>
      <c r="G2185" s="0" t="n">
        <v>100.273</v>
      </c>
      <c r="H2185" s="0" t="n">
        <v>3.189113</v>
      </c>
      <c r="J2185" s="224" t="n">
        <f aca="false">ROUND(D2185/10000,0)</f>
        <v>2018</v>
      </c>
      <c r="K2185" s="224" t="n">
        <f aca="false">ROUND((D2185-J2185*10000)/100,0)</f>
        <v>8</v>
      </c>
      <c r="L2185" s="224" t="n">
        <f aca="false">D2185-J2185*10000-K2185*100</f>
        <v>3</v>
      </c>
      <c r="M2185" s="325" t="n">
        <f aca="false">DATE(J2185,K2185,L2185)</f>
        <v>43315</v>
      </c>
      <c r="N2185" s="222" t="n">
        <f aca="false">M2185+E2185</f>
        <v>43315.5510069444</v>
      </c>
      <c r="O2185" s="0" t="n">
        <v>100.273</v>
      </c>
      <c r="P2185" s="0" t="n">
        <v>3.189113</v>
      </c>
      <c r="Q2185" s="0" t="s">
        <v>286</v>
      </c>
    </row>
    <row r="2186" customFormat="false" ht="15" hidden="false" customHeight="false" outlineLevel="0" collapsed="false">
      <c r="A2186" s="0" t="s">
        <v>1427</v>
      </c>
      <c r="B2186" s="0" t="s">
        <v>286</v>
      </c>
      <c r="C2186" s="0" t="s">
        <v>325</v>
      </c>
      <c r="D2186" s="0" t="n">
        <v>20180803</v>
      </c>
      <c r="E2186" s="0" t="s">
        <v>1749</v>
      </c>
      <c r="F2186" s="0" t="n">
        <v>86000</v>
      </c>
      <c r="G2186" s="0" t="n">
        <v>99.774</v>
      </c>
      <c r="H2186" s="0" t="n">
        <v>3.390436</v>
      </c>
      <c r="J2186" s="224" t="n">
        <f aca="false">ROUND(D2186/10000,0)</f>
        <v>2018</v>
      </c>
      <c r="K2186" s="224" t="n">
        <f aca="false">ROUND((D2186-J2186*10000)/100,0)</f>
        <v>8</v>
      </c>
      <c r="L2186" s="224" t="n">
        <f aca="false">D2186-J2186*10000-K2186*100</f>
        <v>3</v>
      </c>
      <c r="M2186" s="325" t="n">
        <f aca="false">DATE(J2186,K2186,L2186)</f>
        <v>43315</v>
      </c>
      <c r="N2186" s="222" t="n">
        <f aca="false">M2186+E2186</f>
        <v>43315.6009375</v>
      </c>
      <c r="O2186" s="0" t="n">
        <v>99.774</v>
      </c>
      <c r="P2186" s="0" t="n">
        <v>3.390436</v>
      </c>
      <c r="Q2186" s="0" t="s">
        <v>286</v>
      </c>
    </row>
    <row r="2187" customFormat="false" ht="15" hidden="false" customHeight="false" outlineLevel="0" collapsed="false">
      <c r="A2187" s="0" t="s">
        <v>1427</v>
      </c>
      <c r="B2187" s="0" t="s">
        <v>286</v>
      </c>
      <c r="C2187" s="0" t="s">
        <v>325</v>
      </c>
      <c r="D2187" s="0" t="n">
        <v>20180803</v>
      </c>
      <c r="E2187" s="0" t="s">
        <v>1749</v>
      </c>
      <c r="F2187" s="0" t="n">
        <v>86000</v>
      </c>
      <c r="G2187" s="0" t="n">
        <v>99.774</v>
      </c>
      <c r="H2187" s="0" t="n">
        <v>3.390436</v>
      </c>
      <c r="J2187" s="224" t="n">
        <f aca="false">ROUND(D2187/10000,0)</f>
        <v>2018</v>
      </c>
      <c r="K2187" s="224" t="n">
        <f aca="false">ROUND((D2187-J2187*10000)/100,0)</f>
        <v>8</v>
      </c>
      <c r="L2187" s="224" t="n">
        <f aca="false">D2187-J2187*10000-K2187*100</f>
        <v>3</v>
      </c>
      <c r="M2187" s="325" t="n">
        <f aca="false">DATE(J2187,K2187,L2187)</f>
        <v>43315</v>
      </c>
      <c r="N2187" s="222" t="n">
        <f aca="false">M2187+E2187</f>
        <v>43315.6009375</v>
      </c>
      <c r="O2187" s="0" t="n">
        <v>99.774</v>
      </c>
      <c r="P2187" s="0" t="n">
        <v>3.390436</v>
      </c>
      <c r="Q2187" s="0" t="s">
        <v>286</v>
      </c>
    </row>
    <row r="2188" customFormat="false" ht="15" hidden="false" customHeight="false" outlineLevel="0" collapsed="false">
      <c r="A2188" s="0" t="s">
        <v>1427</v>
      </c>
      <c r="B2188" s="0" t="s">
        <v>286</v>
      </c>
      <c r="C2188" s="0" t="s">
        <v>325</v>
      </c>
      <c r="D2188" s="0" t="n">
        <v>20180803</v>
      </c>
      <c r="E2188" s="0" t="s">
        <v>1750</v>
      </c>
      <c r="F2188" s="0" t="n">
        <v>25000</v>
      </c>
      <c r="G2188" s="0" t="n">
        <v>99.565</v>
      </c>
      <c r="H2188" s="0" t="n">
        <v>3.475123</v>
      </c>
      <c r="J2188" s="224" t="n">
        <f aca="false">ROUND(D2188/10000,0)</f>
        <v>2018</v>
      </c>
      <c r="K2188" s="224" t="n">
        <f aca="false">ROUND((D2188-J2188*10000)/100,0)</f>
        <v>8</v>
      </c>
      <c r="L2188" s="224" t="n">
        <f aca="false">D2188-J2188*10000-K2188*100</f>
        <v>3</v>
      </c>
      <c r="M2188" s="325" t="n">
        <f aca="false">DATE(J2188,K2188,L2188)</f>
        <v>43315</v>
      </c>
      <c r="N2188" s="222" t="n">
        <f aca="false">M2188+E2188</f>
        <v>43315.6562384259</v>
      </c>
      <c r="O2188" s="0" t="n">
        <v>99.565</v>
      </c>
      <c r="P2188" s="0" t="n">
        <v>3.475123</v>
      </c>
      <c r="Q2188" s="0" t="s">
        <v>286</v>
      </c>
    </row>
    <row r="2189" customFormat="false" ht="15" hidden="false" customHeight="false" outlineLevel="0" collapsed="false">
      <c r="A2189" s="0" t="s">
        <v>1427</v>
      </c>
      <c r="B2189" s="0" t="s">
        <v>286</v>
      </c>
      <c r="C2189" s="0" t="s">
        <v>325</v>
      </c>
      <c r="D2189" s="0" t="n">
        <v>20180806</v>
      </c>
      <c r="E2189" s="0" t="s">
        <v>1751</v>
      </c>
      <c r="F2189" s="0" t="n">
        <v>25000</v>
      </c>
      <c r="G2189" s="0" t="n">
        <v>99.572</v>
      </c>
      <c r="H2189" s="0" t="n">
        <v>3.472477</v>
      </c>
      <c r="J2189" s="224" t="n">
        <f aca="false">ROUND(D2189/10000,0)</f>
        <v>2018</v>
      </c>
      <c r="K2189" s="224" t="n">
        <f aca="false">ROUND((D2189-J2189*10000)/100,0)</f>
        <v>8</v>
      </c>
      <c r="L2189" s="224" t="n">
        <f aca="false">D2189-J2189*10000-K2189*100</f>
        <v>6</v>
      </c>
      <c r="M2189" s="325" t="n">
        <f aca="false">DATE(J2189,K2189,L2189)</f>
        <v>43318</v>
      </c>
      <c r="N2189" s="222" t="n">
        <f aca="false">M2189+E2189</f>
        <v>43318.3854976852</v>
      </c>
      <c r="O2189" s="0" t="n">
        <v>99.572</v>
      </c>
      <c r="P2189" s="0" t="n">
        <v>3.472477</v>
      </c>
      <c r="Q2189" s="0" t="s">
        <v>286</v>
      </c>
    </row>
    <row r="2190" customFormat="false" ht="15" hidden="false" customHeight="false" outlineLevel="0" collapsed="false">
      <c r="A2190" s="0" t="s">
        <v>1427</v>
      </c>
      <c r="B2190" s="0" t="s">
        <v>286</v>
      </c>
      <c r="C2190" s="0" t="s">
        <v>325</v>
      </c>
      <c r="D2190" s="0" t="n">
        <v>20180806</v>
      </c>
      <c r="E2190" s="0" t="s">
        <v>1752</v>
      </c>
      <c r="F2190" s="0" t="n">
        <v>25000</v>
      </c>
      <c r="G2190" s="0" t="n">
        <v>99.758</v>
      </c>
      <c r="H2190" s="0" t="n">
        <v>3.397028</v>
      </c>
      <c r="J2190" s="224" t="n">
        <f aca="false">ROUND(D2190/10000,0)</f>
        <v>2018</v>
      </c>
      <c r="K2190" s="224" t="n">
        <f aca="false">ROUND((D2190-J2190*10000)/100,0)</f>
        <v>8</v>
      </c>
      <c r="L2190" s="224" t="n">
        <f aca="false">D2190-J2190*10000-K2190*100</f>
        <v>6</v>
      </c>
      <c r="M2190" s="325" t="n">
        <f aca="false">DATE(J2190,K2190,L2190)</f>
        <v>43318</v>
      </c>
      <c r="N2190" s="222" t="n">
        <f aca="false">M2190+E2190</f>
        <v>43318.4546759259</v>
      </c>
      <c r="O2190" s="0" t="n">
        <v>99.758</v>
      </c>
      <c r="P2190" s="0" t="n">
        <v>3.397028</v>
      </c>
      <c r="Q2190" s="0" t="s">
        <v>286</v>
      </c>
    </row>
    <row r="2191" customFormat="false" ht="15" hidden="false" customHeight="false" outlineLevel="0" collapsed="false">
      <c r="A2191" s="0" t="s">
        <v>1427</v>
      </c>
      <c r="B2191" s="0" t="s">
        <v>286</v>
      </c>
      <c r="C2191" s="0" t="s">
        <v>325</v>
      </c>
      <c r="D2191" s="0" t="n">
        <v>20180806</v>
      </c>
      <c r="E2191" s="0" t="s">
        <v>1753</v>
      </c>
      <c r="F2191" s="0" t="n">
        <v>25000</v>
      </c>
      <c r="G2191" s="0" t="n">
        <v>99.758</v>
      </c>
      <c r="H2191" s="0" t="n">
        <v>3.397028</v>
      </c>
      <c r="J2191" s="224" t="n">
        <f aca="false">ROUND(D2191/10000,0)</f>
        <v>2018</v>
      </c>
      <c r="K2191" s="224" t="n">
        <f aca="false">ROUND((D2191-J2191*10000)/100,0)</f>
        <v>8</v>
      </c>
      <c r="L2191" s="224" t="n">
        <f aca="false">D2191-J2191*10000-K2191*100</f>
        <v>6</v>
      </c>
      <c r="M2191" s="325" t="n">
        <f aca="false">DATE(J2191,K2191,L2191)</f>
        <v>43318</v>
      </c>
      <c r="N2191" s="222" t="n">
        <f aca="false">M2191+E2191</f>
        <v>43318.4555092593</v>
      </c>
      <c r="O2191" s="0" t="n">
        <v>99.758</v>
      </c>
      <c r="P2191" s="0" t="n">
        <v>3.397028</v>
      </c>
      <c r="Q2191" s="0" t="s">
        <v>286</v>
      </c>
    </row>
    <row r="2192" customFormat="false" ht="15" hidden="false" customHeight="false" outlineLevel="0" collapsed="false">
      <c r="A2192" s="0" t="s">
        <v>1427</v>
      </c>
      <c r="B2192" s="0" t="s">
        <v>286</v>
      </c>
      <c r="C2192" s="0" t="s">
        <v>325</v>
      </c>
      <c r="D2192" s="0" t="n">
        <v>20180806</v>
      </c>
      <c r="E2192" s="0" t="s">
        <v>1754</v>
      </c>
      <c r="F2192" s="0" t="n">
        <v>30000</v>
      </c>
      <c r="G2192" s="0" t="n">
        <v>100.337</v>
      </c>
      <c r="H2192" s="0" t="n">
        <v>3.163257</v>
      </c>
      <c r="J2192" s="224" t="n">
        <f aca="false">ROUND(D2192/10000,0)</f>
        <v>2018</v>
      </c>
      <c r="K2192" s="224" t="n">
        <f aca="false">ROUND((D2192-J2192*10000)/100,0)</f>
        <v>8</v>
      </c>
      <c r="L2192" s="224" t="n">
        <f aca="false">D2192-J2192*10000-K2192*100</f>
        <v>6</v>
      </c>
      <c r="M2192" s="325" t="n">
        <f aca="false">DATE(J2192,K2192,L2192)</f>
        <v>43318</v>
      </c>
      <c r="N2192" s="222" t="n">
        <f aca="false">M2192+E2192</f>
        <v>43318.528287037</v>
      </c>
      <c r="O2192" s="0" t="n">
        <v>100.337</v>
      </c>
      <c r="P2192" s="0" t="n">
        <v>3.163257</v>
      </c>
      <c r="Q2192" s="0" t="s">
        <v>286</v>
      </c>
    </row>
    <row r="2193" customFormat="false" ht="15" hidden="false" customHeight="false" outlineLevel="0" collapsed="false">
      <c r="A2193" s="0" t="s">
        <v>1427</v>
      </c>
      <c r="B2193" s="0" t="s">
        <v>286</v>
      </c>
      <c r="C2193" s="0" t="s">
        <v>325</v>
      </c>
      <c r="D2193" s="0" t="n">
        <v>20180806</v>
      </c>
      <c r="E2193" s="0" t="s">
        <v>1754</v>
      </c>
      <c r="F2193" s="0" t="n">
        <v>30000</v>
      </c>
      <c r="G2193" s="0" t="n">
        <v>99.837</v>
      </c>
      <c r="H2193" s="0" t="n">
        <v>3.365035</v>
      </c>
      <c r="J2193" s="224" t="n">
        <f aca="false">ROUND(D2193/10000,0)</f>
        <v>2018</v>
      </c>
      <c r="K2193" s="224" t="n">
        <f aca="false">ROUND((D2193-J2193*10000)/100,0)</f>
        <v>8</v>
      </c>
      <c r="L2193" s="224" t="n">
        <f aca="false">D2193-J2193*10000-K2193*100</f>
        <v>6</v>
      </c>
      <c r="M2193" s="325" t="n">
        <f aca="false">DATE(J2193,K2193,L2193)</f>
        <v>43318</v>
      </c>
      <c r="N2193" s="222" t="n">
        <f aca="false">M2193+E2193</f>
        <v>43318.528287037</v>
      </c>
      <c r="O2193" s="0" t="n">
        <v>99.837</v>
      </c>
      <c r="P2193" s="0" t="n">
        <v>3.365035</v>
      </c>
      <c r="Q2193" s="0" t="s">
        <v>286</v>
      </c>
    </row>
    <row r="2194" customFormat="false" ht="15" hidden="false" customHeight="false" outlineLevel="0" collapsed="false">
      <c r="A2194" s="0" t="s">
        <v>1427</v>
      </c>
      <c r="B2194" s="0" t="s">
        <v>286</v>
      </c>
      <c r="C2194" s="0" t="s">
        <v>325</v>
      </c>
      <c r="D2194" s="0" t="n">
        <v>20180806</v>
      </c>
      <c r="E2194" s="0" t="s">
        <v>1755</v>
      </c>
      <c r="F2194" s="0" t="n">
        <v>30000</v>
      </c>
      <c r="G2194" s="0" t="n">
        <v>99.837</v>
      </c>
      <c r="H2194" s="0" t="n">
        <v>3.365035</v>
      </c>
      <c r="J2194" s="224" t="n">
        <f aca="false">ROUND(D2194/10000,0)</f>
        <v>2018</v>
      </c>
      <c r="K2194" s="224" t="n">
        <f aca="false">ROUND((D2194-J2194*10000)/100,0)</f>
        <v>8</v>
      </c>
      <c r="L2194" s="224" t="n">
        <f aca="false">D2194-J2194*10000-K2194*100</f>
        <v>6</v>
      </c>
      <c r="M2194" s="325" t="n">
        <f aca="false">DATE(J2194,K2194,L2194)</f>
        <v>43318</v>
      </c>
      <c r="N2194" s="222" t="n">
        <f aca="false">M2194+E2194</f>
        <v>43318.5284722222</v>
      </c>
      <c r="O2194" s="0" t="n">
        <v>99.837</v>
      </c>
      <c r="P2194" s="0" t="n">
        <v>3.365035</v>
      </c>
      <c r="Q2194" s="0" t="s">
        <v>286</v>
      </c>
    </row>
    <row r="2195" customFormat="false" ht="15" hidden="false" customHeight="false" outlineLevel="0" collapsed="false">
      <c r="A2195" s="0" t="s">
        <v>1427</v>
      </c>
      <c r="B2195" s="0" t="s">
        <v>286</v>
      </c>
      <c r="C2195" s="0" t="s">
        <v>325</v>
      </c>
      <c r="D2195" s="0" t="n">
        <v>20180806</v>
      </c>
      <c r="E2195" s="0" t="s">
        <v>1756</v>
      </c>
      <c r="F2195" s="0" t="n">
        <v>40000</v>
      </c>
      <c r="G2195" s="0" t="n">
        <v>99.584</v>
      </c>
      <c r="H2195" s="0" t="n">
        <v>3.467604</v>
      </c>
      <c r="J2195" s="224" t="n">
        <f aca="false">ROUND(D2195/10000,0)</f>
        <v>2018</v>
      </c>
      <c r="K2195" s="224" t="n">
        <f aca="false">ROUND((D2195-J2195*10000)/100,0)</f>
        <v>8</v>
      </c>
      <c r="L2195" s="224" t="n">
        <f aca="false">D2195-J2195*10000-K2195*100</f>
        <v>6</v>
      </c>
      <c r="M2195" s="325" t="n">
        <f aca="false">DATE(J2195,K2195,L2195)</f>
        <v>43318</v>
      </c>
      <c r="N2195" s="222" t="n">
        <f aca="false">M2195+E2195</f>
        <v>43318.5396527778</v>
      </c>
      <c r="O2195" s="0" t="n">
        <v>99.584</v>
      </c>
      <c r="P2195" s="0" t="n">
        <v>3.467604</v>
      </c>
      <c r="Q2195" s="0" t="s">
        <v>286</v>
      </c>
    </row>
    <row r="2196" customFormat="false" ht="15" hidden="false" customHeight="false" outlineLevel="0" collapsed="false">
      <c r="A2196" s="0" t="s">
        <v>1427</v>
      </c>
      <c r="B2196" s="0" t="s">
        <v>286</v>
      </c>
      <c r="C2196" s="0" t="s">
        <v>325</v>
      </c>
      <c r="D2196" s="0" t="n">
        <v>20180806</v>
      </c>
      <c r="E2196" s="0" t="s">
        <v>1757</v>
      </c>
      <c r="F2196" s="0" t="n">
        <v>50000</v>
      </c>
      <c r="G2196" s="0" t="n">
        <v>100.11</v>
      </c>
      <c r="H2196" s="0" t="n">
        <v>3.254712</v>
      </c>
      <c r="J2196" s="224" t="n">
        <f aca="false">ROUND(D2196/10000,0)</f>
        <v>2018</v>
      </c>
      <c r="K2196" s="224" t="n">
        <f aca="false">ROUND((D2196-J2196*10000)/100,0)</f>
        <v>8</v>
      </c>
      <c r="L2196" s="224" t="n">
        <f aca="false">D2196-J2196*10000-K2196*100</f>
        <v>6</v>
      </c>
      <c r="M2196" s="325" t="n">
        <f aca="false">DATE(J2196,K2196,L2196)</f>
        <v>43318</v>
      </c>
      <c r="N2196" s="222" t="n">
        <f aca="false">M2196+E2196</f>
        <v>43318.574375</v>
      </c>
      <c r="O2196" s="0" t="n">
        <v>100.11</v>
      </c>
      <c r="P2196" s="0" t="n">
        <v>3.254712</v>
      </c>
      <c r="Q2196" s="0" t="s">
        <v>286</v>
      </c>
    </row>
    <row r="2197" customFormat="false" ht="15" hidden="false" customHeight="false" outlineLevel="0" collapsed="false">
      <c r="A2197" s="0" t="s">
        <v>1427</v>
      </c>
      <c r="B2197" s="0" t="s">
        <v>286</v>
      </c>
      <c r="C2197" s="0" t="s">
        <v>325</v>
      </c>
      <c r="D2197" s="0" t="n">
        <v>20180806</v>
      </c>
      <c r="E2197" s="0" t="s">
        <v>1758</v>
      </c>
      <c r="F2197" s="0" t="n">
        <v>50000</v>
      </c>
      <c r="G2197" s="0" t="n">
        <v>99.584</v>
      </c>
      <c r="H2197" s="0" t="n">
        <v>3.467604</v>
      </c>
      <c r="J2197" s="224" t="n">
        <f aca="false">ROUND(D2197/10000,0)</f>
        <v>2018</v>
      </c>
      <c r="K2197" s="224" t="n">
        <f aca="false">ROUND((D2197-J2197*10000)/100,0)</f>
        <v>8</v>
      </c>
      <c r="L2197" s="224" t="n">
        <f aca="false">D2197-J2197*10000-K2197*100</f>
        <v>6</v>
      </c>
      <c r="M2197" s="325" t="n">
        <f aca="false">DATE(J2197,K2197,L2197)</f>
        <v>43318</v>
      </c>
      <c r="N2197" s="222" t="n">
        <f aca="false">M2197+E2197</f>
        <v>43318.5750115741</v>
      </c>
      <c r="O2197" s="0" t="n">
        <v>99.584</v>
      </c>
      <c r="P2197" s="0" t="n">
        <v>3.467604</v>
      </c>
      <c r="Q2197" s="0" t="s">
        <v>286</v>
      </c>
    </row>
    <row r="2198" customFormat="false" ht="15" hidden="false" customHeight="false" outlineLevel="0" collapsed="false">
      <c r="A2198" s="0" t="s">
        <v>1427</v>
      </c>
      <c r="B2198" s="0" t="s">
        <v>286</v>
      </c>
      <c r="C2198" s="0" t="s">
        <v>325</v>
      </c>
      <c r="D2198" s="0" t="n">
        <v>20180806</v>
      </c>
      <c r="E2198" s="0" t="s">
        <v>1759</v>
      </c>
      <c r="F2198" s="0" t="n">
        <v>3000000</v>
      </c>
      <c r="G2198" s="0" t="n">
        <v>99.509</v>
      </c>
      <c r="H2198" s="0" t="n">
        <v>3.498071</v>
      </c>
      <c r="J2198" s="224" t="n">
        <f aca="false">ROUND(D2198/10000,0)</f>
        <v>2018</v>
      </c>
      <c r="K2198" s="224" t="n">
        <f aca="false">ROUND((D2198-J2198*10000)/100,0)</f>
        <v>8</v>
      </c>
      <c r="L2198" s="224" t="n">
        <f aca="false">D2198-J2198*10000-K2198*100</f>
        <v>6</v>
      </c>
      <c r="M2198" s="325" t="n">
        <f aca="false">DATE(J2198,K2198,L2198)</f>
        <v>43318</v>
      </c>
      <c r="N2198" s="222" t="n">
        <f aca="false">M2198+E2198</f>
        <v>43318.6310416667</v>
      </c>
      <c r="O2198" s="0" t="n">
        <v>99.509</v>
      </c>
      <c r="P2198" s="0" t="n">
        <v>3.498071</v>
      </c>
      <c r="Q2198" s="0" t="s">
        <v>286</v>
      </c>
    </row>
    <row r="2199" customFormat="false" ht="15" hidden="false" customHeight="false" outlineLevel="0" collapsed="false">
      <c r="A2199" s="0" t="s">
        <v>1427</v>
      </c>
      <c r="B2199" s="0" t="s">
        <v>286</v>
      </c>
      <c r="C2199" s="0" t="s">
        <v>325</v>
      </c>
      <c r="D2199" s="0" t="n">
        <v>20180806</v>
      </c>
      <c r="E2199" s="0" t="s">
        <v>1760</v>
      </c>
      <c r="F2199" s="0" t="n">
        <v>145000</v>
      </c>
      <c r="G2199" s="0" t="n">
        <v>99.6082</v>
      </c>
      <c r="H2199" s="0" t="n">
        <v>3.45778</v>
      </c>
      <c r="J2199" s="224" t="n">
        <f aca="false">ROUND(D2199/10000,0)</f>
        <v>2018</v>
      </c>
      <c r="K2199" s="224" t="n">
        <f aca="false">ROUND((D2199-J2199*10000)/100,0)</f>
        <v>8</v>
      </c>
      <c r="L2199" s="224" t="n">
        <f aca="false">D2199-J2199*10000-K2199*100</f>
        <v>6</v>
      </c>
      <c r="M2199" s="325" t="n">
        <f aca="false">DATE(J2199,K2199,L2199)</f>
        <v>43318</v>
      </c>
      <c r="N2199" s="222" t="n">
        <f aca="false">M2199+E2199</f>
        <v>43318.6400578704</v>
      </c>
      <c r="O2199" s="0" t="n">
        <v>99.6082</v>
      </c>
      <c r="P2199" s="0" t="n">
        <v>3.45778</v>
      </c>
      <c r="Q2199" s="0" t="s">
        <v>286</v>
      </c>
    </row>
    <row r="2200" customFormat="false" ht="15" hidden="false" customHeight="false" outlineLevel="0" collapsed="false">
      <c r="A2200" s="0" t="s">
        <v>1427</v>
      </c>
      <c r="B2200" s="0" t="s">
        <v>286</v>
      </c>
      <c r="C2200" s="0" t="s">
        <v>325</v>
      </c>
      <c r="D2200" s="0" t="n">
        <v>20180806</v>
      </c>
      <c r="E2200" s="0" t="s">
        <v>1761</v>
      </c>
      <c r="F2200" s="0" t="n">
        <v>145000</v>
      </c>
      <c r="G2200" s="0" t="n">
        <v>99.5769</v>
      </c>
      <c r="H2200" s="0" t="n">
        <v>3.470487</v>
      </c>
      <c r="J2200" s="224" t="n">
        <f aca="false">ROUND(D2200/10000,0)</f>
        <v>2018</v>
      </c>
      <c r="K2200" s="224" t="n">
        <f aca="false">ROUND((D2200-J2200*10000)/100,0)</f>
        <v>8</v>
      </c>
      <c r="L2200" s="224" t="n">
        <f aca="false">D2200-J2200*10000-K2200*100</f>
        <v>6</v>
      </c>
      <c r="M2200" s="325" t="n">
        <f aca="false">DATE(J2200,K2200,L2200)</f>
        <v>43318</v>
      </c>
      <c r="N2200" s="222" t="n">
        <f aca="false">M2200+E2200</f>
        <v>43318.6400694444</v>
      </c>
      <c r="O2200" s="0" t="n">
        <v>99.5769</v>
      </c>
      <c r="P2200" s="0" t="n">
        <v>3.470487</v>
      </c>
      <c r="Q2200" s="0" t="s">
        <v>286</v>
      </c>
    </row>
    <row r="2201" customFormat="false" ht="15" hidden="false" customHeight="false" outlineLevel="0" collapsed="false">
      <c r="A2201" s="0" t="s">
        <v>1427</v>
      </c>
      <c r="B2201" s="0" t="s">
        <v>286</v>
      </c>
      <c r="C2201" s="0" t="s">
        <v>325</v>
      </c>
      <c r="D2201" s="0" t="n">
        <v>20180807</v>
      </c>
      <c r="E2201" s="0" t="s">
        <v>1762</v>
      </c>
      <c r="F2201" s="0" t="n">
        <v>15000</v>
      </c>
      <c r="G2201" s="0" t="n">
        <v>99.57</v>
      </c>
      <c r="H2201" s="0" t="n">
        <v>3.473485</v>
      </c>
      <c r="J2201" s="224" t="n">
        <f aca="false">ROUND(D2201/10000,0)</f>
        <v>2018</v>
      </c>
      <c r="K2201" s="224" t="n">
        <f aca="false">ROUND((D2201-J2201*10000)/100,0)</f>
        <v>8</v>
      </c>
      <c r="L2201" s="224" t="n">
        <f aca="false">D2201-J2201*10000-K2201*100</f>
        <v>7</v>
      </c>
      <c r="M2201" s="325" t="n">
        <f aca="false">DATE(J2201,K2201,L2201)</f>
        <v>43319</v>
      </c>
      <c r="N2201" s="222" t="n">
        <f aca="false">M2201+E2201</f>
        <v>43319.3659953704</v>
      </c>
      <c r="O2201" s="0" t="n">
        <v>99.57</v>
      </c>
      <c r="P2201" s="0" t="n">
        <v>3.473485</v>
      </c>
      <c r="Q2201" s="0" t="s">
        <v>286</v>
      </c>
    </row>
    <row r="2202" customFormat="false" ht="15" hidden="false" customHeight="false" outlineLevel="0" collapsed="false">
      <c r="A2202" s="0" t="s">
        <v>1427</v>
      </c>
      <c r="B2202" s="0" t="s">
        <v>286</v>
      </c>
      <c r="C2202" s="0" t="s">
        <v>325</v>
      </c>
      <c r="D2202" s="0" t="n">
        <v>20180807</v>
      </c>
      <c r="E2202" s="0" t="s">
        <v>1762</v>
      </c>
      <c r="F2202" s="0" t="n">
        <v>15000</v>
      </c>
      <c r="G2202" s="0" t="n">
        <v>99.67</v>
      </c>
      <c r="H2202" s="0" t="n">
        <v>3.432858</v>
      </c>
      <c r="J2202" s="224" t="n">
        <f aca="false">ROUND(D2202/10000,0)</f>
        <v>2018</v>
      </c>
      <c r="K2202" s="224" t="n">
        <f aca="false">ROUND((D2202-J2202*10000)/100,0)</f>
        <v>8</v>
      </c>
      <c r="L2202" s="224" t="n">
        <f aca="false">D2202-J2202*10000-K2202*100</f>
        <v>7</v>
      </c>
      <c r="M2202" s="325" t="n">
        <f aca="false">DATE(J2202,K2202,L2202)</f>
        <v>43319</v>
      </c>
      <c r="N2202" s="222" t="n">
        <f aca="false">M2202+E2202</f>
        <v>43319.3659953704</v>
      </c>
      <c r="O2202" s="0" t="n">
        <v>99.67</v>
      </c>
      <c r="P2202" s="0" t="n">
        <v>3.432858</v>
      </c>
      <c r="Q2202" s="0" t="s">
        <v>286</v>
      </c>
    </row>
    <row r="2203" customFormat="false" ht="15" hidden="false" customHeight="false" outlineLevel="0" collapsed="false">
      <c r="A2203" s="0" t="s">
        <v>1427</v>
      </c>
      <c r="B2203" s="0" t="s">
        <v>286</v>
      </c>
      <c r="C2203" s="0" t="s">
        <v>325</v>
      </c>
      <c r="D2203" s="0" t="n">
        <v>20180807</v>
      </c>
      <c r="E2203" s="0" t="s">
        <v>1762</v>
      </c>
      <c r="F2203" s="0" t="n">
        <v>15000</v>
      </c>
      <c r="G2203" s="0" t="n">
        <v>99.57</v>
      </c>
      <c r="H2203" s="0" t="n">
        <v>3.473485</v>
      </c>
      <c r="J2203" s="224" t="n">
        <f aca="false">ROUND(D2203/10000,0)</f>
        <v>2018</v>
      </c>
      <c r="K2203" s="224" t="n">
        <f aca="false">ROUND((D2203-J2203*10000)/100,0)</f>
        <v>8</v>
      </c>
      <c r="L2203" s="224" t="n">
        <f aca="false">D2203-J2203*10000-K2203*100</f>
        <v>7</v>
      </c>
      <c r="M2203" s="325" t="n">
        <f aca="false">DATE(J2203,K2203,L2203)</f>
        <v>43319</v>
      </c>
      <c r="N2203" s="222" t="n">
        <f aca="false">M2203+E2203</f>
        <v>43319.3659953704</v>
      </c>
      <c r="O2203" s="0" t="n">
        <v>99.57</v>
      </c>
      <c r="P2203" s="0" t="n">
        <v>3.473485</v>
      </c>
      <c r="Q2203" s="0" t="s">
        <v>286</v>
      </c>
    </row>
    <row r="2204" customFormat="false" ht="15" hidden="false" customHeight="false" outlineLevel="0" collapsed="false">
      <c r="A2204" s="0" t="s">
        <v>1427</v>
      </c>
      <c r="B2204" s="0" t="s">
        <v>286</v>
      </c>
      <c r="C2204" s="0" t="s">
        <v>325</v>
      </c>
      <c r="D2204" s="0" t="n">
        <v>20180807</v>
      </c>
      <c r="E2204" s="0" t="s">
        <v>1763</v>
      </c>
      <c r="F2204" s="0" t="n">
        <v>100000</v>
      </c>
      <c r="G2204" s="0" t="n">
        <v>99.449</v>
      </c>
      <c r="H2204" s="0" t="n">
        <v>3.522712</v>
      </c>
      <c r="J2204" s="224" t="n">
        <f aca="false">ROUND(D2204/10000,0)</f>
        <v>2018</v>
      </c>
      <c r="K2204" s="224" t="n">
        <f aca="false">ROUND((D2204-J2204*10000)/100,0)</f>
        <v>8</v>
      </c>
      <c r="L2204" s="224" t="n">
        <f aca="false">D2204-J2204*10000-K2204*100</f>
        <v>7</v>
      </c>
      <c r="M2204" s="325" t="n">
        <f aca="false">DATE(J2204,K2204,L2204)</f>
        <v>43319</v>
      </c>
      <c r="N2204" s="222" t="n">
        <f aca="false">M2204+E2204</f>
        <v>43319.4050694444</v>
      </c>
      <c r="O2204" s="0" t="n">
        <v>99.449</v>
      </c>
      <c r="P2204" s="0" t="n">
        <v>3.522712</v>
      </c>
      <c r="Q2204" s="0" t="s">
        <v>286</v>
      </c>
    </row>
    <row r="2205" customFormat="false" ht="15" hidden="false" customHeight="false" outlineLevel="0" collapsed="false">
      <c r="A2205" s="0" t="s">
        <v>1427</v>
      </c>
      <c r="B2205" s="0" t="s">
        <v>286</v>
      </c>
      <c r="C2205" s="0" t="s">
        <v>325</v>
      </c>
      <c r="D2205" s="0" t="n">
        <v>20180807</v>
      </c>
      <c r="E2205" s="0" t="s">
        <v>1764</v>
      </c>
      <c r="F2205" s="0" t="n">
        <v>300000</v>
      </c>
      <c r="G2205" s="0" t="n">
        <v>99.533</v>
      </c>
      <c r="H2205" s="0" t="n">
        <v>3.48853</v>
      </c>
      <c r="J2205" s="224" t="n">
        <f aca="false">ROUND(D2205/10000,0)</f>
        <v>2018</v>
      </c>
      <c r="K2205" s="224" t="n">
        <f aca="false">ROUND((D2205-J2205*10000)/100,0)</f>
        <v>8</v>
      </c>
      <c r="L2205" s="224" t="n">
        <f aca="false">D2205-J2205*10000-K2205*100</f>
        <v>7</v>
      </c>
      <c r="M2205" s="325" t="n">
        <f aca="false">DATE(J2205,K2205,L2205)</f>
        <v>43319</v>
      </c>
      <c r="N2205" s="222" t="n">
        <f aca="false">M2205+E2205</f>
        <v>43319.4059259259</v>
      </c>
      <c r="O2205" s="0" t="n">
        <v>99.533</v>
      </c>
      <c r="P2205" s="0" t="n">
        <v>3.48853</v>
      </c>
      <c r="Q2205" s="0" t="s">
        <v>286</v>
      </c>
    </row>
    <row r="2206" customFormat="false" ht="15" hidden="false" customHeight="false" outlineLevel="0" collapsed="false">
      <c r="A2206" s="0" t="s">
        <v>1427</v>
      </c>
      <c r="B2206" s="0" t="s">
        <v>286</v>
      </c>
      <c r="C2206" s="0" t="s">
        <v>325</v>
      </c>
      <c r="D2206" s="0" t="n">
        <v>20180807</v>
      </c>
      <c r="E2206" s="0" t="s">
        <v>1765</v>
      </c>
      <c r="F2206" s="0" t="n">
        <v>3000000</v>
      </c>
      <c r="G2206" s="0" t="n">
        <v>99.375</v>
      </c>
      <c r="H2206" s="0" t="n">
        <v>3.552853</v>
      </c>
      <c r="J2206" s="224" t="n">
        <f aca="false">ROUND(D2206/10000,0)</f>
        <v>2018</v>
      </c>
      <c r="K2206" s="224" t="n">
        <f aca="false">ROUND((D2206-J2206*10000)/100,0)</f>
        <v>8</v>
      </c>
      <c r="L2206" s="224" t="n">
        <f aca="false">D2206-J2206*10000-K2206*100</f>
        <v>7</v>
      </c>
      <c r="M2206" s="325" t="n">
        <f aca="false">DATE(J2206,K2206,L2206)</f>
        <v>43319</v>
      </c>
      <c r="N2206" s="222" t="n">
        <f aca="false">M2206+E2206</f>
        <v>43319.4226157407</v>
      </c>
      <c r="O2206" s="0" t="n">
        <v>99.375</v>
      </c>
      <c r="P2206" s="0" t="n">
        <v>3.552853</v>
      </c>
      <c r="Q2206" s="0" t="s">
        <v>286</v>
      </c>
    </row>
    <row r="2207" customFormat="false" ht="15" hidden="false" customHeight="false" outlineLevel="0" collapsed="false">
      <c r="A2207" s="0" t="s">
        <v>1427</v>
      </c>
      <c r="B2207" s="0" t="s">
        <v>286</v>
      </c>
      <c r="C2207" s="0" t="s">
        <v>325</v>
      </c>
      <c r="D2207" s="0" t="n">
        <v>20180807</v>
      </c>
      <c r="E2207" s="0" t="s">
        <v>1766</v>
      </c>
      <c r="F2207" s="0" t="n">
        <v>15000</v>
      </c>
      <c r="G2207" s="0" t="n">
        <v>99.53</v>
      </c>
      <c r="H2207" s="0" t="n">
        <v>3.489751</v>
      </c>
      <c r="J2207" s="224" t="n">
        <f aca="false">ROUND(D2207/10000,0)</f>
        <v>2018</v>
      </c>
      <c r="K2207" s="224" t="n">
        <f aca="false">ROUND((D2207-J2207*10000)/100,0)</f>
        <v>8</v>
      </c>
      <c r="L2207" s="224" t="n">
        <f aca="false">D2207-J2207*10000-K2207*100</f>
        <v>7</v>
      </c>
      <c r="M2207" s="325" t="n">
        <f aca="false">DATE(J2207,K2207,L2207)</f>
        <v>43319</v>
      </c>
      <c r="N2207" s="222" t="n">
        <f aca="false">M2207+E2207</f>
        <v>43319.4860763889</v>
      </c>
      <c r="O2207" s="0" t="n">
        <v>99.53</v>
      </c>
      <c r="P2207" s="0" t="n">
        <v>3.489751</v>
      </c>
      <c r="Q2207" s="0" t="s">
        <v>286</v>
      </c>
    </row>
    <row r="2208" customFormat="false" ht="15" hidden="false" customHeight="false" outlineLevel="0" collapsed="false">
      <c r="A2208" s="0" t="s">
        <v>1427</v>
      </c>
      <c r="B2208" s="0" t="s">
        <v>286</v>
      </c>
      <c r="C2208" s="0" t="s">
        <v>325</v>
      </c>
      <c r="D2208" s="0" t="n">
        <v>20180807</v>
      </c>
      <c r="E2208" s="0" t="s">
        <v>1766</v>
      </c>
      <c r="F2208" s="0" t="n">
        <v>15000</v>
      </c>
      <c r="G2208" s="0" t="n">
        <v>99.53</v>
      </c>
      <c r="H2208" s="0" t="n">
        <v>3.489751</v>
      </c>
      <c r="J2208" s="224" t="n">
        <f aca="false">ROUND(D2208/10000,0)</f>
        <v>2018</v>
      </c>
      <c r="K2208" s="224" t="n">
        <f aca="false">ROUND((D2208-J2208*10000)/100,0)</f>
        <v>8</v>
      </c>
      <c r="L2208" s="224" t="n">
        <f aca="false">D2208-J2208*10000-K2208*100</f>
        <v>7</v>
      </c>
      <c r="M2208" s="325" t="n">
        <f aca="false">DATE(J2208,K2208,L2208)</f>
        <v>43319</v>
      </c>
      <c r="N2208" s="222" t="n">
        <f aca="false">M2208+E2208</f>
        <v>43319.4860763889</v>
      </c>
      <c r="O2208" s="0" t="n">
        <v>99.53</v>
      </c>
      <c r="P2208" s="0" t="n">
        <v>3.489751</v>
      </c>
      <c r="Q2208" s="0" t="s">
        <v>286</v>
      </c>
    </row>
    <row r="2209" customFormat="false" ht="15" hidden="false" customHeight="false" outlineLevel="0" collapsed="false">
      <c r="A2209" s="0" t="s">
        <v>1427</v>
      </c>
      <c r="B2209" s="0" t="s">
        <v>286</v>
      </c>
      <c r="C2209" s="0" t="s">
        <v>325</v>
      </c>
      <c r="D2209" s="0" t="n">
        <v>20180807</v>
      </c>
      <c r="E2209" s="0" t="s">
        <v>1767</v>
      </c>
      <c r="F2209" s="0" t="n">
        <v>5000</v>
      </c>
      <c r="G2209" s="0" t="n">
        <v>99.572</v>
      </c>
      <c r="H2209" s="0" t="n">
        <v>3.472672</v>
      </c>
      <c r="J2209" s="224" t="n">
        <f aca="false">ROUND(D2209/10000,0)</f>
        <v>2018</v>
      </c>
      <c r="K2209" s="224" t="n">
        <f aca="false">ROUND((D2209-J2209*10000)/100,0)</f>
        <v>8</v>
      </c>
      <c r="L2209" s="224" t="n">
        <f aca="false">D2209-J2209*10000-K2209*100</f>
        <v>7</v>
      </c>
      <c r="M2209" s="325" t="n">
        <f aca="false">DATE(J2209,K2209,L2209)</f>
        <v>43319</v>
      </c>
      <c r="N2209" s="222" t="n">
        <f aca="false">M2209+E2209</f>
        <v>43319.4929166667</v>
      </c>
      <c r="O2209" s="0" t="n">
        <v>99.572</v>
      </c>
      <c r="P2209" s="0" t="n">
        <v>3.472672</v>
      </c>
      <c r="Q2209" s="0" t="s">
        <v>286</v>
      </c>
    </row>
    <row r="2210" customFormat="false" ht="15" hidden="false" customHeight="false" outlineLevel="0" collapsed="false">
      <c r="A2210" s="0" t="s">
        <v>1427</v>
      </c>
      <c r="B2210" s="0" t="s">
        <v>286</v>
      </c>
      <c r="C2210" s="0" t="s">
        <v>325</v>
      </c>
      <c r="D2210" s="0" t="n">
        <v>20180807</v>
      </c>
      <c r="E2210" s="0" t="s">
        <v>1768</v>
      </c>
      <c r="F2210" s="0" t="n">
        <v>5000</v>
      </c>
      <c r="G2210" s="0" t="n">
        <v>99.572</v>
      </c>
      <c r="H2210" s="0" t="n">
        <v>3.472672</v>
      </c>
      <c r="J2210" s="224" t="n">
        <f aca="false">ROUND(D2210/10000,0)</f>
        <v>2018</v>
      </c>
      <c r="K2210" s="224" t="n">
        <f aca="false">ROUND((D2210-J2210*10000)/100,0)</f>
        <v>8</v>
      </c>
      <c r="L2210" s="224" t="n">
        <f aca="false">D2210-J2210*10000-K2210*100</f>
        <v>7</v>
      </c>
      <c r="M2210" s="325" t="n">
        <f aca="false">DATE(J2210,K2210,L2210)</f>
        <v>43319</v>
      </c>
      <c r="N2210" s="222" t="n">
        <f aca="false">M2210+E2210</f>
        <v>43319.4929976852</v>
      </c>
      <c r="O2210" s="0" t="n">
        <v>99.572</v>
      </c>
      <c r="P2210" s="0" t="n">
        <v>3.472672</v>
      </c>
      <c r="Q2210" s="0" t="s">
        <v>286</v>
      </c>
    </row>
    <row r="2211" customFormat="false" ht="15" hidden="false" customHeight="false" outlineLevel="0" collapsed="false">
      <c r="A2211" s="0" t="s">
        <v>1427</v>
      </c>
      <c r="B2211" s="0" t="s">
        <v>286</v>
      </c>
      <c r="C2211" s="0" t="s">
        <v>325</v>
      </c>
      <c r="D2211" s="0" t="n">
        <v>20180807</v>
      </c>
      <c r="E2211" s="0" t="s">
        <v>1769</v>
      </c>
      <c r="F2211" s="0" t="n">
        <v>20000</v>
      </c>
      <c r="G2211" s="0" t="n">
        <v>99.51</v>
      </c>
      <c r="H2211" s="0" t="n">
        <v>3.497886</v>
      </c>
      <c r="J2211" s="224" t="n">
        <f aca="false">ROUND(D2211/10000,0)</f>
        <v>2018</v>
      </c>
      <c r="K2211" s="224" t="n">
        <f aca="false">ROUND((D2211-J2211*10000)/100,0)</f>
        <v>8</v>
      </c>
      <c r="L2211" s="224" t="n">
        <f aca="false">D2211-J2211*10000-K2211*100</f>
        <v>7</v>
      </c>
      <c r="M2211" s="325" t="n">
        <f aca="false">DATE(J2211,K2211,L2211)</f>
        <v>43319</v>
      </c>
      <c r="N2211" s="222" t="n">
        <f aca="false">M2211+E2211</f>
        <v>43319.5113194444</v>
      </c>
      <c r="O2211" s="0" t="n">
        <v>99.51</v>
      </c>
      <c r="P2211" s="0" t="n">
        <v>3.497886</v>
      </c>
      <c r="Q2211" s="0" t="s">
        <v>286</v>
      </c>
    </row>
    <row r="2212" customFormat="false" ht="15" hidden="false" customHeight="false" outlineLevel="0" collapsed="false">
      <c r="A2212" s="0" t="s">
        <v>1427</v>
      </c>
      <c r="B2212" s="0" t="s">
        <v>286</v>
      </c>
      <c r="C2212" s="0" t="s">
        <v>325</v>
      </c>
      <c r="D2212" s="0" t="n">
        <v>20180807</v>
      </c>
      <c r="E2212" s="0" t="s">
        <v>1769</v>
      </c>
      <c r="F2212" s="0" t="n">
        <v>20000</v>
      </c>
      <c r="G2212" s="0" t="n">
        <v>99.61</v>
      </c>
      <c r="H2212" s="0" t="n">
        <v>3.457228</v>
      </c>
      <c r="J2212" s="224" t="n">
        <f aca="false">ROUND(D2212/10000,0)</f>
        <v>2018</v>
      </c>
      <c r="K2212" s="224" t="n">
        <f aca="false">ROUND((D2212-J2212*10000)/100,0)</f>
        <v>8</v>
      </c>
      <c r="L2212" s="224" t="n">
        <f aca="false">D2212-J2212*10000-K2212*100</f>
        <v>7</v>
      </c>
      <c r="M2212" s="325" t="n">
        <f aca="false">DATE(J2212,K2212,L2212)</f>
        <v>43319</v>
      </c>
      <c r="N2212" s="222" t="n">
        <f aca="false">M2212+E2212</f>
        <v>43319.5113194444</v>
      </c>
      <c r="O2212" s="0" t="n">
        <v>99.61</v>
      </c>
      <c r="P2212" s="0" t="n">
        <v>3.457228</v>
      </c>
      <c r="Q2212" s="0" t="s">
        <v>286</v>
      </c>
    </row>
    <row r="2213" customFormat="false" ht="15" hidden="false" customHeight="false" outlineLevel="0" collapsed="false">
      <c r="A2213" s="0" t="s">
        <v>1427</v>
      </c>
      <c r="B2213" s="0" t="s">
        <v>286</v>
      </c>
      <c r="C2213" s="0" t="s">
        <v>325</v>
      </c>
      <c r="D2213" s="0" t="n">
        <v>20180807</v>
      </c>
      <c r="E2213" s="0" t="s">
        <v>1769</v>
      </c>
      <c r="F2213" s="0" t="n">
        <v>20000</v>
      </c>
      <c r="G2213" s="0" t="n">
        <v>99.51</v>
      </c>
      <c r="H2213" s="0" t="n">
        <v>3.497886</v>
      </c>
      <c r="J2213" s="224" t="n">
        <f aca="false">ROUND(D2213/10000,0)</f>
        <v>2018</v>
      </c>
      <c r="K2213" s="224" t="n">
        <f aca="false">ROUND((D2213-J2213*10000)/100,0)</f>
        <v>8</v>
      </c>
      <c r="L2213" s="224" t="n">
        <f aca="false">D2213-J2213*10000-K2213*100</f>
        <v>7</v>
      </c>
      <c r="M2213" s="325" t="n">
        <f aca="false">DATE(J2213,K2213,L2213)</f>
        <v>43319</v>
      </c>
      <c r="N2213" s="222" t="n">
        <f aca="false">M2213+E2213</f>
        <v>43319.5113194444</v>
      </c>
      <c r="O2213" s="0" t="n">
        <v>99.51</v>
      </c>
      <c r="P2213" s="0" t="n">
        <v>3.497886</v>
      </c>
      <c r="Q2213" s="0" t="s">
        <v>286</v>
      </c>
    </row>
    <row r="2214" customFormat="false" ht="15" hidden="false" customHeight="false" outlineLevel="0" collapsed="false">
      <c r="A2214" s="0" t="s">
        <v>1427</v>
      </c>
      <c r="B2214" s="0" t="s">
        <v>286</v>
      </c>
      <c r="C2214" s="0" t="s">
        <v>325</v>
      </c>
      <c r="D2214" s="0" t="n">
        <v>20180807</v>
      </c>
      <c r="E2214" s="0" t="s">
        <v>1770</v>
      </c>
      <c r="F2214" s="0" t="n">
        <v>3000000</v>
      </c>
      <c r="G2214" s="0" t="n">
        <v>99.34</v>
      </c>
      <c r="H2214" s="0" t="n">
        <v>3.567119</v>
      </c>
      <c r="J2214" s="224" t="n">
        <f aca="false">ROUND(D2214/10000,0)</f>
        <v>2018</v>
      </c>
      <c r="K2214" s="224" t="n">
        <f aca="false">ROUND((D2214-J2214*10000)/100,0)</f>
        <v>8</v>
      </c>
      <c r="L2214" s="224" t="n">
        <f aca="false">D2214-J2214*10000-K2214*100</f>
        <v>7</v>
      </c>
      <c r="M2214" s="325" t="n">
        <f aca="false">DATE(J2214,K2214,L2214)</f>
        <v>43319</v>
      </c>
      <c r="N2214" s="222" t="n">
        <f aca="false">M2214+E2214</f>
        <v>43319.57625</v>
      </c>
      <c r="O2214" s="0" t="n">
        <v>99.34</v>
      </c>
      <c r="P2214" s="0" t="n">
        <v>3.567119</v>
      </c>
      <c r="Q2214" s="0" t="s">
        <v>286</v>
      </c>
    </row>
    <row r="2215" customFormat="false" ht="15" hidden="false" customHeight="false" outlineLevel="0" collapsed="false">
      <c r="A2215" s="0" t="s">
        <v>1427</v>
      </c>
      <c r="B2215" s="0" t="s">
        <v>286</v>
      </c>
      <c r="C2215" s="0" t="s">
        <v>325</v>
      </c>
      <c r="D2215" s="0" t="n">
        <v>20180807</v>
      </c>
      <c r="E2215" s="0" t="s">
        <v>1770</v>
      </c>
      <c r="F2215" s="0" t="n">
        <v>3000000</v>
      </c>
      <c r="G2215" s="0" t="n">
        <v>99.36</v>
      </c>
      <c r="H2215" s="0" t="n">
        <v>3.558966</v>
      </c>
      <c r="J2215" s="224" t="n">
        <f aca="false">ROUND(D2215/10000,0)</f>
        <v>2018</v>
      </c>
      <c r="K2215" s="224" t="n">
        <f aca="false">ROUND((D2215-J2215*10000)/100,0)</f>
        <v>8</v>
      </c>
      <c r="L2215" s="224" t="n">
        <f aca="false">D2215-J2215*10000-K2215*100</f>
        <v>7</v>
      </c>
      <c r="M2215" s="325" t="n">
        <f aca="false">DATE(J2215,K2215,L2215)</f>
        <v>43319</v>
      </c>
      <c r="N2215" s="222" t="n">
        <f aca="false">M2215+E2215</f>
        <v>43319.57625</v>
      </c>
      <c r="O2215" s="0" t="n">
        <v>99.36</v>
      </c>
      <c r="P2215" s="0" t="n">
        <v>3.558966</v>
      </c>
      <c r="Q2215" s="0" t="s">
        <v>286</v>
      </c>
    </row>
    <row r="2216" customFormat="false" ht="15" hidden="false" customHeight="false" outlineLevel="0" collapsed="false">
      <c r="A2216" s="0" t="s">
        <v>1427</v>
      </c>
      <c r="B2216" s="0" t="s">
        <v>286</v>
      </c>
      <c r="C2216" s="0" t="s">
        <v>325</v>
      </c>
      <c r="D2216" s="0" t="n">
        <v>20180807</v>
      </c>
      <c r="E2216" s="0" t="s">
        <v>1771</v>
      </c>
      <c r="F2216" s="0" t="n">
        <v>3000000</v>
      </c>
      <c r="G2216" s="0" t="n">
        <v>99.36</v>
      </c>
      <c r="H2216" s="0" t="n">
        <v>3.558966</v>
      </c>
      <c r="J2216" s="224" t="n">
        <f aca="false">ROUND(D2216/10000,0)</f>
        <v>2018</v>
      </c>
      <c r="K2216" s="224" t="n">
        <f aca="false">ROUND((D2216-J2216*10000)/100,0)</f>
        <v>8</v>
      </c>
      <c r="L2216" s="224" t="n">
        <f aca="false">D2216-J2216*10000-K2216*100</f>
        <v>7</v>
      </c>
      <c r="M2216" s="325" t="n">
        <f aca="false">DATE(J2216,K2216,L2216)</f>
        <v>43319</v>
      </c>
      <c r="N2216" s="222" t="n">
        <f aca="false">M2216+E2216</f>
        <v>43319.5762847222</v>
      </c>
      <c r="O2216" s="0" t="n">
        <v>99.36</v>
      </c>
      <c r="P2216" s="0" t="n">
        <v>3.558966</v>
      </c>
      <c r="Q2216" s="0" t="s">
        <v>286</v>
      </c>
    </row>
    <row r="2217" customFormat="false" ht="15" hidden="false" customHeight="false" outlineLevel="0" collapsed="false">
      <c r="A2217" s="0" t="s">
        <v>1427</v>
      </c>
      <c r="B2217" s="0" t="s">
        <v>286</v>
      </c>
      <c r="C2217" s="0" t="s">
        <v>325</v>
      </c>
      <c r="D2217" s="0" t="n">
        <v>20180807</v>
      </c>
      <c r="E2217" s="0" t="s">
        <v>1772</v>
      </c>
      <c r="F2217" s="0" t="n">
        <v>100000</v>
      </c>
      <c r="G2217" s="0" t="n">
        <v>99.51</v>
      </c>
      <c r="H2217" s="0" t="n">
        <v>3.497886</v>
      </c>
      <c r="J2217" s="224" t="n">
        <f aca="false">ROUND(D2217/10000,0)</f>
        <v>2018</v>
      </c>
      <c r="K2217" s="224" t="n">
        <f aca="false">ROUND((D2217-J2217*10000)/100,0)</f>
        <v>8</v>
      </c>
      <c r="L2217" s="224" t="n">
        <f aca="false">D2217-J2217*10000-K2217*100</f>
        <v>7</v>
      </c>
      <c r="M2217" s="325" t="n">
        <f aca="false">DATE(J2217,K2217,L2217)</f>
        <v>43319</v>
      </c>
      <c r="N2217" s="222" t="n">
        <f aca="false">M2217+E2217</f>
        <v>43319.6057986111</v>
      </c>
      <c r="O2217" s="0" t="n">
        <v>99.51</v>
      </c>
      <c r="P2217" s="0" t="n">
        <v>3.497886</v>
      </c>
      <c r="Q2217" s="0" t="s">
        <v>286</v>
      </c>
    </row>
    <row r="2218" customFormat="false" ht="15" hidden="false" customHeight="false" outlineLevel="0" collapsed="false">
      <c r="A2218" s="0" t="s">
        <v>1427</v>
      </c>
      <c r="B2218" s="0" t="s">
        <v>286</v>
      </c>
      <c r="C2218" s="0" t="s">
        <v>325</v>
      </c>
      <c r="D2218" s="0" t="n">
        <v>20180807</v>
      </c>
      <c r="E2218" s="0" t="s">
        <v>1772</v>
      </c>
      <c r="F2218" s="0" t="n">
        <v>100000</v>
      </c>
      <c r="G2218" s="0" t="n">
        <v>100.38</v>
      </c>
      <c r="H2218" s="0" t="n">
        <v>3.145821</v>
      </c>
      <c r="J2218" s="224" t="n">
        <f aca="false">ROUND(D2218/10000,0)</f>
        <v>2018</v>
      </c>
      <c r="K2218" s="224" t="n">
        <f aca="false">ROUND((D2218-J2218*10000)/100,0)</f>
        <v>8</v>
      </c>
      <c r="L2218" s="224" t="n">
        <f aca="false">D2218-J2218*10000-K2218*100</f>
        <v>7</v>
      </c>
      <c r="M2218" s="325" t="n">
        <f aca="false">DATE(J2218,K2218,L2218)</f>
        <v>43319</v>
      </c>
      <c r="N2218" s="222" t="n">
        <f aca="false">M2218+E2218</f>
        <v>43319.6057986111</v>
      </c>
      <c r="O2218" s="0" t="n">
        <v>100.38</v>
      </c>
      <c r="P2218" s="0" t="n">
        <v>3.145821</v>
      </c>
      <c r="Q2218" s="0" t="s">
        <v>286</v>
      </c>
    </row>
    <row r="2219" customFormat="false" ht="15" hidden="false" customHeight="false" outlineLevel="0" collapsed="false">
      <c r="A2219" s="0" t="s">
        <v>1427</v>
      </c>
      <c r="B2219" s="0" t="s">
        <v>286</v>
      </c>
      <c r="C2219" s="0" t="s">
        <v>325</v>
      </c>
      <c r="D2219" s="0" t="n">
        <v>20180807</v>
      </c>
      <c r="E2219" s="0" t="s">
        <v>959</v>
      </c>
      <c r="F2219" s="0" t="n">
        <v>150000</v>
      </c>
      <c r="G2219" s="0" t="n">
        <v>99.42</v>
      </c>
      <c r="H2219" s="0" t="n">
        <v>3.534521</v>
      </c>
      <c r="J2219" s="224" t="n">
        <f aca="false">ROUND(D2219/10000,0)</f>
        <v>2018</v>
      </c>
      <c r="K2219" s="224" t="n">
        <f aca="false">ROUND((D2219-J2219*10000)/100,0)</f>
        <v>8</v>
      </c>
      <c r="L2219" s="224" t="n">
        <f aca="false">D2219-J2219*10000-K2219*100</f>
        <v>7</v>
      </c>
      <c r="M2219" s="325" t="n">
        <f aca="false">DATE(J2219,K2219,L2219)</f>
        <v>43319</v>
      </c>
      <c r="N2219" s="222" t="n">
        <f aca="false">M2219+E2219</f>
        <v>43319.6650231482</v>
      </c>
      <c r="O2219" s="0" t="n">
        <v>99.42</v>
      </c>
      <c r="P2219" s="0" t="n">
        <v>3.534521</v>
      </c>
      <c r="Q2219" s="0" t="s">
        <v>286</v>
      </c>
    </row>
    <row r="2220" customFormat="false" ht="15" hidden="false" customHeight="false" outlineLevel="0" collapsed="false">
      <c r="A2220" s="0" t="s">
        <v>1427</v>
      </c>
      <c r="B2220" s="0" t="s">
        <v>286</v>
      </c>
      <c r="C2220" s="0" t="s">
        <v>325</v>
      </c>
      <c r="D2220" s="0" t="n">
        <v>20180808</v>
      </c>
      <c r="E2220" s="0" t="s">
        <v>1773</v>
      </c>
      <c r="F2220" s="0" t="n">
        <v>50000</v>
      </c>
      <c r="G2220" s="0" t="n">
        <v>99.415</v>
      </c>
      <c r="H2220" s="0" t="n">
        <v>3.536819</v>
      </c>
      <c r="J2220" s="224" t="n">
        <f aca="false">ROUND(D2220/10000,0)</f>
        <v>2018</v>
      </c>
      <c r="K2220" s="224" t="n">
        <f aca="false">ROUND((D2220-J2220*10000)/100,0)</f>
        <v>8</v>
      </c>
      <c r="L2220" s="224" t="n">
        <f aca="false">D2220-J2220*10000-K2220*100</f>
        <v>8</v>
      </c>
      <c r="M2220" s="325" t="n">
        <f aca="false">DATE(J2220,K2220,L2220)</f>
        <v>43320</v>
      </c>
      <c r="N2220" s="222" t="n">
        <f aca="false">M2220+E2220</f>
        <v>43320.3703935185</v>
      </c>
      <c r="O2220" s="0" t="n">
        <v>99.415</v>
      </c>
      <c r="P2220" s="0" t="n">
        <v>3.536819</v>
      </c>
      <c r="Q2220" s="0" t="s">
        <v>286</v>
      </c>
    </row>
    <row r="2221" customFormat="false" ht="15" hidden="false" customHeight="false" outlineLevel="0" collapsed="false">
      <c r="A2221" s="0" t="s">
        <v>1427</v>
      </c>
      <c r="B2221" s="0" t="s">
        <v>286</v>
      </c>
      <c r="C2221" s="0" t="s">
        <v>325</v>
      </c>
      <c r="D2221" s="0" t="n">
        <v>20180808</v>
      </c>
      <c r="E2221" s="0" t="s">
        <v>1774</v>
      </c>
      <c r="F2221" s="0" t="n">
        <v>30000</v>
      </c>
      <c r="G2221" s="0" t="n">
        <v>99.439</v>
      </c>
      <c r="H2221" s="0" t="n">
        <v>3.527035</v>
      </c>
      <c r="J2221" s="224" t="n">
        <f aca="false">ROUND(D2221/10000,0)</f>
        <v>2018</v>
      </c>
      <c r="K2221" s="224" t="n">
        <f aca="false">ROUND((D2221-J2221*10000)/100,0)</f>
        <v>8</v>
      </c>
      <c r="L2221" s="224" t="n">
        <f aca="false">D2221-J2221*10000-K2221*100</f>
        <v>8</v>
      </c>
      <c r="M2221" s="325" t="n">
        <f aca="false">DATE(J2221,K2221,L2221)</f>
        <v>43320</v>
      </c>
      <c r="N2221" s="222" t="n">
        <f aca="false">M2221+E2221</f>
        <v>43320.3882986111</v>
      </c>
      <c r="O2221" s="0" t="n">
        <v>99.439</v>
      </c>
      <c r="P2221" s="0" t="n">
        <v>3.527035</v>
      </c>
      <c r="Q2221" s="0" t="s">
        <v>286</v>
      </c>
    </row>
    <row r="2222" customFormat="false" ht="15" hidden="false" customHeight="false" outlineLevel="0" collapsed="false">
      <c r="A2222" s="0" t="s">
        <v>1427</v>
      </c>
      <c r="B2222" s="0" t="s">
        <v>286</v>
      </c>
      <c r="C2222" s="0" t="s">
        <v>325</v>
      </c>
      <c r="D2222" s="0" t="n">
        <v>20180808</v>
      </c>
      <c r="E2222" s="0" t="s">
        <v>1775</v>
      </c>
      <c r="F2222" s="0" t="n">
        <v>7000</v>
      </c>
      <c r="G2222" s="0" t="n">
        <v>99.47</v>
      </c>
      <c r="H2222" s="0" t="n">
        <v>3.514402</v>
      </c>
      <c r="J2222" s="224" t="n">
        <f aca="false">ROUND(D2222/10000,0)</f>
        <v>2018</v>
      </c>
      <c r="K2222" s="224" t="n">
        <f aca="false">ROUND((D2222-J2222*10000)/100,0)</f>
        <v>8</v>
      </c>
      <c r="L2222" s="224" t="n">
        <f aca="false">D2222-J2222*10000-K2222*100</f>
        <v>8</v>
      </c>
      <c r="M2222" s="325" t="n">
        <f aca="false">DATE(J2222,K2222,L2222)</f>
        <v>43320</v>
      </c>
      <c r="N2222" s="222" t="n">
        <f aca="false">M2222+E2222</f>
        <v>43320.3934953704</v>
      </c>
      <c r="O2222" s="0" t="n">
        <v>99.47</v>
      </c>
      <c r="P2222" s="0" t="n">
        <v>3.514402</v>
      </c>
      <c r="Q2222" s="0" t="s">
        <v>286</v>
      </c>
    </row>
    <row r="2223" customFormat="false" ht="15" hidden="false" customHeight="false" outlineLevel="0" collapsed="false">
      <c r="A2223" s="0" t="s">
        <v>1427</v>
      </c>
      <c r="B2223" s="0" t="s">
        <v>286</v>
      </c>
      <c r="C2223" s="0" t="s">
        <v>325</v>
      </c>
      <c r="D2223" s="0" t="n">
        <v>20180808</v>
      </c>
      <c r="E2223" s="0" t="s">
        <v>1776</v>
      </c>
      <c r="F2223" s="0" t="n">
        <v>26000</v>
      </c>
      <c r="G2223" s="0" t="n">
        <v>99.437</v>
      </c>
      <c r="H2223" s="0" t="n">
        <v>3.52785</v>
      </c>
      <c r="J2223" s="224" t="n">
        <f aca="false">ROUND(D2223/10000,0)</f>
        <v>2018</v>
      </c>
      <c r="K2223" s="224" t="n">
        <f aca="false">ROUND((D2223-J2223*10000)/100,0)</f>
        <v>8</v>
      </c>
      <c r="L2223" s="224" t="n">
        <f aca="false">D2223-J2223*10000-K2223*100</f>
        <v>8</v>
      </c>
      <c r="M2223" s="325" t="n">
        <f aca="false">DATE(J2223,K2223,L2223)</f>
        <v>43320</v>
      </c>
      <c r="N2223" s="222" t="n">
        <f aca="false">M2223+E2223</f>
        <v>43320.3958333333</v>
      </c>
      <c r="O2223" s="0" t="n">
        <v>99.437</v>
      </c>
      <c r="P2223" s="0" t="n">
        <v>3.52785</v>
      </c>
      <c r="Q2223" s="0" t="s">
        <v>286</v>
      </c>
    </row>
    <row r="2224" customFormat="false" ht="15" hidden="false" customHeight="false" outlineLevel="0" collapsed="false">
      <c r="A2224" s="0" t="s">
        <v>1427</v>
      </c>
      <c r="B2224" s="0" t="s">
        <v>286</v>
      </c>
      <c r="C2224" s="0" t="s">
        <v>325</v>
      </c>
      <c r="D2224" s="0" t="n">
        <v>20180808</v>
      </c>
      <c r="E2224" s="0" t="s">
        <v>1777</v>
      </c>
      <c r="F2224" s="0" t="n">
        <v>500000</v>
      </c>
      <c r="G2224" s="0" t="n">
        <v>99.738</v>
      </c>
      <c r="H2224" s="0" t="n">
        <v>3.405385</v>
      </c>
      <c r="J2224" s="224" t="n">
        <f aca="false">ROUND(D2224/10000,0)</f>
        <v>2018</v>
      </c>
      <c r="K2224" s="224" t="n">
        <f aca="false">ROUND((D2224-J2224*10000)/100,0)</f>
        <v>8</v>
      </c>
      <c r="L2224" s="224" t="n">
        <f aca="false">D2224-J2224*10000-K2224*100</f>
        <v>8</v>
      </c>
      <c r="M2224" s="325" t="n">
        <f aca="false">DATE(J2224,K2224,L2224)</f>
        <v>43320</v>
      </c>
      <c r="N2224" s="222" t="n">
        <f aca="false">M2224+E2224</f>
        <v>43320.450787037</v>
      </c>
      <c r="O2224" s="0" t="n">
        <v>99.738</v>
      </c>
      <c r="P2224" s="0" t="n">
        <v>3.405385</v>
      </c>
      <c r="Q2224" s="0" t="s">
        <v>286</v>
      </c>
    </row>
    <row r="2225" customFormat="false" ht="15" hidden="false" customHeight="false" outlineLevel="0" collapsed="false">
      <c r="A2225" s="0" t="s">
        <v>1427</v>
      </c>
      <c r="B2225" s="0" t="s">
        <v>286</v>
      </c>
      <c r="C2225" s="0" t="s">
        <v>325</v>
      </c>
      <c r="D2225" s="0" t="n">
        <v>20180808</v>
      </c>
      <c r="E2225" s="0" t="s">
        <v>1778</v>
      </c>
      <c r="F2225" s="0" t="n">
        <v>500000</v>
      </c>
      <c r="G2225" s="0" t="n">
        <v>99.488</v>
      </c>
      <c r="H2225" s="0" t="n">
        <v>3.507069</v>
      </c>
      <c r="J2225" s="224" t="n">
        <f aca="false">ROUND(D2225/10000,0)</f>
        <v>2018</v>
      </c>
      <c r="K2225" s="224" t="n">
        <f aca="false">ROUND((D2225-J2225*10000)/100,0)</f>
        <v>8</v>
      </c>
      <c r="L2225" s="224" t="n">
        <f aca="false">D2225-J2225*10000-K2225*100</f>
        <v>8</v>
      </c>
      <c r="M2225" s="325" t="n">
        <f aca="false">DATE(J2225,K2225,L2225)</f>
        <v>43320</v>
      </c>
      <c r="N2225" s="222" t="n">
        <f aca="false">M2225+E2225</f>
        <v>43320.4508796296</v>
      </c>
      <c r="O2225" s="0" t="n">
        <v>99.488</v>
      </c>
      <c r="P2225" s="0" t="n">
        <v>3.507069</v>
      </c>
      <c r="Q2225" s="0" t="s">
        <v>286</v>
      </c>
    </row>
    <row r="2226" customFormat="false" ht="15" hidden="false" customHeight="false" outlineLevel="0" collapsed="false">
      <c r="A2226" s="0" t="s">
        <v>1427</v>
      </c>
      <c r="B2226" s="0" t="s">
        <v>286</v>
      </c>
      <c r="C2226" s="0" t="s">
        <v>325</v>
      </c>
      <c r="D2226" s="0" t="n">
        <v>20180808</v>
      </c>
      <c r="E2226" s="0" t="s">
        <v>1779</v>
      </c>
      <c r="F2226" s="0" t="n">
        <v>265000</v>
      </c>
      <c r="G2226" s="0" t="n">
        <v>99.455</v>
      </c>
      <c r="H2226" s="0" t="n">
        <v>3.520514</v>
      </c>
      <c r="J2226" s="224" t="n">
        <f aca="false">ROUND(D2226/10000,0)</f>
        <v>2018</v>
      </c>
      <c r="K2226" s="224" t="n">
        <f aca="false">ROUND((D2226-J2226*10000)/100,0)</f>
        <v>8</v>
      </c>
      <c r="L2226" s="224" t="n">
        <f aca="false">D2226-J2226*10000-K2226*100</f>
        <v>8</v>
      </c>
      <c r="M2226" s="325" t="n">
        <f aca="false">DATE(J2226,K2226,L2226)</f>
        <v>43320</v>
      </c>
      <c r="N2226" s="222" t="n">
        <f aca="false">M2226+E2226</f>
        <v>43320.4579050926</v>
      </c>
      <c r="O2226" s="0" t="n">
        <v>99.455</v>
      </c>
      <c r="P2226" s="0" t="n">
        <v>3.520514</v>
      </c>
      <c r="Q2226" s="0" t="s">
        <v>286</v>
      </c>
    </row>
    <row r="2227" customFormat="false" ht="15" hidden="false" customHeight="false" outlineLevel="0" collapsed="false">
      <c r="A2227" s="0" t="s">
        <v>1427</v>
      </c>
      <c r="B2227" s="0" t="s">
        <v>286</v>
      </c>
      <c r="C2227" s="0" t="s">
        <v>325</v>
      </c>
      <c r="D2227" s="0" t="n">
        <v>20180808</v>
      </c>
      <c r="E2227" s="0" t="s">
        <v>1780</v>
      </c>
      <c r="F2227" s="0" t="n">
        <v>265000</v>
      </c>
      <c r="G2227" s="0" t="n">
        <v>99.753</v>
      </c>
      <c r="H2227" s="0" t="n">
        <v>3.399294</v>
      </c>
      <c r="J2227" s="224" t="n">
        <f aca="false">ROUND(D2227/10000,0)</f>
        <v>2018</v>
      </c>
      <c r="K2227" s="224" t="n">
        <f aca="false">ROUND((D2227-J2227*10000)/100,0)</f>
        <v>8</v>
      </c>
      <c r="L2227" s="224" t="n">
        <f aca="false">D2227-J2227*10000-K2227*100</f>
        <v>8</v>
      </c>
      <c r="M2227" s="325" t="n">
        <f aca="false">DATE(J2227,K2227,L2227)</f>
        <v>43320</v>
      </c>
      <c r="N2227" s="222" t="n">
        <f aca="false">M2227+E2227</f>
        <v>43320.4581481481</v>
      </c>
      <c r="O2227" s="0" t="n">
        <v>99.753</v>
      </c>
      <c r="P2227" s="0" t="n">
        <v>3.399294</v>
      </c>
      <c r="Q2227" s="0" t="s">
        <v>286</v>
      </c>
    </row>
    <row r="2228" customFormat="false" ht="15" hidden="false" customHeight="false" outlineLevel="0" collapsed="false">
      <c r="A2228" s="0" t="s">
        <v>1427</v>
      </c>
      <c r="B2228" s="0" t="s">
        <v>286</v>
      </c>
      <c r="C2228" s="0" t="s">
        <v>325</v>
      </c>
      <c r="D2228" s="0" t="n">
        <v>20180808</v>
      </c>
      <c r="E2228" s="0" t="s">
        <v>1781</v>
      </c>
      <c r="F2228" s="0" t="n">
        <v>6000</v>
      </c>
      <c r="G2228" s="0" t="n">
        <v>99.431</v>
      </c>
      <c r="H2228" s="0" t="n">
        <v>3.530296</v>
      </c>
      <c r="J2228" s="224" t="n">
        <f aca="false">ROUND(D2228/10000,0)</f>
        <v>2018</v>
      </c>
      <c r="K2228" s="224" t="n">
        <f aca="false">ROUND((D2228-J2228*10000)/100,0)</f>
        <v>8</v>
      </c>
      <c r="L2228" s="224" t="n">
        <f aca="false">D2228-J2228*10000-K2228*100</f>
        <v>8</v>
      </c>
      <c r="M2228" s="325" t="n">
        <f aca="false">DATE(J2228,K2228,L2228)</f>
        <v>43320</v>
      </c>
      <c r="N2228" s="222" t="n">
        <f aca="false">M2228+E2228</f>
        <v>43320.475474537</v>
      </c>
      <c r="O2228" s="0" t="n">
        <v>99.431</v>
      </c>
      <c r="P2228" s="0" t="n">
        <v>3.530296</v>
      </c>
      <c r="Q2228" s="0" t="s">
        <v>286</v>
      </c>
    </row>
    <row r="2229" customFormat="false" ht="15" hidden="false" customHeight="false" outlineLevel="0" collapsed="false">
      <c r="A2229" s="0" t="s">
        <v>1427</v>
      </c>
      <c r="B2229" s="0" t="s">
        <v>286</v>
      </c>
      <c r="C2229" s="0" t="s">
        <v>325</v>
      </c>
      <c r="D2229" s="0" t="n">
        <v>20180808</v>
      </c>
      <c r="E2229" s="0" t="s">
        <v>1781</v>
      </c>
      <c r="F2229" s="0" t="n">
        <v>6000</v>
      </c>
      <c r="G2229" s="0" t="n">
        <v>99.331</v>
      </c>
      <c r="H2229" s="0" t="n">
        <v>3.571085</v>
      </c>
      <c r="J2229" s="224" t="n">
        <f aca="false">ROUND(D2229/10000,0)</f>
        <v>2018</v>
      </c>
      <c r="K2229" s="224" t="n">
        <f aca="false">ROUND((D2229-J2229*10000)/100,0)</f>
        <v>8</v>
      </c>
      <c r="L2229" s="224" t="n">
        <f aca="false">D2229-J2229*10000-K2229*100</f>
        <v>8</v>
      </c>
      <c r="M2229" s="325" t="n">
        <f aca="false">DATE(J2229,K2229,L2229)</f>
        <v>43320</v>
      </c>
      <c r="N2229" s="222" t="n">
        <f aca="false">M2229+E2229</f>
        <v>43320.475474537</v>
      </c>
      <c r="O2229" s="0" t="n">
        <v>99.331</v>
      </c>
      <c r="P2229" s="0" t="n">
        <v>3.571085</v>
      </c>
      <c r="Q2229" s="0" t="s">
        <v>286</v>
      </c>
    </row>
    <row r="2230" customFormat="false" ht="15" hidden="false" customHeight="false" outlineLevel="0" collapsed="false">
      <c r="A2230" s="0" t="s">
        <v>1427</v>
      </c>
      <c r="B2230" s="0" t="s">
        <v>286</v>
      </c>
      <c r="C2230" s="0" t="s">
        <v>325</v>
      </c>
      <c r="D2230" s="0" t="n">
        <v>20180808</v>
      </c>
      <c r="E2230" s="0" t="s">
        <v>1782</v>
      </c>
      <c r="F2230" s="0" t="n">
        <v>25000</v>
      </c>
      <c r="G2230" s="0" t="n">
        <v>99.415</v>
      </c>
      <c r="H2230" s="0" t="n">
        <v>3.536819</v>
      </c>
      <c r="J2230" s="224" t="n">
        <f aca="false">ROUND(D2230/10000,0)</f>
        <v>2018</v>
      </c>
      <c r="K2230" s="224" t="n">
        <f aca="false">ROUND((D2230-J2230*10000)/100,0)</f>
        <v>8</v>
      </c>
      <c r="L2230" s="224" t="n">
        <f aca="false">D2230-J2230*10000-K2230*100</f>
        <v>8</v>
      </c>
      <c r="M2230" s="325" t="n">
        <f aca="false">DATE(J2230,K2230,L2230)</f>
        <v>43320</v>
      </c>
      <c r="N2230" s="222" t="n">
        <f aca="false">M2230+E2230</f>
        <v>43320.4766435185</v>
      </c>
      <c r="O2230" s="0" t="n">
        <v>99.415</v>
      </c>
      <c r="P2230" s="0" t="n">
        <v>3.536819</v>
      </c>
      <c r="Q2230" s="0" t="s">
        <v>286</v>
      </c>
    </row>
    <row r="2231" customFormat="false" ht="15" hidden="false" customHeight="false" outlineLevel="0" collapsed="false">
      <c r="A2231" s="0" t="s">
        <v>1427</v>
      </c>
      <c r="B2231" s="0" t="s">
        <v>286</v>
      </c>
      <c r="C2231" s="0" t="s">
        <v>325</v>
      </c>
      <c r="D2231" s="0" t="n">
        <v>20180808</v>
      </c>
      <c r="E2231" s="0" t="s">
        <v>1783</v>
      </c>
      <c r="F2231" s="0" t="n">
        <v>25000</v>
      </c>
      <c r="G2231" s="0" t="n">
        <v>99.415</v>
      </c>
      <c r="H2231" s="0" t="n">
        <v>3.536819</v>
      </c>
      <c r="J2231" s="224" t="n">
        <f aca="false">ROUND(D2231/10000,0)</f>
        <v>2018</v>
      </c>
      <c r="K2231" s="224" t="n">
        <f aca="false">ROUND((D2231-J2231*10000)/100,0)</f>
        <v>8</v>
      </c>
      <c r="L2231" s="224" t="n">
        <f aca="false">D2231-J2231*10000-K2231*100</f>
        <v>8</v>
      </c>
      <c r="M2231" s="325" t="n">
        <f aca="false">DATE(J2231,K2231,L2231)</f>
        <v>43320</v>
      </c>
      <c r="N2231" s="222" t="n">
        <f aca="false">M2231+E2231</f>
        <v>43320.4768865741</v>
      </c>
      <c r="O2231" s="0" t="n">
        <v>99.415</v>
      </c>
      <c r="P2231" s="0" t="n">
        <v>3.536819</v>
      </c>
      <c r="Q2231" s="0" t="s">
        <v>286</v>
      </c>
    </row>
    <row r="2232" customFormat="false" ht="15" hidden="false" customHeight="false" outlineLevel="0" collapsed="false">
      <c r="A2232" s="0" t="s">
        <v>1427</v>
      </c>
      <c r="B2232" s="0" t="s">
        <v>286</v>
      </c>
      <c r="C2232" s="0" t="s">
        <v>325</v>
      </c>
      <c r="D2232" s="0" t="n">
        <v>20180808</v>
      </c>
      <c r="E2232" s="0" t="s">
        <v>1783</v>
      </c>
      <c r="F2232" s="0" t="n">
        <v>25000</v>
      </c>
      <c r="G2232" s="0" t="n">
        <v>99.515</v>
      </c>
      <c r="H2232" s="0" t="n">
        <v>3.496072</v>
      </c>
      <c r="J2232" s="224" t="n">
        <f aca="false">ROUND(D2232/10000,0)</f>
        <v>2018</v>
      </c>
      <c r="K2232" s="224" t="n">
        <f aca="false">ROUND((D2232-J2232*10000)/100,0)</f>
        <v>8</v>
      </c>
      <c r="L2232" s="224" t="n">
        <f aca="false">D2232-J2232*10000-K2232*100</f>
        <v>8</v>
      </c>
      <c r="M2232" s="325" t="n">
        <f aca="false">DATE(J2232,K2232,L2232)</f>
        <v>43320</v>
      </c>
      <c r="N2232" s="222" t="n">
        <f aca="false">M2232+E2232</f>
        <v>43320.4768865741</v>
      </c>
      <c r="O2232" s="0" t="n">
        <v>99.515</v>
      </c>
      <c r="P2232" s="0" t="n">
        <v>3.496072</v>
      </c>
      <c r="Q2232" s="0" t="s">
        <v>286</v>
      </c>
    </row>
    <row r="2233" customFormat="false" ht="15" hidden="false" customHeight="false" outlineLevel="0" collapsed="false">
      <c r="A2233" s="0" t="s">
        <v>1427</v>
      </c>
      <c r="B2233" s="0" t="s">
        <v>286</v>
      </c>
      <c r="C2233" s="0" t="s">
        <v>325</v>
      </c>
      <c r="D2233" s="0" t="n">
        <v>20180808</v>
      </c>
      <c r="E2233" s="0" t="s">
        <v>1783</v>
      </c>
      <c r="F2233" s="0" t="n">
        <v>25000</v>
      </c>
      <c r="G2233" s="0" t="n">
        <v>99.415</v>
      </c>
      <c r="H2233" s="0" t="n">
        <v>3.536819</v>
      </c>
      <c r="J2233" s="224" t="n">
        <f aca="false">ROUND(D2233/10000,0)</f>
        <v>2018</v>
      </c>
      <c r="K2233" s="224" t="n">
        <f aca="false">ROUND((D2233-J2233*10000)/100,0)</f>
        <v>8</v>
      </c>
      <c r="L2233" s="224" t="n">
        <f aca="false">D2233-J2233*10000-K2233*100</f>
        <v>8</v>
      </c>
      <c r="M2233" s="325" t="n">
        <f aca="false">DATE(J2233,K2233,L2233)</f>
        <v>43320</v>
      </c>
      <c r="N2233" s="222" t="n">
        <f aca="false">M2233+E2233</f>
        <v>43320.4768865741</v>
      </c>
      <c r="O2233" s="0" t="n">
        <v>99.415</v>
      </c>
      <c r="P2233" s="0" t="n">
        <v>3.536819</v>
      </c>
      <c r="Q2233" s="0" t="s">
        <v>286</v>
      </c>
    </row>
    <row r="2234" customFormat="false" ht="15" hidden="false" customHeight="false" outlineLevel="0" collapsed="false">
      <c r="A2234" s="0" t="s">
        <v>1427</v>
      </c>
      <c r="B2234" s="0" t="s">
        <v>286</v>
      </c>
      <c r="C2234" s="0" t="s">
        <v>325</v>
      </c>
      <c r="D2234" s="0" t="n">
        <v>20180808</v>
      </c>
      <c r="E2234" s="0" t="s">
        <v>1784</v>
      </c>
      <c r="F2234" s="0" t="n">
        <v>2000000</v>
      </c>
      <c r="G2234" s="0" t="n">
        <v>99.47475</v>
      </c>
      <c r="H2234" s="0" t="n">
        <v>3.512467</v>
      </c>
      <c r="J2234" s="224" t="n">
        <f aca="false">ROUND(D2234/10000,0)</f>
        <v>2018</v>
      </c>
      <c r="K2234" s="224" t="n">
        <f aca="false">ROUND((D2234-J2234*10000)/100,0)</f>
        <v>8</v>
      </c>
      <c r="L2234" s="224" t="n">
        <f aca="false">D2234-J2234*10000-K2234*100</f>
        <v>8</v>
      </c>
      <c r="M2234" s="325" t="n">
        <f aca="false">DATE(J2234,K2234,L2234)</f>
        <v>43320</v>
      </c>
      <c r="N2234" s="222" t="n">
        <f aca="false">M2234+E2234</f>
        <v>43320.4829513889</v>
      </c>
      <c r="O2234" s="0" t="n">
        <v>99.47475</v>
      </c>
      <c r="P2234" s="0" t="n">
        <v>3.512467</v>
      </c>
      <c r="Q2234" s="0" t="s">
        <v>286</v>
      </c>
    </row>
    <row r="2235" customFormat="false" ht="15" hidden="false" customHeight="false" outlineLevel="0" collapsed="false">
      <c r="A2235" s="0" t="s">
        <v>1427</v>
      </c>
      <c r="B2235" s="0" t="s">
        <v>286</v>
      </c>
      <c r="C2235" s="0" t="s">
        <v>325</v>
      </c>
      <c r="D2235" s="0" t="n">
        <v>20180808</v>
      </c>
      <c r="E2235" s="0" t="s">
        <v>1785</v>
      </c>
      <c r="F2235" s="0" t="n">
        <v>2000000</v>
      </c>
      <c r="G2235" s="0" t="n">
        <v>99.461</v>
      </c>
      <c r="H2235" s="0" t="n">
        <v>3.518069</v>
      </c>
      <c r="J2235" s="224" t="n">
        <f aca="false">ROUND(D2235/10000,0)</f>
        <v>2018</v>
      </c>
      <c r="K2235" s="224" t="n">
        <f aca="false">ROUND((D2235-J2235*10000)/100,0)</f>
        <v>8</v>
      </c>
      <c r="L2235" s="224" t="n">
        <f aca="false">D2235-J2235*10000-K2235*100</f>
        <v>8</v>
      </c>
      <c r="M2235" s="325" t="n">
        <f aca="false">DATE(J2235,K2235,L2235)</f>
        <v>43320</v>
      </c>
      <c r="N2235" s="222" t="n">
        <f aca="false">M2235+E2235</f>
        <v>43320.4829976852</v>
      </c>
      <c r="O2235" s="0" t="n">
        <v>99.461</v>
      </c>
      <c r="P2235" s="0" t="n">
        <v>3.518069</v>
      </c>
      <c r="Q2235" s="0" t="s">
        <v>286</v>
      </c>
    </row>
    <row r="2236" customFormat="false" ht="15" hidden="false" customHeight="false" outlineLevel="0" collapsed="false">
      <c r="A2236" s="0" t="s">
        <v>1427</v>
      </c>
      <c r="B2236" s="0" t="s">
        <v>286</v>
      </c>
      <c r="C2236" s="0" t="s">
        <v>325</v>
      </c>
      <c r="D2236" s="0" t="n">
        <v>20180808</v>
      </c>
      <c r="E2236" s="0" t="s">
        <v>1786</v>
      </c>
      <c r="F2236" s="0" t="n">
        <v>150000</v>
      </c>
      <c r="G2236" s="0" t="n">
        <v>99.397</v>
      </c>
      <c r="H2236" s="0" t="n">
        <v>3.544159</v>
      </c>
      <c r="J2236" s="224" t="n">
        <f aca="false">ROUND(D2236/10000,0)</f>
        <v>2018</v>
      </c>
      <c r="K2236" s="224" t="n">
        <f aca="false">ROUND((D2236-J2236*10000)/100,0)</f>
        <v>8</v>
      </c>
      <c r="L2236" s="224" t="n">
        <f aca="false">D2236-J2236*10000-K2236*100</f>
        <v>8</v>
      </c>
      <c r="M2236" s="325" t="n">
        <f aca="false">DATE(J2236,K2236,L2236)</f>
        <v>43320</v>
      </c>
      <c r="N2236" s="222" t="n">
        <f aca="false">M2236+E2236</f>
        <v>43320.4931134259</v>
      </c>
      <c r="O2236" s="0" t="n">
        <v>99.397</v>
      </c>
      <c r="P2236" s="0" t="n">
        <v>3.544159</v>
      </c>
      <c r="Q2236" s="0" t="s">
        <v>286</v>
      </c>
    </row>
    <row r="2237" customFormat="false" ht="15" hidden="false" customHeight="false" outlineLevel="0" collapsed="false">
      <c r="A2237" s="0" t="s">
        <v>1427</v>
      </c>
      <c r="B2237" s="0" t="s">
        <v>286</v>
      </c>
      <c r="C2237" s="0" t="s">
        <v>325</v>
      </c>
      <c r="D2237" s="0" t="n">
        <v>20180808</v>
      </c>
      <c r="E2237" s="0" t="s">
        <v>1787</v>
      </c>
      <c r="F2237" s="0" t="n">
        <v>150000</v>
      </c>
      <c r="G2237" s="0" t="n">
        <v>99.397</v>
      </c>
      <c r="H2237" s="0" t="n">
        <v>3.544159</v>
      </c>
      <c r="J2237" s="224" t="n">
        <f aca="false">ROUND(D2237/10000,0)</f>
        <v>2018</v>
      </c>
      <c r="K2237" s="224" t="n">
        <f aca="false">ROUND((D2237-J2237*10000)/100,0)</f>
        <v>8</v>
      </c>
      <c r="L2237" s="224" t="n">
        <f aca="false">D2237-J2237*10000-K2237*100</f>
        <v>8</v>
      </c>
      <c r="M2237" s="325" t="n">
        <f aca="false">DATE(J2237,K2237,L2237)</f>
        <v>43320</v>
      </c>
      <c r="N2237" s="222" t="n">
        <f aca="false">M2237+E2237</f>
        <v>43320.493287037</v>
      </c>
      <c r="O2237" s="0" t="n">
        <v>99.397</v>
      </c>
      <c r="P2237" s="0" t="n">
        <v>3.544159</v>
      </c>
      <c r="Q2237" s="0" t="s">
        <v>286</v>
      </c>
    </row>
    <row r="2238" customFormat="false" ht="15" hidden="false" customHeight="false" outlineLevel="0" collapsed="false">
      <c r="A2238" s="0" t="s">
        <v>1427</v>
      </c>
      <c r="B2238" s="0" t="s">
        <v>286</v>
      </c>
      <c r="C2238" s="0" t="s">
        <v>325</v>
      </c>
      <c r="D2238" s="0" t="n">
        <v>20180808</v>
      </c>
      <c r="E2238" s="0" t="s">
        <v>1788</v>
      </c>
      <c r="F2238" s="0" t="n">
        <v>10000</v>
      </c>
      <c r="G2238" s="0" t="n">
        <v>99.545</v>
      </c>
      <c r="H2238" s="0" t="n">
        <v>3.483858</v>
      </c>
      <c r="J2238" s="224" t="n">
        <f aca="false">ROUND(D2238/10000,0)</f>
        <v>2018</v>
      </c>
      <c r="K2238" s="224" t="n">
        <f aca="false">ROUND((D2238-J2238*10000)/100,0)</f>
        <v>8</v>
      </c>
      <c r="L2238" s="224" t="n">
        <f aca="false">D2238-J2238*10000-K2238*100</f>
        <v>8</v>
      </c>
      <c r="M2238" s="325" t="n">
        <f aca="false">DATE(J2238,K2238,L2238)</f>
        <v>43320</v>
      </c>
      <c r="N2238" s="222" t="n">
        <f aca="false">M2238+E2238</f>
        <v>43320.5084837963</v>
      </c>
      <c r="O2238" s="0" t="n">
        <v>99.545</v>
      </c>
      <c r="P2238" s="0" t="n">
        <v>3.483858</v>
      </c>
      <c r="Q2238" s="0" t="s">
        <v>286</v>
      </c>
    </row>
    <row r="2239" customFormat="false" ht="15" hidden="false" customHeight="false" outlineLevel="0" collapsed="false">
      <c r="A2239" s="0" t="s">
        <v>1427</v>
      </c>
      <c r="B2239" s="0" t="s">
        <v>286</v>
      </c>
      <c r="C2239" s="0" t="s">
        <v>325</v>
      </c>
      <c r="D2239" s="0" t="n">
        <v>20180808</v>
      </c>
      <c r="E2239" s="0" t="s">
        <v>1788</v>
      </c>
      <c r="F2239" s="0" t="n">
        <v>10000</v>
      </c>
      <c r="G2239" s="0" t="n">
        <v>99.545</v>
      </c>
      <c r="H2239" s="0" t="n">
        <v>3.483858</v>
      </c>
      <c r="J2239" s="224" t="n">
        <f aca="false">ROUND(D2239/10000,0)</f>
        <v>2018</v>
      </c>
      <c r="K2239" s="224" t="n">
        <f aca="false">ROUND((D2239-J2239*10000)/100,0)</f>
        <v>8</v>
      </c>
      <c r="L2239" s="224" t="n">
        <f aca="false">D2239-J2239*10000-K2239*100</f>
        <v>8</v>
      </c>
      <c r="M2239" s="325" t="n">
        <f aca="false">DATE(J2239,K2239,L2239)</f>
        <v>43320</v>
      </c>
      <c r="N2239" s="222" t="n">
        <f aca="false">M2239+E2239</f>
        <v>43320.5084837963</v>
      </c>
      <c r="O2239" s="0" t="n">
        <v>99.545</v>
      </c>
      <c r="P2239" s="0" t="n">
        <v>3.483858</v>
      </c>
      <c r="Q2239" s="0" t="s">
        <v>286</v>
      </c>
    </row>
    <row r="2240" customFormat="false" ht="15" hidden="false" customHeight="false" outlineLevel="0" collapsed="false">
      <c r="A2240" s="0" t="s">
        <v>1427</v>
      </c>
      <c r="B2240" s="0" t="s">
        <v>286</v>
      </c>
      <c r="C2240" s="0" t="s">
        <v>325</v>
      </c>
      <c r="D2240" s="0" t="n">
        <v>20180808</v>
      </c>
      <c r="E2240" s="0" t="s">
        <v>1789</v>
      </c>
      <c r="F2240" s="0" t="n">
        <v>150000</v>
      </c>
      <c r="G2240" s="0" t="n">
        <v>99.408</v>
      </c>
      <c r="H2240" s="0" t="n">
        <v>3.539673</v>
      </c>
      <c r="J2240" s="224" t="n">
        <f aca="false">ROUND(D2240/10000,0)</f>
        <v>2018</v>
      </c>
      <c r="K2240" s="224" t="n">
        <f aca="false">ROUND((D2240-J2240*10000)/100,0)</f>
        <v>8</v>
      </c>
      <c r="L2240" s="224" t="n">
        <f aca="false">D2240-J2240*10000-K2240*100</f>
        <v>8</v>
      </c>
      <c r="M2240" s="325" t="n">
        <f aca="false">DATE(J2240,K2240,L2240)</f>
        <v>43320</v>
      </c>
      <c r="N2240" s="222" t="n">
        <f aca="false">M2240+E2240</f>
        <v>43320.5254166667</v>
      </c>
      <c r="O2240" s="0" t="n">
        <v>99.408</v>
      </c>
      <c r="P2240" s="0" t="n">
        <v>3.539673</v>
      </c>
      <c r="Q2240" s="0" t="s">
        <v>286</v>
      </c>
    </row>
    <row r="2241" customFormat="false" ht="15" hidden="false" customHeight="false" outlineLevel="0" collapsed="false">
      <c r="A2241" s="0" t="s">
        <v>1427</v>
      </c>
      <c r="B2241" s="0" t="s">
        <v>286</v>
      </c>
      <c r="C2241" s="0" t="s">
        <v>325</v>
      </c>
      <c r="D2241" s="0" t="n">
        <v>20180808</v>
      </c>
      <c r="E2241" s="0" t="s">
        <v>1789</v>
      </c>
      <c r="F2241" s="0" t="n">
        <v>150000</v>
      </c>
      <c r="G2241" s="0" t="n">
        <v>99.408</v>
      </c>
      <c r="H2241" s="0" t="n">
        <v>3.539673</v>
      </c>
      <c r="J2241" s="224" t="n">
        <f aca="false">ROUND(D2241/10000,0)</f>
        <v>2018</v>
      </c>
      <c r="K2241" s="224" t="n">
        <f aca="false">ROUND((D2241-J2241*10000)/100,0)</f>
        <v>8</v>
      </c>
      <c r="L2241" s="224" t="n">
        <f aca="false">D2241-J2241*10000-K2241*100</f>
        <v>8</v>
      </c>
      <c r="M2241" s="325" t="n">
        <f aca="false">DATE(J2241,K2241,L2241)</f>
        <v>43320</v>
      </c>
      <c r="N2241" s="222" t="n">
        <f aca="false">M2241+E2241</f>
        <v>43320.5254166667</v>
      </c>
      <c r="O2241" s="0" t="n">
        <v>99.408</v>
      </c>
      <c r="P2241" s="0" t="n">
        <v>3.539673</v>
      </c>
      <c r="Q2241" s="0" t="s">
        <v>286</v>
      </c>
    </row>
    <row r="2242" customFormat="false" ht="15" hidden="false" customHeight="false" outlineLevel="0" collapsed="false">
      <c r="A2242" s="0" t="s">
        <v>1427</v>
      </c>
      <c r="B2242" s="0" t="s">
        <v>286</v>
      </c>
      <c r="C2242" s="0" t="s">
        <v>325</v>
      </c>
      <c r="D2242" s="0" t="n">
        <v>20180808</v>
      </c>
      <c r="E2242" s="0" t="s">
        <v>1790</v>
      </c>
      <c r="F2242" s="0" t="n">
        <v>50000</v>
      </c>
      <c r="G2242" s="0" t="n">
        <v>99.421</v>
      </c>
      <c r="H2242" s="0" t="n">
        <v>3.534373</v>
      </c>
      <c r="J2242" s="224" t="n">
        <f aca="false">ROUND(D2242/10000,0)</f>
        <v>2018</v>
      </c>
      <c r="K2242" s="224" t="n">
        <f aca="false">ROUND((D2242-J2242*10000)/100,0)</f>
        <v>8</v>
      </c>
      <c r="L2242" s="224" t="n">
        <f aca="false">D2242-J2242*10000-K2242*100</f>
        <v>8</v>
      </c>
      <c r="M2242" s="325" t="n">
        <f aca="false">DATE(J2242,K2242,L2242)</f>
        <v>43320</v>
      </c>
      <c r="N2242" s="222" t="n">
        <f aca="false">M2242+E2242</f>
        <v>43320.5737731482</v>
      </c>
      <c r="O2242" s="0" t="n">
        <v>99.421</v>
      </c>
      <c r="P2242" s="0" t="n">
        <v>3.534373</v>
      </c>
      <c r="Q2242" s="0" t="s">
        <v>286</v>
      </c>
    </row>
    <row r="2243" customFormat="false" ht="15" hidden="false" customHeight="false" outlineLevel="0" collapsed="false">
      <c r="A2243" s="0" t="s">
        <v>1427</v>
      </c>
      <c r="B2243" s="0" t="s">
        <v>286</v>
      </c>
      <c r="C2243" s="0" t="s">
        <v>325</v>
      </c>
      <c r="D2243" s="0" t="n">
        <v>20180808</v>
      </c>
      <c r="E2243" s="0" t="s">
        <v>1790</v>
      </c>
      <c r="F2243" s="0" t="n">
        <v>50000</v>
      </c>
      <c r="G2243" s="0" t="n">
        <v>99.819</v>
      </c>
      <c r="H2243" s="0" t="n">
        <v>3.372507</v>
      </c>
      <c r="J2243" s="224" t="n">
        <f aca="false">ROUND(D2243/10000,0)</f>
        <v>2018</v>
      </c>
      <c r="K2243" s="224" t="n">
        <f aca="false">ROUND((D2243-J2243*10000)/100,0)</f>
        <v>8</v>
      </c>
      <c r="L2243" s="224" t="n">
        <f aca="false">D2243-J2243*10000-K2243*100</f>
        <v>8</v>
      </c>
      <c r="M2243" s="325" t="n">
        <f aca="false">DATE(J2243,K2243,L2243)</f>
        <v>43320</v>
      </c>
      <c r="N2243" s="222" t="n">
        <f aca="false">M2243+E2243</f>
        <v>43320.5737731482</v>
      </c>
      <c r="O2243" s="0" t="n">
        <v>99.819</v>
      </c>
      <c r="P2243" s="0" t="n">
        <v>3.372507</v>
      </c>
      <c r="Q2243" s="0" t="s">
        <v>286</v>
      </c>
    </row>
    <row r="2244" customFormat="false" ht="15" hidden="false" customHeight="false" outlineLevel="0" collapsed="false">
      <c r="A2244" s="0" t="s">
        <v>1427</v>
      </c>
      <c r="B2244" s="0" t="s">
        <v>286</v>
      </c>
      <c r="C2244" s="0" t="s">
        <v>325</v>
      </c>
      <c r="D2244" s="0" t="n">
        <v>20180808</v>
      </c>
      <c r="E2244" s="0" t="s">
        <v>1791</v>
      </c>
      <c r="F2244" s="0" t="n">
        <v>875000</v>
      </c>
      <c r="G2244" s="0" t="n">
        <v>99.422</v>
      </c>
      <c r="H2244" s="0" t="n">
        <v>3.533965</v>
      </c>
      <c r="J2244" s="224" t="n">
        <f aca="false">ROUND(D2244/10000,0)</f>
        <v>2018</v>
      </c>
      <c r="K2244" s="224" t="n">
        <f aca="false">ROUND((D2244-J2244*10000)/100,0)</f>
        <v>8</v>
      </c>
      <c r="L2244" s="224" t="n">
        <f aca="false">D2244-J2244*10000-K2244*100</f>
        <v>8</v>
      </c>
      <c r="M2244" s="325" t="n">
        <f aca="false">DATE(J2244,K2244,L2244)</f>
        <v>43320</v>
      </c>
      <c r="N2244" s="222" t="n">
        <f aca="false">M2244+E2244</f>
        <v>43320.5875694445</v>
      </c>
      <c r="O2244" s="0" t="n">
        <v>99.422</v>
      </c>
      <c r="P2244" s="0" t="n">
        <v>3.533965</v>
      </c>
      <c r="Q2244" s="0" t="s">
        <v>286</v>
      </c>
    </row>
    <row r="2245" customFormat="false" ht="15" hidden="false" customHeight="false" outlineLevel="0" collapsed="false">
      <c r="A2245" s="0" t="s">
        <v>1427</v>
      </c>
      <c r="B2245" s="0" t="s">
        <v>286</v>
      </c>
      <c r="C2245" s="0" t="s">
        <v>325</v>
      </c>
      <c r="D2245" s="0" t="n">
        <v>20180808</v>
      </c>
      <c r="E2245" s="0" t="s">
        <v>1792</v>
      </c>
      <c r="F2245" s="0" t="n">
        <v>100000</v>
      </c>
      <c r="G2245" s="0" t="n">
        <v>99.48</v>
      </c>
      <c r="H2245" s="0" t="n">
        <v>3.510328</v>
      </c>
      <c r="J2245" s="224" t="n">
        <f aca="false">ROUND(D2245/10000,0)</f>
        <v>2018</v>
      </c>
      <c r="K2245" s="224" t="n">
        <f aca="false">ROUND((D2245-J2245*10000)/100,0)</f>
        <v>8</v>
      </c>
      <c r="L2245" s="224" t="n">
        <f aca="false">D2245-J2245*10000-K2245*100</f>
        <v>8</v>
      </c>
      <c r="M2245" s="325" t="n">
        <f aca="false">DATE(J2245,K2245,L2245)</f>
        <v>43320</v>
      </c>
      <c r="N2245" s="222" t="n">
        <f aca="false">M2245+E2245</f>
        <v>43320.5938078704</v>
      </c>
      <c r="O2245" s="0" t="n">
        <v>99.48</v>
      </c>
      <c r="P2245" s="0" t="n">
        <v>3.510328</v>
      </c>
      <c r="Q2245" s="0" t="s">
        <v>286</v>
      </c>
    </row>
    <row r="2246" customFormat="false" ht="15" hidden="false" customHeight="false" outlineLevel="0" collapsed="false">
      <c r="A2246" s="0" t="s">
        <v>1427</v>
      </c>
      <c r="B2246" s="0" t="s">
        <v>286</v>
      </c>
      <c r="C2246" s="0" t="s">
        <v>325</v>
      </c>
      <c r="D2246" s="0" t="n">
        <v>20180808</v>
      </c>
      <c r="E2246" s="0" t="s">
        <v>1792</v>
      </c>
      <c r="F2246" s="0" t="n">
        <v>100000</v>
      </c>
      <c r="G2246" s="0" t="n">
        <v>99.48</v>
      </c>
      <c r="H2246" s="0" t="n">
        <v>3.510328</v>
      </c>
      <c r="J2246" s="224" t="n">
        <f aca="false">ROUND(D2246/10000,0)</f>
        <v>2018</v>
      </c>
      <c r="K2246" s="224" t="n">
        <f aca="false">ROUND((D2246-J2246*10000)/100,0)</f>
        <v>8</v>
      </c>
      <c r="L2246" s="224" t="n">
        <f aca="false">D2246-J2246*10000-K2246*100</f>
        <v>8</v>
      </c>
      <c r="M2246" s="325" t="n">
        <f aca="false">DATE(J2246,K2246,L2246)</f>
        <v>43320</v>
      </c>
      <c r="N2246" s="222" t="n">
        <f aca="false">M2246+E2246</f>
        <v>43320.5938078704</v>
      </c>
      <c r="O2246" s="0" t="n">
        <v>99.48</v>
      </c>
      <c r="P2246" s="0" t="n">
        <v>3.510328</v>
      </c>
      <c r="Q2246" s="0" t="s">
        <v>286</v>
      </c>
    </row>
    <row r="2247" customFormat="false" ht="15" hidden="false" customHeight="false" outlineLevel="0" collapsed="false">
      <c r="A2247" s="0" t="s">
        <v>1427</v>
      </c>
      <c r="B2247" s="0" t="s">
        <v>286</v>
      </c>
      <c r="C2247" s="0" t="s">
        <v>325</v>
      </c>
      <c r="D2247" s="0" t="n">
        <v>20180808</v>
      </c>
      <c r="E2247" s="0" t="s">
        <v>1793</v>
      </c>
      <c r="F2247" s="0" t="n">
        <v>65000</v>
      </c>
      <c r="G2247" s="0" t="n">
        <v>99.385</v>
      </c>
      <c r="H2247" s="0" t="n">
        <v>3.549053</v>
      </c>
      <c r="J2247" s="224" t="n">
        <f aca="false">ROUND(D2247/10000,0)</f>
        <v>2018</v>
      </c>
      <c r="K2247" s="224" t="n">
        <f aca="false">ROUND((D2247-J2247*10000)/100,0)</f>
        <v>8</v>
      </c>
      <c r="L2247" s="224" t="n">
        <f aca="false">D2247-J2247*10000-K2247*100</f>
        <v>8</v>
      </c>
      <c r="M2247" s="325" t="n">
        <f aca="false">DATE(J2247,K2247,L2247)</f>
        <v>43320</v>
      </c>
      <c r="N2247" s="222" t="n">
        <f aca="false">M2247+E2247</f>
        <v>43320.598900463</v>
      </c>
      <c r="O2247" s="0" t="n">
        <v>99.385</v>
      </c>
      <c r="P2247" s="0" t="n">
        <v>3.549053</v>
      </c>
      <c r="Q2247" s="0" t="s">
        <v>286</v>
      </c>
    </row>
    <row r="2248" customFormat="false" ht="15" hidden="false" customHeight="false" outlineLevel="0" collapsed="false">
      <c r="A2248" s="0" t="s">
        <v>1427</v>
      </c>
      <c r="B2248" s="0" t="s">
        <v>286</v>
      </c>
      <c r="C2248" s="0" t="s">
        <v>325</v>
      </c>
      <c r="D2248" s="0" t="n">
        <v>20180808</v>
      </c>
      <c r="E2248" s="0" t="s">
        <v>1793</v>
      </c>
      <c r="F2248" s="0" t="n">
        <v>65000</v>
      </c>
      <c r="G2248" s="0" t="n">
        <v>99.385</v>
      </c>
      <c r="H2248" s="0" t="n">
        <v>3.549053</v>
      </c>
      <c r="J2248" s="224" t="n">
        <f aca="false">ROUND(D2248/10000,0)</f>
        <v>2018</v>
      </c>
      <c r="K2248" s="224" t="n">
        <f aca="false">ROUND((D2248-J2248*10000)/100,0)</f>
        <v>8</v>
      </c>
      <c r="L2248" s="224" t="n">
        <f aca="false">D2248-J2248*10000-K2248*100</f>
        <v>8</v>
      </c>
      <c r="M2248" s="325" t="n">
        <f aca="false">DATE(J2248,K2248,L2248)</f>
        <v>43320</v>
      </c>
      <c r="N2248" s="222" t="n">
        <f aca="false">M2248+E2248</f>
        <v>43320.598900463</v>
      </c>
      <c r="O2248" s="0" t="n">
        <v>99.385</v>
      </c>
      <c r="P2248" s="0" t="n">
        <v>3.549053</v>
      </c>
      <c r="Q2248" s="0" t="s">
        <v>286</v>
      </c>
    </row>
    <row r="2249" customFormat="false" ht="15" hidden="false" customHeight="false" outlineLevel="0" collapsed="false">
      <c r="A2249" s="0" t="s">
        <v>1427</v>
      </c>
      <c r="B2249" s="0" t="s">
        <v>286</v>
      </c>
      <c r="C2249" s="0" t="s">
        <v>325</v>
      </c>
      <c r="D2249" s="0" t="n">
        <v>20180808</v>
      </c>
      <c r="E2249" s="0" t="s">
        <v>1793</v>
      </c>
      <c r="F2249" s="0" t="n">
        <v>65000</v>
      </c>
      <c r="G2249" s="0" t="n">
        <v>99.385</v>
      </c>
      <c r="H2249" s="0" t="n">
        <v>3.549053</v>
      </c>
      <c r="J2249" s="224" t="n">
        <f aca="false">ROUND(D2249/10000,0)</f>
        <v>2018</v>
      </c>
      <c r="K2249" s="224" t="n">
        <f aca="false">ROUND((D2249-J2249*10000)/100,0)</f>
        <v>8</v>
      </c>
      <c r="L2249" s="224" t="n">
        <f aca="false">D2249-J2249*10000-K2249*100</f>
        <v>8</v>
      </c>
      <c r="M2249" s="325" t="n">
        <f aca="false">DATE(J2249,K2249,L2249)</f>
        <v>43320</v>
      </c>
      <c r="N2249" s="222" t="n">
        <f aca="false">M2249+E2249</f>
        <v>43320.598900463</v>
      </c>
      <c r="O2249" s="0" t="n">
        <v>99.385</v>
      </c>
      <c r="P2249" s="0" t="n">
        <v>3.549053</v>
      </c>
      <c r="Q2249" s="0" t="s">
        <v>286</v>
      </c>
    </row>
    <row r="2250" customFormat="false" ht="15" hidden="false" customHeight="false" outlineLevel="0" collapsed="false">
      <c r="A2250" s="0" t="s">
        <v>1427</v>
      </c>
      <c r="B2250" s="0" t="s">
        <v>286</v>
      </c>
      <c r="C2250" s="0" t="s">
        <v>325</v>
      </c>
      <c r="D2250" s="0" t="n">
        <v>20180808</v>
      </c>
      <c r="E2250" s="0" t="s">
        <v>1793</v>
      </c>
      <c r="F2250" s="0" t="n">
        <v>65000</v>
      </c>
      <c r="G2250" s="0" t="n">
        <v>99.385</v>
      </c>
      <c r="H2250" s="0" t="n">
        <v>3.549053</v>
      </c>
      <c r="J2250" s="224" t="n">
        <f aca="false">ROUND(D2250/10000,0)</f>
        <v>2018</v>
      </c>
      <c r="K2250" s="224" t="n">
        <f aca="false">ROUND((D2250-J2250*10000)/100,0)</f>
        <v>8</v>
      </c>
      <c r="L2250" s="224" t="n">
        <f aca="false">D2250-J2250*10000-K2250*100</f>
        <v>8</v>
      </c>
      <c r="M2250" s="325" t="n">
        <f aca="false">DATE(J2250,K2250,L2250)</f>
        <v>43320</v>
      </c>
      <c r="N2250" s="222" t="n">
        <f aca="false">M2250+E2250</f>
        <v>43320.598900463</v>
      </c>
      <c r="O2250" s="0" t="n">
        <v>99.385</v>
      </c>
      <c r="P2250" s="0" t="n">
        <v>3.549053</v>
      </c>
      <c r="Q2250" s="0" t="s">
        <v>286</v>
      </c>
    </row>
    <row r="2251" customFormat="false" ht="15" hidden="false" customHeight="false" outlineLevel="0" collapsed="false">
      <c r="A2251" s="0" t="s">
        <v>1427</v>
      </c>
      <c r="B2251" s="0" t="s">
        <v>286</v>
      </c>
      <c r="C2251" s="0" t="s">
        <v>325</v>
      </c>
      <c r="D2251" s="0" t="n">
        <v>20180808</v>
      </c>
      <c r="E2251" s="0" t="s">
        <v>1184</v>
      </c>
      <c r="F2251" s="0" t="n">
        <v>20000</v>
      </c>
      <c r="G2251" s="0" t="n">
        <v>99.484</v>
      </c>
      <c r="H2251" s="0" t="n">
        <v>3.508698</v>
      </c>
      <c r="J2251" s="224" t="n">
        <f aca="false">ROUND(D2251/10000,0)</f>
        <v>2018</v>
      </c>
      <c r="K2251" s="224" t="n">
        <f aca="false">ROUND((D2251-J2251*10000)/100,0)</f>
        <v>8</v>
      </c>
      <c r="L2251" s="224" t="n">
        <f aca="false">D2251-J2251*10000-K2251*100</f>
        <v>8</v>
      </c>
      <c r="M2251" s="325" t="n">
        <f aca="false">DATE(J2251,K2251,L2251)</f>
        <v>43320</v>
      </c>
      <c r="N2251" s="222" t="n">
        <f aca="false">M2251+E2251</f>
        <v>43320.6015277778</v>
      </c>
      <c r="O2251" s="0" t="n">
        <v>99.484</v>
      </c>
      <c r="P2251" s="0" t="n">
        <v>3.508698</v>
      </c>
      <c r="Q2251" s="0" t="s">
        <v>286</v>
      </c>
    </row>
    <row r="2252" customFormat="false" ht="15" hidden="false" customHeight="false" outlineLevel="0" collapsed="false">
      <c r="A2252" s="0" t="s">
        <v>1427</v>
      </c>
      <c r="B2252" s="0" t="s">
        <v>286</v>
      </c>
      <c r="C2252" s="0" t="s">
        <v>325</v>
      </c>
      <c r="D2252" s="0" t="n">
        <v>20180808</v>
      </c>
      <c r="E2252" s="0" t="s">
        <v>1184</v>
      </c>
      <c r="F2252" s="0" t="n">
        <v>20000</v>
      </c>
      <c r="G2252" s="0" t="n">
        <v>99.484</v>
      </c>
      <c r="H2252" s="0" t="n">
        <v>3.508698</v>
      </c>
      <c r="J2252" s="224" t="n">
        <f aca="false">ROUND(D2252/10000,0)</f>
        <v>2018</v>
      </c>
      <c r="K2252" s="224" t="n">
        <f aca="false">ROUND((D2252-J2252*10000)/100,0)</f>
        <v>8</v>
      </c>
      <c r="L2252" s="224" t="n">
        <f aca="false">D2252-J2252*10000-K2252*100</f>
        <v>8</v>
      </c>
      <c r="M2252" s="325" t="n">
        <f aca="false">DATE(J2252,K2252,L2252)</f>
        <v>43320</v>
      </c>
      <c r="N2252" s="222" t="n">
        <f aca="false">M2252+E2252</f>
        <v>43320.6015277778</v>
      </c>
      <c r="O2252" s="0" t="n">
        <v>99.484</v>
      </c>
      <c r="P2252" s="0" t="n">
        <v>3.508698</v>
      </c>
      <c r="Q2252" s="0" t="s">
        <v>286</v>
      </c>
    </row>
    <row r="2253" customFormat="false" ht="15" hidden="false" customHeight="false" outlineLevel="0" collapsed="false">
      <c r="A2253" s="0" t="s">
        <v>1427</v>
      </c>
      <c r="B2253" s="0" t="s">
        <v>286</v>
      </c>
      <c r="C2253" s="0" t="s">
        <v>325</v>
      </c>
      <c r="D2253" s="0" t="n">
        <v>20180808</v>
      </c>
      <c r="E2253" s="0" t="s">
        <v>1794</v>
      </c>
      <c r="F2253" s="0" t="n">
        <v>25000</v>
      </c>
      <c r="G2253" s="0" t="n">
        <v>99.422</v>
      </c>
      <c r="H2253" s="0" t="n">
        <v>3.533965</v>
      </c>
      <c r="J2253" s="224" t="n">
        <f aca="false">ROUND(D2253/10000,0)</f>
        <v>2018</v>
      </c>
      <c r="K2253" s="224" t="n">
        <f aca="false">ROUND((D2253-J2253*10000)/100,0)</f>
        <v>8</v>
      </c>
      <c r="L2253" s="224" t="n">
        <f aca="false">D2253-J2253*10000-K2253*100</f>
        <v>8</v>
      </c>
      <c r="M2253" s="325" t="n">
        <f aca="false">DATE(J2253,K2253,L2253)</f>
        <v>43320</v>
      </c>
      <c r="N2253" s="222" t="n">
        <f aca="false">M2253+E2253</f>
        <v>43320.6251041667</v>
      </c>
      <c r="O2253" s="0" t="n">
        <v>99.422</v>
      </c>
      <c r="P2253" s="0" t="n">
        <v>3.533965</v>
      </c>
      <c r="Q2253" s="0" t="s">
        <v>286</v>
      </c>
    </row>
    <row r="2254" customFormat="false" ht="15" hidden="false" customHeight="false" outlineLevel="0" collapsed="false">
      <c r="A2254" s="0" t="s">
        <v>1427</v>
      </c>
      <c r="B2254" s="0" t="s">
        <v>286</v>
      </c>
      <c r="C2254" s="0" t="s">
        <v>325</v>
      </c>
      <c r="D2254" s="0" t="n">
        <v>20180808</v>
      </c>
      <c r="E2254" s="0" t="s">
        <v>1795</v>
      </c>
      <c r="F2254" s="0" t="n">
        <v>50000</v>
      </c>
      <c r="G2254" s="0" t="n">
        <v>99.45</v>
      </c>
      <c r="H2254" s="0" t="n">
        <v>3.522552</v>
      </c>
      <c r="J2254" s="224" t="n">
        <f aca="false">ROUND(D2254/10000,0)</f>
        <v>2018</v>
      </c>
      <c r="K2254" s="224" t="n">
        <f aca="false">ROUND((D2254-J2254*10000)/100,0)</f>
        <v>8</v>
      </c>
      <c r="L2254" s="224" t="n">
        <f aca="false">D2254-J2254*10000-K2254*100</f>
        <v>8</v>
      </c>
      <c r="M2254" s="325" t="n">
        <f aca="false">DATE(J2254,K2254,L2254)</f>
        <v>43320</v>
      </c>
      <c r="N2254" s="222" t="n">
        <f aca="false">M2254+E2254</f>
        <v>43320.6349537037</v>
      </c>
      <c r="O2254" s="0" t="n">
        <v>99.45</v>
      </c>
      <c r="P2254" s="0" t="n">
        <v>3.522552</v>
      </c>
      <c r="Q2254" s="0" t="s">
        <v>286</v>
      </c>
    </row>
    <row r="2255" customFormat="false" ht="15" hidden="false" customHeight="false" outlineLevel="0" collapsed="false">
      <c r="A2255" s="0" t="s">
        <v>1427</v>
      </c>
      <c r="B2255" s="0" t="s">
        <v>286</v>
      </c>
      <c r="C2255" s="0" t="s">
        <v>325</v>
      </c>
      <c r="D2255" s="0" t="n">
        <v>20180808</v>
      </c>
      <c r="E2255" s="0" t="s">
        <v>1795</v>
      </c>
      <c r="F2255" s="0" t="n">
        <v>50000</v>
      </c>
      <c r="G2255" s="0" t="n">
        <v>99.995</v>
      </c>
      <c r="H2255" s="0" t="n">
        <v>3.301178</v>
      </c>
      <c r="J2255" s="224" t="n">
        <f aca="false">ROUND(D2255/10000,0)</f>
        <v>2018</v>
      </c>
      <c r="K2255" s="224" t="n">
        <f aca="false">ROUND((D2255-J2255*10000)/100,0)</f>
        <v>8</v>
      </c>
      <c r="L2255" s="224" t="n">
        <f aca="false">D2255-J2255*10000-K2255*100</f>
        <v>8</v>
      </c>
      <c r="M2255" s="325" t="n">
        <f aca="false">DATE(J2255,K2255,L2255)</f>
        <v>43320</v>
      </c>
      <c r="N2255" s="222" t="n">
        <f aca="false">M2255+E2255</f>
        <v>43320.6349537037</v>
      </c>
      <c r="O2255" s="0" t="n">
        <v>99.995</v>
      </c>
      <c r="P2255" s="0" t="n">
        <v>3.301178</v>
      </c>
      <c r="Q2255" s="0" t="s">
        <v>286</v>
      </c>
    </row>
    <row r="2256" customFormat="false" ht="15" hidden="false" customHeight="false" outlineLevel="0" collapsed="false">
      <c r="A2256" s="0" t="s">
        <v>1427</v>
      </c>
      <c r="B2256" s="0" t="s">
        <v>286</v>
      </c>
      <c r="C2256" s="0" t="s">
        <v>325</v>
      </c>
      <c r="D2256" s="0" t="n">
        <v>20180808</v>
      </c>
      <c r="E2256" s="0" t="s">
        <v>1796</v>
      </c>
      <c r="F2256" s="0" t="n">
        <v>150000</v>
      </c>
      <c r="G2256" s="0" t="n">
        <v>99.628</v>
      </c>
      <c r="H2256" s="0" t="n">
        <v>3.450088</v>
      </c>
      <c r="J2256" s="224" t="n">
        <f aca="false">ROUND(D2256/10000,0)</f>
        <v>2018</v>
      </c>
      <c r="K2256" s="224" t="n">
        <f aca="false">ROUND((D2256-J2256*10000)/100,0)</f>
        <v>8</v>
      </c>
      <c r="L2256" s="224" t="n">
        <f aca="false">D2256-J2256*10000-K2256*100</f>
        <v>8</v>
      </c>
      <c r="M2256" s="325" t="n">
        <f aca="false">DATE(J2256,K2256,L2256)</f>
        <v>43320</v>
      </c>
      <c r="N2256" s="222" t="n">
        <f aca="false">M2256+E2256</f>
        <v>43320.6506481482</v>
      </c>
      <c r="O2256" s="0" t="n">
        <v>99.628</v>
      </c>
      <c r="P2256" s="0" t="n">
        <v>3.450088</v>
      </c>
      <c r="Q2256" s="0" t="s">
        <v>286</v>
      </c>
    </row>
    <row r="2257" customFormat="false" ht="15" hidden="false" customHeight="false" outlineLevel="0" collapsed="false">
      <c r="A2257" s="0" t="s">
        <v>1427</v>
      </c>
      <c r="B2257" s="0" t="s">
        <v>286</v>
      </c>
      <c r="C2257" s="0" t="s">
        <v>325</v>
      </c>
      <c r="D2257" s="0" t="n">
        <v>20180808</v>
      </c>
      <c r="E2257" s="0" t="s">
        <v>1797</v>
      </c>
      <c r="F2257" s="0" t="n">
        <v>50000</v>
      </c>
      <c r="G2257" s="0" t="n">
        <v>99.49</v>
      </c>
      <c r="H2257" s="0" t="n">
        <v>3.506254</v>
      </c>
      <c r="J2257" s="224" t="n">
        <f aca="false">ROUND(D2257/10000,0)</f>
        <v>2018</v>
      </c>
      <c r="K2257" s="224" t="n">
        <f aca="false">ROUND((D2257-J2257*10000)/100,0)</f>
        <v>8</v>
      </c>
      <c r="L2257" s="224" t="n">
        <f aca="false">D2257-J2257*10000-K2257*100</f>
        <v>8</v>
      </c>
      <c r="M2257" s="325" t="n">
        <f aca="false">DATE(J2257,K2257,L2257)</f>
        <v>43320</v>
      </c>
      <c r="N2257" s="222" t="n">
        <f aca="false">M2257+E2257</f>
        <v>43320.6725</v>
      </c>
      <c r="O2257" s="0" t="n">
        <v>99.49</v>
      </c>
      <c r="P2257" s="0" t="n">
        <v>3.506254</v>
      </c>
      <c r="Q2257" s="0" t="s">
        <v>286</v>
      </c>
    </row>
    <row r="2258" customFormat="false" ht="15" hidden="false" customHeight="false" outlineLevel="0" collapsed="false">
      <c r="A2258" s="0" t="s">
        <v>1427</v>
      </c>
      <c r="B2258" s="0" t="s">
        <v>286</v>
      </c>
      <c r="C2258" s="0" t="s">
        <v>325</v>
      </c>
      <c r="D2258" s="0" t="n">
        <v>20180808</v>
      </c>
      <c r="E2258" s="0" t="s">
        <v>1797</v>
      </c>
      <c r="F2258" s="0" t="n">
        <v>50000</v>
      </c>
      <c r="G2258" s="0" t="n">
        <v>100.236</v>
      </c>
      <c r="H2258" s="0" t="n">
        <v>3.203755</v>
      </c>
      <c r="J2258" s="224" t="n">
        <f aca="false">ROUND(D2258/10000,0)</f>
        <v>2018</v>
      </c>
      <c r="K2258" s="224" t="n">
        <f aca="false">ROUND((D2258-J2258*10000)/100,0)</f>
        <v>8</v>
      </c>
      <c r="L2258" s="224" t="n">
        <f aca="false">D2258-J2258*10000-K2258*100</f>
        <v>8</v>
      </c>
      <c r="M2258" s="325" t="n">
        <f aca="false">DATE(J2258,K2258,L2258)</f>
        <v>43320</v>
      </c>
      <c r="N2258" s="222" t="n">
        <f aca="false">M2258+E2258</f>
        <v>43320.6725</v>
      </c>
      <c r="O2258" s="0" t="n">
        <v>100.236</v>
      </c>
      <c r="P2258" s="0" t="n">
        <v>3.203755</v>
      </c>
      <c r="Q2258" s="0" t="s">
        <v>286</v>
      </c>
    </row>
    <row r="2259" customFormat="false" ht="15" hidden="false" customHeight="false" outlineLevel="0" collapsed="false">
      <c r="A2259" s="0" t="s">
        <v>1427</v>
      </c>
      <c r="B2259" s="0" t="s">
        <v>286</v>
      </c>
      <c r="C2259" s="0" t="s">
        <v>325</v>
      </c>
      <c r="D2259" s="0" t="n">
        <v>20180808</v>
      </c>
      <c r="E2259" s="0" t="s">
        <v>1798</v>
      </c>
      <c r="F2259" s="0" t="n">
        <v>35000</v>
      </c>
      <c r="G2259" s="0" t="n">
        <v>100.234</v>
      </c>
      <c r="H2259" s="0" t="n">
        <v>3.204562</v>
      </c>
      <c r="J2259" s="224" t="n">
        <f aca="false">ROUND(D2259/10000,0)</f>
        <v>2018</v>
      </c>
      <c r="K2259" s="224" t="n">
        <f aca="false">ROUND((D2259-J2259*10000)/100,0)</f>
        <v>8</v>
      </c>
      <c r="L2259" s="224" t="n">
        <f aca="false">D2259-J2259*10000-K2259*100</f>
        <v>8</v>
      </c>
      <c r="M2259" s="325" t="n">
        <f aca="false">DATE(J2259,K2259,L2259)</f>
        <v>43320</v>
      </c>
      <c r="N2259" s="222" t="n">
        <f aca="false">M2259+E2259</f>
        <v>43320.6903472222</v>
      </c>
      <c r="O2259" s="0" t="n">
        <v>100.234</v>
      </c>
      <c r="P2259" s="0" t="n">
        <v>3.204562</v>
      </c>
      <c r="Q2259" s="0" t="s">
        <v>286</v>
      </c>
    </row>
    <row r="2260" customFormat="false" ht="15" hidden="false" customHeight="false" outlineLevel="0" collapsed="false">
      <c r="A2260" s="0" t="s">
        <v>1427</v>
      </c>
      <c r="B2260" s="0" t="s">
        <v>286</v>
      </c>
      <c r="C2260" s="0" t="s">
        <v>325</v>
      </c>
      <c r="D2260" s="0" t="n">
        <v>20180808</v>
      </c>
      <c r="E2260" s="0" t="s">
        <v>1798</v>
      </c>
      <c r="F2260" s="0" t="n">
        <v>35000</v>
      </c>
      <c r="G2260" s="0" t="n">
        <v>99.612</v>
      </c>
      <c r="H2260" s="0" t="n">
        <v>3.456595</v>
      </c>
      <c r="J2260" s="224" t="n">
        <f aca="false">ROUND(D2260/10000,0)</f>
        <v>2018</v>
      </c>
      <c r="K2260" s="224" t="n">
        <f aca="false">ROUND((D2260-J2260*10000)/100,0)</f>
        <v>8</v>
      </c>
      <c r="L2260" s="224" t="n">
        <f aca="false">D2260-J2260*10000-K2260*100</f>
        <v>8</v>
      </c>
      <c r="M2260" s="325" t="n">
        <f aca="false">DATE(J2260,K2260,L2260)</f>
        <v>43320</v>
      </c>
      <c r="N2260" s="222" t="n">
        <f aca="false">M2260+E2260</f>
        <v>43320.6903472222</v>
      </c>
      <c r="O2260" s="0" t="n">
        <v>99.612</v>
      </c>
      <c r="P2260" s="0" t="n">
        <v>3.456595</v>
      </c>
      <c r="Q2260" s="0" t="s">
        <v>286</v>
      </c>
    </row>
    <row r="2261" customFormat="false" ht="15" hidden="false" customHeight="false" outlineLevel="0" collapsed="false">
      <c r="A2261" s="0" t="s">
        <v>1427</v>
      </c>
      <c r="B2261" s="0" t="s">
        <v>286</v>
      </c>
      <c r="C2261" s="0" t="s">
        <v>325</v>
      </c>
      <c r="D2261" s="0" t="n">
        <v>20180808</v>
      </c>
      <c r="E2261" s="0" t="s">
        <v>1798</v>
      </c>
      <c r="F2261" s="0" t="n">
        <v>35000</v>
      </c>
      <c r="G2261" s="0" t="n">
        <v>99.463</v>
      </c>
      <c r="H2261" s="0" t="n">
        <v>3.517254</v>
      </c>
      <c r="J2261" s="224" t="n">
        <f aca="false">ROUND(D2261/10000,0)</f>
        <v>2018</v>
      </c>
      <c r="K2261" s="224" t="n">
        <f aca="false">ROUND((D2261-J2261*10000)/100,0)</f>
        <v>8</v>
      </c>
      <c r="L2261" s="224" t="n">
        <f aca="false">D2261-J2261*10000-K2261*100</f>
        <v>8</v>
      </c>
      <c r="M2261" s="325" t="n">
        <f aca="false">DATE(J2261,K2261,L2261)</f>
        <v>43320</v>
      </c>
      <c r="N2261" s="222" t="n">
        <f aca="false">M2261+E2261</f>
        <v>43320.6903472222</v>
      </c>
      <c r="O2261" s="0" t="n">
        <v>99.463</v>
      </c>
      <c r="P2261" s="0" t="n">
        <v>3.517254</v>
      </c>
      <c r="Q2261" s="0" t="s">
        <v>286</v>
      </c>
    </row>
    <row r="2262" customFormat="false" ht="15" hidden="false" customHeight="false" outlineLevel="0" collapsed="false">
      <c r="A2262" s="0" t="s">
        <v>1427</v>
      </c>
      <c r="B2262" s="0" t="s">
        <v>286</v>
      </c>
      <c r="C2262" s="0" t="s">
        <v>325</v>
      </c>
      <c r="D2262" s="0" t="n">
        <v>20180808</v>
      </c>
      <c r="E2262" s="0" t="s">
        <v>1799</v>
      </c>
      <c r="F2262" s="0" t="n">
        <v>35000</v>
      </c>
      <c r="G2262" s="0" t="n">
        <v>99.463</v>
      </c>
      <c r="H2262" s="0" t="n">
        <v>3.517254</v>
      </c>
      <c r="J2262" s="224" t="n">
        <f aca="false">ROUND(D2262/10000,0)</f>
        <v>2018</v>
      </c>
      <c r="K2262" s="224" t="n">
        <f aca="false">ROUND((D2262-J2262*10000)/100,0)</f>
        <v>8</v>
      </c>
      <c r="L2262" s="224" t="n">
        <f aca="false">D2262-J2262*10000-K2262*100</f>
        <v>8</v>
      </c>
      <c r="M2262" s="325" t="n">
        <f aca="false">DATE(J2262,K2262,L2262)</f>
        <v>43320</v>
      </c>
      <c r="N2262" s="222" t="n">
        <f aca="false">M2262+E2262</f>
        <v>43320.6905208333</v>
      </c>
      <c r="O2262" s="0" t="n">
        <v>99.463</v>
      </c>
      <c r="P2262" s="0" t="n">
        <v>3.517254</v>
      </c>
      <c r="Q2262" s="0" t="s">
        <v>286</v>
      </c>
    </row>
    <row r="2263" customFormat="false" ht="15" hidden="false" customHeight="false" outlineLevel="0" collapsed="false">
      <c r="A2263" s="0" t="s">
        <v>1427</v>
      </c>
      <c r="B2263" s="0" t="s">
        <v>286</v>
      </c>
      <c r="C2263" s="0" t="s">
        <v>325</v>
      </c>
      <c r="D2263" s="0" t="n">
        <v>20180809</v>
      </c>
      <c r="E2263" s="0" t="s">
        <v>1800</v>
      </c>
      <c r="F2263" s="0" t="n">
        <v>10000</v>
      </c>
      <c r="G2263" s="0" t="n">
        <v>99.526</v>
      </c>
      <c r="H2263" s="0" t="n">
        <v>3.492244</v>
      </c>
      <c r="J2263" s="224" t="n">
        <f aca="false">ROUND(D2263/10000,0)</f>
        <v>2018</v>
      </c>
      <c r="K2263" s="224" t="n">
        <f aca="false">ROUND((D2263-J2263*10000)/100,0)</f>
        <v>8</v>
      </c>
      <c r="L2263" s="224" t="n">
        <f aca="false">D2263-J2263*10000-K2263*100</f>
        <v>9</v>
      </c>
      <c r="M2263" s="325" t="n">
        <f aca="false">DATE(J2263,K2263,L2263)</f>
        <v>43321</v>
      </c>
      <c r="N2263" s="222" t="n">
        <f aca="false">M2263+E2263</f>
        <v>43321.4146527778</v>
      </c>
      <c r="O2263" s="0" t="n">
        <v>99.526</v>
      </c>
      <c r="P2263" s="0" t="n">
        <v>3.492244</v>
      </c>
      <c r="Q2263" s="0" t="s">
        <v>286</v>
      </c>
    </row>
    <row r="2264" customFormat="false" ht="15" hidden="false" customHeight="false" outlineLevel="0" collapsed="false">
      <c r="A2264" s="0" t="s">
        <v>1427</v>
      </c>
      <c r="B2264" s="0" t="s">
        <v>286</v>
      </c>
      <c r="C2264" s="0" t="s">
        <v>325</v>
      </c>
      <c r="D2264" s="0" t="n">
        <v>20180809</v>
      </c>
      <c r="E2264" s="0" t="s">
        <v>1800</v>
      </c>
      <c r="F2264" s="0" t="n">
        <v>10000</v>
      </c>
      <c r="G2264" s="0" t="n">
        <v>100.297</v>
      </c>
      <c r="H2264" s="0" t="n">
        <v>3.178823</v>
      </c>
      <c r="J2264" s="224" t="n">
        <f aca="false">ROUND(D2264/10000,0)</f>
        <v>2018</v>
      </c>
      <c r="K2264" s="224" t="n">
        <f aca="false">ROUND((D2264-J2264*10000)/100,0)</f>
        <v>8</v>
      </c>
      <c r="L2264" s="224" t="n">
        <f aca="false">D2264-J2264*10000-K2264*100</f>
        <v>9</v>
      </c>
      <c r="M2264" s="325" t="n">
        <f aca="false">DATE(J2264,K2264,L2264)</f>
        <v>43321</v>
      </c>
      <c r="N2264" s="222" t="n">
        <f aca="false">M2264+E2264</f>
        <v>43321.4146527778</v>
      </c>
      <c r="O2264" s="0" t="n">
        <v>100.297</v>
      </c>
      <c r="P2264" s="0" t="n">
        <v>3.178823</v>
      </c>
      <c r="Q2264" s="0" t="s">
        <v>286</v>
      </c>
    </row>
    <row r="2265" customFormat="false" ht="15" hidden="false" customHeight="false" outlineLevel="0" collapsed="false">
      <c r="A2265" s="0" t="s">
        <v>1427</v>
      </c>
      <c r="B2265" s="0" t="s">
        <v>286</v>
      </c>
      <c r="C2265" s="0" t="s">
        <v>325</v>
      </c>
      <c r="D2265" s="0" t="n">
        <v>20180809</v>
      </c>
      <c r="E2265" s="0" t="s">
        <v>1801</v>
      </c>
      <c r="F2265" s="0" t="n">
        <v>10000</v>
      </c>
      <c r="G2265" s="0" t="n">
        <v>99.526</v>
      </c>
      <c r="H2265" s="0" t="n">
        <v>3.492244</v>
      </c>
      <c r="J2265" s="224" t="n">
        <f aca="false">ROUND(D2265/10000,0)</f>
        <v>2018</v>
      </c>
      <c r="K2265" s="224" t="n">
        <f aca="false">ROUND((D2265-J2265*10000)/100,0)</f>
        <v>8</v>
      </c>
      <c r="L2265" s="224" t="n">
        <f aca="false">D2265-J2265*10000-K2265*100</f>
        <v>9</v>
      </c>
      <c r="M2265" s="325" t="n">
        <f aca="false">DATE(J2265,K2265,L2265)</f>
        <v>43321</v>
      </c>
      <c r="N2265" s="222" t="n">
        <f aca="false">M2265+E2265</f>
        <v>43321.4146875</v>
      </c>
      <c r="O2265" s="0" t="n">
        <v>99.526</v>
      </c>
      <c r="P2265" s="0" t="n">
        <v>3.492244</v>
      </c>
      <c r="Q2265" s="0" t="s">
        <v>286</v>
      </c>
    </row>
    <row r="2266" customFormat="false" ht="15" hidden="false" customHeight="false" outlineLevel="0" collapsed="false">
      <c r="A2266" s="0" t="s">
        <v>1427</v>
      </c>
      <c r="B2266" s="0" t="s">
        <v>286</v>
      </c>
      <c r="C2266" s="0" t="s">
        <v>325</v>
      </c>
      <c r="D2266" s="0" t="n">
        <v>20180809</v>
      </c>
      <c r="E2266" s="0" t="s">
        <v>1802</v>
      </c>
      <c r="F2266" s="0" t="n">
        <v>2795000</v>
      </c>
      <c r="G2266" s="0" t="n">
        <v>99.561</v>
      </c>
      <c r="H2266" s="0" t="n">
        <v>3.477952</v>
      </c>
      <c r="J2266" s="224" t="n">
        <f aca="false">ROUND(D2266/10000,0)</f>
        <v>2018</v>
      </c>
      <c r="K2266" s="224" t="n">
        <f aca="false">ROUND((D2266-J2266*10000)/100,0)</f>
        <v>8</v>
      </c>
      <c r="L2266" s="224" t="n">
        <f aca="false">D2266-J2266*10000-K2266*100</f>
        <v>9</v>
      </c>
      <c r="M2266" s="325" t="n">
        <f aca="false">DATE(J2266,K2266,L2266)</f>
        <v>43321</v>
      </c>
      <c r="N2266" s="222" t="n">
        <f aca="false">M2266+E2266</f>
        <v>43321.4626157407</v>
      </c>
      <c r="O2266" s="0" t="n">
        <v>99.561</v>
      </c>
      <c r="P2266" s="0" t="n">
        <v>3.477952</v>
      </c>
      <c r="Q2266" s="0" t="s">
        <v>286</v>
      </c>
    </row>
    <row r="2267" customFormat="false" ht="15" hidden="false" customHeight="false" outlineLevel="0" collapsed="false">
      <c r="A2267" s="0" t="s">
        <v>1427</v>
      </c>
      <c r="B2267" s="0" t="s">
        <v>286</v>
      </c>
      <c r="C2267" s="0" t="s">
        <v>325</v>
      </c>
      <c r="D2267" s="0" t="n">
        <v>20180809</v>
      </c>
      <c r="E2267" s="0" t="s">
        <v>1803</v>
      </c>
      <c r="F2267" s="0" t="n">
        <v>310000</v>
      </c>
      <c r="G2267" s="0" t="n">
        <v>99.529</v>
      </c>
      <c r="H2267" s="0" t="n">
        <v>3.491019</v>
      </c>
      <c r="J2267" s="224" t="n">
        <f aca="false">ROUND(D2267/10000,0)</f>
        <v>2018</v>
      </c>
      <c r="K2267" s="224" t="n">
        <f aca="false">ROUND((D2267-J2267*10000)/100,0)</f>
        <v>8</v>
      </c>
      <c r="L2267" s="224" t="n">
        <f aca="false">D2267-J2267*10000-K2267*100</f>
        <v>9</v>
      </c>
      <c r="M2267" s="325" t="n">
        <f aca="false">DATE(J2267,K2267,L2267)</f>
        <v>43321</v>
      </c>
      <c r="N2267" s="222" t="n">
        <f aca="false">M2267+E2267</f>
        <v>43321.4657407407</v>
      </c>
      <c r="O2267" s="0" t="n">
        <v>99.529</v>
      </c>
      <c r="P2267" s="0" t="n">
        <v>3.491019</v>
      </c>
      <c r="Q2267" s="0" t="s">
        <v>286</v>
      </c>
    </row>
    <row r="2268" customFormat="false" ht="15" hidden="false" customHeight="false" outlineLevel="0" collapsed="false">
      <c r="A2268" s="0" t="s">
        <v>1427</v>
      </c>
      <c r="B2268" s="0" t="s">
        <v>286</v>
      </c>
      <c r="C2268" s="0" t="s">
        <v>325</v>
      </c>
      <c r="D2268" s="0" t="n">
        <v>20180809</v>
      </c>
      <c r="E2268" s="0" t="s">
        <v>1804</v>
      </c>
      <c r="F2268" s="0" t="n">
        <v>316000</v>
      </c>
      <c r="G2268" s="0" t="n">
        <v>99.554</v>
      </c>
      <c r="H2268" s="0" t="n">
        <v>3.48081</v>
      </c>
      <c r="J2268" s="224" t="n">
        <f aca="false">ROUND(D2268/10000,0)</f>
        <v>2018</v>
      </c>
      <c r="K2268" s="224" t="n">
        <f aca="false">ROUND((D2268-J2268*10000)/100,0)</f>
        <v>8</v>
      </c>
      <c r="L2268" s="224" t="n">
        <f aca="false">D2268-J2268*10000-K2268*100</f>
        <v>9</v>
      </c>
      <c r="M2268" s="325" t="n">
        <f aca="false">DATE(J2268,K2268,L2268)</f>
        <v>43321</v>
      </c>
      <c r="N2268" s="222" t="n">
        <f aca="false">M2268+E2268</f>
        <v>43321.4672222222</v>
      </c>
      <c r="O2268" s="0" t="n">
        <v>99.554</v>
      </c>
      <c r="P2268" s="0" t="n">
        <v>3.48081</v>
      </c>
      <c r="Q2268" s="0" t="s">
        <v>286</v>
      </c>
    </row>
    <row r="2269" customFormat="false" ht="15" hidden="false" customHeight="false" outlineLevel="0" collapsed="false">
      <c r="A2269" s="0" t="s">
        <v>1427</v>
      </c>
      <c r="B2269" s="0" t="s">
        <v>286</v>
      </c>
      <c r="C2269" s="0" t="s">
        <v>325</v>
      </c>
      <c r="D2269" s="0" t="n">
        <v>20180809</v>
      </c>
      <c r="E2269" s="0" t="s">
        <v>1805</v>
      </c>
      <c r="F2269" s="0" t="n">
        <v>69000</v>
      </c>
      <c r="G2269" s="0" t="n">
        <v>99.478</v>
      </c>
      <c r="H2269" s="0" t="n">
        <v>3.511854</v>
      </c>
      <c r="J2269" s="224" t="n">
        <f aca="false">ROUND(D2269/10000,0)</f>
        <v>2018</v>
      </c>
      <c r="K2269" s="224" t="n">
        <f aca="false">ROUND((D2269-J2269*10000)/100,0)</f>
        <v>8</v>
      </c>
      <c r="L2269" s="224" t="n">
        <f aca="false">D2269-J2269*10000-K2269*100</f>
        <v>9</v>
      </c>
      <c r="M2269" s="325" t="n">
        <f aca="false">DATE(J2269,K2269,L2269)</f>
        <v>43321</v>
      </c>
      <c r="N2269" s="222" t="n">
        <f aca="false">M2269+E2269</f>
        <v>43321.4716898148</v>
      </c>
      <c r="O2269" s="0" t="n">
        <v>99.478</v>
      </c>
      <c r="P2269" s="0" t="n">
        <v>3.511854</v>
      </c>
      <c r="Q2269" s="0" t="s">
        <v>286</v>
      </c>
    </row>
    <row r="2270" customFormat="false" ht="15" hidden="false" customHeight="false" outlineLevel="0" collapsed="false">
      <c r="A2270" s="0" t="s">
        <v>1427</v>
      </c>
      <c r="B2270" s="0" t="s">
        <v>286</v>
      </c>
      <c r="C2270" s="0" t="s">
        <v>325</v>
      </c>
      <c r="D2270" s="0" t="n">
        <v>20180809</v>
      </c>
      <c r="E2270" s="0" t="s">
        <v>1806</v>
      </c>
      <c r="F2270" s="0" t="n">
        <v>25000</v>
      </c>
      <c r="G2270" s="0" t="n">
        <v>99.546</v>
      </c>
      <c r="H2270" s="0" t="n">
        <v>3.484076</v>
      </c>
      <c r="J2270" s="224" t="n">
        <f aca="false">ROUND(D2270/10000,0)</f>
        <v>2018</v>
      </c>
      <c r="K2270" s="224" t="n">
        <f aca="false">ROUND((D2270-J2270*10000)/100,0)</f>
        <v>8</v>
      </c>
      <c r="L2270" s="224" t="n">
        <f aca="false">D2270-J2270*10000-K2270*100</f>
        <v>9</v>
      </c>
      <c r="M2270" s="325" t="n">
        <f aca="false">DATE(J2270,K2270,L2270)</f>
        <v>43321</v>
      </c>
      <c r="N2270" s="222" t="n">
        <f aca="false">M2270+E2270</f>
        <v>43321.4856597222</v>
      </c>
      <c r="O2270" s="0" t="n">
        <v>99.546</v>
      </c>
      <c r="P2270" s="0" t="n">
        <v>3.484076</v>
      </c>
      <c r="Q2270" s="0" t="s">
        <v>286</v>
      </c>
    </row>
    <row r="2271" customFormat="false" ht="15" hidden="false" customHeight="false" outlineLevel="0" collapsed="false">
      <c r="A2271" s="0" t="s">
        <v>1427</v>
      </c>
      <c r="B2271" s="0" t="s">
        <v>286</v>
      </c>
      <c r="C2271" s="0" t="s">
        <v>325</v>
      </c>
      <c r="D2271" s="0" t="n">
        <v>20180809</v>
      </c>
      <c r="E2271" s="0" t="s">
        <v>1806</v>
      </c>
      <c r="F2271" s="0" t="n">
        <v>25000</v>
      </c>
      <c r="G2271" s="0" t="n">
        <v>99.546</v>
      </c>
      <c r="H2271" s="0" t="n">
        <v>3.484076</v>
      </c>
      <c r="J2271" s="224" t="n">
        <f aca="false">ROUND(D2271/10000,0)</f>
        <v>2018</v>
      </c>
      <c r="K2271" s="224" t="n">
        <f aca="false">ROUND((D2271-J2271*10000)/100,0)</f>
        <v>8</v>
      </c>
      <c r="L2271" s="224" t="n">
        <f aca="false">D2271-J2271*10000-K2271*100</f>
        <v>9</v>
      </c>
      <c r="M2271" s="325" t="n">
        <f aca="false">DATE(J2271,K2271,L2271)</f>
        <v>43321</v>
      </c>
      <c r="N2271" s="222" t="n">
        <f aca="false">M2271+E2271</f>
        <v>43321.4856597222</v>
      </c>
      <c r="O2271" s="0" t="n">
        <v>99.546</v>
      </c>
      <c r="P2271" s="0" t="n">
        <v>3.484076</v>
      </c>
      <c r="Q2271" s="0" t="s">
        <v>286</v>
      </c>
    </row>
    <row r="2272" customFormat="false" ht="15" hidden="false" customHeight="false" outlineLevel="0" collapsed="false">
      <c r="A2272" s="0" t="s">
        <v>1427</v>
      </c>
      <c r="B2272" s="0" t="s">
        <v>286</v>
      </c>
      <c r="C2272" s="0" t="s">
        <v>325</v>
      </c>
      <c r="D2272" s="0" t="n">
        <v>20180809</v>
      </c>
      <c r="E2272" s="0" t="s">
        <v>1807</v>
      </c>
      <c r="F2272" s="0" t="n">
        <v>25000</v>
      </c>
      <c r="G2272" s="0" t="n">
        <v>100.096</v>
      </c>
      <c r="H2272" s="0" t="n">
        <v>3.260248</v>
      </c>
      <c r="J2272" s="224" t="n">
        <f aca="false">ROUND(D2272/10000,0)</f>
        <v>2018</v>
      </c>
      <c r="K2272" s="224" t="n">
        <f aca="false">ROUND((D2272-J2272*10000)/100,0)</f>
        <v>8</v>
      </c>
      <c r="L2272" s="224" t="n">
        <f aca="false">D2272-J2272*10000-K2272*100</f>
        <v>9</v>
      </c>
      <c r="M2272" s="325" t="n">
        <f aca="false">DATE(J2272,K2272,L2272)</f>
        <v>43321</v>
      </c>
      <c r="N2272" s="222" t="n">
        <f aca="false">M2272+E2272</f>
        <v>43321.4996527778</v>
      </c>
      <c r="O2272" s="0" t="n">
        <v>100.096</v>
      </c>
      <c r="P2272" s="0" t="n">
        <v>3.260248</v>
      </c>
      <c r="Q2272" s="0" t="s">
        <v>286</v>
      </c>
    </row>
    <row r="2273" customFormat="false" ht="15" hidden="false" customHeight="false" outlineLevel="0" collapsed="false">
      <c r="A2273" s="0" t="s">
        <v>1427</v>
      </c>
      <c r="B2273" s="0" t="s">
        <v>286</v>
      </c>
      <c r="C2273" s="0" t="s">
        <v>325</v>
      </c>
      <c r="D2273" s="0" t="n">
        <v>20180809</v>
      </c>
      <c r="E2273" s="0" t="s">
        <v>1807</v>
      </c>
      <c r="F2273" s="0" t="n">
        <v>25000</v>
      </c>
      <c r="G2273" s="0" t="n">
        <v>100.096</v>
      </c>
      <c r="H2273" s="0" t="n">
        <v>3.260248</v>
      </c>
      <c r="J2273" s="224" t="n">
        <f aca="false">ROUND(D2273/10000,0)</f>
        <v>2018</v>
      </c>
      <c r="K2273" s="224" t="n">
        <f aca="false">ROUND((D2273-J2273*10000)/100,0)</f>
        <v>8</v>
      </c>
      <c r="L2273" s="224" t="n">
        <f aca="false">D2273-J2273*10000-K2273*100</f>
        <v>9</v>
      </c>
      <c r="M2273" s="325" t="n">
        <f aca="false">DATE(J2273,K2273,L2273)</f>
        <v>43321</v>
      </c>
      <c r="N2273" s="222" t="n">
        <f aca="false">M2273+E2273</f>
        <v>43321.4996527778</v>
      </c>
      <c r="O2273" s="0" t="n">
        <v>100.096</v>
      </c>
      <c r="P2273" s="0" t="n">
        <v>3.260248</v>
      </c>
      <c r="Q2273" s="0" t="s">
        <v>286</v>
      </c>
    </row>
    <row r="2274" customFormat="false" ht="15" hidden="false" customHeight="false" outlineLevel="0" collapsed="false">
      <c r="A2274" s="0" t="s">
        <v>1427</v>
      </c>
      <c r="B2274" s="0" t="s">
        <v>286</v>
      </c>
      <c r="C2274" s="0" t="s">
        <v>325</v>
      </c>
      <c r="D2274" s="0" t="n">
        <v>20180809</v>
      </c>
      <c r="E2274" s="0" t="s">
        <v>1808</v>
      </c>
      <c r="F2274" s="0" t="n">
        <v>25000</v>
      </c>
      <c r="G2274" s="0" t="n">
        <v>100.096</v>
      </c>
      <c r="H2274" s="0" t="n">
        <v>3.260248</v>
      </c>
      <c r="J2274" s="224" t="n">
        <f aca="false">ROUND(D2274/10000,0)</f>
        <v>2018</v>
      </c>
      <c r="K2274" s="224" t="n">
        <f aca="false">ROUND((D2274-J2274*10000)/100,0)</f>
        <v>8</v>
      </c>
      <c r="L2274" s="224" t="n">
        <f aca="false">D2274-J2274*10000-K2274*100</f>
        <v>9</v>
      </c>
      <c r="M2274" s="325" t="n">
        <f aca="false">DATE(J2274,K2274,L2274)</f>
        <v>43321</v>
      </c>
      <c r="N2274" s="222" t="n">
        <f aca="false">M2274+E2274</f>
        <v>43321.5033101852</v>
      </c>
      <c r="O2274" s="0" t="n">
        <v>100.096</v>
      </c>
      <c r="P2274" s="0" t="n">
        <v>3.260248</v>
      </c>
      <c r="Q2274" s="0" t="s">
        <v>286</v>
      </c>
    </row>
    <row r="2275" customFormat="false" ht="15" hidden="false" customHeight="false" outlineLevel="0" collapsed="false">
      <c r="A2275" s="0" t="s">
        <v>1427</v>
      </c>
      <c r="B2275" s="0" t="s">
        <v>286</v>
      </c>
      <c r="C2275" s="0" t="s">
        <v>325</v>
      </c>
      <c r="D2275" s="0" t="n">
        <v>20180809</v>
      </c>
      <c r="E2275" s="0" t="s">
        <v>1532</v>
      </c>
      <c r="F2275" s="0" t="n">
        <v>10000</v>
      </c>
      <c r="G2275" s="0" t="n">
        <v>100.594</v>
      </c>
      <c r="H2275" s="0" t="n">
        <v>3.058872</v>
      </c>
      <c r="J2275" s="224" t="n">
        <f aca="false">ROUND(D2275/10000,0)</f>
        <v>2018</v>
      </c>
      <c r="K2275" s="224" t="n">
        <f aca="false">ROUND((D2275-J2275*10000)/100,0)</f>
        <v>8</v>
      </c>
      <c r="L2275" s="224" t="n">
        <f aca="false">D2275-J2275*10000-K2275*100</f>
        <v>9</v>
      </c>
      <c r="M2275" s="325" t="n">
        <f aca="false">DATE(J2275,K2275,L2275)</f>
        <v>43321</v>
      </c>
      <c r="N2275" s="222" t="n">
        <f aca="false">M2275+E2275</f>
        <v>43321.5048611111</v>
      </c>
      <c r="O2275" s="0" t="n">
        <v>100.594</v>
      </c>
      <c r="P2275" s="0" t="n">
        <v>3.058872</v>
      </c>
      <c r="Q2275" s="0" t="s">
        <v>286</v>
      </c>
    </row>
    <row r="2276" customFormat="false" ht="15" hidden="false" customHeight="false" outlineLevel="0" collapsed="false">
      <c r="A2276" s="0" t="s">
        <v>1427</v>
      </c>
      <c r="B2276" s="0" t="s">
        <v>286</v>
      </c>
      <c r="C2276" s="0" t="s">
        <v>325</v>
      </c>
      <c r="D2276" s="0" t="n">
        <v>20180809</v>
      </c>
      <c r="E2276" s="0" t="s">
        <v>1809</v>
      </c>
      <c r="F2276" s="0" t="n">
        <v>10000</v>
      </c>
      <c r="G2276" s="0" t="n">
        <v>99.594</v>
      </c>
      <c r="H2276" s="0" t="n">
        <v>3.464482</v>
      </c>
      <c r="J2276" s="224" t="n">
        <f aca="false">ROUND(D2276/10000,0)</f>
        <v>2018</v>
      </c>
      <c r="K2276" s="224" t="n">
        <f aca="false">ROUND((D2276-J2276*10000)/100,0)</f>
        <v>8</v>
      </c>
      <c r="L2276" s="224" t="n">
        <f aca="false">D2276-J2276*10000-K2276*100</f>
        <v>9</v>
      </c>
      <c r="M2276" s="325" t="n">
        <f aca="false">DATE(J2276,K2276,L2276)</f>
        <v>43321</v>
      </c>
      <c r="N2276" s="222" t="n">
        <f aca="false">M2276+E2276</f>
        <v>43321.5052893519</v>
      </c>
      <c r="O2276" s="0" t="n">
        <v>99.594</v>
      </c>
      <c r="P2276" s="0" t="n">
        <v>3.464482</v>
      </c>
      <c r="Q2276" s="0" t="s">
        <v>286</v>
      </c>
    </row>
    <row r="2277" customFormat="false" ht="15" hidden="false" customHeight="false" outlineLevel="0" collapsed="false">
      <c r="A2277" s="0" t="s">
        <v>1427</v>
      </c>
      <c r="B2277" s="0" t="s">
        <v>286</v>
      </c>
      <c r="C2277" s="0" t="s">
        <v>325</v>
      </c>
      <c r="D2277" s="0" t="n">
        <v>20180809</v>
      </c>
      <c r="E2277" s="0" t="s">
        <v>1810</v>
      </c>
      <c r="F2277" s="0" t="n">
        <v>10000</v>
      </c>
      <c r="G2277" s="0" t="n">
        <v>99.594</v>
      </c>
      <c r="H2277" s="0" t="n">
        <v>3.464482</v>
      </c>
      <c r="J2277" s="224" t="n">
        <f aca="false">ROUND(D2277/10000,0)</f>
        <v>2018</v>
      </c>
      <c r="K2277" s="224" t="n">
        <f aca="false">ROUND((D2277-J2277*10000)/100,0)</f>
        <v>8</v>
      </c>
      <c r="L2277" s="224" t="n">
        <f aca="false">D2277-J2277*10000-K2277*100</f>
        <v>9</v>
      </c>
      <c r="M2277" s="325" t="n">
        <f aca="false">DATE(J2277,K2277,L2277)</f>
        <v>43321</v>
      </c>
      <c r="N2277" s="222" t="n">
        <f aca="false">M2277+E2277</f>
        <v>43321.5055092593</v>
      </c>
      <c r="O2277" s="0" t="n">
        <v>99.594</v>
      </c>
      <c r="P2277" s="0" t="n">
        <v>3.464482</v>
      </c>
      <c r="Q2277" s="0" t="s">
        <v>286</v>
      </c>
    </row>
    <row r="2278" customFormat="false" ht="15" hidden="false" customHeight="false" outlineLevel="0" collapsed="false">
      <c r="A2278" s="0" t="s">
        <v>1427</v>
      </c>
      <c r="B2278" s="0" t="s">
        <v>286</v>
      </c>
      <c r="C2278" s="0" t="s">
        <v>325</v>
      </c>
      <c r="D2278" s="0" t="n">
        <v>20180809</v>
      </c>
      <c r="E2278" s="0" t="s">
        <v>1811</v>
      </c>
      <c r="F2278" s="0" t="n">
        <v>84000</v>
      </c>
      <c r="G2278" s="0" t="n">
        <v>99.491</v>
      </c>
      <c r="H2278" s="0" t="n">
        <v>3.506542</v>
      </c>
      <c r="J2278" s="224" t="n">
        <f aca="false">ROUND(D2278/10000,0)</f>
        <v>2018</v>
      </c>
      <c r="K2278" s="224" t="n">
        <f aca="false">ROUND((D2278-J2278*10000)/100,0)</f>
        <v>8</v>
      </c>
      <c r="L2278" s="224" t="n">
        <f aca="false">D2278-J2278*10000-K2278*100</f>
        <v>9</v>
      </c>
      <c r="M2278" s="325" t="n">
        <f aca="false">DATE(J2278,K2278,L2278)</f>
        <v>43321</v>
      </c>
      <c r="N2278" s="222" t="n">
        <f aca="false">M2278+E2278</f>
        <v>43321.5155439815</v>
      </c>
      <c r="O2278" s="0" t="n">
        <v>99.491</v>
      </c>
      <c r="P2278" s="0" t="n">
        <v>3.506542</v>
      </c>
      <c r="Q2278" s="0" t="s">
        <v>286</v>
      </c>
    </row>
    <row r="2279" customFormat="false" ht="15" hidden="false" customHeight="false" outlineLevel="0" collapsed="false">
      <c r="A2279" s="0" t="s">
        <v>1427</v>
      </c>
      <c r="B2279" s="0" t="s">
        <v>286</v>
      </c>
      <c r="C2279" s="0" t="s">
        <v>325</v>
      </c>
      <c r="D2279" s="0" t="n">
        <v>20180809</v>
      </c>
      <c r="E2279" s="0" t="s">
        <v>1812</v>
      </c>
      <c r="F2279" s="0" t="n">
        <v>45000</v>
      </c>
      <c r="G2279" s="0" t="n">
        <v>99.989</v>
      </c>
      <c r="H2279" s="0" t="n">
        <v>3.303675</v>
      </c>
      <c r="J2279" s="224" t="n">
        <f aca="false">ROUND(D2279/10000,0)</f>
        <v>2018</v>
      </c>
      <c r="K2279" s="224" t="n">
        <f aca="false">ROUND((D2279-J2279*10000)/100,0)</f>
        <v>8</v>
      </c>
      <c r="L2279" s="224" t="n">
        <f aca="false">D2279-J2279*10000-K2279*100</f>
        <v>9</v>
      </c>
      <c r="M2279" s="325" t="n">
        <f aca="false">DATE(J2279,K2279,L2279)</f>
        <v>43321</v>
      </c>
      <c r="N2279" s="222" t="n">
        <f aca="false">M2279+E2279</f>
        <v>43321.5160069445</v>
      </c>
      <c r="O2279" s="0" t="n">
        <v>99.989</v>
      </c>
      <c r="P2279" s="0" t="n">
        <v>3.303675</v>
      </c>
      <c r="Q2279" s="0" t="s">
        <v>286</v>
      </c>
    </row>
    <row r="2280" customFormat="false" ht="15" hidden="false" customHeight="false" outlineLevel="0" collapsed="false">
      <c r="A2280" s="0" t="s">
        <v>1427</v>
      </c>
      <c r="B2280" s="0" t="s">
        <v>286</v>
      </c>
      <c r="C2280" s="0" t="s">
        <v>325</v>
      </c>
      <c r="D2280" s="0" t="n">
        <v>20180809</v>
      </c>
      <c r="E2280" s="0" t="s">
        <v>1812</v>
      </c>
      <c r="F2280" s="0" t="n">
        <v>22000</v>
      </c>
      <c r="G2280" s="0" t="n">
        <v>99.989</v>
      </c>
      <c r="H2280" s="0" t="n">
        <v>3.303675</v>
      </c>
      <c r="J2280" s="224" t="n">
        <f aca="false">ROUND(D2280/10000,0)</f>
        <v>2018</v>
      </c>
      <c r="K2280" s="224" t="n">
        <f aca="false">ROUND((D2280-J2280*10000)/100,0)</f>
        <v>8</v>
      </c>
      <c r="L2280" s="224" t="n">
        <f aca="false">D2280-J2280*10000-K2280*100</f>
        <v>9</v>
      </c>
      <c r="M2280" s="325" t="n">
        <f aca="false">DATE(J2280,K2280,L2280)</f>
        <v>43321</v>
      </c>
      <c r="N2280" s="222" t="n">
        <f aca="false">M2280+E2280</f>
        <v>43321.5160069445</v>
      </c>
      <c r="O2280" s="0" t="n">
        <v>99.989</v>
      </c>
      <c r="P2280" s="0" t="n">
        <v>3.303675</v>
      </c>
      <c r="Q2280" s="0" t="s">
        <v>286</v>
      </c>
    </row>
    <row r="2281" customFormat="false" ht="15" hidden="false" customHeight="false" outlineLevel="0" collapsed="false">
      <c r="A2281" s="0" t="s">
        <v>1427</v>
      </c>
      <c r="B2281" s="0" t="s">
        <v>286</v>
      </c>
      <c r="C2281" s="0" t="s">
        <v>325</v>
      </c>
      <c r="D2281" s="0" t="n">
        <v>20180809</v>
      </c>
      <c r="E2281" s="0" t="s">
        <v>1812</v>
      </c>
      <c r="F2281" s="0" t="n">
        <v>17000</v>
      </c>
      <c r="G2281" s="0" t="n">
        <v>99.989</v>
      </c>
      <c r="H2281" s="0" t="n">
        <v>3.303675</v>
      </c>
      <c r="J2281" s="224" t="n">
        <f aca="false">ROUND(D2281/10000,0)</f>
        <v>2018</v>
      </c>
      <c r="K2281" s="224" t="n">
        <f aca="false">ROUND((D2281-J2281*10000)/100,0)</f>
        <v>8</v>
      </c>
      <c r="L2281" s="224" t="n">
        <f aca="false">D2281-J2281*10000-K2281*100</f>
        <v>9</v>
      </c>
      <c r="M2281" s="325" t="n">
        <f aca="false">DATE(J2281,K2281,L2281)</f>
        <v>43321</v>
      </c>
      <c r="N2281" s="222" t="n">
        <f aca="false">M2281+E2281</f>
        <v>43321.5160069445</v>
      </c>
      <c r="O2281" s="0" t="n">
        <v>99.989</v>
      </c>
      <c r="P2281" s="0" t="n">
        <v>3.303675</v>
      </c>
      <c r="Q2281" s="0" t="s">
        <v>286</v>
      </c>
    </row>
    <row r="2282" customFormat="false" ht="15" hidden="false" customHeight="false" outlineLevel="0" collapsed="false">
      <c r="A2282" s="0" t="s">
        <v>1427</v>
      </c>
      <c r="B2282" s="0" t="s">
        <v>286</v>
      </c>
      <c r="C2282" s="0" t="s">
        <v>325</v>
      </c>
      <c r="D2282" s="0" t="n">
        <v>20180809</v>
      </c>
      <c r="E2282" s="0" t="s">
        <v>1813</v>
      </c>
      <c r="F2282" s="0" t="n">
        <v>25000</v>
      </c>
      <c r="G2282" s="0" t="n">
        <v>99.498</v>
      </c>
      <c r="H2282" s="0" t="n">
        <v>3.503682</v>
      </c>
      <c r="J2282" s="224" t="n">
        <f aca="false">ROUND(D2282/10000,0)</f>
        <v>2018</v>
      </c>
      <c r="K2282" s="224" t="n">
        <f aca="false">ROUND((D2282-J2282*10000)/100,0)</f>
        <v>8</v>
      </c>
      <c r="L2282" s="224" t="n">
        <f aca="false">D2282-J2282*10000-K2282*100</f>
        <v>9</v>
      </c>
      <c r="M2282" s="325" t="n">
        <f aca="false">DATE(J2282,K2282,L2282)</f>
        <v>43321</v>
      </c>
      <c r="N2282" s="222" t="n">
        <f aca="false">M2282+E2282</f>
        <v>43321.524537037</v>
      </c>
      <c r="O2282" s="0" t="n">
        <v>99.498</v>
      </c>
      <c r="P2282" s="0" t="n">
        <v>3.503682</v>
      </c>
      <c r="Q2282" s="0" t="s">
        <v>286</v>
      </c>
    </row>
    <row r="2283" customFormat="false" ht="15" hidden="false" customHeight="false" outlineLevel="0" collapsed="false">
      <c r="A2283" s="0" t="s">
        <v>1427</v>
      </c>
      <c r="B2283" s="0" t="s">
        <v>286</v>
      </c>
      <c r="C2283" s="0" t="s">
        <v>325</v>
      </c>
      <c r="D2283" s="0" t="n">
        <v>20180809</v>
      </c>
      <c r="E2283" s="0" t="s">
        <v>1813</v>
      </c>
      <c r="F2283" s="0" t="n">
        <v>25000</v>
      </c>
      <c r="G2283" s="0" t="n">
        <v>99.533</v>
      </c>
      <c r="H2283" s="0" t="n">
        <v>3.489385</v>
      </c>
      <c r="J2283" s="224" t="n">
        <f aca="false">ROUND(D2283/10000,0)</f>
        <v>2018</v>
      </c>
      <c r="K2283" s="224" t="n">
        <f aca="false">ROUND((D2283-J2283*10000)/100,0)</f>
        <v>8</v>
      </c>
      <c r="L2283" s="224" t="n">
        <f aca="false">D2283-J2283*10000-K2283*100</f>
        <v>9</v>
      </c>
      <c r="M2283" s="325" t="n">
        <f aca="false">DATE(J2283,K2283,L2283)</f>
        <v>43321</v>
      </c>
      <c r="N2283" s="222" t="n">
        <f aca="false">M2283+E2283</f>
        <v>43321.524537037</v>
      </c>
      <c r="O2283" s="0" t="n">
        <v>99.533</v>
      </c>
      <c r="P2283" s="0" t="n">
        <v>3.489385</v>
      </c>
      <c r="Q2283" s="0" t="s">
        <v>286</v>
      </c>
    </row>
    <row r="2284" customFormat="false" ht="15" hidden="false" customHeight="false" outlineLevel="0" collapsed="false">
      <c r="A2284" s="0" t="s">
        <v>1427</v>
      </c>
      <c r="B2284" s="0" t="s">
        <v>286</v>
      </c>
      <c r="C2284" s="0" t="s">
        <v>325</v>
      </c>
      <c r="D2284" s="0" t="n">
        <v>20180809</v>
      </c>
      <c r="E2284" s="0" t="s">
        <v>1813</v>
      </c>
      <c r="F2284" s="0" t="n">
        <v>25000</v>
      </c>
      <c r="G2284" s="0" t="n">
        <v>100.128</v>
      </c>
      <c r="H2284" s="0" t="n">
        <v>3.247272</v>
      </c>
      <c r="J2284" s="224" t="n">
        <f aca="false">ROUND(D2284/10000,0)</f>
        <v>2018</v>
      </c>
      <c r="K2284" s="224" t="n">
        <f aca="false">ROUND((D2284-J2284*10000)/100,0)</f>
        <v>8</v>
      </c>
      <c r="L2284" s="224" t="n">
        <f aca="false">D2284-J2284*10000-K2284*100</f>
        <v>9</v>
      </c>
      <c r="M2284" s="325" t="n">
        <f aca="false">DATE(J2284,K2284,L2284)</f>
        <v>43321</v>
      </c>
      <c r="N2284" s="222" t="n">
        <f aca="false">M2284+E2284</f>
        <v>43321.524537037</v>
      </c>
      <c r="O2284" s="0" t="n">
        <v>100.128</v>
      </c>
      <c r="P2284" s="0" t="n">
        <v>3.247272</v>
      </c>
      <c r="Q2284" s="0" t="s">
        <v>286</v>
      </c>
    </row>
    <row r="2285" customFormat="false" ht="15" hidden="false" customHeight="false" outlineLevel="0" collapsed="false">
      <c r="A2285" s="0" t="s">
        <v>1427</v>
      </c>
      <c r="B2285" s="0" t="s">
        <v>286</v>
      </c>
      <c r="C2285" s="0" t="s">
        <v>325</v>
      </c>
      <c r="D2285" s="0" t="n">
        <v>20180809</v>
      </c>
      <c r="E2285" s="0" t="s">
        <v>1814</v>
      </c>
      <c r="F2285" s="0" t="n">
        <v>150000</v>
      </c>
      <c r="G2285" s="0" t="n">
        <v>99.485</v>
      </c>
      <c r="H2285" s="0" t="n">
        <v>3.508994</v>
      </c>
      <c r="J2285" s="224" t="n">
        <f aca="false">ROUND(D2285/10000,0)</f>
        <v>2018</v>
      </c>
      <c r="K2285" s="224" t="n">
        <f aca="false">ROUND((D2285-J2285*10000)/100,0)</f>
        <v>8</v>
      </c>
      <c r="L2285" s="224" t="n">
        <f aca="false">D2285-J2285*10000-K2285*100</f>
        <v>9</v>
      </c>
      <c r="M2285" s="325" t="n">
        <f aca="false">DATE(J2285,K2285,L2285)</f>
        <v>43321</v>
      </c>
      <c r="N2285" s="222" t="n">
        <f aca="false">M2285+E2285</f>
        <v>43321.5248958333</v>
      </c>
      <c r="O2285" s="0" t="n">
        <v>99.485</v>
      </c>
      <c r="P2285" s="0" t="n">
        <v>3.508994</v>
      </c>
      <c r="Q2285" s="0" t="s">
        <v>286</v>
      </c>
    </row>
    <row r="2286" customFormat="false" ht="15" hidden="false" customHeight="false" outlineLevel="0" collapsed="false">
      <c r="A2286" s="0" t="s">
        <v>1427</v>
      </c>
      <c r="B2286" s="0" t="s">
        <v>286</v>
      </c>
      <c r="C2286" s="0" t="s">
        <v>325</v>
      </c>
      <c r="D2286" s="0" t="n">
        <v>20180809</v>
      </c>
      <c r="E2286" s="0" t="s">
        <v>1815</v>
      </c>
      <c r="F2286" s="0" t="n">
        <v>15000</v>
      </c>
      <c r="G2286" s="0" t="n">
        <v>100.23</v>
      </c>
      <c r="H2286" s="0" t="n">
        <v>3.205943</v>
      </c>
      <c r="J2286" s="224" t="n">
        <f aca="false">ROUND(D2286/10000,0)</f>
        <v>2018</v>
      </c>
      <c r="K2286" s="224" t="n">
        <f aca="false">ROUND((D2286-J2286*10000)/100,0)</f>
        <v>8</v>
      </c>
      <c r="L2286" s="224" t="n">
        <f aca="false">D2286-J2286*10000-K2286*100</f>
        <v>9</v>
      </c>
      <c r="M2286" s="325" t="n">
        <f aca="false">DATE(J2286,K2286,L2286)</f>
        <v>43321</v>
      </c>
      <c r="N2286" s="222" t="n">
        <f aca="false">M2286+E2286</f>
        <v>43321.5286574074</v>
      </c>
      <c r="O2286" s="0" t="n">
        <v>100.23</v>
      </c>
      <c r="P2286" s="0" t="n">
        <v>3.205943</v>
      </c>
      <c r="Q2286" s="0" t="s">
        <v>286</v>
      </c>
    </row>
    <row r="2287" customFormat="false" ht="15" hidden="false" customHeight="false" outlineLevel="0" collapsed="false">
      <c r="A2287" s="0" t="s">
        <v>1427</v>
      </c>
      <c r="B2287" s="0" t="s">
        <v>286</v>
      </c>
      <c r="C2287" s="0" t="s">
        <v>325</v>
      </c>
      <c r="D2287" s="0" t="n">
        <v>20180809</v>
      </c>
      <c r="E2287" s="0" t="s">
        <v>1816</v>
      </c>
      <c r="F2287" s="0" t="n">
        <v>15000</v>
      </c>
      <c r="G2287" s="0" t="n">
        <v>99.474</v>
      </c>
      <c r="H2287" s="0" t="n">
        <v>3.513489</v>
      </c>
      <c r="J2287" s="224" t="n">
        <f aca="false">ROUND(D2287/10000,0)</f>
        <v>2018</v>
      </c>
      <c r="K2287" s="224" t="n">
        <f aca="false">ROUND((D2287-J2287*10000)/100,0)</f>
        <v>8</v>
      </c>
      <c r="L2287" s="224" t="n">
        <f aca="false">D2287-J2287*10000-K2287*100</f>
        <v>9</v>
      </c>
      <c r="M2287" s="325" t="n">
        <f aca="false">DATE(J2287,K2287,L2287)</f>
        <v>43321</v>
      </c>
      <c r="N2287" s="222" t="n">
        <f aca="false">M2287+E2287</f>
        <v>43321.5290277778</v>
      </c>
      <c r="O2287" s="0" t="n">
        <v>99.474</v>
      </c>
      <c r="P2287" s="0" t="n">
        <v>3.513489</v>
      </c>
      <c r="Q2287" s="0" t="s">
        <v>286</v>
      </c>
    </row>
    <row r="2288" customFormat="false" ht="15" hidden="false" customHeight="false" outlineLevel="0" collapsed="false">
      <c r="A2288" s="0" t="s">
        <v>1427</v>
      </c>
      <c r="B2288" s="0" t="s">
        <v>286</v>
      </c>
      <c r="C2288" s="0" t="s">
        <v>325</v>
      </c>
      <c r="D2288" s="0" t="n">
        <v>20180809</v>
      </c>
      <c r="E2288" s="0" t="s">
        <v>1817</v>
      </c>
      <c r="F2288" s="0" t="n">
        <v>20000</v>
      </c>
      <c r="G2288" s="0" t="n">
        <v>99.478</v>
      </c>
      <c r="H2288" s="0" t="n">
        <v>3.511854</v>
      </c>
      <c r="J2288" s="224" t="n">
        <f aca="false">ROUND(D2288/10000,0)</f>
        <v>2018</v>
      </c>
      <c r="K2288" s="224" t="n">
        <f aca="false">ROUND((D2288-J2288*10000)/100,0)</f>
        <v>8</v>
      </c>
      <c r="L2288" s="224" t="n">
        <f aca="false">D2288-J2288*10000-K2288*100</f>
        <v>9</v>
      </c>
      <c r="M2288" s="325" t="n">
        <f aca="false">DATE(J2288,K2288,L2288)</f>
        <v>43321</v>
      </c>
      <c r="N2288" s="222" t="n">
        <f aca="false">M2288+E2288</f>
        <v>43321.5391898148</v>
      </c>
      <c r="O2288" s="0" t="n">
        <v>99.478</v>
      </c>
      <c r="P2288" s="0" t="n">
        <v>3.511854</v>
      </c>
      <c r="Q2288" s="0" t="s">
        <v>286</v>
      </c>
    </row>
    <row r="2289" customFormat="false" ht="15" hidden="false" customHeight="false" outlineLevel="0" collapsed="false">
      <c r="A2289" s="0" t="s">
        <v>1427</v>
      </c>
      <c r="B2289" s="0" t="s">
        <v>286</v>
      </c>
      <c r="C2289" s="0" t="s">
        <v>325</v>
      </c>
      <c r="D2289" s="0" t="n">
        <v>20180809</v>
      </c>
      <c r="E2289" s="0" t="s">
        <v>1818</v>
      </c>
      <c r="F2289" s="0" t="n">
        <v>20000</v>
      </c>
      <c r="G2289" s="0" t="n">
        <v>99.478</v>
      </c>
      <c r="H2289" s="0" t="n">
        <v>3.511854</v>
      </c>
      <c r="J2289" s="224" t="n">
        <f aca="false">ROUND(D2289/10000,0)</f>
        <v>2018</v>
      </c>
      <c r="K2289" s="224" t="n">
        <f aca="false">ROUND((D2289-J2289*10000)/100,0)</f>
        <v>8</v>
      </c>
      <c r="L2289" s="224" t="n">
        <f aca="false">D2289-J2289*10000-K2289*100</f>
        <v>9</v>
      </c>
      <c r="M2289" s="325" t="n">
        <f aca="false">DATE(J2289,K2289,L2289)</f>
        <v>43321</v>
      </c>
      <c r="N2289" s="222" t="n">
        <f aca="false">M2289+E2289</f>
        <v>43321.5395023148</v>
      </c>
      <c r="O2289" s="0" t="n">
        <v>99.478</v>
      </c>
      <c r="P2289" s="0" t="n">
        <v>3.511854</v>
      </c>
      <c r="Q2289" s="0" t="s">
        <v>286</v>
      </c>
    </row>
    <row r="2290" customFormat="false" ht="15" hidden="false" customHeight="false" outlineLevel="0" collapsed="false">
      <c r="A2290" s="0" t="s">
        <v>1427</v>
      </c>
      <c r="B2290" s="0" t="s">
        <v>286</v>
      </c>
      <c r="C2290" s="0" t="s">
        <v>325</v>
      </c>
      <c r="D2290" s="0" t="n">
        <v>20180809</v>
      </c>
      <c r="E2290" s="0" t="s">
        <v>1819</v>
      </c>
      <c r="F2290" s="0" t="n">
        <v>100000</v>
      </c>
      <c r="G2290" s="0" t="n">
        <v>99.478</v>
      </c>
      <c r="H2290" s="0" t="n">
        <v>3.511854</v>
      </c>
      <c r="J2290" s="224" t="n">
        <f aca="false">ROUND(D2290/10000,0)</f>
        <v>2018</v>
      </c>
      <c r="K2290" s="224" t="n">
        <f aca="false">ROUND((D2290-J2290*10000)/100,0)</f>
        <v>8</v>
      </c>
      <c r="L2290" s="224" t="n">
        <f aca="false">D2290-J2290*10000-K2290*100</f>
        <v>9</v>
      </c>
      <c r="M2290" s="325" t="n">
        <f aca="false">DATE(J2290,K2290,L2290)</f>
        <v>43321</v>
      </c>
      <c r="N2290" s="222" t="n">
        <f aca="false">M2290+E2290</f>
        <v>43321.5421759259</v>
      </c>
      <c r="O2290" s="0" t="n">
        <v>99.478</v>
      </c>
      <c r="P2290" s="0" t="n">
        <v>3.511854</v>
      </c>
      <c r="Q2290" s="0" t="s">
        <v>286</v>
      </c>
    </row>
    <row r="2291" customFormat="false" ht="15" hidden="false" customHeight="false" outlineLevel="0" collapsed="false">
      <c r="A2291" s="0" t="s">
        <v>1427</v>
      </c>
      <c r="B2291" s="0" t="s">
        <v>286</v>
      </c>
      <c r="C2291" s="0" t="s">
        <v>325</v>
      </c>
      <c r="D2291" s="0" t="n">
        <v>20180809</v>
      </c>
      <c r="E2291" s="0" t="s">
        <v>1820</v>
      </c>
      <c r="F2291" s="0" t="n">
        <v>100000</v>
      </c>
      <c r="G2291" s="0" t="n">
        <v>99.478</v>
      </c>
      <c r="H2291" s="0" t="n">
        <v>3.511854</v>
      </c>
      <c r="J2291" s="224" t="n">
        <f aca="false">ROUND(D2291/10000,0)</f>
        <v>2018</v>
      </c>
      <c r="K2291" s="224" t="n">
        <f aca="false">ROUND((D2291-J2291*10000)/100,0)</f>
        <v>8</v>
      </c>
      <c r="L2291" s="224" t="n">
        <f aca="false">D2291-J2291*10000-K2291*100</f>
        <v>9</v>
      </c>
      <c r="M2291" s="325" t="n">
        <f aca="false">DATE(J2291,K2291,L2291)</f>
        <v>43321</v>
      </c>
      <c r="N2291" s="222" t="n">
        <f aca="false">M2291+E2291</f>
        <v>43321.5425115741</v>
      </c>
      <c r="O2291" s="0" t="n">
        <v>99.478</v>
      </c>
      <c r="P2291" s="0" t="n">
        <v>3.511854</v>
      </c>
      <c r="Q2291" s="0" t="s">
        <v>286</v>
      </c>
    </row>
    <row r="2292" customFormat="false" ht="15" hidden="false" customHeight="false" outlineLevel="0" collapsed="false">
      <c r="A2292" s="0" t="s">
        <v>1427</v>
      </c>
      <c r="B2292" s="0" t="s">
        <v>286</v>
      </c>
      <c r="C2292" s="0" t="s">
        <v>325</v>
      </c>
      <c r="D2292" s="0" t="n">
        <v>20180809</v>
      </c>
      <c r="E2292" s="0" t="s">
        <v>1821</v>
      </c>
      <c r="F2292" s="0" t="n">
        <v>70000</v>
      </c>
      <c r="G2292" s="0" t="n">
        <v>99.484</v>
      </c>
      <c r="H2292" s="0" t="n">
        <v>3.509402</v>
      </c>
      <c r="J2292" s="224" t="n">
        <f aca="false">ROUND(D2292/10000,0)</f>
        <v>2018</v>
      </c>
      <c r="K2292" s="224" t="n">
        <f aca="false">ROUND((D2292-J2292*10000)/100,0)</f>
        <v>8</v>
      </c>
      <c r="L2292" s="224" t="n">
        <f aca="false">D2292-J2292*10000-K2292*100</f>
        <v>9</v>
      </c>
      <c r="M2292" s="325" t="n">
        <f aca="false">DATE(J2292,K2292,L2292)</f>
        <v>43321</v>
      </c>
      <c r="N2292" s="222" t="n">
        <f aca="false">M2292+E2292</f>
        <v>43321.5438541667</v>
      </c>
      <c r="O2292" s="0" t="n">
        <v>99.484</v>
      </c>
      <c r="P2292" s="0" t="n">
        <v>3.509402</v>
      </c>
      <c r="Q2292" s="0" t="s">
        <v>286</v>
      </c>
    </row>
    <row r="2293" customFormat="false" ht="15" hidden="false" customHeight="false" outlineLevel="0" collapsed="false">
      <c r="A2293" s="0" t="s">
        <v>1427</v>
      </c>
      <c r="B2293" s="0" t="s">
        <v>286</v>
      </c>
      <c r="C2293" s="0" t="s">
        <v>325</v>
      </c>
      <c r="D2293" s="0" t="n">
        <v>20180809</v>
      </c>
      <c r="E2293" s="0" t="s">
        <v>1822</v>
      </c>
      <c r="F2293" s="0" t="n">
        <v>70000</v>
      </c>
      <c r="G2293" s="0" t="n">
        <v>99.484</v>
      </c>
      <c r="H2293" s="0" t="n">
        <v>3.509402</v>
      </c>
      <c r="J2293" s="224" t="n">
        <f aca="false">ROUND(D2293/10000,0)</f>
        <v>2018</v>
      </c>
      <c r="K2293" s="224" t="n">
        <f aca="false">ROUND((D2293-J2293*10000)/100,0)</f>
        <v>8</v>
      </c>
      <c r="L2293" s="224" t="n">
        <f aca="false">D2293-J2293*10000-K2293*100</f>
        <v>9</v>
      </c>
      <c r="M2293" s="325" t="n">
        <f aca="false">DATE(J2293,K2293,L2293)</f>
        <v>43321</v>
      </c>
      <c r="N2293" s="222" t="n">
        <f aca="false">M2293+E2293</f>
        <v>43321.543900463</v>
      </c>
      <c r="O2293" s="0" t="n">
        <v>99.484</v>
      </c>
      <c r="P2293" s="0" t="n">
        <v>3.509402</v>
      </c>
      <c r="Q2293" s="0" t="s">
        <v>286</v>
      </c>
    </row>
    <row r="2294" customFormat="false" ht="15" hidden="false" customHeight="false" outlineLevel="0" collapsed="false">
      <c r="A2294" s="0" t="s">
        <v>1427</v>
      </c>
      <c r="B2294" s="0" t="s">
        <v>286</v>
      </c>
      <c r="C2294" s="0" t="s">
        <v>325</v>
      </c>
      <c r="D2294" s="0" t="n">
        <v>20180809</v>
      </c>
      <c r="E2294" s="0" t="s">
        <v>1823</v>
      </c>
      <c r="F2294" s="0" t="n">
        <v>20000</v>
      </c>
      <c r="G2294" s="0" t="n">
        <v>99.94</v>
      </c>
      <c r="H2294" s="0" t="n">
        <v>3.323581</v>
      </c>
      <c r="J2294" s="224" t="n">
        <f aca="false">ROUND(D2294/10000,0)</f>
        <v>2018</v>
      </c>
      <c r="K2294" s="224" t="n">
        <f aca="false">ROUND((D2294-J2294*10000)/100,0)</f>
        <v>8</v>
      </c>
      <c r="L2294" s="224" t="n">
        <f aca="false">D2294-J2294*10000-K2294*100</f>
        <v>9</v>
      </c>
      <c r="M2294" s="325" t="n">
        <f aca="false">DATE(J2294,K2294,L2294)</f>
        <v>43321</v>
      </c>
      <c r="N2294" s="222" t="n">
        <f aca="false">M2294+E2294</f>
        <v>43321.5453587963</v>
      </c>
      <c r="O2294" s="0" t="n">
        <v>99.94</v>
      </c>
      <c r="P2294" s="0" t="n">
        <v>3.323581</v>
      </c>
      <c r="Q2294" s="0" t="s">
        <v>286</v>
      </c>
    </row>
    <row r="2295" customFormat="false" ht="15" hidden="false" customHeight="false" outlineLevel="0" collapsed="false">
      <c r="A2295" s="0" t="s">
        <v>1427</v>
      </c>
      <c r="B2295" s="0" t="s">
        <v>286</v>
      </c>
      <c r="C2295" s="0" t="s">
        <v>325</v>
      </c>
      <c r="D2295" s="0" t="n">
        <v>20180809</v>
      </c>
      <c r="E2295" s="0" t="s">
        <v>1823</v>
      </c>
      <c r="F2295" s="0" t="n">
        <v>20000</v>
      </c>
      <c r="G2295" s="0" t="n">
        <v>99.47</v>
      </c>
      <c r="H2295" s="0" t="n">
        <v>3.515124</v>
      </c>
      <c r="J2295" s="224" t="n">
        <f aca="false">ROUND(D2295/10000,0)</f>
        <v>2018</v>
      </c>
      <c r="K2295" s="224" t="n">
        <f aca="false">ROUND((D2295-J2295*10000)/100,0)</f>
        <v>8</v>
      </c>
      <c r="L2295" s="224" t="n">
        <f aca="false">D2295-J2295*10000-K2295*100</f>
        <v>9</v>
      </c>
      <c r="M2295" s="325" t="n">
        <f aca="false">DATE(J2295,K2295,L2295)</f>
        <v>43321</v>
      </c>
      <c r="N2295" s="222" t="n">
        <f aca="false">M2295+E2295</f>
        <v>43321.5453587963</v>
      </c>
      <c r="O2295" s="0" t="n">
        <v>99.47</v>
      </c>
      <c r="P2295" s="0" t="n">
        <v>3.515124</v>
      </c>
      <c r="Q2295" s="0" t="s">
        <v>286</v>
      </c>
    </row>
    <row r="2296" customFormat="false" ht="15" hidden="false" customHeight="false" outlineLevel="0" collapsed="false">
      <c r="A2296" s="0" t="s">
        <v>1427</v>
      </c>
      <c r="B2296" s="0" t="s">
        <v>286</v>
      </c>
      <c r="C2296" s="0" t="s">
        <v>325</v>
      </c>
      <c r="D2296" s="0" t="n">
        <v>20180809</v>
      </c>
      <c r="E2296" s="0" t="s">
        <v>1823</v>
      </c>
      <c r="F2296" s="0" t="n">
        <v>20000</v>
      </c>
      <c r="G2296" s="0" t="n">
        <v>99.49</v>
      </c>
      <c r="H2296" s="0" t="n">
        <v>3.506951</v>
      </c>
      <c r="J2296" s="224" t="n">
        <f aca="false">ROUND(D2296/10000,0)</f>
        <v>2018</v>
      </c>
      <c r="K2296" s="224" t="n">
        <f aca="false">ROUND((D2296-J2296*10000)/100,0)</f>
        <v>8</v>
      </c>
      <c r="L2296" s="224" t="n">
        <f aca="false">D2296-J2296*10000-K2296*100</f>
        <v>9</v>
      </c>
      <c r="M2296" s="325" t="n">
        <f aca="false">DATE(J2296,K2296,L2296)</f>
        <v>43321</v>
      </c>
      <c r="N2296" s="222" t="n">
        <f aca="false">M2296+E2296</f>
        <v>43321.5453587963</v>
      </c>
      <c r="O2296" s="0" t="n">
        <v>99.49</v>
      </c>
      <c r="P2296" s="0" t="n">
        <v>3.506951</v>
      </c>
      <c r="Q2296" s="0" t="s">
        <v>286</v>
      </c>
    </row>
    <row r="2297" customFormat="false" ht="15" hidden="false" customHeight="false" outlineLevel="0" collapsed="false">
      <c r="A2297" s="0" t="s">
        <v>1427</v>
      </c>
      <c r="B2297" s="0" t="s">
        <v>286</v>
      </c>
      <c r="C2297" s="0" t="s">
        <v>325</v>
      </c>
      <c r="D2297" s="0" t="n">
        <v>20180809</v>
      </c>
      <c r="E2297" s="0" t="s">
        <v>1824</v>
      </c>
      <c r="F2297" s="0" t="n">
        <v>20000</v>
      </c>
      <c r="G2297" s="0" t="n">
        <v>99.47</v>
      </c>
      <c r="H2297" s="0" t="n">
        <v>3.515124</v>
      </c>
      <c r="J2297" s="224" t="n">
        <f aca="false">ROUND(D2297/10000,0)</f>
        <v>2018</v>
      </c>
      <c r="K2297" s="224" t="n">
        <f aca="false">ROUND((D2297-J2297*10000)/100,0)</f>
        <v>8</v>
      </c>
      <c r="L2297" s="224" t="n">
        <f aca="false">D2297-J2297*10000-K2297*100</f>
        <v>9</v>
      </c>
      <c r="M2297" s="325" t="n">
        <f aca="false">DATE(J2297,K2297,L2297)</f>
        <v>43321</v>
      </c>
      <c r="N2297" s="222" t="n">
        <f aca="false">M2297+E2297</f>
        <v>43321.5454166667</v>
      </c>
      <c r="O2297" s="0" t="n">
        <v>99.47</v>
      </c>
      <c r="P2297" s="0" t="n">
        <v>3.515124</v>
      </c>
      <c r="Q2297" s="0" t="s">
        <v>286</v>
      </c>
    </row>
    <row r="2298" customFormat="false" ht="15" hidden="false" customHeight="false" outlineLevel="0" collapsed="false">
      <c r="A2298" s="0" t="s">
        <v>1427</v>
      </c>
      <c r="B2298" s="0" t="s">
        <v>286</v>
      </c>
      <c r="C2298" s="0" t="s">
        <v>325</v>
      </c>
      <c r="D2298" s="0" t="n">
        <v>20180809</v>
      </c>
      <c r="E2298" s="0" t="s">
        <v>1825</v>
      </c>
      <c r="F2298" s="0" t="n">
        <v>60000</v>
      </c>
      <c r="G2298" s="0" t="n">
        <v>99.466</v>
      </c>
      <c r="H2298" s="0" t="n">
        <v>3.516759</v>
      </c>
      <c r="J2298" s="224" t="n">
        <f aca="false">ROUND(D2298/10000,0)</f>
        <v>2018</v>
      </c>
      <c r="K2298" s="224" t="n">
        <f aca="false">ROUND((D2298-J2298*10000)/100,0)</f>
        <v>8</v>
      </c>
      <c r="L2298" s="224" t="n">
        <f aca="false">D2298-J2298*10000-K2298*100</f>
        <v>9</v>
      </c>
      <c r="M2298" s="325" t="n">
        <f aca="false">DATE(J2298,K2298,L2298)</f>
        <v>43321</v>
      </c>
      <c r="N2298" s="222" t="n">
        <f aca="false">M2298+E2298</f>
        <v>43321.6050694444</v>
      </c>
      <c r="O2298" s="0" t="n">
        <v>99.466</v>
      </c>
      <c r="P2298" s="0" t="n">
        <v>3.516759</v>
      </c>
      <c r="Q2298" s="0" t="s">
        <v>286</v>
      </c>
    </row>
    <row r="2299" customFormat="false" ht="15" hidden="false" customHeight="false" outlineLevel="0" collapsed="false">
      <c r="A2299" s="0" t="s">
        <v>1427</v>
      </c>
      <c r="B2299" s="0" t="s">
        <v>286</v>
      </c>
      <c r="C2299" s="0" t="s">
        <v>325</v>
      </c>
      <c r="D2299" s="0" t="n">
        <v>20180809</v>
      </c>
      <c r="E2299" s="0" t="s">
        <v>447</v>
      </c>
      <c r="F2299" s="0" t="n">
        <v>60000</v>
      </c>
      <c r="G2299" s="0" t="n">
        <v>99.466</v>
      </c>
      <c r="H2299" s="0" t="n">
        <v>3.516759</v>
      </c>
      <c r="J2299" s="224" t="n">
        <f aca="false">ROUND(D2299/10000,0)</f>
        <v>2018</v>
      </c>
      <c r="K2299" s="224" t="n">
        <f aca="false">ROUND((D2299-J2299*10000)/100,0)</f>
        <v>8</v>
      </c>
      <c r="L2299" s="224" t="n">
        <f aca="false">D2299-J2299*10000-K2299*100</f>
        <v>9</v>
      </c>
      <c r="M2299" s="325" t="n">
        <f aca="false">DATE(J2299,K2299,L2299)</f>
        <v>43321</v>
      </c>
      <c r="N2299" s="222" t="n">
        <f aca="false">M2299+E2299</f>
        <v>43321.6053125</v>
      </c>
      <c r="O2299" s="0" t="n">
        <v>99.466</v>
      </c>
      <c r="P2299" s="0" t="n">
        <v>3.516759</v>
      </c>
      <c r="Q2299" s="0" t="s">
        <v>286</v>
      </c>
    </row>
    <row r="2300" customFormat="false" ht="15" hidden="false" customHeight="false" outlineLevel="0" collapsed="false">
      <c r="A2300" s="0" t="s">
        <v>1427</v>
      </c>
      <c r="B2300" s="0" t="s">
        <v>286</v>
      </c>
      <c r="C2300" s="0" t="s">
        <v>325</v>
      </c>
      <c r="D2300" s="0" t="n">
        <v>20180809</v>
      </c>
      <c r="E2300" s="0" t="s">
        <v>1826</v>
      </c>
      <c r="F2300" s="0" t="n">
        <v>10000</v>
      </c>
      <c r="G2300" s="0" t="n">
        <v>99.521</v>
      </c>
      <c r="H2300" s="0" t="n">
        <v>3.494286</v>
      </c>
      <c r="J2300" s="224" t="n">
        <f aca="false">ROUND(D2300/10000,0)</f>
        <v>2018</v>
      </c>
      <c r="K2300" s="224" t="n">
        <f aca="false">ROUND((D2300-J2300*10000)/100,0)</f>
        <v>8</v>
      </c>
      <c r="L2300" s="224" t="n">
        <f aca="false">D2300-J2300*10000-K2300*100</f>
        <v>9</v>
      </c>
      <c r="M2300" s="325" t="n">
        <f aca="false">DATE(J2300,K2300,L2300)</f>
        <v>43321</v>
      </c>
      <c r="N2300" s="222" t="n">
        <f aca="false">M2300+E2300</f>
        <v>43321.609375</v>
      </c>
      <c r="O2300" s="0" t="n">
        <v>99.521</v>
      </c>
      <c r="P2300" s="0" t="n">
        <v>3.494286</v>
      </c>
      <c r="Q2300" s="0" t="s">
        <v>286</v>
      </c>
    </row>
    <row r="2301" customFormat="false" ht="15" hidden="false" customHeight="false" outlineLevel="0" collapsed="false">
      <c r="A2301" s="0" t="s">
        <v>1427</v>
      </c>
      <c r="B2301" s="0" t="s">
        <v>286</v>
      </c>
      <c r="C2301" s="0" t="s">
        <v>325</v>
      </c>
      <c r="D2301" s="0" t="n">
        <v>20180809</v>
      </c>
      <c r="E2301" s="0" t="s">
        <v>1826</v>
      </c>
      <c r="F2301" s="0" t="n">
        <v>10000</v>
      </c>
      <c r="G2301" s="0" t="n">
        <v>99.521</v>
      </c>
      <c r="H2301" s="0" t="n">
        <v>3.494286</v>
      </c>
      <c r="J2301" s="224" t="n">
        <f aca="false">ROUND(D2301/10000,0)</f>
        <v>2018</v>
      </c>
      <c r="K2301" s="224" t="n">
        <f aca="false">ROUND((D2301-J2301*10000)/100,0)</f>
        <v>8</v>
      </c>
      <c r="L2301" s="224" t="n">
        <f aca="false">D2301-J2301*10000-K2301*100</f>
        <v>9</v>
      </c>
      <c r="M2301" s="325" t="n">
        <f aca="false">DATE(J2301,K2301,L2301)</f>
        <v>43321</v>
      </c>
      <c r="N2301" s="222" t="n">
        <f aca="false">M2301+E2301</f>
        <v>43321.609375</v>
      </c>
      <c r="O2301" s="0" t="n">
        <v>99.521</v>
      </c>
      <c r="P2301" s="0" t="n">
        <v>3.494286</v>
      </c>
      <c r="Q2301" s="0" t="s">
        <v>286</v>
      </c>
    </row>
    <row r="2302" customFormat="false" ht="15" hidden="false" customHeight="false" outlineLevel="0" collapsed="false">
      <c r="A2302" s="0" t="s">
        <v>1427</v>
      </c>
      <c r="B2302" s="0" t="s">
        <v>286</v>
      </c>
      <c r="C2302" s="0" t="s">
        <v>325</v>
      </c>
      <c r="D2302" s="0" t="n">
        <v>20180810</v>
      </c>
      <c r="E2302" s="0" t="s">
        <v>1827</v>
      </c>
      <c r="F2302" s="0" t="n">
        <v>3293000</v>
      </c>
      <c r="G2302" s="0" t="n">
        <v>99.346</v>
      </c>
      <c r="H2302" s="0" t="n">
        <v>3.566137</v>
      </c>
      <c r="J2302" s="224" t="n">
        <f aca="false">ROUND(D2302/10000,0)</f>
        <v>2018</v>
      </c>
      <c r="K2302" s="224" t="n">
        <f aca="false">ROUND((D2302-J2302*10000)/100,0)</f>
        <v>8</v>
      </c>
      <c r="L2302" s="224" t="n">
        <f aca="false">D2302-J2302*10000-K2302*100</f>
        <v>10</v>
      </c>
      <c r="M2302" s="325" t="n">
        <f aca="false">DATE(J2302,K2302,L2302)</f>
        <v>43322</v>
      </c>
      <c r="N2302" s="222" t="n">
        <f aca="false">M2302+E2302</f>
        <v>43322.3852662037</v>
      </c>
      <c r="O2302" s="0" t="n">
        <v>99.346</v>
      </c>
      <c r="P2302" s="0" t="n">
        <v>3.566137</v>
      </c>
      <c r="Q2302" s="0" t="s">
        <v>286</v>
      </c>
    </row>
    <row r="2303" customFormat="false" ht="15" hidden="false" customHeight="false" outlineLevel="0" collapsed="false">
      <c r="A2303" s="0" t="s">
        <v>1427</v>
      </c>
      <c r="B2303" s="0" t="s">
        <v>286</v>
      </c>
      <c r="C2303" s="0" t="s">
        <v>325</v>
      </c>
      <c r="D2303" s="0" t="n">
        <v>20180810</v>
      </c>
      <c r="E2303" s="0" t="s">
        <v>1827</v>
      </c>
      <c r="F2303" s="0" t="n">
        <v>3293000</v>
      </c>
      <c r="G2303" s="0" t="n">
        <v>99.346</v>
      </c>
      <c r="H2303" s="0" t="n">
        <v>3.566137</v>
      </c>
      <c r="J2303" s="224" t="n">
        <f aca="false">ROUND(D2303/10000,0)</f>
        <v>2018</v>
      </c>
      <c r="K2303" s="224" t="n">
        <f aca="false">ROUND((D2303-J2303*10000)/100,0)</f>
        <v>8</v>
      </c>
      <c r="L2303" s="224" t="n">
        <f aca="false">D2303-J2303*10000-K2303*100</f>
        <v>10</v>
      </c>
      <c r="M2303" s="325" t="n">
        <f aca="false">DATE(J2303,K2303,L2303)</f>
        <v>43322</v>
      </c>
      <c r="N2303" s="222" t="n">
        <f aca="false">M2303+E2303</f>
        <v>43322.3852662037</v>
      </c>
      <c r="O2303" s="0" t="n">
        <v>99.346</v>
      </c>
      <c r="P2303" s="0" t="n">
        <v>3.566137</v>
      </c>
      <c r="Q2303" s="0" t="s">
        <v>286</v>
      </c>
    </row>
    <row r="2304" customFormat="false" ht="15" hidden="false" customHeight="false" outlineLevel="0" collapsed="false">
      <c r="A2304" s="0" t="s">
        <v>1427</v>
      </c>
      <c r="B2304" s="0" t="s">
        <v>286</v>
      </c>
      <c r="C2304" s="0" t="s">
        <v>325</v>
      </c>
      <c r="D2304" s="0" t="n">
        <v>20180810</v>
      </c>
      <c r="E2304" s="0" t="s">
        <v>1827</v>
      </c>
      <c r="F2304" s="0" t="n">
        <v>3293000</v>
      </c>
      <c r="G2304" s="0" t="n">
        <v>99.346</v>
      </c>
      <c r="H2304" s="0" t="n">
        <v>3.566137</v>
      </c>
      <c r="J2304" s="224" t="n">
        <f aca="false">ROUND(D2304/10000,0)</f>
        <v>2018</v>
      </c>
      <c r="K2304" s="224" t="n">
        <f aca="false">ROUND((D2304-J2304*10000)/100,0)</f>
        <v>8</v>
      </c>
      <c r="L2304" s="224" t="n">
        <f aca="false">D2304-J2304*10000-K2304*100</f>
        <v>10</v>
      </c>
      <c r="M2304" s="325" t="n">
        <f aca="false">DATE(J2304,K2304,L2304)</f>
        <v>43322</v>
      </c>
      <c r="N2304" s="222" t="n">
        <f aca="false">M2304+E2304</f>
        <v>43322.3852662037</v>
      </c>
      <c r="O2304" s="0" t="n">
        <v>99.346</v>
      </c>
      <c r="P2304" s="0" t="n">
        <v>3.566137</v>
      </c>
      <c r="Q2304" s="0" t="s">
        <v>286</v>
      </c>
    </row>
    <row r="2305" customFormat="false" ht="15" hidden="false" customHeight="false" outlineLevel="0" collapsed="false">
      <c r="A2305" s="0" t="s">
        <v>1427</v>
      </c>
      <c r="B2305" s="0" t="s">
        <v>286</v>
      </c>
      <c r="C2305" s="0" t="s">
        <v>325</v>
      </c>
      <c r="D2305" s="0" t="n">
        <v>20180810</v>
      </c>
      <c r="E2305" s="0" t="s">
        <v>1827</v>
      </c>
      <c r="F2305" s="0" t="n">
        <v>3293000</v>
      </c>
      <c r="G2305" s="0" t="n">
        <v>99.346</v>
      </c>
      <c r="H2305" s="0" t="n">
        <v>3.566137</v>
      </c>
      <c r="J2305" s="224" t="n">
        <f aca="false">ROUND(D2305/10000,0)</f>
        <v>2018</v>
      </c>
      <c r="K2305" s="224" t="n">
        <f aca="false">ROUND((D2305-J2305*10000)/100,0)</f>
        <v>8</v>
      </c>
      <c r="L2305" s="224" t="n">
        <f aca="false">D2305-J2305*10000-K2305*100</f>
        <v>10</v>
      </c>
      <c r="M2305" s="325" t="n">
        <f aca="false">DATE(J2305,K2305,L2305)</f>
        <v>43322</v>
      </c>
      <c r="N2305" s="222" t="n">
        <f aca="false">M2305+E2305</f>
        <v>43322.3852662037</v>
      </c>
      <c r="O2305" s="0" t="n">
        <v>99.346</v>
      </c>
      <c r="P2305" s="0" t="n">
        <v>3.566137</v>
      </c>
      <c r="Q2305" s="0" t="s">
        <v>286</v>
      </c>
    </row>
    <row r="2306" customFormat="false" ht="15" hidden="false" customHeight="false" outlineLevel="0" collapsed="false">
      <c r="A2306" s="0" t="s">
        <v>1427</v>
      </c>
      <c r="B2306" s="0" t="s">
        <v>286</v>
      </c>
      <c r="C2306" s="0" t="s">
        <v>325</v>
      </c>
      <c r="D2306" s="0" t="n">
        <v>20180810</v>
      </c>
      <c r="E2306" s="0" t="s">
        <v>1828</v>
      </c>
      <c r="F2306" s="0" t="n">
        <v>3293000</v>
      </c>
      <c r="G2306" s="0" t="n">
        <v>99.314</v>
      </c>
      <c r="H2306" s="0" t="n">
        <v>3.579252</v>
      </c>
      <c r="J2306" s="224" t="n">
        <f aca="false">ROUND(D2306/10000,0)</f>
        <v>2018</v>
      </c>
      <c r="K2306" s="224" t="n">
        <f aca="false">ROUND((D2306-J2306*10000)/100,0)</f>
        <v>8</v>
      </c>
      <c r="L2306" s="224" t="n">
        <f aca="false">D2306-J2306*10000-K2306*100</f>
        <v>10</v>
      </c>
      <c r="M2306" s="325" t="n">
        <f aca="false">DATE(J2306,K2306,L2306)</f>
        <v>43322</v>
      </c>
      <c r="N2306" s="222" t="n">
        <f aca="false">M2306+E2306</f>
        <v>43322.3854861111</v>
      </c>
      <c r="O2306" s="0" t="n">
        <v>99.314</v>
      </c>
      <c r="P2306" s="0" t="n">
        <v>3.579252</v>
      </c>
      <c r="Q2306" s="0" t="s">
        <v>286</v>
      </c>
    </row>
    <row r="2307" customFormat="false" ht="15" hidden="false" customHeight="false" outlineLevel="0" collapsed="false">
      <c r="A2307" s="0" t="s">
        <v>1427</v>
      </c>
      <c r="B2307" s="0" t="s">
        <v>286</v>
      </c>
      <c r="C2307" s="0" t="s">
        <v>325</v>
      </c>
      <c r="D2307" s="0" t="n">
        <v>20180810</v>
      </c>
      <c r="E2307" s="0" t="s">
        <v>1829</v>
      </c>
      <c r="F2307" s="0" t="n">
        <v>165000</v>
      </c>
      <c r="G2307" s="0" t="n">
        <v>99.476</v>
      </c>
      <c r="H2307" s="0" t="n">
        <v>3.512911</v>
      </c>
      <c r="J2307" s="224" t="n">
        <f aca="false">ROUND(D2307/10000,0)</f>
        <v>2018</v>
      </c>
      <c r="K2307" s="224" t="n">
        <f aca="false">ROUND((D2307-J2307*10000)/100,0)</f>
        <v>8</v>
      </c>
      <c r="L2307" s="224" t="n">
        <f aca="false">D2307-J2307*10000-K2307*100</f>
        <v>10</v>
      </c>
      <c r="M2307" s="325" t="n">
        <f aca="false">DATE(J2307,K2307,L2307)</f>
        <v>43322</v>
      </c>
      <c r="N2307" s="222" t="n">
        <f aca="false">M2307+E2307</f>
        <v>43322.4377893519</v>
      </c>
      <c r="O2307" s="0" t="n">
        <v>99.476</v>
      </c>
      <c r="P2307" s="0" t="n">
        <v>3.512911</v>
      </c>
      <c r="Q2307" s="0" t="s">
        <v>286</v>
      </c>
    </row>
    <row r="2308" customFormat="false" ht="15" hidden="false" customHeight="false" outlineLevel="0" collapsed="false">
      <c r="A2308" s="0" t="s">
        <v>1427</v>
      </c>
      <c r="B2308" s="0" t="s">
        <v>286</v>
      </c>
      <c r="C2308" s="0" t="s">
        <v>325</v>
      </c>
      <c r="D2308" s="0" t="n">
        <v>20180810</v>
      </c>
      <c r="E2308" s="0" t="s">
        <v>1830</v>
      </c>
      <c r="F2308" s="0" t="n">
        <v>3293000</v>
      </c>
      <c r="G2308" s="0" t="n">
        <v>99.346</v>
      </c>
      <c r="H2308" s="0" t="n">
        <v>3.566137</v>
      </c>
      <c r="J2308" s="224" t="n">
        <f aca="false">ROUND(D2308/10000,0)</f>
        <v>2018</v>
      </c>
      <c r="K2308" s="224" t="n">
        <f aca="false">ROUND((D2308-J2308*10000)/100,0)</f>
        <v>8</v>
      </c>
      <c r="L2308" s="224" t="n">
        <f aca="false">D2308-J2308*10000-K2308*100</f>
        <v>10</v>
      </c>
      <c r="M2308" s="325" t="n">
        <f aca="false">DATE(J2308,K2308,L2308)</f>
        <v>43322</v>
      </c>
      <c r="N2308" s="222" t="n">
        <f aca="false">M2308+E2308</f>
        <v>43322.4637384259</v>
      </c>
      <c r="O2308" s="0" t="n">
        <v>99.346</v>
      </c>
      <c r="P2308" s="0" t="n">
        <v>3.566137</v>
      </c>
      <c r="Q2308" s="0" t="s">
        <v>286</v>
      </c>
    </row>
    <row r="2309" customFormat="false" ht="15" hidden="false" customHeight="false" outlineLevel="0" collapsed="false">
      <c r="A2309" s="0" t="s">
        <v>1427</v>
      </c>
      <c r="B2309" s="0" t="s">
        <v>286</v>
      </c>
      <c r="C2309" s="0" t="s">
        <v>325</v>
      </c>
      <c r="D2309" s="0" t="n">
        <v>20180810</v>
      </c>
      <c r="E2309" s="0" t="s">
        <v>1831</v>
      </c>
      <c r="F2309" s="0" t="n">
        <v>15000</v>
      </c>
      <c r="G2309" s="0" t="n">
        <v>99.486</v>
      </c>
      <c r="H2309" s="0" t="n">
        <v>3.508585</v>
      </c>
      <c r="J2309" s="224" t="n">
        <f aca="false">ROUND(D2309/10000,0)</f>
        <v>2018</v>
      </c>
      <c r="K2309" s="224" t="n">
        <f aca="false">ROUND((D2309-J2309*10000)/100,0)</f>
        <v>8</v>
      </c>
      <c r="L2309" s="224" t="n">
        <f aca="false">D2309-J2309*10000-K2309*100</f>
        <v>10</v>
      </c>
      <c r="M2309" s="325" t="n">
        <f aca="false">DATE(J2309,K2309,L2309)</f>
        <v>43322</v>
      </c>
      <c r="N2309" s="222" t="n">
        <f aca="false">M2309+E2309</f>
        <v>43322.4707407407</v>
      </c>
      <c r="O2309" s="0" t="n">
        <v>99.486</v>
      </c>
      <c r="P2309" s="0" t="n">
        <v>3.508585</v>
      </c>
      <c r="Q2309" s="0" t="s">
        <v>286</v>
      </c>
    </row>
    <row r="2310" customFormat="false" ht="15" hidden="false" customHeight="false" outlineLevel="0" collapsed="false">
      <c r="A2310" s="0" t="s">
        <v>1427</v>
      </c>
      <c r="B2310" s="0" t="s">
        <v>286</v>
      </c>
      <c r="C2310" s="0" t="s">
        <v>325</v>
      </c>
      <c r="D2310" s="0" t="n">
        <v>20180810</v>
      </c>
      <c r="E2310" s="0" t="s">
        <v>1832</v>
      </c>
      <c r="F2310" s="0" t="n">
        <v>25000</v>
      </c>
      <c r="G2310" s="0" t="n">
        <v>100.04</v>
      </c>
      <c r="H2310" s="0" t="n">
        <v>3.282971</v>
      </c>
      <c r="J2310" s="224" t="n">
        <f aca="false">ROUND(D2310/10000,0)</f>
        <v>2018</v>
      </c>
      <c r="K2310" s="224" t="n">
        <f aca="false">ROUND((D2310-J2310*10000)/100,0)</f>
        <v>8</v>
      </c>
      <c r="L2310" s="224" t="n">
        <f aca="false">D2310-J2310*10000-K2310*100</f>
        <v>10</v>
      </c>
      <c r="M2310" s="325" t="n">
        <f aca="false">DATE(J2310,K2310,L2310)</f>
        <v>43322</v>
      </c>
      <c r="N2310" s="222" t="n">
        <f aca="false">M2310+E2310</f>
        <v>43322.4739351852</v>
      </c>
      <c r="O2310" s="0" t="n">
        <v>100.04</v>
      </c>
      <c r="P2310" s="0" t="n">
        <v>3.282971</v>
      </c>
      <c r="Q2310" s="0" t="s">
        <v>286</v>
      </c>
    </row>
    <row r="2311" customFormat="false" ht="15" hidden="false" customHeight="false" outlineLevel="0" collapsed="false">
      <c r="A2311" s="0" t="s">
        <v>1427</v>
      </c>
      <c r="B2311" s="0" t="s">
        <v>286</v>
      </c>
      <c r="C2311" s="0" t="s">
        <v>325</v>
      </c>
      <c r="D2311" s="0" t="n">
        <v>20180810</v>
      </c>
      <c r="E2311" s="0" t="s">
        <v>1833</v>
      </c>
      <c r="F2311" s="0" t="n">
        <v>25000</v>
      </c>
      <c r="G2311" s="0" t="n">
        <v>99.536</v>
      </c>
      <c r="H2311" s="0" t="n">
        <v>3.488374</v>
      </c>
      <c r="J2311" s="224" t="n">
        <f aca="false">ROUND(D2311/10000,0)</f>
        <v>2018</v>
      </c>
      <c r="K2311" s="224" t="n">
        <f aca="false">ROUND((D2311-J2311*10000)/100,0)</f>
        <v>8</v>
      </c>
      <c r="L2311" s="224" t="n">
        <f aca="false">D2311-J2311*10000-K2311*100</f>
        <v>10</v>
      </c>
      <c r="M2311" s="325" t="n">
        <f aca="false">DATE(J2311,K2311,L2311)</f>
        <v>43322</v>
      </c>
      <c r="N2311" s="222" t="n">
        <f aca="false">M2311+E2311</f>
        <v>43322.4743171296</v>
      </c>
      <c r="O2311" s="0" t="n">
        <v>99.536</v>
      </c>
      <c r="P2311" s="0" t="n">
        <v>3.488374</v>
      </c>
      <c r="Q2311" s="0" t="s">
        <v>286</v>
      </c>
    </row>
    <row r="2312" customFormat="false" ht="15" hidden="false" customHeight="false" outlineLevel="0" collapsed="false">
      <c r="A2312" s="0" t="s">
        <v>1427</v>
      </c>
      <c r="B2312" s="0" t="s">
        <v>286</v>
      </c>
      <c r="C2312" s="0" t="s">
        <v>325</v>
      </c>
      <c r="D2312" s="0" t="n">
        <v>20180810</v>
      </c>
      <c r="E2312" s="0" t="s">
        <v>1834</v>
      </c>
      <c r="F2312" s="0" t="n">
        <v>2000</v>
      </c>
      <c r="G2312" s="0" t="n">
        <v>99.667</v>
      </c>
      <c r="H2312" s="0" t="n">
        <v>3.434864</v>
      </c>
      <c r="J2312" s="224" t="n">
        <f aca="false">ROUND(D2312/10000,0)</f>
        <v>2018</v>
      </c>
      <c r="K2312" s="224" t="n">
        <f aca="false">ROUND((D2312-J2312*10000)/100,0)</f>
        <v>8</v>
      </c>
      <c r="L2312" s="224" t="n">
        <f aca="false">D2312-J2312*10000-K2312*100</f>
        <v>10</v>
      </c>
      <c r="M2312" s="325" t="n">
        <f aca="false">DATE(J2312,K2312,L2312)</f>
        <v>43322</v>
      </c>
      <c r="N2312" s="222" t="n">
        <f aca="false">M2312+E2312</f>
        <v>43322.5173611111</v>
      </c>
      <c r="O2312" s="0" t="n">
        <v>99.667</v>
      </c>
      <c r="P2312" s="0" t="n">
        <v>3.434864</v>
      </c>
      <c r="Q2312" s="0" t="s">
        <v>286</v>
      </c>
    </row>
    <row r="2313" customFormat="false" ht="15" hidden="false" customHeight="false" outlineLevel="0" collapsed="false">
      <c r="A2313" s="0" t="s">
        <v>1427</v>
      </c>
      <c r="B2313" s="0" t="s">
        <v>286</v>
      </c>
      <c r="C2313" s="0" t="s">
        <v>325</v>
      </c>
      <c r="D2313" s="0" t="n">
        <v>20180810</v>
      </c>
      <c r="E2313" s="0" t="s">
        <v>1834</v>
      </c>
      <c r="F2313" s="0" t="n">
        <v>2000</v>
      </c>
      <c r="G2313" s="0" t="n">
        <v>99.966</v>
      </c>
      <c r="H2313" s="0" t="n">
        <v>3.31305</v>
      </c>
      <c r="J2313" s="224" t="n">
        <f aca="false">ROUND(D2313/10000,0)</f>
        <v>2018</v>
      </c>
      <c r="K2313" s="224" t="n">
        <f aca="false">ROUND((D2313-J2313*10000)/100,0)</f>
        <v>8</v>
      </c>
      <c r="L2313" s="224" t="n">
        <f aca="false">D2313-J2313*10000-K2313*100</f>
        <v>10</v>
      </c>
      <c r="M2313" s="325" t="n">
        <f aca="false">DATE(J2313,K2313,L2313)</f>
        <v>43322</v>
      </c>
      <c r="N2313" s="222" t="n">
        <f aca="false">M2313+E2313</f>
        <v>43322.5173611111</v>
      </c>
      <c r="O2313" s="0" t="n">
        <v>99.966</v>
      </c>
      <c r="P2313" s="0" t="n">
        <v>3.31305</v>
      </c>
      <c r="Q2313" s="0" t="s">
        <v>286</v>
      </c>
    </row>
    <row r="2314" customFormat="false" ht="15" hidden="false" customHeight="false" outlineLevel="0" collapsed="false">
      <c r="A2314" s="0" t="s">
        <v>1427</v>
      </c>
      <c r="B2314" s="0" t="s">
        <v>286</v>
      </c>
      <c r="C2314" s="0" t="s">
        <v>325</v>
      </c>
      <c r="D2314" s="0" t="n">
        <v>20180810</v>
      </c>
      <c r="E2314" s="0" t="s">
        <v>1835</v>
      </c>
      <c r="F2314" s="0" t="n">
        <v>100000</v>
      </c>
      <c r="G2314" s="0" t="n">
        <v>99.635</v>
      </c>
      <c r="H2314" s="0" t="n">
        <v>3.447927</v>
      </c>
      <c r="J2314" s="224" t="n">
        <f aca="false">ROUND(D2314/10000,0)</f>
        <v>2018</v>
      </c>
      <c r="K2314" s="224" t="n">
        <f aca="false">ROUND((D2314-J2314*10000)/100,0)</f>
        <v>8</v>
      </c>
      <c r="L2314" s="224" t="n">
        <f aca="false">D2314-J2314*10000-K2314*100</f>
        <v>10</v>
      </c>
      <c r="M2314" s="325" t="n">
        <f aca="false">DATE(J2314,K2314,L2314)</f>
        <v>43322</v>
      </c>
      <c r="N2314" s="222" t="n">
        <f aca="false">M2314+E2314</f>
        <v>43322.5243055556</v>
      </c>
      <c r="O2314" s="0" t="n">
        <v>99.635</v>
      </c>
      <c r="P2314" s="0" t="n">
        <v>3.447927</v>
      </c>
      <c r="Q2314" s="0" t="s">
        <v>286</v>
      </c>
    </row>
    <row r="2315" customFormat="false" ht="15" hidden="false" customHeight="false" outlineLevel="0" collapsed="false">
      <c r="A2315" s="0" t="s">
        <v>1427</v>
      </c>
      <c r="B2315" s="0" t="s">
        <v>286</v>
      </c>
      <c r="C2315" s="0" t="s">
        <v>325</v>
      </c>
      <c r="D2315" s="0" t="n">
        <v>20180810</v>
      </c>
      <c r="E2315" s="0" t="s">
        <v>1836</v>
      </c>
      <c r="F2315" s="0" t="n">
        <v>100000</v>
      </c>
      <c r="G2315" s="0" t="n">
        <v>99.635</v>
      </c>
      <c r="H2315" s="0" t="n">
        <v>3.447927</v>
      </c>
      <c r="J2315" s="224" t="n">
        <f aca="false">ROUND(D2315/10000,0)</f>
        <v>2018</v>
      </c>
      <c r="K2315" s="224" t="n">
        <f aca="false">ROUND((D2315-J2315*10000)/100,0)</f>
        <v>8</v>
      </c>
      <c r="L2315" s="224" t="n">
        <f aca="false">D2315-J2315*10000-K2315*100</f>
        <v>10</v>
      </c>
      <c r="M2315" s="325" t="n">
        <f aca="false">DATE(J2315,K2315,L2315)</f>
        <v>43322</v>
      </c>
      <c r="N2315" s="222" t="n">
        <f aca="false">M2315+E2315</f>
        <v>43322.5261574074</v>
      </c>
      <c r="O2315" s="0" t="n">
        <v>99.635</v>
      </c>
      <c r="P2315" s="0" t="n">
        <v>3.447927</v>
      </c>
      <c r="Q2315" s="0" t="s">
        <v>286</v>
      </c>
    </row>
    <row r="2316" customFormat="false" ht="15" hidden="false" customHeight="false" outlineLevel="0" collapsed="false">
      <c r="A2316" s="0" t="s">
        <v>1427</v>
      </c>
      <c r="B2316" s="0" t="s">
        <v>286</v>
      </c>
      <c r="C2316" s="0" t="s">
        <v>325</v>
      </c>
      <c r="D2316" s="0" t="n">
        <v>20180810</v>
      </c>
      <c r="E2316" s="0" t="s">
        <v>1837</v>
      </c>
      <c r="F2316" s="0" t="n">
        <v>25000</v>
      </c>
      <c r="G2316" s="0" t="n">
        <v>99.581</v>
      </c>
      <c r="H2316" s="0" t="n">
        <v>3.469983</v>
      </c>
      <c r="J2316" s="224" t="n">
        <f aca="false">ROUND(D2316/10000,0)</f>
        <v>2018</v>
      </c>
      <c r="K2316" s="224" t="n">
        <f aca="false">ROUND((D2316-J2316*10000)/100,0)</f>
        <v>8</v>
      </c>
      <c r="L2316" s="224" t="n">
        <f aca="false">D2316-J2316*10000-K2316*100</f>
        <v>10</v>
      </c>
      <c r="M2316" s="325" t="n">
        <f aca="false">DATE(J2316,K2316,L2316)</f>
        <v>43322</v>
      </c>
      <c r="N2316" s="222" t="n">
        <f aca="false">M2316+E2316</f>
        <v>43322.556412037</v>
      </c>
      <c r="O2316" s="0" t="n">
        <v>99.581</v>
      </c>
      <c r="P2316" s="0" t="n">
        <v>3.469983</v>
      </c>
      <c r="Q2316" s="0" t="s">
        <v>286</v>
      </c>
    </row>
    <row r="2317" customFormat="false" ht="15" hidden="false" customHeight="false" outlineLevel="0" collapsed="false">
      <c r="A2317" s="0" t="s">
        <v>1427</v>
      </c>
      <c r="B2317" s="0" t="s">
        <v>286</v>
      </c>
      <c r="C2317" s="0" t="s">
        <v>325</v>
      </c>
      <c r="D2317" s="0" t="n">
        <v>20180810</v>
      </c>
      <c r="E2317" s="0" t="s">
        <v>1837</v>
      </c>
      <c r="F2317" s="0" t="n">
        <v>25000</v>
      </c>
      <c r="G2317" s="0" t="n">
        <v>99.561</v>
      </c>
      <c r="H2317" s="0" t="n">
        <v>3.478156</v>
      </c>
      <c r="J2317" s="224" t="n">
        <f aca="false">ROUND(D2317/10000,0)</f>
        <v>2018</v>
      </c>
      <c r="K2317" s="224" t="n">
        <f aca="false">ROUND((D2317-J2317*10000)/100,0)</f>
        <v>8</v>
      </c>
      <c r="L2317" s="224" t="n">
        <f aca="false">D2317-J2317*10000-K2317*100</f>
        <v>10</v>
      </c>
      <c r="M2317" s="325" t="n">
        <f aca="false">DATE(J2317,K2317,L2317)</f>
        <v>43322</v>
      </c>
      <c r="N2317" s="222" t="n">
        <f aca="false">M2317+E2317</f>
        <v>43322.556412037</v>
      </c>
      <c r="O2317" s="0" t="n">
        <v>99.561</v>
      </c>
      <c r="P2317" s="0" t="n">
        <v>3.478156</v>
      </c>
      <c r="Q2317" s="0" t="s">
        <v>286</v>
      </c>
    </row>
    <row r="2318" customFormat="false" ht="15" hidden="false" customHeight="false" outlineLevel="0" collapsed="false">
      <c r="A2318" s="0" t="s">
        <v>1427</v>
      </c>
      <c r="B2318" s="0" t="s">
        <v>286</v>
      </c>
      <c r="C2318" s="0" t="s">
        <v>325</v>
      </c>
      <c r="D2318" s="0" t="n">
        <v>20180810</v>
      </c>
      <c r="E2318" s="0" t="s">
        <v>1838</v>
      </c>
      <c r="F2318" s="0" t="n">
        <v>25000</v>
      </c>
      <c r="G2318" s="0" t="n">
        <v>99.561</v>
      </c>
      <c r="H2318" s="0" t="n">
        <v>3.478156</v>
      </c>
      <c r="J2318" s="224" t="n">
        <f aca="false">ROUND(D2318/10000,0)</f>
        <v>2018</v>
      </c>
      <c r="K2318" s="224" t="n">
        <f aca="false">ROUND((D2318-J2318*10000)/100,0)</f>
        <v>8</v>
      </c>
      <c r="L2318" s="224" t="n">
        <f aca="false">D2318-J2318*10000-K2318*100</f>
        <v>10</v>
      </c>
      <c r="M2318" s="325" t="n">
        <f aca="false">DATE(J2318,K2318,L2318)</f>
        <v>43322</v>
      </c>
      <c r="N2318" s="222" t="n">
        <f aca="false">M2318+E2318</f>
        <v>43322.5565740741</v>
      </c>
      <c r="O2318" s="0" t="n">
        <v>99.561</v>
      </c>
      <c r="P2318" s="0" t="n">
        <v>3.478156</v>
      </c>
      <c r="Q2318" s="0" t="s">
        <v>286</v>
      </c>
    </row>
    <row r="2319" customFormat="false" ht="15" hidden="false" customHeight="false" outlineLevel="0" collapsed="false">
      <c r="A2319" s="0" t="s">
        <v>1427</v>
      </c>
      <c r="B2319" s="0" t="s">
        <v>286</v>
      </c>
      <c r="C2319" s="0" t="s">
        <v>325</v>
      </c>
      <c r="D2319" s="0" t="n">
        <v>20180810</v>
      </c>
      <c r="E2319" s="0" t="s">
        <v>1839</v>
      </c>
      <c r="F2319" s="0" t="n">
        <v>25000</v>
      </c>
      <c r="G2319" s="0" t="n">
        <v>100</v>
      </c>
      <c r="H2319" s="0" t="n">
        <v>3.299227</v>
      </c>
      <c r="J2319" s="224" t="n">
        <f aca="false">ROUND(D2319/10000,0)</f>
        <v>2018</v>
      </c>
      <c r="K2319" s="224" t="n">
        <f aca="false">ROUND((D2319-J2319*10000)/100,0)</f>
        <v>8</v>
      </c>
      <c r="L2319" s="224" t="n">
        <f aca="false">D2319-J2319*10000-K2319*100</f>
        <v>10</v>
      </c>
      <c r="M2319" s="325" t="n">
        <f aca="false">DATE(J2319,K2319,L2319)</f>
        <v>43322</v>
      </c>
      <c r="N2319" s="222" t="n">
        <f aca="false">M2319+E2319</f>
        <v>43322.5625</v>
      </c>
      <c r="O2319" s="0" t="n">
        <v>100</v>
      </c>
      <c r="P2319" s="0" t="n">
        <v>3.299227</v>
      </c>
      <c r="Q2319" s="0" t="s">
        <v>286</v>
      </c>
    </row>
    <row r="2320" customFormat="false" ht="15" hidden="false" customHeight="false" outlineLevel="0" collapsed="false">
      <c r="A2320" s="0" t="s">
        <v>1427</v>
      </c>
      <c r="B2320" s="0" t="s">
        <v>286</v>
      </c>
      <c r="C2320" s="0" t="s">
        <v>325</v>
      </c>
      <c r="D2320" s="0" t="n">
        <v>20180810</v>
      </c>
      <c r="E2320" s="0" t="s">
        <v>1840</v>
      </c>
      <c r="F2320" s="0" t="n">
        <v>30000</v>
      </c>
      <c r="G2320" s="0" t="n">
        <v>99.57</v>
      </c>
      <c r="H2320" s="0" t="n">
        <v>3.474478</v>
      </c>
      <c r="J2320" s="224" t="n">
        <f aca="false">ROUND(D2320/10000,0)</f>
        <v>2018</v>
      </c>
      <c r="K2320" s="224" t="n">
        <f aca="false">ROUND((D2320-J2320*10000)/100,0)</f>
        <v>8</v>
      </c>
      <c r="L2320" s="224" t="n">
        <f aca="false">D2320-J2320*10000-K2320*100</f>
        <v>10</v>
      </c>
      <c r="M2320" s="325" t="n">
        <f aca="false">DATE(J2320,K2320,L2320)</f>
        <v>43322</v>
      </c>
      <c r="N2320" s="222" t="n">
        <f aca="false">M2320+E2320</f>
        <v>43322.5881481482</v>
      </c>
      <c r="O2320" s="0" t="n">
        <v>99.57</v>
      </c>
      <c r="P2320" s="0" t="n">
        <v>3.474478</v>
      </c>
      <c r="Q2320" s="0" t="s">
        <v>286</v>
      </c>
    </row>
    <row r="2321" customFormat="false" ht="15" hidden="false" customHeight="false" outlineLevel="0" collapsed="false">
      <c r="A2321" s="0" t="s">
        <v>1427</v>
      </c>
      <c r="B2321" s="0" t="s">
        <v>286</v>
      </c>
      <c r="C2321" s="0" t="s">
        <v>325</v>
      </c>
      <c r="D2321" s="0" t="n">
        <v>20180810</v>
      </c>
      <c r="E2321" s="0" t="s">
        <v>1841</v>
      </c>
      <c r="F2321" s="0" t="n">
        <v>30000</v>
      </c>
      <c r="G2321" s="0" t="n">
        <v>100.098</v>
      </c>
      <c r="H2321" s="0" t="n">
        <v>3.259414</v>
      </c>
      <c r="J2321" s="224" t="n">
        <f aca="false">ROUND(D2321/10000,0)</f>
        <v>2018</v>
      </c>
      <c r="K2321" s="224" t="n">
        <f aca="false">ROUND((D2321-J2321*10000)/100,0)</f>
        <v>8</v>
      </c>
      <c r="L2321" s="224" t="n">
        <f aca="false">D2321-J2321*10000-K2321*100</f>
        <v>10</v>
      </c>
      <c r="M2321" s="325" t="n">
        <f aca="false">DATE(J2321,K2321,L2321)</f>
        <v>43322</v>
      </c>
      <c r="N2321" s="222" t="n">
        <f aca="false">M2321+E2321</f>
        <v>43322.5884490741</v>
      </c>
      <c r="O2321" s="0" t="n">
        <v>100.098</v>
      </c>
      <c r="P2321" s="0" t="n">
        <v>3.259414</v>
      </c>
      <c r="Q2321" s="0" t="s">
        <v>286</v>
      </c>
    </row>
    <row r="2322" customFormat="false" ht="15" hidden="false" customHeight="false" outlineLevel="0" collapsed="false">
      <c r="A2322" s="0" t="s">
        <v>1427</v>
      </c>
      <c r="B2322" s="0" t="s">
        <v>286</v>
      </c>
      <c r="C2322" s="0" t="s">
        <v>325</v>
      </c>
      <c r="D2322" s="0" t="n">
        <v>20180810</v>
      </c>
      <c r="E2322" s="0" t="s">
        <v>1842</v>
      </c>
      <c r="F2322" s="0" t="n">
        <v>10000</v>
      </c>
      <c r="G2322" s="0" t="n">
        <v>99.559</v>
      </c>
      <c r="H2322" s="0" t="n">
        <v>3.478973</v>
      </c>
      <c r="J2322" s="224" t="n">
        <f aca="false">ROUND(D2322/10000,0)</f>
        <v>2018</v>
      </c>
      <c r="K2322" s="224" t="n">
        <f aca="false">ROUND((D2322-J2322*10000)/100,0)</f>
        <v>8</v>
      </c>
      <c r="L2322" s="224" t="n">
        <f aca="false">D2322-J2322*10000-K2322*100</f>
        <v>10</v>
      </c>
      <c r="M2322" s="325" t="n">
        <f aca="false">DATE(J2322,K2322,L2322)</f>
        <v>43322</v>
      </c>
      <c r="N2322" s="222" t="n">
        <f aca="false">M2322+E2322</f>
        <v>43322.6112731481</v>
      </c>
      <c r="O2322" s="0" t="n">
        <v>99.559</v>
      </c>
      <c r="P2322" s="0" t="n">
        <v>3.478973</v>
      </c>
      <c r="Q2322" s="0" t="s">
        <v>286</v>
      </c>
    </row>
    <row r="2323" customFormat="false" ht="15" hidden="false" customHeight="false" outlineLevel="0" collapsed="false">
      <c r="A2323" s="0" t="s">
        <v>1427</v>
      </c>
      <c r="B2323" s="0" t="s">
        <v>286</v>
      </c>
      <c r="C2323" s="0" t="s">
        <v>325</v>
      </c>
      <c r="D2323" s="0" t="n">
        <v>20180810</v>
      </c>
      <c r="E2323" s="0" t="s">
        <v>1843</v>
      </c>
      <c r="F2323" s="0" t="n">
        <v>10000</v>
      </c>
      <c r="G2323" s="0" t="n">
        <v>99.559</v>
      </c>
      <c r="H2323" s="0" t="n">
        <v>3.478973</v>
      </c>
      <c r="J2323" s="224" t="n">
        <f aca="false">ROUND(D2323/10000,0)</f>
        <v>2018</v>
      </c>
      <c r="K2323" s="224" t="n">
        <f aca="false">ROUND((D2323-J2323*10000)/100,0)</f>
        <v>8</v>
      </c>
      <c r="L2323" s="224" t="n">
        <f aca="false">D2323-J2323*10000-K2323*100</f>
        <v>10</v>
      </c>
      <c r="M2323" s="325" t="n">
        <f aca="false">DATE(J2323,K2323,L2323)</f>
        <v>43322</v>
      </c>
      <c r="N2323" s="222" t="n">
        <f aca="false">M2323+E2323</f>
        <v>43322.6116898148</v>
      </c>
      <c r="O2323" s="0" t="n">
        <v>99.559</v>
      </c>
      <c r="P2323" s="0" t="n">
        <v>3.478973</v>
      </c>
      <c r="Q2323" s="0" t="s">
        <v>286</v>
      </c>
    </row>
    <row r="2324" customFormat="false" ht="15" hidden="false" customHeight="false" outlineLevel="0" collapsed="false">
      <c r="A2324" s="0" t="s">
        <v>1427</v>
      </c>
      <c r="B2324" s="0" t="s">
        <v>286</v>
      </c>
      <c r="C2324" s="0" t="s">
        <v>325</v>
      </c>
      <c r="D2324" s="0" t="n">
        <v>20180810</v>
      </c>
      <c r="E2324" s="0" t="s">
        <v>1844</v>
      </c>
      <c r="F2324" s="0" t="n">
        <v>40000</v>
      </c>
      <c r="G2324" s="0" t="n">
        <v>100.441</v>
      </c>
      <c r="H2324" s="0" t="n">
        <v>3.120445</v>
      </c>
      <c r="J2324" s="224" t="n">
        <f aca="false">ROUND(D2324/10000,0)</f>
        <v>2018</v>
      </c>
      <c r="K2324" s="224" t="n">
        <f aca="false">ROUND((D2324-J2324*10000)/100,0)</f>
        <v>8</v>
      </c>
      <c r="L2324" s="224" t="n">
        <f aca="false">D2324-J2324*10000-K2324*100</f>
        <v>10</v>
      </c>
      <c r="M2324" s="325" t="n">
        <f aca="false">DATE(J2324,K2324,L2324)</f>
        <v>43322</v>
      </c>
      <c r="N2324" s="222" t="n">
        <f aca="false">M2324+E2324</f>
        <v>43322.6483680556</v>
      </c>
      <c r="O2324" s="0" t="n">
        <v>100.441</v>
      </c>
      <c r="P2324" s="0" t="n">
        <v>3.120445</v>
      </c>
      <c r="Q2324" s="0" t="s">
        <v>286</v>
      </c>
    </row>
    <row r="2325" customFormat="false" ht="15" hidden="false" customHeight="false" outlineLevel="0" collapsed="false">
      <c r="A2325" s="0" t="s">
        <v>1427</v>
      </c>
      <c r="B2325" s="0" t="s">
        <v>286</v>
      </c>
      <c r="C2325" s="0" t="s">
        <v>325</v>
      </c>
      <c r="D2325" s="0" t="n">
        <v>20180810</v>
      </c>
      <c r="E2325" s="0" t="s">
        <v>1844</v>
      </c>
      <c r="F2325" s="0" t="n">
        <v>40000</v>
      </c>
      <c r="G2325" s="0" t="n">
        <v>99.515</v>
      </c>
      <c r="H2325" s="0" t="n">
        <v>3.49696</v>
      </c>
      <c r="J2325" s="224" t="n">
        <f aca="false">ROUND(D2325/10000,0)</f>
        <v>2018</v>
      </c>
      <c r="K2325" s="224" t="n">
        <f aca="false">ROUND((D2325-J2325*10000)/100,0)</f>
        <v>8</v>
      </c>
      <c r="L2325" s="224" t="n">
        <f aca="false">D2325-J2325*10000-K2325*100</f>
        <v>10</v>
      </c>
      <c r="M2325" s="325" t="n">
        <f aca="false">DATE(J2325,K2325,L2325)</f>
        <v>43322</v>
      </c>
      <c r="N2325" s="222" t="n">
        <f aca="false">M2325+E2325</f>
        <v>43322.6483680556</v>
      </c>
      <c r="O2325" s="0" t="n">
        <v>99.515</v>
      </c>
      <c r="P2325" s="0" t="n">
        <v>3.49696</v>
      </c>
      <c r="Q2325" s="0" t="s">
        <v>286</v>
      </c>
    </row>
    <row r="2326" customFormat="false" ht="15" hidden="false" customHeight="false" outlineLevel="0" collapsed="false">
      <c r="A2326" s="0" t="s">
        <v>1427</v>
      </c>
      <c r="B2326" s="0" t="s">
        <v>286</v>
      </c>
      <c r="C2326" s="0" t="s">
        <v>325</v>
      </c>
      <c r="D2326" s="0" t="n">
        <v>20180810</v>
      </c>
      <c r="E2326" s="0" t="s">
        <v>1844</v>
      </c>
      <c r="F2326" s="0" t="n">
        <v>40000</v>
      </c>
      <c r="G2326" s="0" t="n">
        <v>99.565</v>
      </c>
      <c r="H2326" s="0" t="n">
        <v>3.476521</v>
      </c>
      <c r="J2326" s="224" t="n">
        <f aca="false">ROUND(D2326/10000,0)</f>
        <v>2018</v>
      </c>
      <c r="K2326" s="224" t="n">
        <f aca="false">ROUND((D2326-J2326*10000)/100,0)</f>
        <v>8</v>
      </c>
      <c r="L2326" s="224" t="n">
        <f aca="false">D2326-J2326*10000-K2326*100</f>
        <v>10</v>
      </c>
      <c r="M2326" s="325" t="n">
        <f aca="false">DATE(J2326,K2326,L2326)</f>
        <v>43322</v>
      </c>
      <c r="N2326" s="222" t="n">
        <f aca="false">M2326+E2326</f>
        <v>43322.6483680556</v>
      </c>
      <c r="O2326" s="0" t="n">
        <v>99.565</v>
      </c>
      <c r="P2326" s="0" t="n">
        <v>3.476521</v>
      </c>
      <c r="Q2326" s="0" t="s">
        <v>286</v>
      </c>
    </row>
    <row r="2327" customFormat="false" ht="15" hidden="false" customHeight="false" outlineLevel="0" collapsed="false">
      <c r="A2327" s="0" t="s">
        <v>1427</v>
      </c>
      <c r="B2327" s="0" t="s">
        <v>286</v>
      </c>
      <c r="C2327" s="0" t="s">
        <v>325</v>
      </c>
      <c r="D2327" s="0" t="n">
        <v>20180810</v>
      </c>
      <c r="E2327" s="0" t="s">
        <v>1845</v>
      </c>
      <c r="F2327" s="0" t="n">
        <v>20000</v>
      </c>
      <c r="G2327" s="0" t="n">
        <v>100.77</v>
      </c>
      <c r="H2327" s="0" t="n">
        <v>2.98769</v>
      </c>
      <c r="J2327" s="224" t="n">
        <f aca="false">ROUND(D2327/10000,0)</f>
        <v>2018</v>
      </c>
      <c r="K2327" s="224" t="n">
        <f aca="false">ROUND((D2327-J2327*10000)/100,0)</f>
        <v>8</v>
      </c>
      <c r="L2327" s="224" t="n">
        <f aca="false">D2327-J2327*10000-K2327*100</f>
        <v>10</v>
      </c>
      <c r="M2327" s="325" t="n">
        <f aca="false">DATE(J2327,K2327,L2327)</f>
        <v>43322</v>
      </c>
      <c r="N2327" s="222" t="n">
        <f aca="false">M2327+E2327</f>
        <v>43322.6522569444</v>
      </c>
      <c r="O2327" s="0" t="n">
        <v>100.77</v>
      </c>
      <c r="P2327" s="0" t="n">
        <v>2.98769</v>
      </c>
      <c r="Q2327" s="0" t="s">
        <v>286</v>
      </c>
    </row>
    <row r="2328" customFormat="false" ht="15" hidden="false" customHeight="false" outlineLevel="0" collapsed="false">
      <c r="A2328" s="0" t="s">
        <v>1427</v>
      </c>
      <c r="B2328" s="0" t="s">
        <v>286</v>
      </c>
      <c r="C2328" s="0" t="s">
        <v>325</v>
      </c>
      <c r="D2328" s="0" t="n">
        <v>20180810</v>
      </c>
      <c r="E2328" s="0" t="s">
        <v>1845</v>
      </c>
      <c r="F2328" s="0" t="n">
        <v>20000</v>
      </c>
      <c r="G2328" s="0" t="n">
        <v>99.645</v>
      </c>
      <c r="H2328" s="0" t="n">
        <v>3.443844</v>
      </c>
      <c r="J2328" s="224" t="n">
        <f aca="false">ROUND(D2328/10000,0)</f>
        <v>2018</v>
      </c>
      <c r="K2328" s="224" t="n">
        <f aca="false">ROUND((D2328-J2328*10000)/100,0)</f>
        <v>8</v>
      </c>
      <c r="L2328" s="224" t="n">
        <f aca="false">D2328-J2328*10000-K2328*100</f>
        <v>10</v>
      </c>
      <c r="M2328" s="325" t="n">
        <f aca="false">DATE(J2328,K2328,L2328)</f>
        <v>43322</v>
      </c>
      <c r="N2328" s="222" t="n">
        <f aca="false">M2328+E2328</f>
        <v>43322.6522569444</v>
      </c>
      <c r="O2328" s="0" t="n">
        <v>99.645</v>
      </c>
      <c r="P2328" s="0" t="n">
        <v>3.443844</v>
      </c>
      <c r="Q2328" s="0" t="s">
        <v>286</v>
      </c>
    </row>
    <row r="2329" customFormat="false" ht="15" hidden="false" customHeight="false" outlineLevel="0" collapsed="false">
      <c r="A2329" s="0" t="s">
        <v>1427</v>
      </c>
      <c r="B2329" s="0" t="s">
        <v>286</v>
      </c>
      <c r="C2329" s="0" t="s">
        <v>325</v>
      </c>
      <c r="D2329" s="0" t="n">
        <v>20180810</v>
      </c>
      <c r="E2329" s="0" t="s">
        <v>1845</v>
      </c>
      <c r="F2329" s="0" t="n">
        <v>20000</v>
      </c>
      <c r="G2329" s="0" t="n">
        <v>99.595</v>
      </c>
      <c r="H2329" s="0" t="n">
        <v>3.464263</v>
      </c>
      <c r="J2329" s="224" t="n">
        <f aca="false">ROUND(D2329/10000,0)</f>
        <v>2018</v>
      </c>
      <c r="K2329" s="224" t="n">
        <f aca="false">ROUND((D2329-J2329*10000)/100,0)</f>
        <v>8</v>
      </c>
      <c r="L2329" s="224" t="n">
        <f aca="false">D2329-J2329*10000-K2329*100</f>
        <v>10</v>
      </c>
      <c r="M2329" s="325" t="n">
        <f aca="false">DATE(J2329,K2329,L2329)</f>
        <v>43322</v>
      </c>
      <c r="N2329" s="222" t="n">
        <f aca="false">M2329+E2329</f>
        <v>43322.6522569444</v>
      </c>
      <c r="O2329" s="0" t="n">
        <v>99.595</v>
      </c>
      <c r="P2329" s="0" t="n">
        <v>3.464263</v>
      </c>
      <c r="Q2329" s="0" t="s">
        <v>286</v>
      </c>
    </row>
    <row r="2330" customFormat="false" ht="15" hidden="false" customHeight="false" outlineLevel="0" collapsed="false">
      <c r="A2330" s="0" t="s">
        <v>1427</v>
      </c>
      <c r="B2330" s="0" t="s">
        <v>286</v>
      </c>
      <c r="C2330" s="0" t="s">
        <v>325</v>
      </c>
      <c r="D2330" s="0" t="n">
        <v>20180810</v>
      </c>
      <c r="E2330" s="0" t="s">
        <v>1846</v>
      </c>
      <c r="F2330" s="0" t="n">
        <v>50000</v>
      </c>
      <c r="G2330" s="0" t="n">
        <v>99.556</v>
      </c>
      <c r="H2330" s="0" t="n">
        <v>3.480199</v>
      </c>
      <c r="J2330" s="224" t="n">
        <f aca="false">ROUND(D2330/10000,0)</f>
        <v>2018</v>
      </c>
      <c r="K2330" s="224" t="n">
        <f aca="false">ROUND((D2330-J2330*10000)/100,0)</f>
        <v>8</v>
      </c>
      <c r="L2330" s="224" t="n">
        <f aca="false">D2330-J2330*10000-K2330*100</f>
        <v>10</v>
      </c>
      <c r="M2330" s="325" t="n">
        <f aca="false">DATE(J2330,K2330,L2330)</f>
        <v>43322</v>
      </c>
      <c r="N2330" s="222" t="n">
        <f aca="false">M2330+E2330</f>
        <v>43322.6740162037</v>
      </c>
      <c r="O2330" s="0" t="n">
        <v>99.556</v>
      </c>
      <c r="P2330" s="0" t="n">
        <v>3.480199</v>
      </c>
      <c r="Q2330" s="0" t="s">
        <v>286</v>
      </c>
    </row>
    <row r="2331" customFormat="false" ht="15" hidden="false" customHeight="false" outlineLevel="0" collapsed="false">
      <c r="A2331" s="0" t="s">
        <v>1427</v>
      </c>
      <c r="B2331" s="0" t="s">
        <v>286</v>
      </c>
      <c r="C2331" s="0" t="s">
        <v>325</v>
      </c>
      <c r="D2331" s="0" t="n">
        <v>20180813</v>
      </c>
      <c r="E2331" s="0" t="s">
        <v>1847</v>
      </c>
      <c r="F2331" s="0" t="n">
        <v>25000</v>
      </c>
      <c r="G2331" s="0" t="n">
        <v>99.518</v>
      </c>
      <c r="H2331" s="0" t="n">
        <v>3.495956</v>
      </c>
      <c r="J2331" s="224" t="n">
        <f aca="false">ROUND(D2331/10000,0)</f>
        <v>2018</v>
      </c>
      <c r="K2331" s="224" t="n">
        <f aca="false">ROUND((D2331-J2331*10000)/100,0)</f>
        <v>8</v>
      </c>
      <c r="L2331" s="224" t="n">
        <f aca="false">D2331-J2331*10000-K2331*100</f>
        <v>13</v>
      </c>
      <c r="M2331" s="325" t="n">
        <f aca="false">DATE(J2331,K2331,L2331)</f>
        <v>43325</v>
      </c>
      <c r="N2331" s="222" t="n">
        <f aca="false">M2331+E2331</f>
        <v>43325.3993402778</v>
      </c>
      <c r="O2331" s="0" t="n">
        <v>99.518</v>
      </c>
      <c r="P2331" s="0" t="n">
        <v>3.495956</v>
      </c>
      <c r="Q2331" s="0" t="s">
        <v>286</v>
      </c>
    </row>
    <row r="2332" customFormat="false" ht="15" hidden="false" customHeight="false" outlineLevel="0" collapsed="false">
      <c r="A2332" s="0" t="s">
        <v>1427</v>
      </c>
      <c r="B2332" s="0" t="s">
        <v>286</v>
      </c>
      <c r="C2332" s="0" t="s">
        <v>325</v>
      </c>
      <c r="D2332" s="0" t="n">
        <v>20180813</v>
      </c>
      <c r="E2332" s="0" t="s">
        <v>1847</v>
      </c>
      <c r="F2332" s="0" t="n">
        <v>25000</v>
      </c>
      <c r="G2332" s="0" t="n">
        <v>100.264</v>
      </c>
      <c r="H2332" s="0" t="n">
        <v>3.191993</v>
      </c>
      <c r="J2332" s="224" t="n">
        <f aca="false">ROUND(D2332/10000,0)</f>
        <v>2018</v>
      </c>
      <c r="K2332" s="224" t="n">
        <f aca="false">ROUND((D2332-J2332*10000)/100,0)</f>
        <v>8</v>
      </c>
      <c r="L2332" s="224" t="n">
        <f aca="false">D2332-J2332*10000-K2332*100</f>
        <v>13</v>
      </c>
      <c r="M2332" s="325" t="n">
        <f aca="false">DATE(J2332,K2332,L2332)</f>
        <v>43325</v>
      </c>
      <c r="N2332" s="222" t="n">
        <f aca="false">M2332+E2332</f>
        <v>43325.3993402778</v>
      </c>
      <c r="O2332" s="0" t="n">
        <v>100.264</v>
      </c>
      <c r="P2332" s="0" t="n">
        <v>3.191993</v>
      </c>
      <c r="Q2332" s="0" t="s">
        <v>286</v>
      </c>
    </row>
    <row r="2333" customFormat="false" ht="15" hidden="false" customHeight="false" outlineLevel="0" collapsed="false">
      <c r="A2333" s="0" t="s">
        <v>1427</v>
      </c>
      <c r="B2333" s="0" t="s">
        <v>286</v>
      </c>
      <c r="C2333" s="0" t="s">
        <v>325</v>
      </c>
      <c r="D2333" s="0" t="n">
        <v>20180813</v>
      </c>
      <c r="E2333" s="0" t="s">
        <v>1848</v>
      </c>
      <c r="F2333" s="0" t="n">
        <v>25000</v>
      </c>
      <c r="G2333" s="0" t="n">
        <v>99.51</v>
      </c>
      <c r="H2333" s="0" t="n">
        <v>3.499231</v>
      </c>
      <c r="J2333" s="224" t="n">
        <f aca="false">ROUND(D2333/10000,0)</f>
        <v>2018</v>
      </c>
      <c r="K2333" s="224" t="n">
        <f aca="false">ROUND((D2333-J2333*10000)/100,0)</f>
        <v>8</v>
      </c>
      <c r="L2333" s="224" t="n">
        <f aca="false">D2333-J2333*10000-K2333*100</f>
        <v>13</v>
      </c>
      <c r="M2333" s="325" t="n">
        <f aca="false">DATE(J2333,K2333,L2333)</f>
        <v>43325</v>
      </c>
      <c r="N2333" s="222" t="n">
        <f aca="false">M2333+E2333</f>
        <v>43325.4702083333</v>
      </c>
      <c r="O2333" s="0" t="n">
        <v>99.51</v>
      </c>
      <c r="P2333" s="0" t="n">
        <v>3.499231</v>
      </c>
      <c r="Q2333" s="0" t="s">
        <v>286</v>
      </c>
    </row>
    <row r="2334" customFormat="false" ht="15" hidden="false" customHeight="false" outlineLevel="0" collapsed="false">
      <c r="A2334" s="0" t="s">
        <v>1427</v>
      </c>
      <c r="B2334" s="0" t="s">
        <v>286</v>
      </c>
      <c r="C2334" s="0" t="s">
        <v>325</v>
      </c>
      <c r="D2334" s="0" t="n">
        <v>20180813</v>
      </c>
      <c r="E2334" s="0" t="s">
        <v>1849</v>
      </c>
      <c r="F2334" s="0" t="n">
        <v>25000</v>
      </c>
      <c r="G2334" s="0" t="n">
        <v>99.51</v>
      </c>
      <c r="H2334" s="0" t="n">
        <v>3.499231</v>
      </c>
      <c r="J2334" s="224" t="n">
        <f aca="false">ROUND(D2334/10000,0)</f>
        <v>2018</v>
      </c>
      <c r="K2334" s="224" t="n">
        <f aca="false">ROUND((D2334-J2334*10000)/100,0)</f>
        <v>8</v>
      </c>
      <c r="L2334" s="224" t="n">
        <f aca="false">D2334-J2334*10000-K2334*100</f>
        <v>13</v>
      </c>
      <c r="M2334" s="325" t="n">
        <f aca="false">DATE(J2334,K2334,L2334)</f>
        <v>43325</v>
      </c>
      <c r="N2334" s="222" t="n">
        <f aca="false">M2334+E2334</f>
        <v>43325.4702199074</v>
      </c>
      <c r="O2334" s="0" t="n">
        <v>99.51</v>
      </c>
      <c r="P2334" s="0" t="n">
        <v>3.499231</v>
      </c>
      <c r="Q2334" s="0" t="s">
        <v>286</v>
      </c>
    </row>
    <row r="2335" customFormat="false" ht="15" hidden="false" customHeight="false" outlineLevel="0" collapsed="false">
      <c r="A2335" s="0" t="s">
        <v>1427</v>
      </c>
      <c r="B2335" s="0" t="s">
        <v>286</v>
      </c>
      <c r="C2335" s="0" t="s">
        <v>325</v>
      </c>
      <c r="D2335" s="0" t="n">
        <v>20180813</v>
      </c>
      <c r="E2335" s="0" t="s">
        <v>1850</v>
      </c>
      <c r="F2335" s="0" t="n">
        <v>35000</v>
      </c>
      <c r="G2335" s="0" t="n">
        <v>100.638</v>
      </c>
      <c r="H2335" s="0" t="n">
        <v>3.040641</v>
      </c>
      <c r="J2335" s="224" t="n">
        <f aca="false">ROUND(D2335/10000,0)</f>
        <v>2018</v>
      </c>
      <c r="K2335" s="224" t="n">
        <f aca="false">ROUND((D2335-J2335*10000)/100,0)</f>
        <v>8</v>
      </c>
      <c r="L2335" s="224" t="n">
        <f aca="false">D2335-J2335*10000-K2335*100</f>
        <v>13</v>
      </c>
      <c r="M2335" s="325" t="n">
        <f aca="false">DATE(J2335,K2335,L2335)</f>
        <v>43325</v>
      </c>
      <c r="N2335" s="222" t="n">
        <f aca="false">M2335+E2335</f>
        <v>43325.4711689815</v>
      </c>
      <c r="O2335" s="0" t="n">
        <v>100.638</v>
      </c>
      <c r="P2335" s="0" t="n">
        <v>3.040641</v>
      </c>
      <c r="Q2335" s="0" t="s">
        <v>286</v>
      </c>
    </row>
    <row r="2336" customFormat="false" ht="15" hidden="false" customHeight="false" outlineLevel="0" collapsed="false">
      <c r="A2336" s="0" t="s">
        <v>1427</v>
      </c>
      <c r="B2336" s="0" t="s">
        <v>286</v>
      </c>
      <c r="C2336" s="0" t="s">
        <v>325</v>
      </c>
      <c r="D2336" s="0" t="n">
        <v>20180813</v>
      </c>
      <c r="E2336" s="0" t="s">
        <v>1850</v>
      </c>
      <c r="F2336" s="0" t="n">
        <v>35000</v>
      </c>
      <c r="G2336" s="0" t="n">
        <v>99.513</v>
      </c>
      <c r="H2336" s="0" t="n">
        <v>3.498003</v>
      </c>
      <c r="J2336" s="224" t="n">
        <f aca="false">ROUND(D2336/10000,0)</f>
        <v>2018</v>
      </c>
      <c r="K2336" s="224" t="n">
        <f aca="false">ROUND((D2336-J2336*10000)/100,0)</f>
        <v>8</v>
      </c>
      <c r="L2336" s="224" t="n">
        <f aca="false">D2336-J2336*10000-K2336*100</f>
        <v>13</v>
      </c>
      <c r="M2336" s="325" t="n">
        <f aca="false">DATE(J2336,K2336,L2336)</f>
        <v>43325</v>
      </c>
      <c r="N2336" s="222" t="n">
        <f aca="false">M2336+E2336</f>
        <v>43325.4711689815</v>
      </c>
      <c r="O2336" s="0" t="n">
        <v>99.513</v>
      </c>
      <c r="P2336" s="0" t="n">
        <v>3.498003</v>
      </c>
      <c r="Q2336" s="0" t="s">
        <v>286</v>
      </c>
    </row>
    <row r="2337" customFormat="false" ht="15" hidden="false" customHeight="false" outlineLevel="0" collapsed="false">
      <c r="A2337" s="0" t="s">
        <v>1427</v>
      </c>
      <c r="B2337" s="0" t="s">
        <v>286</v>
      </c>
      <c r="C2337" s="0" t="s">
        <v>325</v>
      </c>
      <c r="D2337" s="0" t="n">
        <v>20180813</v>
      </c>
      <c r="E2337" s="0" t="s">
        <v>1851</v>
      </c>
      <c r="F2337" s="0" t="n">
        <v>35000</v>
      </c>
      <c r="G2337" s="0" t="n">
        <v>99.513</v>
      </c>
      <c r="H2337" s="0" t="n">
        <v>3.498003</v>
      </c>
      <c r="J2337" s="224" t="n">
        <f aca="false">ROUND(D2337/10000,0)</f>
        <v>2018</v>
      </c>
      <c r="K2337" s="224" t="n">
        <f aca="false">ROUND((D2337-J2337*10000)/100,0)</f>
        <v>8</v>
      </c>
      <c r="L2337" s="224" t="n">
        <f aca="false">D2337-J2337*10000-K2337*100</f>
        <v>13</v>
      </c>
      <c r="M2337" s="325" t="n">
        <f aca="false">DATE(J2337,K2337,L2337)</f>
        <v>43325</v>
      </c>
      <c r="N2337" s="222" t="n">
        <f aca="false">M2337+E2337</f>
        <v>43325.4712847222</v>
      </c>
      <c r="O2337" s="0" t="n">
        <v>99.513</v>
      </c>
      <c r="P2337" s="0" t="n">
        <v>3.498003</v>
      </c>
      <c r="Q2337" s="0" t="s">
        <v>286</v>
      </c>
    </row>
    <row r="2338" customFormat="false" ht="15" hidden="false" customHeight="false" outlineLevel="0" collapsed="false">
      <c r="A2338" s="0" t="s">
        <v>1427</v>
      </c>
      <c r="B2338" s="0" t="s">
        <v>286</v>
      </c>
      <c r="C2338" s="0" t="s">
        <v>325</v>
      </c>
      <c r="D2338" s="0" t="n">
        <v>20180813</v>
      </c>
      <c r="E2338" s="0" t="s">
        <v>1852</v>
      </c>
      <c r="F2338" s="0" t="n">
        <v>20000</v>
      </c>
      <c r="G2338" s="0" t="n">
        <v>100.638</v>
      </c>
      <c r="H2338" s="0" t="n">
        <v>3.040641</v>
      </c>
      <c r="J2338" s="224" t="n">
        <f aca="false">ROUND(D2338/10000,0)</f>
        <v>2018</v>
      </c>
      <c r="K2338" s="224" t="n">
        <f aca="false">ROUND((D2338-J2338*10000)/100,0)</f>
        <v>8</v>
      </c>
      <c r="L2338" s="224" t="n">
        <f aca="false">D2338-J2338*10000-K2338*100</f>
        <v>13</v>
      </c>
      <c r="M2338" s="325" t="n">
        <f aca="false">DATE(J2338,K2338,L2338)</f>
        <v>43325</v>
      </c>
      <c r="N2338" s="222" t="n">
        <f aca="false">M2338+E2338</f>
        <v>43325.4720833333</v>
      </c>
      <c r="O2338" s="0" t="n">
        <v>100.638</v>
      </c>
      <c r="P2338" s="0" t="n">
        <v>3.040641</v>
      </c>
      <c r="Q2338" s="0" t="s">
        <v>286</v>
      </c>
    </row>
    <row r="2339" customFormat="false" ht="15" hidden="false" customHeight="false" outlineLevel="0" collapsed="false">
      <c r="A2339" s="0" t="s">
        <v>1427</v>
      </c>
      <c r="B2339" s="0" t="s">
        <v>286</v>
      </c>
      <c r="C2339" s="0" t="s">
        <v>325</v>
      </c>
      <c r="D2339" s="0" t="n">
        <v>20180813</v>
      </c>
      <c r="E2339" s="0" t="s">
        <v>1852</v>
      </c>
      <c r="F2339" s="0" t="n">
        <v>20000</v>
      </c>
      <c r="G2339" s="0" t="n">
        <v>99.513</v>
      </c>
      <c r="H2339" s="0" t="n">
        <v>3.498003</v>
      </c>
      <c r="J2339" s="224" t="n">
        <f aca="false">ROUND(D2339/10000,0)</f>
        <v>2018</v>
      </c>
      <c r="K2339" s="224" t="n">
        <f aca="false">ROUND((D2339-J2339*10000)/100,0)</f>
        <v>8</v>
      </c>
      <c r="L2339" s="224" t="n">
        <f aca="false">D2339-J2339*10000-K2339*100</f>
        <v>13</v>
      </c>
      <c r="M2339" s="325" t="n">
        <f aca="false">DATE(J2339,K2339,L2339)</f>
        <v>43325</v>
      </c>
      <c r="N2339" s="222" t="n">
        <f aca="false">M2339+E2339</f>
        <v>43325.4720833333</v>
      </c>
      <c r="O2339" s="0" t="n">
        <v>99.513</v>
      </c>
      <c r="P2339" s="0" t="n">
        <v>3.498003</v>
      </c>
      <c r="Q2339" s="0" t="s">
        <v>286</v>
      </c>
    </row>
    <row r="2340" customFormat="false" ht="15" hidden="false" customHeight="false" outlineLevel="0" collapsed="false">
      <c r="A2340" s="0" t="s">
        <v>1427</v>
      </c>
      <c r="B2340" s="0" t="s">
        <v>286</v>
      </c>
      <c r="C2340" s="0" t="s">
        <v>325</v>
      </c>
      <c r="D2340" s="0" t="n">
        <v>20180813</v>
      </c>
      <c r="E2340" s="0" t="s">
        <v>1853</v>
      </c>
      <c r="F2340" s="0" t="n">
        <v>20000</v>
      </c>
      <c r="G2340" s="0" t="n">
        <v>99.513</v>
      </c>
      <c r="H2340" s="0" t="n">
        <v>3.498003</v>
      </c>
      <c r="J2340" s="224" t="n">
        <f aca="false">ROUND(D2340/10000,0)</f>
        <v>2018</v>
      </c>
      <c r="K2340" s="224" t="n">
        <f aca="false">ROUND((D2340-J2340*10000)/100,0)</f>
        <v>8</v>
      </c>
      <c r="L2340" s="224" t="n">
        <f aca="false">D2340-J2340*10000-K2340*100</f>
        <v>13</v>
      </c>
      <c r="M2340" s="325" t="n">
        <f aca="false">DATE(J2340,K2340,L2340)</f>
        <v>43325</v>
      </c>
      <c r="N2340" s="222" t="n">
        <f aca="false">M2340+E2340</f>
        <v>43325.4721759259</v>
      </c>
      <c r="O2340" s="0" t="n">
        <v>99.513</v>
      </c>
      <c r="P2340" s="0" t="n">
        <v>3.498003</v>
      </c>
      <c r="Q2340" s="0" t="s">
        <v>286</v>
      </c>
    </row>
    <row r="2341" customFormat="false" ht="15" hidden="false" customHeight="false" outlineLevel="0" collapsed="false">
      <c r="A2341" s="0" t="s">
        <v>1427</v>
      </c>
      <c r="B2341" s="0" t="s">
        <v>286</v>
      </c>
      <c r="C2341" s="0" t="s">
        <v>325</v>
      </c>
      <c r="D2341" s="0" t="n">
        <v>20180813</v>
      </c>
      <c r="E2341" s="0" t="s">
        <v>1854</v>
      </c>
      <c r="F2341" s="0" t="n">
        <v>300000</v>
      </c>
      <c r="G2341" s="0" t="n">
        <v>99.527</v>
      </c>
      <c r="H2341" s="0" t="n">
        <v>3.492273</v>
      </c>
      <c r="J2341" s="224" t="n">
        <f aca="false">ROUND(D2341/10000,0)</f>
        <v>2018</v>
      </c>
      <c r="K2341" s="224" t="n">
        <f aca="false">ROUND((D2341-J2341*10000)/100,0)</f>
        <v>8</v>
      </c>
      <c r="L2341" s="224" t="n">
        <f aca="false">D2341-J2341*10000-K2341*100</f>
        <v>13</v>
      </c>
      <c r="M2341" s="325" t="n">
        <f aca="false">DATE(J2341,K2341,L2341)</f>
        <v>43325</v>
      </c>
      <c r="N2341" s="222" t="n">
        <f aca="false">M2341+E2341</f>
        <v>43325.4774305556</v>
      </c>
      <c r="O2341" s="0" t="n">
        <v>99.527</v>
      </c>
      <c r="P2341" s="0" t="n">
        <v>3.492273</v>
      </c>
      <c r="Q2341" s="0" t="s">
        <v>286</v>
      </c>
    </row>
    <row r="2342" customFormat="false" ht="15" hidden="false" customHeight="false" outlineLevel="0" collapsed="false">
      <c r="A2342" s="0" t="s">
        <v>1427</v>
      </c>
      <c r="B2342" s="0" t="s">
        <v>286</v>
      </c>
      <c r="C2342" s="0" t="s">
        <v>325</v>
      </c>
      <c r="D2342" s="0" t="n">
        <v>20180813</v>
      </c>
      <c r="E2342" s="0" t="s">
        <v>1854</v>
      </c>
      <c r="F2342" s="0" t="n">
        <v>300000</v>
      </c>
      <c r="G2342" s="0" t="n">
        <v>99.527</v>
      </c>
      <c r="H2342" s="0" t="n">
        <v>3.492273</v>
      </c>
      <c r="J2342" s="224" t="n">
        <f aca="false">ROUND(D2342/10000,0)</f>
        <v>2018</v>
      </c>
      <c r="K2342" s="224" t="n">
        <f aca="false">ROUND((D2342-J2342*10000)/100,0)</f>
        <v>8</v>
      </c>
      <c r="L2342" s="224" t="n">
        <f aca="false">D2342-J2342*10000-K2342*100</f>
        <v>13</v>
      </c>
      <c r="M2342" s="325" t="n">
        <f aca="false">DATE(J2342,K2342,L2342)</f>
        <v>43325</v>
      </c>
      <c r="N2342" s="222" t="n">
        <f aca="false">M2342+E2342</f>
        <v>43325.4774305556</v>
      </c>
      <c r="O2342" s="0" t="n">
        <v>99.527</v>
      </c>
      <c r="P2342" s="0" t="n">
        <v>3.492273</v>
      </c>
      <c r="Q2342" s="0" t="s">
        <v>286</v>
      </c>
    </row>
    <row r="2343" customFormat="false" ht="15" hidden="false" customHeight="false" outlineLevel="0" collapsed="false">
      <c r="A2343" s="0" t="s">
        <v>1427</v>
      </c>
      <c r="B2343" s="0" t="s">
        <v>286</v>
      </c>
      <c r="C2343" s="0" t="s">
        <v>325</v>
      </c>
      <c r="D2343" s="0" t="n">
        <v>20180813</v>
      </c>
      <c r="E2343" s="0" t="s">
        <v>1854</v>
      </c>
      <c r="F2343" s="0" t="n">
        <v>300000</v>
      </c>
      <c r="G2343" s="0" t="n">
        <v>99.527</v>
      </c>
      <c r="H2343" s="0" t="n">
        <v>3.492273</v>
      </c>
      <c r="J2343" s="224" t="n">
        <f aca="false">ROUND(D2343/10000,0)</f>
        <v>2018</v>
      </c>
      <c r="K2343" s="224" t="n">
        <f aca="false">ROUND((D2343-J2343*10000)/100,0)</f>
        <v>8</v>
      </c>
      <c r="L2343" s="224" t="n">
        <f aca="false">D2343-J2343*10000-K2343*100</f>
        <v>13</v>
      </c>
      <c r="M2343" s="325" t="n">
        <f aca="false">DATE(J2343,K2343,L2343)</f>
        <v>43325</v>
      </c>
      <c r="N2343" s="222" t="n">
        <f aca="false">M2343+E2343</f>
        <v>43325.4774305556</v>
      </c>
      <c r="O2343" s="0" t="n">
        <v>99.527</v>
      </c>
      <c r="P2343" s="0" t="n">
        <v>3.492273</v>
      </c>
      <c r="Q2343" s="0" t="s">
        <v>286</v>
      </c>
    </row>
    <row r="2344" customFormat="false" ht="15" hidden="false" customHeight="false" outlineLevel="0" collapsed="false">
      <c r="A2344" s="0" t="s">
        <v>1427</v>
      </c>
      <c r="B2344" s="0" t="s">
        <v>286</v>
      </c>
      <c r="C2344" s="0" t="s">
        <v>325</v>
      </c>
      <c r="D2344" s="0" t="n">
        <v>20180813</v>
      </c>
      <c r="E2344" s="0" t="s">
        <v>1854</v>
      </c>
      <c r="F2344" s="0" t="n">
        <v>300000</v>
      </c>
      <c r="G2344" s="0" t="n">
        <v>99.527</v>
      </c>
      <c r="H2344" s="0" t="n">
        <v>3.492273</v>
      </c>
      <c r="J2344" s="224" t="n">
        <f aca="false">ROUND(D2344/10000,0)</f>
        <v>2018</v>
      </c>
      <c r="K2344" s="224" t="n">
        <f aca="false">ROUND((D2344-J2344*10000)/100,0)</f>
        <v>8</v>
      </c>
      <c r="L2344" s="224" t="n">
        <f aca="false">D2344-J2344*10000-K2344*100</f>
        <v>13</v>
      </c>
      <c r="M2344" s="325" t="n">
        <f aca="false">DATE(J2344,K2344,L2344)</f>
        <v>43325</v>
      </c>
      <c r="N2344" s="222" t="n">
        <f aca="false">M2344+E2344</f>
        <v>43325.4774305556</v>
      </c>
      <c r="O2344" s="0" t="n">
        <v>99.527</v>
      </c>
      <c r="P2344" s="0" t="n">
        <v>3.492273</v>
      </c>
      <c r="Q2344" s="0" t="s">
        <v>286</v>
      </c>
    </row>
    <row r="2345" customFormat="false" ht="15" hidden="false" customHeight="false" outlineLevel="0" collapsed="false">
      <c r="A2345" s="0" t="s">
        <v>1427</v>
      </c>
      <c r="B2345" s="0" t="s">
        <v>286</v>
      </c>
      <c r="C2345" s="0" t="s">
        <v>325</v>
      </c>
      <c r="D2345" s="0" t="n">
        <v>20180813</v>
      </c>
      <c r="E2345" s="0" t="s">
        <v>1854</v>
      </c>
      <c r="F2345" s="0" t="n">
        <v>300000</v>
      </c>
      <c r="G2345" s="0" t="n">
        <v>99.527</v>
      </c>
      <c r="H2345" s="0" t="n">
        <v>3.492273</v>
      </c>
      <c r="J2345" s="224" t="n">
        <f aca="false">ROUND(D2345/10000,0)</f>
        <v>2018</v>
      </c>
      <c r="K2345" s="224" t="n">
        <f aca="false">ROUND((D2345-J2345*10000)/100,0)</f>
        <v>8</v>
      </c>
      <c r="L2345" s="224" t="n">
        <f aca="false">D2345-J2345*10000-K2345*100</f>
        <v>13</v>
      </c>
      <c r="M2345" s="325" t="n">
        <f aca="false">DATE(J2345,K2345,L2345)</f>
        <v>43325</v>
      </c>
      <c r="N2345" s="222" t="n">
        <f aca="false">M2345+E2345</f>
        <v>43325.4774305556</v>
      </c>
      <c r="O2345" s="0" t="n">
        <v>99.527</v>
      </c>
      <c r="P2345" s="0" t="n">
        <v>3.492273</v>
      </c>
      <c r="Q2345" s="0" t="s">
        <v>286</v>
      </c>
    </row>
    <row r="2346" customFormat="false" ht="15" hidden="false" customHeight="false" outlineLevel="0" collapsed="false">
      <c r="A2346" s="0" t="s">
        <v>1427</v>
      </c>
      <c r="B2346" s="0" t="s">
        <v>286</v>
      </c>
      <c r="C2346" s="0" t="s">
        <v>325</v>
      </c>
      <c r="D2346" s="0" t="n">
        <v>20180813</v>
      </c>
      <c r="E2346" s="0" t="s">
        <v>1855</v>
      </c>
      <c r="F2346" s="0" t="n">
        <v>25000</v>
      </c>
      <c r="G2346" s="0" t="n">
        <v>99.546</v>
      </c>
      <c r="H2346" s="0" t="n">
        <v>3.484497</v>
      </c>
      <c r="J2346" s="224" t="n">
        <f aca="false">ROUND(D2346/10000,0)</f>
        <v>2018</v>
      </c>
      <c r="K2346" s="224" t="n">
        <f aca="false">ROUND((D2346-J2346*10000)/100,0)</f>
        <v>8</v>
      </c>
      <c r="L2346" s="224" t="n">
        <f aca="false">D2346-J2346*10000-K2346*100</f>
        <v>13</v>
      </c>
      <c r="M2346" s="325" t="n">
        <f aca="false">DATE(J2346,K2346,L2346)</f>
        <v>43325</v>
      </c>
      <c r="N2346" s="222" t="n">
        <f aca="false">M2346+E2346</f>
        <v>43325.5296180556</v>
      </c>
      <c r="O2346" s="0" t="n">
        <v>99.546</v>
      </c>
      <c r="P2346" s="0" t="n">
        <v>3.484497</v>
      </c>
      <c r="Q2346" s="0" t="s">
        <v>286</v>
      </c>
    </row>
    <row r="2347" customFormat="false" ht="15" hidden="false" customHeight="false" outlineLevel="0" collapsed="false">
      <c r="A2347" s="0" t="s">
        <v>1427</v>
      </c>
      <c r="B2347" s="0" t="s">
        <v>286</v>
      </c>
      <c r="C2347" s="0" t="s">
        <v>325</v>
      </c>
      <c r="D2347" s="0" t="n">
        <v>20180813</v>
      </c>
      <c r="E2347" s="0" t="s">
        <v>1856</v>
      </c>
      <c r="F2347" s="0" t="n">
        <v>25000</v>
      </c>
      <c r="G2347" s="0" t="n">
        <v>99.505</v>
      </c>
      <c r="H2347" s="0" t="n">
        <v>3.501278</v>
      </c>
      <c r="J2347" s="224" t="n">
        <f aca="false">ROUND(D2347/10000,0)</f>
        <v>2018</v>
      </c>
      <c r="K2347" s="224" t="n">
        <f aca="false">ROUND((D2347-J2347*10000)/100,0)</f>
        <v>8</v>
      </c>
      <c r="L2347" s="224" t="n">
        <f aca="false">D2347-J2347*10000-K2347*100</f>
        <v>13</v>
      </c>
      <c r="M2347" s="325" t="n">
        <f aca="false">DATE(J2347,K2347,L2347)</f>
        <v>43325</v>
      </c>
      <c r="N2347" s="222" t="n">
        <f aca="false">M2347+E2347</f>
        <v>43325.5299884259</v>
      </c>
      <c r="O2347" s="0" t="n">
        <v>99.505</v>
      </c>
      <c r="P2347" s="0" t="n">
        <v>3.501278</v>
      </c>
      <c r="Q2347" s="0" t="s">
        <v>286</v>
      </c>
    </row>
    <row r="2348" customFormat="false" ht="15" hidden="false" customHeight="false" outlineLevel="0" collapsed="false">
      <c r="A2348" s="0" t="s">
        <v>1427</v>
      </c>
      <c r="B2348" s="0" t="s">
        <v>286</v>
      </c>
      <c r="C2348" s="0" t="s">
        <v>325</v>
      </c>
      <c r="D2348" s="0" t="n">
        <v>20180813</v>
      </c>
      <c r="E2348" s="0" t="s">
        <v>1857</v>
      </c>
      <c r="F2348" s="0" t="n">
        <v>10000</v>
      </c>
      <c r="G2348" s="0" t="n">
        <v>99.56</v>
      </c>
      <c r="H2348" s="0" t="n">
        <v>3.478769</v>
      </c>
      <c r="J2348" s="224" t="n">
        <f aca="false">ROUND(D2348/10000,0)</f>
        <v>2018</v>
      </c>
      <c r="K2348" s="224" t="n">
        <f aca="false">ROUND((D2348-J2348*10000)/100,0)</f>
        <v>8</v>
      </c>
      <c r="L2348" s="224" t="n">
        <f aca="false">D2348-J2348*10000-K2348*100</f>
        <v>13</v>
      </c>
      <c r="M2348" s="325" t="n">
        <f aca="false">DATE(J2348,K2348,L2348)</f>
        <v>43325</v>
      </c>
      <c r="N2348" s="222" t="n">
        <f aca="false">M2348+E2348</f>
        <v>43325.545787037</v>
      </c>
      <c r="O2348" s="0" t="n">
        <v>99.56</v>
      </c>
      <c r="P2348" s="0" t="n">
        <v>3.478769</v>
      </c>
      <c r="Q2348" s="0" t="s">
        <v>286</v>
      </c>
    </row>
    <row r="2349" customFormat="false" ht="15" hidden="false" customHeight="false" outlineLevel="0" collapsed="false">
      <c r="A2349" s="0" t="s">
        <v>1427</v>
      </c>
      <c r="B2349" s="0" t="s">
        <v>286</v>
      </c>
      <c r="C2349" s="0" t="s">
        <v>325</v>
      </c>
      <c r="D2349" s="0" t="n">
        <v>20180813</v>
      </c>
      <c r="E2349" s="0" t="s">
        <v>1857</v>
      </c>
      <c r="F2349" s="0" t="n">
        <v>10000</v>
      </c>
      <c r="G2349" s="0" t="n">
        <v>99.56</v>
      </c>
      <c r="H2349" s="0" t="n">
        <v>3.478769</v>
      </c>
      <c r="J2349" s="224" t="n">
        <f aca="false">ROUND(D2349/10000,0)</f>
        <v>2018</v>
      </c>
      <c r="K2349" s="224" t="n">
        <f aca="false">ROUND((D2349-J2349*10000)/100,0)</f>
        <v>8</v>
      </c>
      <c r="L2349" s="224" t="n">
        <f aca="false">D2349-J2349*10000-K2349*100</f>
        <v>13</v>
      </c>
      <c r="M2349" s="325" t="n">
        <f aca="false">DATE(J2349,K2349,L2349)</f>
        <v>43325</v>
      </c>
      <c r="N2349" s="222" t="n">
        <f aca="false">M2349+E2349</f>
        <v>43325.545787037</v>
      </c>
      <c r="O2349" s="0" t="n">
        <v>99.56</v>
      </c>
      <c r="P2349" s="0" t="n">
        <v>3.478769</v>
      </c>
      <c r="Q2349" s="0" t="s">
        <v>286</v>
      </c>
    </row>
    <row r="2350" customFormat="false" ht="15" hidden="false" customHeight="false" outlineLevel="0" collapsed="false">
      <c r="A2350" s="0" t="s">
        <v>1427</v>
      </c>
      <c r="B2350" s="0" t="s">
        <v>286</v>
      </c>
      <c r="C2350" s="0" t="s">
        <v>325</v>
      </c>
      <c r="D2350" s="0" t="n">
        <v>20180813</v>
      </c>
      <c r="E2350" s="0" t="s">
        <v>1858</v>
      </c>
      <c r="F2350" s="0" t="n">
        <v>100000</v>
      </c>
      <c r="G2350" s="0" t="n">
        <v>99.675</v>
      </c>
      <c r="H2350" s="0" t="n">
        <v>3.431755</v>
      </c>
      <c r="J2350" s="224" t="n">
        <f aca="false">ROUND(D2350/10000,0)</f>
        <v>2018</v>
      </c>
      <c r="K2350" s="224" t="n">
        <f aca="false">ROUND((D2350-J2350*10000)/100,0)</f>
        <v>8</v>
      </c>
      <c r="L2350" s="224" t="n">
        <f aca="false">D2350-J2350*10000-K2350*100</f>
        <v>13</v>
      </c>
      <c r="M2350" s="325" t="n">
        <f aca="false">DATE(J2350,K2350,L2350)</f>
        <v>43325</v>
      </c>
      <c r="N2350" s="222" t="n">
        <f aca="false">M2350+E2350</f>
        <v>43325.5514351852</v>
      </c>
      <c r="O2350" s="0" t="n">
        <v>99.675</v>
      </c>
      <c r="P2350" s="0" t="n">
        <v>3.431755</v>
      </c>
      <c r="Q2350" s="0" t="s">
        <v>286</v>
      </c>
    </row>
    <row r="2351" customFormat="false" ht="15" hidden="false" customHeight="false" outlineLevel="0" collapsed="false">
      <c r="A2351" s="0" t="s">
        <v>1427</v>
      </c>
      <c r="B2351" s="0" t="s">
        <v>286</v>
      </c>
      <c r="C2351" s="0" t="s">
        <v>325</v>
      </c>
      <c r="D2351" s="0" t="n">
        <v>20180813</v>
      </c>
      <c r="E2351" s="0" t="s">
        <v>1858</v>
      </c>
      <c r="F2351" s="0" t="n">
        <v>100000</v>
      </c>
      <c r="G2351" s="0" t="n">
        <v>101.425</v>
      </c>
      <c r="H2351" s="0" t="n">
        <v>2.724383</v>
      </c>
      <c r="J2351" s="224" t="n">
        <f aca="false">ROUND(D2351/10000,0)</f>
        <v>2018</v>
      </c>
      <c r="K2351" s="224" t="n">
        <f aca="false">ROUND((D2351-J2351*10000)/100,0)</f>
        <v>8</v>
      </c>
      <c r="L2351" s="224" t="n">
        <f aca="false">D2351-J2351*10000-K2351*100</f>
        <v>13</v>
      </c>
      <c r="M2351" s="325" t="n">
        <f aca="false">DATE(J2351,K2351,L2351)</f>
        <v>43325</v>
      </c>
      <c r="N2351" s="222" t="n">
        <f aca="false">M2351+E2351</f>
        <v>43325.5514351852</v>
      </c>
      <c r="O2351" s="0" t="n">
        <v>101.425</v>
      </c>
      <c r="P2351" s="0" t="n">
        <v>2.724383</v>
      </c>
      <c r="Q2351" s="0" t="s">
        <v>286</v>
      </c>
    </row>
    <row r="2352" customFormat="false" ht="15" hidden="false" customHeight="false" outlineLevel="0" collapsed="false">
      <c r="A2352" s="0" t="s">
        <v>1427</v>
      </c>
      <c r="B2352" s="0" t="s">
        <v>286</v>
      </c>
      <c r="C2352" s="0" t="s">
        <v>325</v>
      </c>
      <c r="D2352" s="0" t="n">
        <v>20180813</v>
      </c>
      <c r="E2352" s="0" t="s">
        <v>508</v>
      </c>
      <c r="F2352" s="0" t="n">
        <v>100000</v>
      </c>
      <c r="G2352" s="0" t="n">
        <v>99.64</v>
      </c>
      <c r="H2352" s="0" t="n">
        <v>3.446057</v>
      </c>
      <c r="J2352" s="224" t="n">
        <f aca="false">ROUND(D2352/10000,0)</f>
        <v>2018</v>
      </c>
      <c r="K2352" s="224" t="n">
        <f aca="false">ROUND((D2352-J2352*10000)/100,0)</f>
        <v>8</v>
      </c>
      <c r="L2352" s="224" t="n">
        <f aca="false">D2352-J2352*10000-K2352*100</f>
        <v>13</v>
      </c>
      <c r="M2352" s="325" t="n">
        <f aca="false">DATE(J2352,K2352,L2352)</f>
        <v>43325</v>
      </c>
      <c r="N2352" s="222" t="n">
        <f aca="false">M2352+E2352</f>
        <v>43325.5514467593</v>
      </c>
      <c r="O2352" s="0" t="n">
        <v>99.64</v>
      </c>
      <c r="P2352" s="0" t="n">
        <v>3.446057</v>
      </c>
      <c r="Q2352" s="0" t="s">
        <v>286</v>
      </c>
    </row>
    <row r="2353" customFormat="false" ht="15" hidden="false" customHeight="false" outlineLevel="0" collapsed="false">
      <c r="A2353" s="0" t="s">
        <v>1427</v>
      </c>
      <c r="B2353" s="0" t="s">
        <v>286</v>
      </c>
      <c r="C2353" s="0" t="s">
        <v>325</v>
      </c>
      <c r="D2353" s="0" t="n">
        <v>20180813</v>
      </c>
      <c r="E2353" s="0" t="s">
        <v>1859</v>
      </c>
      <c r="F2353" s="0" t="n">
        <v>10000</v>
      </c>
      <c r="G2353" s="0" t="n">
        <v>99.54</v>
      </c>
      <c r="H2353" s="0" t="n">
        <v>3.486952</v>
      </c>
      <c r="J2353" s="224" t="n">
        <f aca="false">ROUND(D2353/10000,0)</f>
        <v>2018</v>
      </c>
      <c r="K2353" s="224" t="n">
        <f aca="false">ROUND((D2353-J2353*10000)/100,0)</f>
        <v>8</v>
      </c>
      <c r="L2353" s="224" t="n">
        <f aca="false">D2353-J2353*10000-K2353*100</f>
        <v>13</v>
      </c>
      <c r="M2353" s="325" t="n">
        <f aca="false">DATE(J2353,K2353,L2353)</f>
        <v>43325</v>
      </c>
      <c r="N2353" s="222" t="n">
        <f aca="false">M2353+E2353</f>
        <v>43325.5519560185</v>
      </c>
      <c r="O2353" s="0" t="n">
        <v>99.54</v>
      </c>
      <c r="P2353" s="0" t="n">
        <v>3.486952</v>
      </c>
      <c r="Q2353" s="0" t="s">
        <v>286</v>
      </c>
    </row>
    <row r="2354" customFormat="false" ht="15" hidden="false" customHeight="false" outlineLevel="0" collapsed="false">
      <c r="A2354" s="0" t="s">
        <v>1427</v>
      </c>
      <c r="B2354" s="0" t="s">
        <v>286</v>
      </c>
      <c r="C2354" s="0" t="s">
        <v>325</v>
      </c>
      <c r="D2354" s="0" t="n">
        <v>20180813</v>
      </c>
      <c r="E2354" s="0" t="s">
        <v>1860</v>
      </c>
      <c r="F2354" s="0" t="n">
        <v>10000</v>
      </c>
      <c r="G2354" s="0" t="n">
        <v>99.64</v>
      </c>
      <c r="H2354" s="0" t="n">
        <v>3.446057</v>
      </c>
      <c r="J2354" s="224" t="n">
        <f aca="false">ROUND(D2354/10000,0)</f>
        <v>2018</v>
      </c>
      <c r="K2354" s="224" t="n">
        <f aca="false">ROUND((D2354-J2354*10000)/100,0)</f>
        <v>8</v>
      </c>
      <c r="L2354" s="224" t="n">
        <f aca="false">D2354-J2354*10000-K2354*100</f>
        <v>13</v>
      </c>
      <c r="M2354" s="325" t="n">
        <f aca="false">DATE(J2354,K2354,L2354)</f>
        <v>43325</v>
      </c>
      <c r="N2354" s="222" t="n">
        <f aca="false">M2354+E2354</f>
        <v>43325.5519675926</v>
      </c>
      <c r="O2354" s="0" t="n">
        <v>99.64</v>
      </c>
      <c r="P2354" s="0" t="n">
        <v>3.446057</v>
      </c>
      <c r="Q2354" s="0" t="s">
        <v>286</v>
      </c>
    </row>
    <row r="2355" customFormat="false" ht="15" hidden="false" customHeight="false" outlineLevel="0" collapsed="false">
      <c r="A2355" s="0" t="s">
        <v>1427</v>
      </c>
      <c r="B2355" s="0" t="s">
        <v>286</v>
      </c>
      <c r="C2355" s="0" t="s">
        <v>325</v>
      </c>
      <c r="D2355" s="0" t="n">
        <v>20180813</v>
      </c>
      <c r="E2355" s="0" t="s">
        <v>1861</v>
      </c>
      <c r="F2355" s="0" t="n">
        <v>15000</v>
      </c>
      <c r="G2355" s="0" t="n">
        <v>99.54</v>
      </c>
      <c r="H2355" s="0" t="n">
        <v>3.486952</v>
      </c>
      <c r="J2355" s="224" t="n">
        <f aca="false">ROUND(D2355/10000,0)</f>
        <v>2018</v>
      </c>
      <c r="K2355" s="224" t="n">
        <f aca="false">ROUND((D2355-J2355*10000)/100,0)</f>
        <v>8</v>
      </c>
      <c r="L2355" s="224" t="n">
        <f aca="false">D2355-J2355*10000-K2355*100</f>
        <v>13</v>
      </c>
      <c r="M2355" s="325" t="n">
        <f aca="false">DATE(J2355,K2355,L2355)</f>
        <v>43325</v>
      </c>
      <c r="N2355" s="222" t="n">
        <f aca="false">M2355+E2355</f>
        <v>43325.5631828704</v>
      </c>
      <c r="O2355" s="0" t="n">
        <v>99.54</v>
      </c>
      <c r="P2355" s="0" t="n">
        <v>3.486952</v>
      </c>
      <c r="Q2355" s="0" t="s">
        <v>286</v>
      </c>
    </row>
    <row r="2356" customFormat="false" ht="15" hidden="false" customHeight="false" outlineLevel="0" collapsed="false">
      <c r="A2356" s="0" t="s">
        <v>1427</v>
      </c>
      <c r="B2356" s="0" t="s">
        <v>286</v>
      </c>
      <c r="C2356" s="0" t="s">
        <v>325</v>
      </c>
      <c r="D2356" s="0" t="n">
        <v>20180813</v>
      </c>
      <c r="E2356" s="0" t="s">
        <v>1861</v>
      </c>
      <c r="F2356" s="0" t="n">
        <v>15000</v>
      </c>
      <c r="G2356" s="0" t="n">
        <v>99.84</v>
      </c>
      <c r="H2356" s="0" t="n">
        <v>3.364415</v>
      </c>
      <c r="J2356" s="224" t="n">
        <f aca="false">ROUND(D2356/10000,0)</f>
        <v>2018</v>
      </c>
      <c r="K2356" s="224" t="n">
        <f aca="false">ROUND((D2356-J2356*10000)/100,0)</f>
        <v>8</v>
      </c>
      <c r="L2356" s="224" t="n">
        <f aca="false">D2356-J2356*10000-K2356*100</f>
        <v>13</v>
      </c>
      <c r="M2356" s="325" t="n">
        <f aca="false">DATE(J2356,K2356,L2356)</f>
        <v>43325</v>
      </c>
      <c r="N2356" s="222" t="n">
        <f aca="false">M2356+E2356</f>
        <v>43325.5631828704</v>
      </c>
      <c r="O2356" s="0" t="n">
        <v>99.84</v>
      </c>
      <c r="P2356" s="0" t="n">
        <v>3.364415</v>
      </c>
      <c r="Q2356" s="0" t="s">
        <v>286</v>
      </c>
    </row>
    <row r="2357" customFormat="false" ht="15" hidden="false" customHeight="false" outlineLevel="0" collapsed="false">
      <c r="A2357" s="0" t="s">
        <v>1427</v>
      </c>
      <c r="B2357" s="0" t="s">
        <v>286</v>
      </c>
      <c r="C2357" s="0" t="s">
        <v>325</v>
      </c>
      <c r="D2357" s="0" t="n">
        <v>20180813</v>
      </c>
      <c r="E2357" s="0" t="s">
        <v>1862</v>
      </c>
      <c r="F2357" s="0" t="n">
        <v>20000</v>
      </c>
      <c r="G2357" s="0" t="n">
        <v>99.661</v>
      </c>
      <c r="H2357" s="0" t="n">
        <v>3.437475</v>
      </c>
      <c r="J2357" s="224" t="n">
        <f aca="false">ROUND(D2357/10000,0)</f>
        <v>2018</v>
      </c>
      <c r="K2357" s="224" t="n">
        <f aca="false">ROUND((D2357-J2357*10000)/100,0)</f>
        <v>8</v>
      </c>
      <c r="L2357" s="224" t="n">
        <f aca="false">D2357-J2357*10000-K2357*100</f>
        <v>13</v>
      </c>
      <c r="M2357" s="325" t="n">
        <f aca="false">DATE(J2357,K2357,L2357)</f>
        <v>43325</v>
      </c>
      <c r="N2357" s="222" t="n">
        <f aca="false">M2357+E2357</f>
        <v>43325.5739930556</v>
      </c>
      <c r="O2357" s="0" t="n">
        <v>99.661</v>
      </c>
      <c r="P2357" s="0" t="n">
        <v>3.437475</v>
      </c>
      <c r="Q2357" s="0" t="s">
        <v>286</v>
      </c>
    </row>
    <row r="2358" customFormat="false" ht="15" hidden="false" customHeight="false" outlineLevel="0" collapsed="false">
      <c r="A2358" s="0" t="s">
        <v>1427</v>
      </c>
      <c r="B2358" s="0" t="s">
        <v>286</v>
      </c>
      <c r="C2358" s="0" t="s">
        <v>325</v>
      </c>
      <c r="D2358" s="0" t="n">
        <v>20180813</v>
      </c>
      <c r="E2358" s="0" t="s">
        <v>1862</v>
      </c>
      <c r="F2358" s="0" t="n">
        <v>20000</v>
      </c>
      <c r="G2358" s="0" t="n">
        <v>99.661</v>
      </c>
      <c r="H2358" s="0" t="n">
        <v>3.437475</v>
      </c>
      <c r="J2358" s="224" t="n">
        <f aca="false">ROUND(D2358/10000,0)</f>
        <v>2018</v>
      </c>
      <c r="K2358" s="224" t="n">
        <f aca="false">ROUND((D2358-J2358*10000)/100,0)</f>
        <v>8</v>
      </c>
      <c r="L2358" s="224" t="n">
        <f aca="false">D2358-J2358*10000-K2358*100</f>
        <v>13</v>
      </c>
      <c r="M2358" s="325" t="n">
        <f aca="false">DATE(J2358,K2358,L2358)</f>
        <v>43325</v>
      </c>
      <c r="N2358" s="222" t="n">
        <f aca="false">M2358+E2358</f>
        <v>43325.5739930556</v>
      </c>
      <c r="O2358" s="0" t="n">
        <v>99.661</v>
      </c>
      <c r="P2358" s="0" t="n">
        <v>3.437475</v>
      </c>
      <c r="Q2358" s="0" t="s">
        <v>286</v>
      </c>
    </row>
    <row r="2359" customFormat="false" ht="15" hidden="false" customHeight="false" outlineLevel="0" collapsed="false">
      <c r="A2359" s="0" t="s">
        <v>1427</v>
      </c>
      <c r="B2359" s="0" t="s">
        <v>286</v>
      </c>
      <c r="C2359" s="0" t="s">
        <v>325</v>
      </c>
      <c r="D2359" s="0" t="n">
        <v>20180813</v>
      </c>
      <c r="E2359" s="0" t="s">
        <v>1863</v>
      </c>
      <c r="F2359" s="0" t="n">
        <v>20000</v>
      </c>
      <c r="G2359" s="0" t="n">
        <v>99.539</v>
      </c>
      <c r="H2359" s="0" t="n">
        <v>3.487362</v>
      </c>
      <c r="J2359" s="224" t="n">
        <f aca="false">ROUND(D2359/10000,0)</f>
        <v>2018</v>
      </c>
      <c r="K2359" s="224" t="n">
        <f aca="false">ROUND((D2359-J2359*10000)/100,0)</f>
        <v>8</v>
      </c>
      <c r="L2359" s="224" t="n">
        <f aca="false">D2359-J2359*10000-K2359*100</f>
        <v>13</v>
      </c>
      <c r="M2359" s="325" t="n">
        <f aca="false">DATE(J2359,K2359,L2359)</f>
        <v>43325</v>
      </c>
      <c r="N2359" s="222" t="n">
        <f aca="false">M2359+E2359</f>
        <v>43325.5804166667</v>
      </c>
      <c r="O2359" s="0" t="n">
        <v>99.539</v>
      </c>
      <c r="P2359" s="0" t="n">
        <v>3.487362</v>
      </c>
      <c r="Q2359" s="0" t="s">
        <v>286</v>
      </c>
    </row>
    <row r="2360" customFormat="false" ht="15" hidden="false" customHeight="false" outlineLevel="0" collapsed="false">
      <c r="A2360" s="0" t="s">
        <v>1427</v>
      </c>
      <c r="B2360" s="0" t="s">
        <v>286</v>
      </c>
      <c r="C2360" s="0" t="s">
        <v>325</v>
      </c>
      <c r="D2360" s="0" t="n">
        <v>20180813</v>
      </c>
      <c r="E2360" s="0" t="s">
        <v>1863</v>
      </c>
      <c r="F2360" s="0" t="n">
        <v>20000</v>
      </c>
      <c r="G2360" s="0" t="n">
        <v>99.539</v>
      </c>
      <c r="H2360" s="0" t="n">
        <v>3.487362</v>
      </c>
      <c r="J2360" s="224" t="n">
        <f aca="false">ROUND(D2360/10000,0)</f>
        <v>2018</v>
      </c>
      <c r="K2360" s="224" t="n">
        <f aca="false">ROUND((D2360-J2360*10000)/100,0)</f>
        <v>8</v>
      </c>
      <c r="L2360" s="224" t="n">
        <f aca="false">D2360-J2360*10000-K2360*100</f>
        <v>13</v>
      </c>
      <c r="M2360" s="325" t="n">
        <f aca="false">DATE(J2360,K2360,L2360)</f>
        <v>43325</v>
      </c>
      <c r="N2360" s="222" t="n">
        <f aca="false">M2360+E2360</f>
        <v>43325.5804166667</v>
      </c>
      <c r="O2360" s="0" t="n">
        <v>99.539</v>
      </c>
      <c r="P2360" s="0" t="n">
        <v>3.487362</v>
      </c>
      <c r="Q2360" s="0" t="s">
        <v>286</v>
      </c>
    </row>
    <row r="2361" customFormat="false" ht="15" hidden="false" customHeight="false" outlineLevel="0" collapsed="false">
      <c r="A2361" s="0" t="s">
        <v>1427</v>
      </c>
      <c r="B2361" s="0" t="s">
        <v>286</v>
      </c>
      <c r="C2361" s="0" t="s">
        <v>325</v>
      </c>
      <c r="D2361" s="0" t="n">
        <v>20180813</v>
      </c>
      <c r="E2361" s="0" t="s">
        <v>1864</v>
      </c>
      <c r="F2361" s="0" t="n">
        <v>20000</v>
      </c>
      <c r="G2361" s="0" t="n">
        <v>99.533</v>
      </c>
      <c r="H2361" s="0" t="n">
        <v>3.489817</v>
      </c>
      <c r="J2361" s="224" t="n">
        <f aca="false">ROUND(D2361/10000,0)</f>
        <v>2018</v>
      </c>
      <c r="K2361" s="224" t="n">
        <f aca="false">ROUND((D2361-J2361*10000)/100,0)</f>
        <v>8</v>
      </c>
      <c r="L2361" s="224" t="n">
        <f aca="false">D2361-J2361*10000-K2361*100</f>
        <v>13</v>
      </c>
      <c r="M2361" s="325" t="n">
        <f aca="false">DATE(J2361,K2361,L2361)</f>
        <v>43325</v>
      </c>
      <c r="N2361" s="222" t="n">
        <f aca="false">M2361+E2361</f>
        <v>43325.6202893519</v>
      </c>
      <c r="O2361" s="0" t="n">
        <v>99.533</v>
      </c>
      <c r="P2361" s="0" t="n">
        <v>3.489817</v>
      </c>
      <c r="Q2361" s="0" t="s">
        <v>286</v>
      </c>
    </row>
    <row r="2362" customFormat="false" ht="15" hidden="false" customHeight="false" outlineLevel="0" collapsed="false">
      <c r="A2362" s="0" t="s">
        <v>1427</v>
      </c>
      <c r="B2362" s="0" t="s">
        <v>286</v>
      </c>
      <c r="C2362" s="0" t="s">
        <v>325</v>
      </c>
      <c r="D2362" s="0" t="n">
        <v>20180813</v>
      </c>
      <c r="E2362" s="0" t="s">
        <v>1864</v>
      </c>
      <c r="F2362" s="0" t="n">
        <v>20000</v>
      </c>
      <c r="G2362" s="0" t="n">
        <v>99.859</v>
      </c>
      <c r="H2362" s="0" t="n">
        <v>3.35667</v>
      </c>
      <c r="J2362" s="224" t="n">
        <f aca="false">ROUND(D2362/10000,0)</f>
        <v>2018</v>
      </c>
      <c r="K2362" s="224" t="n">
        <f aca="false">ROUND((D2362-J2362*10000)/100,0)</f>
        <v>8</v>
      </c>
      <c r="L2362" s="224" t="n">
        <f aca="false">D2362-J2362*10000-K2362*100</f>
        <v>13</v>
      </c>
      <c r="M2362" s="325" t="n">
        <f aca="false">DATE(J2362,K2362,L2362)</f>
        <v>43325</v>
      </c>
      <c r="N2362" s="222" t="n">
        <f aca="false">M2362+E2362</f>
        <v>43325.6202893519</v>
      </c>
      <c r="O2362" s="0" t="n">
        <v>99.859</v>
      </c>
      <c r="P2362" s="0" t="n">
        <v>3.35667</v>
      </c>
      <c r="Q2362" s="0" t="s">
        <v>286</v>
      </c>
    </row>
    <row r="2363" customFormat="false" ht="15" hidden="false" customHeight="false" outlineLevel="0" collapsed="false">
      <c r="A2363" s="0" t="s">
        <v>1427</v>
      </c>
      <c r="B2363" s="0" t="s">
        <v>286</v>
      </c>
      <c r="C2363" s="0" t="s">
        <v>325</v>
      </c>
      <c r="D2363" s="0" t="n">
        <v>20180813</v>
      </c>
      <c r="E2363" s="0" t="s">
        <v>1865</v>
      </c>
      <c r="F2363" s="0" t="n">
        <v>20000</v>
      </c>
      <c r="G2363" s="0" t="n">
        <v>99.533</v>
      </c>
      <c r="H2363" s="0" t="n">
        <v>3.489817</v>
      </c>
      <c r="J2363" s="224" t="n">
        <f aca="false">ROUND(D2363/10000,0)</f>
        <v>2018</v>
      </c>
      <c r="K2363" s="224" t="n">
        <f aca="false">ROUND((D2363-J2363*10000)/100,0)</f>
        <v>8</v>
      </c>
      <c r="L2363" s="224" t="n">
        <f aca="false">D2363-J2363*10000-K2363*100</f>
        <v>13</v>
      </c>
      <c r="M2363" s="325" t="n">
        <f aca="false">DATE(J2363,K2363,L2363)</f>
        <v>43325</v>
      </c>
      <c r="N2363" s="222" t="n">
        <f aca="false">M2363+E2363</f>
        <v>43325.6203935185</v>
      </c>
      <c r="O2363" s="0" t="n">
        <v>99.533</v>
      </c>
      <c r="P2363" s="0" t="n">
        <v>3.489817</v>
      </c>
      <c r="Q2363" s="0" t="s">
        <v>286</v>
      </c>
    </row>
    <row r="2364" customFormat="false" ht="15" hidden="false" customHeight="false" outlineLevel="0" collapsed="false">
      <c r="A2364" s="0" t="s">
        <v>1427</v>
      </c>
      <c r="B2364" s="0" t="s">
        <v>286</v>
      </c>
      <c r="C2364" s="0" t="s">
        <v>325</v>
      </c>
      <c r="D2364" s="0" t="n">
        <v>20180813</v>
      </c>
      <c r="E2364" s="0" t="s">
        <v>1866</v>
      </c>
      <c r="F2364" s="0" t="n">
        <v>12000</v>
      </c>
      <c r="G2364" s="0" t="n">
        <v>99.53</v>
      </c>
      <c r="H2364" s="0" t="n">
        <v>3.491045</v>
      </c>
      <c r="J2364" s="224" t="n">
        <f aca="false">ROUND(D2364/10000,0)</f>
        <v>2018</v>
      </c>
      <c r="K2364" s="224" t="n">
        <f aca="false">ROUND((D2364-J2364*10000)/100,0)</f>
        <v>8</v>
      </c>
      <c r="L2364" s="224" t="n">
        <f aca="false">D2364-J2364*10000-K2364*100</f>
        <v>13</v>
      </c>
      <c r="M2364" s="325" t="n">
        <f aca="false">DATE(J2364,K2364,L2364)</f>
        <v>43325</v>
      </c>
      <c r="N2364" s="222" t="n">
        <f aca="false">M2364+E2364</f>
        <v>43325.6275231482</v>
      </c>
      <c r="O2364" s="0" t="n">
        <v>99.53</v>
      </c>
      <c r="P2364" s="0" t="n">
        <v>3.491045</v>
      </c>
      <c r="Q2364" s="0" t="s">
        <v>286</v>
      </c>
    </row>
    <row r="2365" customFormat="false" ht="15" hidden="false" customHeight="false" outlineLevel="0" collapsed="false">
      <c r="A2365" s="0" t="s">
        <v>1427</v>
      </c>
      <c r="B2365" s="0" t="s">
        <v>286</v>
      </c>
      <c r="C2365" s="0" t="s">
        <v>325</v>
      </c>
      <c r="D2365" s="0" t="n">
        <v>20180813</v>
      </c>
      <c r="E2365" s="0" t="s">
        <v>1866</v>
      </c>
      <c r="F2365" s="0" t="n">
        <v>12000</v>
      </c>
      <c r="G2365" s="0" t="n">
        <v>99.63</v>
      </c>
      <c r="H2365" s="0" t="n">
        <v>3.450144</v>
      </c>
      <c r="J2365" s="224" t="n">
        <f aca="false">ROUND(D2365/10000,0)</f>
        <v>2018</v>
      </c>
      <c r="K2365" s="224" t="n">
        <f aca="false">ROUND((D2365-J2365*10000)/100,0)</f>
        <v>8</v>
      </c>
      <c r="L2365" s="224" t="n">
        <f aca="false">D2365-J2365*10000-K2365*100</f>
        <v>13</v>
      </c>
      <c r="M2365" s="325" t="n">
        <f aca="false">DATE(J2365,K2365,L2365)</f>
        <v>43325</v>
      </c>
      <c r="N2365" s="222" t="n">
        <f aca="false">M2365+E2365</f>
        <v>43325.6275231482</v>
      </c>
      <c r="O2365" s="0" t="n">
        <v>99.63</v>
      </c>
      <c r="P2365" s="0" t="n">
        <v>3.450144</v>
      </c>
      <c r="Q2365" s="0" t="s">
        <v>286</v>
      </c>
    </row>
    <row r="2366" customFormat="false" ht="15" hidden="false" customHeight="false" outlineLevel="0" collapsed="false">
      <c r="A2366" s="0" t="s">
        <v>1427</v>
      </c>
      <c r="B2366" s="0" t="s">
        <v>286</v>
      </c>
      <c r="C2366" s="0" t="s">
        <v>325</v>
      </c>
      <c r="D2366" s="0" t="n">
        <v>20180813</v>
      </c>
      <c r="E2366" s="0" t="s">
        <v>1866</v>
      </c>
      <c r="F2366" s="0" t="n">
        <v>12000</v>
      </c>
      <c r="G2366" s="0" t="n">
        <v>99.53</v>
      </c>
      <c r="H2366" s="0" t="n">
        <v>3.491045</v>
      </c>
      <c r="J2366" s="224" t="n">
        <f aca="false">ROUND(D2366/10000,0)</f>
        <v>2018</v>
      </c>
      <c r="K2366" s="224" t="n">
        <f aca="false">ROUND((D2366-J2366*10000)/100,0)</f>
        <v>8</v>
      </c>
      <c r="L2366" s="224" t="n">
        <f aca="false">D2366-J2366*10000-K2366*100</f>
        <v>13</v>
      </c>
      <c r="M2366" s="325" t="n">
        <f aca="false">DATE(J2366,K2366,L2366)</f>
        <v>43325</v>
      </c>
      <c r="N2366" s="222" t="n">
        <f aca="false">M2366+E2366</f>
        <v>43325.6275231482</v>
      </c>
      <c r="O2366" s="0" t="n">
        <v>99.53</v>
      </c>
      <c r="P2366" s="0" t="n">
        <v>3.491045</v>
      </c>
      <c r="Q2366" s="0" t="s">
        <v>286</v>
      </c>
    </row>
    <row r="2367" customFormat="false" ht="15" hidden="false" customHeight="false" outlineLevel="0" collapsed="false">
      <c r="A2367" s="0" t="s">
        <v>1427</v>
      </c>
      <c r="B2367" s="0" t="s">
        <v>286</v>
      </c>
      <c r="C2367" s="0" t="s">
        <v>325</v>
      </c>
      <c r="D2367" s="0" t="n">
        <v>20180813</v>
      </c>
      <c r="E2367" s="0" t="s">
        <v>1867</v>
      </c>
      <c r="F2367" s="0" t="n">
        <v>30000</v>
      </c>
      <c r="G2367" s="0" t="n">
        <v>100.655</v>
      </c>
      <c r="H2367" s="0" t="n">
        <v>3.033778</v>
      </c>
      <c r="J2367" s="224" t="n">
        <f aca="false">ROUND(D2367/10000,0)</f>
        <v>2018</v>
      </c>
      <c r="K2367" s="224" t="n">
        <f aca="false">ROUND((D2367-J2367*10000)/100,0)</f>
        <v>8</v>
      </c>
      <c r="L2367" s="224" t="n">
        <f aca="false">D2367-J2367*10000-K2367*100</f>
        <v>13</v>
      </c>
      <c r="M2367" s="325" t="n">
        <f aca="false">DATE(J2367,K2367,L2367)</f>
        <v>43325</v>
      </c>
      <c r="N2367" s="222" t="n">
        <f aca="false">M2367+E2367</f>
        <v>43325.6445717593</v>
      </c>
      <c r="O2367" s="0" t="n">
        <v>100.655</v>
      </c>
      <c r="P2367" s="0" t="n">
        <v>3.033778</v>
      </c>
      <c r="Q2367" s="0" t="s">
        <v>286</v>
      </c>
    </row>
    <row r="2368" customFormat="false" ht="15" hidden="false" customHeight="false" outlineLevel="0" collapsed="false">
      <c r="A2368" s="0" t="s">
        <v>1427</v>
      </c>
      <c r="B2368" s="0" t="s">
        <v>286</v>
      </c>
      <c r="C2368" s="0" t="s">
        <v>325</v>
      </c>
      <c r="D2368" s="0" t="n">
        <v>20180813</v>
      </c>
      <c r="E2368" s="0" t="s">
        <v>1868</v>
      </c>
      <c r="F2368" s="0" t="n">
        <v>30000</v>
      </c>
      <c r="G2368" s="0" t="n">
        <v>99.53</v>
      </c>
      <c r="H2368" s="0" t="n">
        <v>3.491045</v>
      </c>
      <c r="J2368" s="224" t="n">
        <f aca="false">ROUND(D2368/10000,0)</f>
        <v>2018</v>
      </c>
      <c r="K2368" s="224" t="n">
        <f aca="false">ROUND((D2368-J2368*10000)/100,0)</f>
        <v>8</v>
      </c>
      <c r="L2368" s="224" t="n">
        <f aca="false">D2368-J2368*10000-K2368*100</f>
        <v>13</v>
      </c>
      <c r="M2368" s="325" t="n">
        <f aca="false">DATE(J2368,K2368,L2368)</f>
        <v>43325</v>
      </c>
      <c r="N2368" s="222" t="n">
        <f aca="false">M2368+E2368</f>
        <v>43325.6445949074</v>
      </c>
      <c r="O2368" s="0" t="n">
        <v>99.53</v>
      </c>
      <c r="P2368" s="0" t="n">
        <v>3.491045</v>
      </c>
      <c r="Q2368" s="0" t="s">
        <v>286</v>
      </c>
    </row>
    <row r="2369" customFormat="false" ht="15" hidden="false" customHeight="false" outlineLevel="0" collapsed="false">
      <c r="A2369" s="0" t="s">
        <v>1427</v>
      </c>
      <c r="B2369" s="0" t="s">
        <v>286</v>
      </c>
      <c r="C2369" s="0" t="s">
        <v>325</v>
      </c>
      <c r="D2369" s="0" t="n">
        <v>20180814</v>
      </c>
      <c r="E2369" s="0" t="s">
        <v>1869</v>
      </c>
      <c r="F2369" s="0" t="n">
        <v>125000</v>
      </c>
      <c r="G2369" s="0" t="n">
        <v>99.602</v>
      </c>
      <c r="H2369" s="0" t="n">
        <v>3.461779</v>
      </c>
      <c r="J2369" s="224" t="n">
        <f aca="false">ROUND(D2369/10000,0)</f>
        <v>2018</v>
      </c>
      <c r="K2369" s="224" t="n">
        <f aca="false">ROUND((D2369-J2369*10000)/100,0)</f>
        <v>8</v>
      </c>
      <c r="L2369" s="224" t="n">
        <f aca="false">D2369-J2369*10000-K2369*100</f>
        <v>14</v>
      </c>
      <c r="M2369" s="325" t="n">
        <f aca="false">DATE(J2369,K2369,L2369)</f>
        <v>43326</v>
      </c>
      <c r="N2369" s="222" t="n">
        <f aca="false">M2369+E2369</f>
        <v>43326.1421527778</v>
      </c>
      <c r="O2369" s="0" t="n">
        <v>99.602</v>
      </c>
      <c r="P2369" s="0" t="n">
        <v>3.461779</v>
      </c>
      <c r="Q2369" s="0" t="s">
        <v>286</v>
      </c>
    </row>
    <row r="2370" customFormat="false" ht="15" hidden="false" customHeight="false" outlineLevel="0" collapsed="false">
      <c r="A2370" s="0" t="s">
        <v>1427</v>
      </c>
      <c r="B2370" s="0" t="s">
        <v>286</v>
      </c>
      <c r="C2370" s="0" t="s">
        <v>325</v>
      </c>
      <c r="D2370" s="0" t="n">
        <v>20180814</v>
      </c>
      <c r="E2370" s="0" t="s">
        <v>1870</v>
      </c>
      <c r="F2370" s="0" t="n">
        <v>100000</v>
      </c>
      <c r="G2370" s="0" t="n">
        <v>99.295</v>
      </c>
      <c r="H2370" s="0" t="n">
        <v>3.587678</v>
      </c>
      <c r="J2370" s="224" t="n">
        <f aca="false">ROUND(D2370/10000,0)</f>
        <v>2018</v>
      </c>
      <c r="K2370" s="224" t="n">
        <f aca="false">ROUND((D2370-J2370*10000)/100,0)</f>
        <v>8</v>
      </c>
      <c r="L2370" s="224" t="n">
        <f aca="false">D2370-J2370*10000-K2370*100</f>
        <v>14</v>
      </c>
      <c r="M2370" s="325" t="n">
        <f aca="false">DATE(J2370,K2370,L2370)</f>
        <v>43326</v>
      </c>
      <c r="N2370" s="222" t="n">
        <f aca="false">M2370+E2370</f>
        <v>43326.3214236111</v>
      </c>
      <c r="O2370" s="0" t="n">
        <v>99.295</v>
      </c>
      <c r="P2370" s="0" t="n">
        <v>3.587678</v>
      </c>
      <c r="Q2370" s="0" t="s">
        <v>286</v>
      </c>
    </row>
    <row r="2371" customFormat="false" ht="15" hidden="false" customHeight="false" outlineLevel="0" collapsed="false">
      <c r="A2371" s="0" t="s">
        <v>1427</v>
      </c>
      <c r="B2371" s="0" t="s">
        <v>286</v>
      </c>
      <c r="C2371" s="0" t="s">
        <v>325</v>
      </c>
      <c r="D2371" s="0" t="n">
        <v>20180814</v>
      </c>
      <c r="E2371" s="0" t="s">
        <v>1254</v>
      </c>
      <c r="F2371" s="0" t="n">
        <v>33000</v>
      </c>
      <c r="G2371" s="0" t="n">
        <v>99.492</v>
      </c>
      <c r="H2371" s="0" t="n">
        <v>3.506835</v>
      </c>
      <c r="J2371" s="224" t="n">
        <f aca="false">ROUND(D2371/10000,0)</f>
        <v>2018</v>
      </c>
      <c r="K2371" s="224" t="n">
        <f aca="false">ROUND((D2371-J2371*10000)/100,0)</f>
        <v>8</v>
      </c>
      <c r="L2371" s="224" t="n">
        <f aca="false">D2371-J2371*10000-K2371*100</f>
        <v>14</v>
      </c>
      <c r="M2371" s="325" t="n">
        <f aca="false">DATE(J2371,K2371,L2371)</f>
        <v>43326</v>
      </c>
      <c r="N2371" s="222" t="n">
        <f aca="false">M2371+E2371</f>
        <v>43326.4658912037</v>
      </c>
      <c r="O2371" s="0" t="n">
        <v>99.492</v>
      </c>
      <c r="P2371" s="0" t="n">
        <v>3.506835</v>
      </c>
      <c r="Q2371" s="0" t="s">
        <v>286</v>
      </c>
    </row>
    <row r="2372" customFormat="false" ht="15" hidden="false" customHeight="false" outlineLevel="0" collapsed="false">
      <c r="A2372" s="0" t="s">
        <v>1427</v>
      </c>
      <c r="B2372" s="0" t="s">
        <v>286</v>
      </c>
      <c r="C2372" s="0" t="s">
        <v>325</v>
      </c>
      <c r="D2372" s="0" t="n">
        <v>20180814</v>
      </c>
      <c r="E2372" s="0" t="s">
        <v>1871</v>
      </c>
      <c r="F2372" s="0" t="n">
        <v>33000</v>
      </c>
      <c r="G2372" s="0" t="n">
        <v>99.492</v>
      </c>
      <c r="H2372" s="0" t="n">
        <v>3.506835</v>
      </c>
      <c r="J2372" s="224" t="n">
        <f aca="false">ROUND(D2372/10000,0)</f>
        <v>2018</v>
      </c>
      <c r="K2372" s="224" t="n">
        <f aca="false">ROUND((D2372-J2372*10000)/100,0)</f>
        <v>8</v>
      </c>
      <c r="L2372" s="224" t="n">
        <f aca="false">D2372-J2372*10000-K2372*100</f>
        <v>14</v>
      </c>
      <c r="M2372" s="325" t="n">
        <f aca="false">DATE(J2372,K2372,L2372)</f>
        <v>43326</v>
      </c>
      <c r="N2372" s="222" t="n">
        <f aca="false">M2372+E2372</f>
        <v>43326.4659953704</v>
      </c>
      <c r="O2372" s="0" t="n">
        <v>99.492</v>
      </c>
      <c r="P2372" s="0" t="n">
        <v>3.506835</v>
      </c>
      <c r="Q2372" s="0" t="s">
        <v>286</v>
      </c>
    </row>
    <row r="2373" customFormat="false" ht="15" hidden="false" customHeight="false" outlineLevel="0" collapsed="false">
      <c r="A2373" s="0" t="s">
        <v>1427</v>
      </c>
      <c r="B2373" s="0" t="s">
        <v>286</v>
      </c>
      <c r="C2373" s="0" t="s">
        <v>325</v>
      </c>
      <c r="D2373" s="0" t="n">
        <v>20180814</v>
      </c>
      <c r="E2373" s="0" t="s">
        <v>1872</v>
      </c>
      <c r="F2373" s="0" t="n">
        <v>33000</v>
      </c>
      <c r="G2373" s="0" t="n">
        <v>99.8</v>
      </c>
      <c r="H2373" s="0" t="n">
        <v>3.380832</v>
      </c>
      <c r="J2373" s="224" t="n">
        <f aca="false">ROUND(D2373/10000,0)</f>
        <v>2018</v>
      </c>
      <c r="K2373" s="224" t="n">
        <f aca="false">ROUND((D2373-J2373*10000)/100,0)</f>
        <v>8</v>
      </c>
      <c r="L2373" s="224" t="n">
        <f aca="false">D2373-J2373*10000-K2373*100</f>
        <v>14</v>
      </c>
      <c r="M2373" s="325" t="n">
        <f aca="false">DATE(J2373,K2373,L2373)</f>
        <v>43326</v>
      </c>
      <c r="N2373" s="222" t="n">
        <f aca="false">M2373+E2373</f>
        <v>43326.4676967593</v>
      </c>
      <c r="O2373" s="0" t="n">
        <v>99.8</v>
      </c>
      <c r="P2373" s="0" t="n">
        <v>3.380832</v>
      </c>
      <c r="Q2373" s="0" t="s">
        <v>286</v>
      </c>
    </row>
    <row r="2374" customFormat="false" ht="15" hidden="false" customHeight="false" outlineLevel="0" collapsed="false">
      <c r="A2374" s="0" t="s">
        <v>1427</v>
      </c>
      <c r="B2374" s="0" t="s">
        <v>286</v>
      </c>
      <c r="C2374" s="0" t="s">
        <v>325</v>
      </c>
      <c r="D2374" s="0" t="n">
        <v>20180814</v>
      </c>
      <c r="E2374" s="0" t="s">
        <v>1873</v>
      </c>
      <c r="F2374" s="0" t="n">
        <v>25000</v>
      </c>
      <c r="G2374" s="0" t="n">
        <v>99.52</v>
      </c>
      <c r="H2374" s="0" t="n">
        <v>3.495361</v>
      </c>
      <c r="J2374" s="224" t="n">
        <f aca="false">ROUND(D2374/10000,0)</f>
        <v>2018</v>
      </c>
      <c r="K2374" s="224" t="n">
        <f aca="false">ROUND((D2374-J2374*10000)/100,0)</f>
        <v>8</v>
      </c>
      <c r="L2374" s="224" t="n">
        <f aca="false">D2374-J2374*10000-K2374*100</f>
        <v>14</v>
      </c>
      <c r="M2374" s="325" t="n">
        <f aca="false">DATE(J2374,K2374,L2374)</f>
        <v>43326</v>
      </c>
      <c r="N2374" s="222" t="n">
        <f aca="false">M2374+E2374</f>
        <v>43326.4742361111</v>
      </c>
      <c r="O2374" s="0" t="n">
        <v>99.52</v>
      </c>
      <c r="P2374" s="0" t="n">
        <v>3.495361</v>
      </c>
      <c r="Q2374" s="0" t="s">
        <v>286</v>
      </c>
    </row>
    <row r="2375" customFormat="false" ht="15" hidden="false" customHeight="false" outlineLevel="0" collapsed="false">
      <c r="A2375" s="0" t="s">
        <v>1427</v>
      </c>
      <c r="B2375" s="0" t="s">
        <v>286</v>
      </c>
      <c r="C2375" s="0" t="s">
        <v>325</v>
      </c>
      <c r="D2375" s="0" t="n">
        <v>20180814</v>
      </c>
      <c r="E2375" s="0" t="s">
        <v>1873</v>
      </c>
      <c r="F2375" s="0" t="n">
        <v>25000</v>
      </c>
      <c r="G2375" s="0" t="n">
        <v>99.5</v>
      </c>
      <c r="H2375" s="0" t="n">
        <v>3.503556</v>
      </c>
      <c r="J2375" s="224" t="n">
        <f aca="false">ROUND(D2375/10000,0)</f>
        <v>2018</v>
      </c>
      <c r="K2375" s="224" t="n">
        <f aca="false">ROUND((D2375-J2375*10000)/100,0)</f>
        <v>8</v>
      </c>
      <c r="L2375" s="224" t="n">
        <f aca="false">D2375-J2375*10000-K2375*100</f>
        <v>14</v>
      </c>
      <c r="M2375" s="325" t="n">
        <f aca="false">DATE(J2375,K2375,L2375)</f>
        <v>43326</v>
      </c>
      <c r="N2375" s="222" t="n">
        <f aca="false">M2375+E2375</f>
        <v>43326.4742361111</v>
      </c>
      <c r="O2375" s="0" t="n">
        <v>99.5</v>
      </c>
      <c r="P2375" s="0" t="n">
        <v>3.503556</v>
      </c>
      <c r="Q2375" s="0" t="s">
        <v>286</v>
      </c>
    </row>
    <row r="2376" customFormat="false" ht="15" hidden="false" customHeight="false" outlineLevel="0" collapsed="false">
      <c r="A2376" s="0" t="s">
        <v>1427</v>
      </c>
      <c r="B2376" s="0" t="s">
        <v>286</v>
      </c>
      <c r="C2376" s="0" t="s">
        <v>325</v>
      </c>
      <c r="D2376" s="0" t="n">
        <v>20180814</v>
      </c>
      <c r="E2376" s="0" t="s">
        <v>1833</v>
      </c>
      <c r="F2376" s="0" t="n">
        <v>25000</v>
      </c>
      <c r="G2376" s="0" t="n">
        <v>99.5</v>
      </c>
      <c r="H2376" s="0" t="n">
        <v>3.503556</v>
      </c>
      <c r="J2376" s="224" t="n">
        <f aca="false">ROUND(D2376/10000,0)</f>
        <v>2018</v>
      </c>
      <c r="K2376" s="224" t="n">
        <f aca="false">ROUND((D2376-J2376*10000)/100,0)</f>
        <v>8</v>
      </c>
      <c r="L2376" s="224" t="n">
        <f aca="false">D2376-J2376*10000-K2376*100</f>
        <v>14</v>
      </c>
      <c r="M2376" s="325" t="n">
        <f aca="false">DATE(J2376,K2376,L2376)</f>
        <v>43326</v>
      </c>
      <c r="N2376" s="222" t="n">
        <f aca="false">M2376+E2376</f>
        <v>43326.4743171296</v>
      </c>
      <c r="O2376" s="0" t="n">
        <v>99.5</v>
      </c>
      <c r="P2376" s="0" t="n">
        <v>3.503556</v>
      </c>
      <c r="Q2376" s="0" t="s">
        <v>286</v>
      </c>
    </row>
    <row r="2377" customFormat="false" ht="15" hidden="false" customHeight="false" outlineLevel="0" collapsed="false">
      <c r="A2377" s="0" t="s">
        <v>1427</v>
      </c>
      <c r="B2377" s="0" t="s">
        <v>286</v>
      </c>
      <c r="C2377" s="0" t="s">
        <v>325</v>
      </c>
      <c r="D2377" s="0" t="n">
        <v>20180814</v>
      </c>
      <c r="E2377" s="0" t="s">
        <v>1874</v>
      </c>
      <c r="F2377" s="0" t="n">
        <v>60000</v>
      </c>
      <c r="G2377" s="0" t="n">
        <v>99.5</v>
      </c>
      <c r="H2377" s="0" t="n">
        <v>3.503556</v>
      </c>
      <c r="J2377" s="224" t="n">
        <f aca="false">ROUND(D2377/10000,0)</f>
        <v>2018</v>
      </c>
      <c r="K2377" s="224" t="n">
        <f aca="false">ROUND((D2377-J2377*10000)/100,0)</f>
        <v>8</v>
      </c>
      <c r="L2377" s="224" t="n">
        <f aca="false">D2377-J2377*10000-K2377*100</f>
        <v>14</v>
      </c>
      <c r="M2377" s="325" t="n">
        <f aca="false">DATE(J2377,K2377,L2377)</f>
        <v>43326</v>
      </c>
      <c r="N2377" s="222" t="n">
        <f aca="false">M2377+E2377</f>
        <v>43326.547662037</v>
      </c>
      <c r="O2377" s="0" t="n">
        <v>99.5</v>
      </c>
      <c r="P2377" s="0" t="n">
        <v>3.503556</v>
      </c>
      <c r="Q2377" s="0" t="s">
        <v>286</v>
      </c>
    </row>
    <row r="2378" customFormat="false" ht="15" hidden="false" customHeight="false" outlineLevel="0" collapsed="false">
      <c r="A2378" s="0" t="s">
        <v>1427</v>
      </c>
      <c r="B2378" s="0" t="s">
        <v>286</v>
      </c>
      <c r="C2378" s="0" t="s">
        <v>325</v>
      </c>
      <c r="D2378" s="0" t="n">
        <v>20180814</v>
      </c>
      <c r="E2378" s="0" t="s">
        <v>1874</v>
      </c>
      <c r="F2378" s="0" t="n">
        <v>60000</v>
      </c>
      <c r="G2378" s="0" t="n">
        <v>100</v>
      </c>
      <c r="H2378" s="0" t="n">
        <v>3.299265</v>
      </c>
      <c r="J2378" s="224" t="n">
        <f aca="false">ROUND(D2378/10000,0)</f>
        <v>2018</v>
      </c>
      <c r="K2378" s="224" t="n">
        <f aca="false">ROUND((D2378-J2378*10000)/100,0)</f>
        <v>8</v>
      </c>
      <c r="L2378" s="224" t="n">
        <f aca="false">D2378-J2378*10000-K2378*100</f>
        <v>14</v>
      </c>
      <c r="M2378" s="325" t="n">
        <f aca="false">DATE(J2378,K2378,L2378)</f>
        <v>43326</v>
      </c>
      <c r="N2378" s="222" t="n">
        <f aca="false">M2378+E2378</f>
        <v>43326.547662037</v>
      </c>
      <c r="O2378" s="0" t="n">
        <v>100</v>
      </c>
      <c r="P2378" s="0" t="n">
        <v>3.299265</v>
      </c>
      <c r="Q2378" s="0" t="s">
        <v>286</v>
      </c>
    </row>
    <row r="2379" customFormat="false" ht="15" hidden="false" customHeight="false" outlineLevel="0" collapsed="false">
      <c r="A2379" s="0" t="s">
        <v>1427</v>
      </c>
      <c r="B2379" s="0" t="s">
        <v>286</v>
      </c>
      <c r="C2379" s="0" t="s">
        <v>325</v>
      </c>
      <c r="D2379" s="0" t="n">
        <v>20180814</v>
      </c>
      <c r="E2379" s="0" t="s">
        <v>1875</v>
      </c>
      <c r="F2379" s="0" t="n">
        <v>36000</v>
      </c>
      <c r="G2379" s="0" t="n">
        <v>100.35</v>
      </c>
      <c r="H2379" s="0" t="n">
        <v>3.157002</v>
      </c>
      <c r="J2379" s="224" t="n">
        <f aca="false">ROUND(D2379/10000,0)</f>
        <v>2018</v>
      </c>
      <c r="K2379" s="224" t="n">
        <f aca="false">ROUND((D2379-J2379*10000)/100,0)</f>
        <v>8</v>
      </c>
      <c r="L2379" s="224" t="n">
        <f aca="false">D2379-J2379*10000-K2379*100</f>
        <v>14</v>
      </c>
      <c r="M2379" s="325" t="n">
        <f aca="false">DATE(J2379,K2379,L2379)</f>
        <v>43326</v>
      </c>
      <c r="N2379" s="222" t="n">
        <f aca="false">M2379+E2379</f>
        <v>43326.5792824074</v>
      </c>
      <c r="O2379" s="0" t="n">
        <v>100.35</v>
      </c>
      <c r="P2379" s="0" t="n">
        <v>3.157002</v>
      </c>
      <c r="Q2379" s="0" t="s">
        <v>286</v>
      </c>
    </row>
    <row r="2380" customFormat="false" ht="15" hidden="false" customHeight="false" outlineLevel="0" collapsed="false">
      <c r="A2380" s="0" t="s">
        <v>1427</v>
      </c>
      <c r="B2380" s="0" t="s">
        <v>286</v>
      </c>
      <c r="C2380" s="0" t="s">
        <v>325</v>
      </c>
      <c r="D2380" s="0" t="n">
        <v>20180814</v>
      </c>
      <c r="E2380" s="0" t="s">
        <v>1875</v>
      </c>
      <c r="F2380" s="0" t="n">
        <v>36000</v>
      </c>
      <c r="G2380" s="0" t="n">
        <v>99.5</v>
      </c>
      <c r="H2380" s="0" t="n">
        <v>3.503556</v>
      </c>
      <c r="J2380" s="224" t="n">
        <f aca="false">ROUND(D2380/10000,0)</f>
        <v>2018</v>
      </c>
      <c r="K2380" s="224" t="n">
        <f aca="false">ROUND((D2380-J2380*10000)/100,0)</f>
        <v>8</v>
      </c>
      <c r="L2380" s="224" t="n">
        <f aca="false">D2380-J2380*10000-K2380*100</f>
        <v>14</v>
      </c>
      <c r="M2380" s="325" t="n">
        <f aca="false">DATE(J2380,K2380,L2380)</f>
        <v>43326</v>
      </c>
      <c r="N2380" s="222" t="n">
        <f aca="false">M2380+E2380</f>
        <v>43326.5792824074</v>
      </c>
      <c r="O2380" s="0" t="n">
        <v>99.5</v>
      </c>
      <c r="P2380" s="0" t="n">
        <v>3.503556</v>
      </c>
      <c r="Q2380" s="0" t="s">
        <v>286</v>
      </c>
    </row>
    <row r="2381" customFormat="false" ht="15" hidden="false" customHeight="false" outlineLevel="0" collapsed="false">
      <c r="A2381" s="0" t="s">
        <v>1427</v>
      </c>
      <c r="B2381" s="0" t="s">
        <v>286</v>
      </c>
      <c r="C2381" s="0" t="s">
        <v>325</v>
      </c>
      <c r="D2381" s="0" t="n">
        <v>20180814</v>
      </c>
      <c r="E2381" s="0" t="s">
        <v>1876</v>
      </c>
      <c r="F2381" s="0" t="n">
        <v>10000</v>
      </c>
      <c r="G2381" s="0" t="n">
        <v>99.631</v>
      </c>
      <c r="H2381" s="0" t="n">
        <v>3.449911</v>
      </c>
      <c r="J2381" s="224" t="n">
        <f aca="false">ROUND(D2381/10000,0)</f>
        <v>2018</v>
      </c>
      <c r="K2381" s="224" t="n">
        <f aca="false">ROUND((D2381-J2381*10000)/100,0)</f>
        <v>8</v>
      </c>
      <c r="L2381" s="224" t="n">
        <f aca="false">D2381-J2381*10000-K2381*100</f>
        <v>14</v>
      </c>
      <c r="M2381" s="325" t="n">
        <f aca="false">DATE(J2381,K2381,L2381)</f>
        <v>43326</v>
      </c>
      <c r="N2381" s="222" t="n">
        <f aca="false">M2381+E2381</f>
        <v>43326.5878009259</v>
      </c>
      <c r="O2381" s="0" t="n">
        <v>99.631</v>
      </c>
      <c r="P2381" s="0" t="n">
        <v>3.449911</v>
      </c>
      <c r="Q2381" s="0" t="s">
        <v>286</v>
      </c>
    </row>
    <row r="2382" customFormat="false" ht="15" hidden="false" customHeight="false" outlineLevel="0" collapsed="false">
      <c r="A2382" s="0" t="s">
        <v>1427</v>
      </c>
      <c r="B2382" s="0" t="s">
        <v>286</v>
      </c>
      <c r="C2382" s="0" t="s">
        <v>325</v>
      </c>
      <c r="D2382" s="0" t="n">
        <v>20180814</v>
      </c>
      <c r="E2382" s="0" t="s">
        <v>1876</v>
      </c>
      <c r="F2382" s="0" t="n">
        <v>10000</v>
      </c>
      <c r="G2382" s="0" t="n">
        <v>99.631</v>
      </c>
      <c r="H2382" s="0" t="n">
        <v>3.449911</v>
      </c>
      <c r="J2382" s="224" t="n">
        <f aca="false">ROUND(D2382/10000,0)</f>
        <v>2018</v>
      </c>
      <c r="K2382" s="224" t="n">
        <f aca="false">ROUND((D2382-J2382*10000)/100,0)</f>
        <v>8</v>
      </c>
      <c r="L2382" s="224" t="n">
        <f aca="false">D2382-J2382*10000-K2382*100</f>
        <v>14</v>
      </c>
      <c r="M2382" s="325" t="n">
        <f aca="false">DATE(J2382,K2382,L2382)</f>
        <v>43326</v>
      </c>
      <c r="N2382" s="222" t="n">
        <f aca="false">M2382+E2382</f>
        <v>43326.5878009259</v>
      </c>
      <c r="O2382" s="0" t="n">
        <v>99.631</v>
      </c>
      <c r="P2382" s="0" t="n">
        <v>3.449911</v>
      </c>
      <c r="Q2382" s="0" t="s">
        <v>286</v>
      </c>
    </row>
    <row r="2383" customFormat="false" ht="15" hidden="false" customHeight="false" outlineLevel="0" collapsed="false">
      <c r="A2383" s="0" t="s">
        <v>1427</v>
      </c>
      <c r="B2383" s="0" t="s">
        <v>286</v>
      </c>
      <c r="C2383" s="0" t="s">
        <v>325</v>
      </c>
      <c r="D2383" s="0" t="n">
        <v>20180814</v>
      </c>
      <c r="E2383" s="0" t="s">
        <v>1876</v>
      </c>
      <c r="F2383" s="0" t="n">
        <v>10000</v>
      </c>
      <c r="G2383" s="0" t="n">
        <v>99.611</v>
      </c>
      <c r="H2383" s="0" t="n">
        <v>3.458096</v>
      </c>
      <c r="J2383" s="224" t="n">
        <f aca="false">ROUND(D2383/10000,0)</f>
        <v>2018</v>
      </c>
      <c r="K2383" s="224" t="n">
        <f aca="false">ROUND((D2383-J2383*10000)/100,0)</f>
        <v>8</v>
      </c>
      <c r="L2383" s="224" t="n">
        <f aca="false">D2383-J2383*10000-K2383*100</f>
        <v>14</v>
      </c>
      <c r="M2383" s="325" t="n">
        <f aca="false">DATE(J2383,K2383,L2383)</f>
        <v>43326</v>
      </c>
      <c r="N2383" s="222" t="n">
        <f aca="false">M2383+E2383</f>
        <v>43326.5878009259</v>
      </c>
      <c r="O2383" s="0" t="n">
        <v>99.611</v>
      </c>
      <c r="P2383" s="0" t="n">
        <v>3.458096</v>
      </c>
      <c r="Q2383" s="0" t="s">
        <v>286</v>
      </c>
    </row>
    <row r="2384" customFormat="false" ht="15" hidden="false" customHeight="false" outlineLevel="0" collapsed="false">
      <c r="A2384" s="0" t="s">
        <v>1427</v>
      </c>
      <c r="B2384" s="0" t="s">
        <v>286</v>
      </c>
      <c r="C2384" s="0" t="s">
        <v>325</v>
      </c>
      <c r="D2384" s="0" t="n">
        <v>20180814</v>
      </c>
      <c r="E2384" s="0" t="s">
        <v>1877</v>
      </c>
      <c r="F2384" s="0" t="n">
        <v>10000</v>
      </c>
      <c r="G2384" s="0" t="n">
        <v>99.611</v>
      </c>
      <c r="H2384" s="0" t="n">
        <v>3.458096</v>
      </c>
      <c r="J2384" s="224" t="n">
        <f aca="false">ROUND(D2384/10000,0)</f>
        <v>2018</v>
      </c>
      <c r="K2384" s="224" t="n">
        <f aca="false">ROUND((D2384-J2384*10000)/100,0)</f>
        <v>8</v>
      </c>
      <c r="L2384" s="224" t="n">
        <f aca="false">D2384-J2384*10000-K2384*100</f>
        <v>14</v>
      </c>
      <c r="M2384" s="325" t="n">
        <f aca="false">DATE(J2384,K2384,L2384)</f>
        <v>43326</v>
      </c>
      <c r="N2384" s="222" t="n">
        <f aca="false">M2384+E2384</f>
        <v>43326.5881944444</v>
      </c>
      <c r="O2384" s="0" t="n">
        <v>99.611</v>
      </c>
      <c r="P2384" s="0" t="n">
        <v>3.458096</v>
      </c>
      <c r="Q2384" s="0" t="s">
        <v>286</v>
      </c>
    </row>
    <row r="2385" customFormat="false" ht="15" hidden="false" customHeight="false" outlineLevel="0" collapsed="false">
      <c r="A2385" s="0" t="s">
        <v>1427</v>
      </c>
      <c r="B2385" s="0" t="s">
        <v>286</v>
      </c>
      <c r="C2385" s="0" t="s">
        <v>325</v>
      </c>
      <c r="D2385" s="0" t="n">
        <v>20180814</v>
      </c>
      <c r="E2385" s="0" t="s">
        <v>1878</v>
      </c>
      <c r="F2385" s="0" t="n">
        <v>50000</v>
      </c>
      <c r="G2385" s="0" t="n">
        <v>99.506</v>
      </c>
      <c r="H2385" s="0" t="n">
        <v>3.501097</v>
      </c>
      <c r="J2385" s="224" t="n">
        <f aca="false">ROUND(D2385/10000,0)</f>
        <v>2018</v>
      </c>
      <c r="K2385" s="224" t="n">
        <f aca="false">ROUND((D2385-J2385*10000)/100,0)</f>
        <v>8</v>
      </c>
      <c r="L2385" s="224" t="n">
        <f aca="false">D2385-J2385*10000-K2385*100</f>
        <v>14</v>
      </c>
      <c r="M2385" s="325" t="n">
        <f aca="false">DATE(J2385,K2385,L2385)</f>
        <v>43326</v>
      </c>
      <c r="N2385" s="222" t="n">
        <f aca="false">M2385+E2385</f>
        <v>43326.5908333333</v>
      </c>
      <c r="O2385" s="0" t="n">
        <v>99.506</v>
      </c>
      <c r="P2385" s="0" t="n">
        <v>3.501097</v>
      </c>
      <c r="Q2385" s="0" t="s">
        <v>286</v>
      </c>
    </row>
    <row r="2386" customFormat="false" ht="15" hidden="false" customHeight="false" outlineLevel="0" collapsed="false">
      <c r="A2386" s="0" t="s">
        <v>1427</v>
      </c>
      <c r="B2386" s="0" t="s">
        <v>286</v>
      </c>
      <c r="C2386" s="0" t="s">
        <v>325</v>
      </c>
      <c r="D2386" s="0" t="n">
        <v>20180814</v>
      </c>
      <c r="E2386" s="0" t="s">
        <v>1879</v>
      </c>
      <c r="F2386" s="0" t="n">
        <v>50000</v>
      </c>
      <c r="G2386" s="0" t="n">
        <v>99.598</v>
      </c>
      <c r="H2386" s="0" t="n">
        <v>3.463417</v>
      </c>
      <c r="J2386" s="224" t="n">
        <f aca="false">ROUND(D2386/10000,0)</f>
        <v>2018</v>
      </c>
      <c r="K2386" s="224" t="n">
        <f aca="false">ROUND((D2386-J2386*10000)/100,0)</f>
        <v>8</v>
      </c>
      <c r="L2386" s="224" t="n">
        <f aca="false">D2386-J2386*10000-K2386*100</f>
        <v>14</v>
      </c>
      <c r="M2386" s="325" t="n">
        <f aca="false">DATE(J2386,K2386,L2386)</f>
        <v>43326</v>
      </c>
      <c r="N2386" s="222" t="n">
        <f aca="false">M2386+E2386</f>
        <v>43326.591412037</v>
      </c>
      <c r="O2386" s="0" t="n">
        <v>99.598</v>
      </c>
      <c r="P2386" s="0" t="n">
        <v>3.463417</v>
      </c>
      <c r="Q2386" s="0" t="s">
        <v>286</v>
      </c>
    </row>
    <row r="2387" customFormat="false" ht="15" hidden="false" customHeight="false" outlineLevel="0" collapsed="false">
      <c r="A2387" s="0" t="s">
        <v>1427</v>
      </c>
      <c r="B2387" s="0" t="s">
        <v>286</v>
      </c>
      <c r="C2387" s="0" t="s">
        <v>325</v>
      </c>
      <c r="D2387" s="0" t="n">
        <v>20180814</v>
      </c>
      <c r="E2387" s="0" t="s">
        <v>1879</v>
      </c>
      <c r="F2387" s="0" t="n">
        <v>50000</v>
      </c>
      <c r="G2387" s="0" t="n">
        <v>99.598</v>
      </c>
      <c r="H2387" s="0" t="n">
        <v>3.463417</v>
      </c>
      <c r="J2387" s="224" t="n">
        <f aca="false">ROUND(D2387/10000,0)</f>
        <v>2018</v>
      </c>
      <c r="K2387" s="224" t="n">
        <f aca="false">ROUND((D2387-J2387*10000)/100,0)</f>
        <v>8</v>
      </c>
      <c r="L2387" s="224" t="n">
        <f aca="false">D2387-J2387*10000-K2387*100</f>
        <v>14</v>
      </c>
      <c r="M2387" s="325" t="n">
        <f aca="false">DATE(J2387,K2387,L2387)</f>
        <v>43326</v>
      </c>
      <c r="N2387" s="222" t="n">
        <f aca="false">M2387+E2387</f>
        <v>43326.591412037</v>
      </c>
      <c r="O2387" s="0" t="n">
        <v>99.598</v>
      </c>
      <c r="P2387" s="0" t="n">
        <v>3.463417</v>
      </c>
      <c r="Q2387" s="0" t="s">
        <v>286</v>
      </c>
    </row>
    <row r="2388" customFormat="false" ht="15" hidden="false" customHeight="false" outlineLevel="0" collapsed="false">
      <c r="A2388" s="0" t="s">
        <v>1427</v>
      </c>
      <c r="B2388" s="0" t="s">
        <v>286</v>
      </c>
      <c r="C2388" s="0" t="s">
        <v>325</v>
      </c>
      <c r="D2388" s="0" t="n">
        <v>20180814</v>
      </c>
      <c r="E2388" s="0" t="s">
        <v>1880</v>
      </c>
      <c r="F2388" s="0" t="n">
        <v>100000</v>
      </c>
      <c r="G2388" s="0" t="n">
        <v>99.56</v>
      </c>
      <c r="H2388" s="0" t="n">
        <v>3.478975</v>
      </c>
      <c r="J2388" s="224" t="n">
        <f aca="false">ROUND(D2388/10000,0)</f>
        <v>2018</v>
      </c>
      <c r="K2388" s="224" t="n">
        <f aca="false">ROUND((D2388-J2388*10000)/100,0)</f>
        <v>8</v>
      </c>
      <c r="L2388" s="224" t="n">
        <f aca="false">D2388-J2388*10000-K2388*100</f>
        <v>14</v>
      </c>
      <c r="M2388" s="325" t="n">
        <f aca="false">DATE(J2388,K2388,L2388)</f>
        <v>43326</v>
      </c>
      <c r="N2388" s="222" t="n">
        <f aca="false">M2388+E2388</f>
        <v>43326.5930671296</v>
      </c>
      <c r="O2388" s="0" t="n">
        <v>99.56</v>
      </c>
      <c r="P2388" s="0" t="n">
        <v>3.478975</v>
      </c>
      <c r="Q2388" s="0" t="s">
        <v>286</v>
      </c>
    </row>
    <row r="2389" customFormat="false" ht="15" hidden="false" customHeight="false" outlineLevel="0" collapsed="false">
      <c r="A2389" s="0" t="s">
        <v>1427</v>
      </c>
      <c r="B2389" s="0" t="s">
        <v>286</v>
      </c>
      <c r="C2389" s="0" t="s">
        <v>325</v>
      </c>
      <c r="D2389" s="0" t="n">
        <v>20180814</v>
      </c>
      <c r="E2389" s="0" t="s">
        <v>1881</v>
      </c>
      <c r="F2389" s="0" t="n">
        <v>100000</v>
      </c>
      <c r="G2389" s="0" t="n">
        <v>99.998195</v>
      </c>
      <c r="H2389" s="0" t="n">
        <v>3.3</v>
      </c>
      <c r="J2389" s="224" t="n">
        <f aca="false">ROUND(D2389/10000,0)</f>
        <v>2018</v>
      </c>
      <c r="K2389" s="224" t="n">
        <f aca="false">ROUND((D2389-J2389*10000)/100,0)</f>
        <v>8</v>
      </c>
      <c r="L2389" s="224" t="n">
        <f aca="false">D2389-J2389*10000-K2389*100</f>
        <v>14</v>
      </c>
      <c r="M2389" s="325" t="n">
        <f aca="false">DATE(J2389,K2389,L2389)</f>
        <v>43326</v>
      </c>
      <c r="N2389" s="222" t="n">
        <f aca="false">M2389+E2389</f>
        <v>43326.5950347222</v>
      </c>
      <c r="O2389" s="0" t="n">
        <v>99.998195</v>
      </c>
      <c r="P2389" s="0" t="n">
        <v>3.3</v>
      </c>
      <c r="Q2389" s="0" t="s">
        <v>286</v>
      </c>
    </row>
    <row r="2390" customFormat="false" ht="15" hidden="false" customHeight="false" outlineLevel="0" collapsed="false">
      <c r="A2390" s="0" t="s">
        <v>1427</v>
      </c>
      <c r="B2390" s="0" t="s">
        <v>286</v>
      </c>
      <c r="C2390" s="0" t="s">
        <v>325</v>
      </c>
      <c r="D2390" s="0" t="n">
        <v>20180814</v>
      </c>
      <c r="E2390" s="0" t="s">
        <v>1882</v>
      </c>
      <c r="F2390" s="0" t="n">
        <v>370000</v>
      </c>
      <c r="G2390" s="0" t="n">
        <v>99.577</v>
      </c>
      <c r="H2390" s="0" t="n">
        <v>3.472014</v>
      </c>
      <c r="J2390" s="224" t="n">
        <f aca="false">ROUND(D2390/10000,0)</f>
        <v>2018</v>
      </c>
      <c r="K2390" s="224" t="n">
        <f aca="false">ROUND((D2390-J2390*10000)/100,0)</f>
        <v>8</v>
      </c>
      <c r="L2390" s="224" t="n">
        <f aca="false">D2390-J2390*10000-K2390*100</f>
        <v>14</v>
      </c>
      <c r="M2390" s="325" t="n">
        <f aca="false">DATE(J2390,K2390,L2390)</f>
        <v>43326</v>
      </c>
      <c r="N2390" s="222" t="n">
        <f aca="false">M2390+E2390</f>
        <v>43326.6060416667</v>
      </c>
      <c r="O2390" s="0" t="n">
        <v>99.577</v>
      </c>
      <c r="P2390" s="0" t="n">
        <v>3.472014</v>
      </c>
      <c r="Q2390" s="0" t="s">
        <v>286</v>
      </c>
    </row>
    <row r="2391" customFormat="false" ht="15" hidden="false" customHeight="false" outlineLevel="0" collapsed="false">
      <c r="A2391" s="0" t="s">
        <v>1427</v>
      </c>
      <c r="B2391" s="0" t="s">
        <v>286</v>
      </c>
      <c r="C2391" s="0" t="s">
        <v>325</v>
      </c>
      <c r="D2391" s="0" t="n">
        <v>20180814</v>
      </c>
      <c r="E2391" s="0" t="s">
        <v>1882</v>
      </c>
      <c r="F2391" s="0" t="n">
        <v>370000</v>
      </c>
      <c r="G2391" s="0" t="n">
        <v>99.61683</v>
      </c>
      <c r="H2391" s="0" t="n">
        <v>3.45571</v>
      </c>
      <c r="J2391" s="224" t="n">
        <f aca="false">ROUND(D2391/10000,0)</f>
        <v>2018</v>
      </c>
      <c r="K2391" s="224" t="n">
        <f aca="false">ROUND((D2391-J2391*10000)/100,0)</f>
        <v>8</v>
      </c>
      <c r="L2391" s="224" t="n">
        <f aca="false">D2391-J2391*10000-K2391*100</f>
        <v>14</v>
      </c>
      <c r="M2391" s="325" t="n">
        <f aca="false">DATE(J2391,K2391,L2391)</f>
        <v>43326</v>
      </c>
      <c r="N2391" s="222" t="n">
        <f aca="false">M2391+E2391</f>
        <v>43326.6060416667</v>
      </c>
      <c r="O2391" s="0" t="n">
        <v>99.61683</v>
      </c>
      <c r="P2391" s="0" t="n">
        <v>3.45571</v>
      </c>
      <c r="Q2391" s="0" t="s">
        <v>286</v>
      </c>
    </row>
    <row r="2392" customFormat="false" ht="15" hidden="false" customHeight="false" outlineLevel="0" collapsed="false">
      <c r="A2392" s="0" t="s">
        <v>1427</v>
      </c>
      <c r="B2392" s="0" t="s">
        <v>286</v>
      </c>
      <c r="C2392" s="0" t="s">
        <v>325</v>
      </c>
      <c r="D2392" s="0" t="n">
        <v>20180814</v>
      </c>
      <c r="E2392" s="0" t="s">
        <v>1106</v>
      </c>
      <c r="F2392" s="0" t="n">
        <v>40000</v>
      </c>
      <c r="G2392" s="0" t="n">
        <v>99.61</v>
      </c>
      <c r="H2392" s="0" t="n">
        <v>3.458505</v>
      </c>
      <c r="J2392" s="224" t="n">
        <f aca="false">ROUND(D2392/10000,0)</f>
        <v>2018</v>
      </c>
      <c r="K2392" s="224" t="n">
        <f aca="false">ROUND((D2392-J2392*10000)/100,0)</f>
        <v>8</v>
      </c>
      <c r="L2392" s="224" t="n">
        <f aca="false">D2392-J2392*10000-K2392*100</f>
        <v>14</v>
      </c>
      <c r="M2392" s="325" t="n">
        <f aca="false">DATE(J2392,K2392,L2392)</f>
        <v>43326</v>
      </c>
      <c r="N2392" s="222" t="n">
        <f aca="false">M2392+E2392</f>
        <v>43326.6629050926</v>
      </c>
      <c r="O2392" s="0" t="n">
        <v>99.61</v>
      </c>
      <c r="P2392" s="0" t="n">
        <v>3.458505</v>
      </c>
      <c r="Q2392" s="0" t="s">
        <v>286</v>
      </c>
    </row>
    <row r="2393" customFormat="false" ht="15" hidden="false" customHeight="false" outlineLevel="0" collapsed="false">
      <c r="A2393" s="0" t="s">
        <v>1427</v>
      </c>
      <c r="B2393" s="0" t="s">
        <v>286</v>
      </c>
      <c r="C2393" s="0" t="s">
        <v>325</v>
      </c>
      <c r="D2393" s="0" t="n">
        <v>20180814</v>
      </c>
      <c r="E2393" s="0" t="s">
        <v>1106</v>
      </c>
      <c r="F2393" s="0" t="n">
        <v>40000</v>
      </c>
      <c r="G2393" s="0" t="n">
        <v>99.61</v>
      </c>
      <c r="H2393" s="0" t="n">
        <v>3.458505</v>
      </c>
      <c r="J2393" s="224" t="n">
        <f aca="false">ROUND(D2393/10000,0)</f>
        <v>2018</v>
      </c>
      <c r="K2393" s="224" t="n">
        <f aca="false">ROUND((D2393-J2393*10000)/100,0)</f>
        <v>8</v>
      </c>
      <c r="L2393" s="224" t="n">
        <f aca="false">D2393-J2393*10000-K2393*100</f>
        <v>14</v>
      </c>
      <c r="M2393" s="325" t="n">
        <f aca="false">DATE(J2393,K2393,L2393)</f>
        <v>43326</v>
      </c>
      <c r="N2393" s="222" t="n">
        <f aca="false">M2393+E2393</f>
        <v>43326.6629050926</v>
      </c>
      <c r="O2393" s="0" t="n">
        <v>99.61</v>
      </c>
      <c r="P2393" s="0" t="n">
        <v>3.458505</v>
      </c>
      <c r="Q2393" s="0" t="s">
        <v>286</v>
      </c>
    </row>
    <row r="2394" customFormat="false" ht="15" hidden="false" customHeight="false" outlineLevel="0" collapsed="false">
      <c r="A2394" s="0" t="s">
        <v>1427</v>
      </c>
      <c r="B2394" s="0" t="s">
        <v>286</v>
      </c>
      <c r="C2394" s="0" t="s">
        <v>325</v>
      </c>
      <c r="D2394" s="0" t="n">
        <v>20180814</v>
      </c>
      <c r="E2394" s="0" t="s">
        <v>1883</v>
      </c>
      <c r="F2394" s="0" t="n">
        <v>10000</v>
      </c>
      <c r="G2394" s="0" t="n">
        <v>99.637</v>
      </c>
      <c r="H2394" s="0" t="n">
        <v>3.447456</v>
      </c>
      <c r="J2394" s="224" t="n">
        <f aca="false">ROUND(D2394/10000,0)</f>
        <v>2018</v>
      </c>
      <c r="K2394" s="224" t="n">
        <f aca="false">ROUND((D2394-J2394*10000)/100,0)</f>
        <v>8</v>
      </c>
      <c r="L2394" s="224" t="n">
        <f aca="false">D2394-J2394*10000-K2394*100</f>
        <v>14</v>
      </c>
      <c r="M2394" s="325" t="n">
        <f aca="false">DATE(J2394,K2394,L2394)</f>
        <v>43326</v>
      </c>
      <c r="N2394" s="222" t="n">
        <f aca="false">M2394+E2394</f>
        <v>43326.6630439815</v>
      </c>
      <c r="O2394" s="0" t="n">
        <v>99.637</v>
      </c>
      <c r="P2394" s="0" t="n">
        <v>3.447456</v>
      </c>
      <c r="Q2394" s="0" t="s">
        <v>286</v>
      </c>
    </row>
    <row r="2395" customFormat="false" ht="15" hidden="false" customHeight="false" outlineLevel="0" collapsed="false">
      <c r="A2395" s="0" t="s">
        <v>1427</v>
      </c>
      <c r="B2395" s="0" t="s">
        <v>286</v>
      </c>
      <c r="C2395" s="0" t="s">
        <v>325</v>
      </c>
      <c r="D2395" s="0" t="n">
        <v>20180814</v>
      </c>
      <c r="E2395" s="0" t="s">
        <v>1884</v>
      </c>
      <c r="F2395" s="0" t="n">
        <v>10000</v>
      </c>
      <c r="G2395" s="0" t="n">
        <v>99.637</v>
      </c>
      <c r="H2395" s="0" t="n">
        <v>3.447456</v>
      </c>
      <c r="J2395" s="224" t="n">
        <f aca="false">ROUND(D2395/10000,0)</f>
        <v>2018</v>
      </c>
      <c r="K2395" s="224" t="n">
        <f aca="false">ROUND((D2395-J2395*10000)/100,0)</f>
        <v>8</v>
      </c>
      <c r="L2395" s="224" t="n">
        <f aca="false">D2395-J2395*10000-K2395*100</f>
        <v>14</v>
      </c>
      <c r="M2395" s="325" t="n">
        <f aca="false">DATE(J2395,K2395,L2395)</f>
        <v>43326</v>
      </c>
      <c r="N2395" s="222" t="n">
        <f aca="false">M2395+E2395</f>
        <v>43326.6635532407</v>
      </c>
      <c r="O2395" s="0" t="n">
        <v>99.637</v>
      </c>
      <c r="P2395" s="0" t="n">
        <v>3.447456</v>
      </c>
      <c r="Q2395" s="0" t="s">
        <v>286</v>
      </c>
    </row>
    <row r="2396" customFormat="false" ht="15" hidden="false" customHeight="false" outlineLevel="0" collapsed="false">
      <c r="A2396" s="0" t="s">
        <v>1427</v>
      </c>
      <c r="B2396" s="0" t="s">
        <v>286</v>
      </c>
      <c r="C2396" s="0" t="s">
        <v>325</v>
      </c>
      <c r="D2396" s="0" t="n">
        <v>20180815</v>
      </c>
      <c r="E2396" s="0" t="s">
        <v>1885</v>
      </c>
      <c r="F2396" s="0" t="n">
        <v>50000</v>
      </c>
      <c r="G2396" s="0" t="n">
        <v>99.659</v>
      </c>
      <c r="H2396" s="0" t="n">
        <v>3.438621</v>
      </c>
      <c r="J2396" s="224" t="n">
        <f aca="false">ROUND(D2396/10000,0)</f>
        <v>2018</v>
      </c>
      <c r="K2396" s="224" t="n">
        <f aca="false">ROUND((D2396-J2396*10000)/100,0)</f>
        <v>8</v>
      </c>
      <c r="L2396" s="224" t="n">
        <f aca="false">D2396-J2396*10000-K2396*100</f>
        <v>15</v>
      </c>
      <c r="M2396" s="325" t="n">
        <f aca="false">DATE(J2396,K2396,L2396)</f>
        <v>43327</v>
      </c>
      <c r="N2396" s="222" t="n">
        <f aca="false">M2396+E2396</f>
        <v>43327.1977662037</v>
      </c>
      <c r="O2396" s="0" t="n">
        <v>99.659</v>
      </c>
      <c r="P2396" s="0" t="n">
        <v>3.438621</v>
      </c>
      <c r="Q2396" s="0" t="s">
        <v>286</v>
      </c>
    </row>
    <row r="2397" customFormat="false" ht="15" hidden="false" customHeight="false" outlineLevel="0" collapsed="false">
      <c r="A2397" s="0" t="s">
        <v>1427</v>
      </c>
      <c r="B2397" s="0" t="s">
        <v>286</v>
      </c>
      <c r="C2397" s="0" t="s">
        <v>325</v>
      </c>
      <c r="D2397" s="0" t="n">
        <v>20180815</v>
      </c>
      <c r="E2397" s="0" t="s">
        <v>1886</v>
      </c>
      <c r="F2397" s="0" t="n">
        <v>50000</v>
      </c>
      <c r="G2397" s="0" t="n">
        <v>99.667</v>
      </c>
      <c r="H2397" s="0" t="n">
        <v>3.435345</v>
      </c>
      <c r="J2397" s="224" t="n">
        <f aca="false">ROUND(D2397/10000,0)</f>
        <v>2018</v>
      </c>
      <c r="K2397" s="224" t="n">
        <f aca="false">ROUND((D2397-J2397*10000)/100,0)</f>
        <v>8</v>
      </c>
      <c r="L2397" s="224" t="n">
        <f aca="false">D2397-J2397*10000-K2397*100</f>
        <v>15</v>
      </c>
      <c r="M2397" s="325" t="n">
        <f aca="false">DATE(J2397,K2397,L2397)</f>
        <v>43327</v>
      </c>
      <c r="N2397" s="222" t="n">
        <f aca="false">M2397+E2397</f>
        <v>43327.4400462963</v>
      </c>
      <c r="O2397" s="0" t="n">
        <v>99.667</v>
      </c>
      <c r="P2397" s="0" t="n">
        <v>3.435345</v>
      </c>
      <c r="Q2397" s="0" t="s">
        <v>286</v>
      </c>
    </row>
    <row r="2398" customFormat="false" ht="15" hidden="false" customHeight="false" outlineLevel="0" collapsed="false">
      <c r="A2398" s="0" t="s">
        <v>1427</v>
      </c>
      <c r="B2398" s="0" t="s">
        <v>286</v>
      </c>
      <c r="C2398" s="0" t="s">
        <v>325</v>
      </c>
      <c r="D2398" s="0" t="n">
        <v>20180815</v>
      </c>
      <c r="E2398" s="0" t="s">
        <v>1886</v>
      </c>
      <c r="F2398" s="0" t="n">
        <v>50000</v>
      </c>
      <c r="G2398" s="0" t="n">
        <v>99.729</v>
      </c>
      <c r="H2398" s="0" t="n">
        <v>3.409971</v>
      </c>
      <c r="J2398" s="224" t="n">
        <f aca="false">ROUND(D2398/10000,0)</f>
        <v>2018</v>
      </c>
      <c r="K2398" s="224" t="n">
        <f aca="false">ROUND((D2398-J2398*10000)/100,0)</f>
        <v>8</v>
      </c>
      <c r="L2398" s="224" t="n">
        <f aca="false">D2398-J2398*10000-K2398*100</f>
        <v>15</v>
      </c>
      <c r="M2398" s="325" t="n">
        <f aca="false">DATE(J2398,K2398,L2398)</f>
        <v>43327</v>
      </c>
      <c r="N2398" s="222" t="n">
        <f aca="false">M2398+E2398</f>
        <v>43327.4400462963</v>
      </c>
      <c r="O2398" s="0" t="n">
        <v>99.729</v>
      </c>
      <c r="P2398" s="0" t="n">
        <v>3.409971</v>
      </c>
      <c r="Q2398" s="0" t="s">
        <v>286</v>
      </c>
    </row>
    <row r="2399" customFormat="false" ht="15" hidden="false" customHeight="false" outlineLevel="0" collapsed="false">
      <c r="A2399" s="0" t="s">
        <v>1427</v>
      </c>
      <c r="B2399" s="0" t="s">
        <v>286</v>
      </c>
      <c r="C2399" s="0" t="s">
        <v>325</v>
      </c>
      <c r="D2399" s="0" t="n">
        <v>20180815</v>
      </c>
      <c r="E2399" s="0" t="s">
        <v>1887</v>
      </c>
      <c r="F2399" s="0" t="n">
        <v>20000</v>
      </c>
      <c r="G2399" s="0" t="n">
        <v>99.667</v>
      </c>
      <c r="H2399" s="0" t="n">
        <v>3.435345</v>
      </c>
      <c r="J2399" s="224" t="n">
        <f aca="false">ROUND(D2399/10000,0)</f>
        <v>2018</v>
      </c>
      <c r="K2399" s="224" t="n">
        <f aca="false">ROUND((D2399-J2399*10000)/100,0)</f>
        <v>8</v>
      </c>
      <c r="L2399" s="224" t="n">
        <f aca="false">D2399-J2399*10000-K2399*100</f>
        <v>15</v>
      </c>
      <c r="M2399" s="325" t="n">
        <f aca="false">DATE(J2399,K2399,L2399)</f>
        <v>43327</v>
      </c>
      <c r="N2399" s="222" t="n">
        <f aca="false">M2399+E2399</f>
        <v>43327.4439814815</v>
      </c>
      <c r="O2399" s="0" t="n">
        <v>99.667</v>
      </c>
      <c r="P2399" s="0" t="n">
        <v>3.435345</v>
      </c>
      <c r="Q2399" s="0" t="s">
        <v>286</v>
      </c>
    </row>
    <row r="2400" customFormat="false" ht="15" hidden="false" customHeight="false" outlineLevel="0" collapsed="false">
      <c r="A2400" s="0" t="s">
        <v>1427</v>
      </c>
      <c r="B2400" s="0" t="s">
        <v>286</v>
      </c>
      <c r="C2400" s="0" t="s">
        <v>325</v>
      </c>
      <c r="D2400" s="0" t="n">
        <v>20180815</v>
      </c>
      <c r="E2400" s="0" t="s">
        <v>1887</v>
      </c>
      <c r="F2400" s="0" t="n">
        <v>20000</v>
      </c>
      <c r="G2400" s="0" t="n">
        <v>99.767</v>
      </c>
      <c r="H2400" s="0" t="n">
        <v>3.394428</v>
      </c>
      <c r="J2400" s="224" t="n">
        <f aca="false">ROUND(D2400/10000,0)</f>
        <v>2018</v>
      </c>
      <c r="K2400" s="224" t="n">
        <f aca="false">ROUND((D2400-J2400*10000)/100,0)</f>
        <v>8</v>
      </c>
      <c r="L2400" s="224" t="n">
        <f aca="false">D2400-J2400*10000-K2400*100</f>
        <v>15</v>
      </c>
      <c r="M2400" s="325" t="n">
        <f aca="false">DATE(J2400,K2400,L2400)</f>
        <v>43327</v>
      </c>
      <c r="N2400" s="222" t="n">
        <f aca="false">M2400+E2400</f>
        <v>43327.4439814815</v>
      </c>
      <c r="O2400" s="0" t="n">
        <v>99.767</v>
      </c>
      <c r="P2400" s="0" t="n">
        <v>3.394428</v>
      </c>
      <c r="Q2400" s="0" t="s">
        <v>286</v>
      </c>
    </row>
    <row r="2401" customFormat="false" ht="15" hidden="false" customHeight="false" outlineLevel="0" collapsed="false">
      <c r="A2401" s="0" t="s">
        <v>1427</v>
      </c>
      <c r="B2401" s="0" t="s">
        <v>286</v>
      </c>
      <c r="C2401" s="0" t="s">
        <v>325</v>
      </c>
      <c r="D2401" s="0" t="n">
        <v>20180815</v>
      </c>
      <c r="E2401" s="0" t="s">
        <v>1888</v>
      </c>
      <c r="F2401" s="0" t="n">
        <v>10000</v>
      </c>
      <c r="G2401" s="0" t="n">
        <v>99.626</v>
      </c>
      <c r="H2401" s="0" t="n">
        <v>3.452136</v>
      </c>
      <c r="J2401" s="224" t="n">
        <f aca="false">ROUND(D2401/10000,0)</f>
        <v>2018</v>
      </c>
      <c r="K2401" s="224" t="n">
        <f aca="false">ROUND((D2401-J2401*10000)/100,0)</f>
        <v>8</v>
      </c>
      <c r="L2401" s="224" t="n">
        <f aca="false">D2401-J2401*10000-K2401*100</f>
        <v>15</v>
      </c>
      <c r="M2401" s="325" t="n">
        <f aca="false">DATE(J2401,K2401,L2401)</f>
        <v>43327</v>
      </c>
      <c r="N2401" s="222" t="n">
        <f aca="false">M2401+E2401</f>
        <v>43327.4691435185</v>
      </c>
      <c r="O2401" s="0" t="n">
        <v>99.626</v>
      </c>
      <c r="P2401" s="0" t="n">
        <v>3.452136</v>
      </c>
      <c r="Q2401" s="0" t="s">
        <v>286</v>
      </c>
    </row>
    <row r="2402" customFormat="false" ht="15" hidden="false" customHeight="false" outlineLevel="0" collapsed="false">
      <c r="A2402" s="0" t="s">
        <v>1427</v>
      </c>
      <c r="B2402" s="0" t="s">
        <v>286</v>
      </c>
      <c r="C2402" s="0" t="s">
        <v>325</v>
      </c>
      <c r="D2402" s="0" t="n">
        <v>20180815</v>
      </c>
      <c r="E2402" s="0" t="s">
        <v>1889</v>
      </c>
      <c r="F2402" s="0" t="n">
        <v>15000</v>
      </c>
      <c r="G2402" s="0" t="n">
        <v>99.741</v>
      </c>
      <c r="H2402" s="0" t="n">
        <v>3.405062</v>
      </c>
      <c r="J2402" s="224" t="n">
        <f aca="false">ROUND(D2402/10000,0)</f>
        <v>2018</v>
      </c>
      <c r="K2402" s="224" t="n">
        <f aca="false">ROUND((D2402-J2402*10000)/100,0)</f>
        <v>8</v>
      </c>
      <c r="L2402" s="224" t="n">
        <f aca="false">D2402-J2402*10000-K2402*100</f>
        <v>15</v>
      </c>
      <c r="M2402" s="325" t="n">
        <f aca="false">DATE(J2402,K2402,L2402)</f>
        <v>43327</v>
      </c>
      <c r="N2402" s="222" t="n">
        <f aca="false">M2402+E2402</f>
        <v>43327.4754861111</v>
      </c>
      <c r="O2402" s="0" t="n">
        <v>99.741</v>
      </c>
      <c r="P2402" s="0" t="n">
        <v>3.405062</v>
      </c>
      <c r="Q2402" s="0" t="s">
        <v>286</v>
      </c>
    </row>
    <row r="2403" customFormat="false" ht="15" hidden="false" customHeight="false" outlineLevel="0" collapsed="false">
      <c r="A2403" s="0" t="s">
        <v>1427</v>
      </c>
      <c r="B2403" s="0" t="s">
        <v>286</v>
      </c>
      <c r="C2403" s="0" t="s">
        <v>325</v>
      </c>
      <c r="D2403" s="0" t="n">
        <v>20180815</v>
      </c>
      <c r="E2403" s="0" t="s">
        <v>1890</v>
      </c>
      <c r="F2403" s="0" t="n">
        <v>15000</v>
      </c>
      <c r="G2403" s="0" t="n">
        <v>99.741</v>
      </c>
      <c r="H2403" s="0" t="n">
        <v>3.405062</v>
      </c>
      <c r="J2403" s="224" t="n">
        <f aca="false">ROUND(D2403/10000,0)</f>
        <v>2018</v>
      </c>
      <c r="K2403" s="224" t="n">
        <f aca="false">ROUND((D2403-J2403*10000)/100,0)</f>
        <v>8</v>
      </c>
      <c r="L2403" s="224" t="n">
        <f aca="false">D2403-J2403*10000-K2403*100</f>
        <v>15</v>
      </c>
      <c r="M2403" s="325" t="n">
        <f aca="false">DATE(J2403,K2403,L2403)</f>
        <v>43327</v>
      </c>
      <c r="N2403" s="222" t="n">
        <f aca="false">M2403+E2403</f>
        <v>43327.4784143519</v>
      </c>
      <c r="O2403" s="0" t="n">
        <v>99.741</v>
      </c>
      <c r="P2403" s="0" t="n">
        <v>3.405062</v>
      </c>
      <c r="Q2403" s="0" t="s">
        <v>286</v>
      </c>
    </row>
    <row r="2404" customFormat="false" ht="15" hidden="false" customHeight="false" outlineLevel="0" collapsed="false">
      <c r="A2404" s="0" t="s">
        <v>1427</v>
      </c>
      <c r="B2404" s="0" t="s">
        <v>286</v>
      </c>
      <c r="C2404" s="0" t="s">
        <v>325</v>
      </c>
      <c r="D2404" s="0" t="n">
        <v>20180815</v>
      </c>
      <c r="E2404" s="0" t="s">
        <v>1891</v>
      </c>
      <c r="F2404" s="0" t="n">
        <v>10000</v>
      </c>
      <c r="G2404" s="0" t="n">
        <v>100.56</v>
      </c>
      <c r="H2404" s="0" t="n">
        <v>3.071717</v>
      </c>
      <c r="J2404" s="224" t="n">
        <f aca="false">ROUND(D2404/10000,0)</f>
        <v>2018</v>
      </c>
      <c r="K2404" s="224" t="n">
        <f aca="false">ROUND((D2404-J2404*10000)/100,0)</f>
        <v>8</v>
      </c>
      <c r="L2404" s="224" t="n">
        <f aca="false">D2404-J2404*10000-K2404*100</f>
        <v>15</v>
      </c>
      <c r="M2404" s="325" t="n">
        <f aca="false">DATE(J2404,K2404,L2404)</f>
        <v>43327</v>
      </c>
      <c r="N2404" s="222" t="n">
        <f aca="false">M2404+E2404</f>
        <v>43327.6086342593</v>
      </c>
      <c r="O2404" s="0" t="n">
        <v>100.56</v>
      </c>
      <c r="P2404" s="0" t="n">
        <v>3.071717</v>
      </c>
      <c r="Q2404" s="0" t="s">
        <v>286</v>
      </c>
    </row>
    <row r="2405" customFormat="false" ht="15" hidden="false" customHeight="false" outlineLevel="0" collapsed="false">
      <c r="A2405" s="0" t="s">
        <v>1427</v>
      </c>
      <c r="B2405" s="0" t="s">
        <v>286</v>
      </c>
      <c r="C2405" s="0" t="s">
        <v>325</v>
      </c>
      <c r="D2405" s="0" t="n">
        <v>20180815</v>
      </c>
      <c r="E2405" s="0" t="s">
        <v>1892</v>
      </c>
      <c r="F2405" s="0" t="n">
        <v>10000</v>
      </c>
      <c r="G2405" s="0" t="n">
        <v>99.656</v>
      </c>
      <c r="H2405" s="0" t="n">
        <v>3.439849</v>
      </c>
      <c r="J2405" s="224" t="n">
        <f aca="false">ROUND(D2405/10000,0)</f>
        <v>2018</v>
      </c>
      <c r="K2405" s="224" t="n">
        <f aca="false">ROUND((D2405-J2405*10000)/100,0)</f>
        <v>8</v>
      </c>
      <c r="L2405" s="224" t="n">
        <f aca="false">D2405-J2405*10000-K2405*100</f>
        <v>15</v>
      </c>
      <c r="M2405" s="325" t="n">
        <f aca="false">DATE(J2405,K2405,L2405)</f>
        <v>43327</v>
      </c>
      <c r="N2405" s="222" t="n">
        <f aca="false">M2405+E2405</f>
        <v>43327.6090740741</v>
      </c>
      <c r="O2405" s="0" t="n">
        <v>99.656</v>
      </c>
      <c r="P2405" s="0" t="n">
        <v>3.439849</v>
      </c>
      <c r="Q2405" s="0" t="s">
        <v>286</v>
      </c>
    </row>
    <row r="2406" customFormat="false" ht="15" hidden="false" customHeight="false" outlineLevel="0" collapsed="false">
      <c r="A2406" s="0" t="s">
        <v>1427</v>
      </c>
      <c r="B2406" s="0" t="s">
        <v>286</v>
      </c>
      <c r="C2406" s="0" t="s">
        <v>325</v>
      </c>
      <c r="D2406" s="0" t="n">
        <v>20180815</v>
      </c>
      <c r="E2406" s="0" t="s">
        <v>1893</v>
      </c>
      <c r="F2406" s="0" t="n">
        <v>20000</v>
      </c>
      <c r="G2406" s="0" t="n">
        <v>99.62</v>
      </c>
      <c r="H2406" s="0" t="n">
        <v>3.454593</v>
      </c>
      <c r="J2406" s="224" t="n">
        <f aca="false">ROUND(D2406/10000,0)</f>
        <v>2018</v>
      </c>
      <c r="K2406" s="224" t="n">
        <f aca="false">ROUND((D2406-J2406*10000)/100,0)</f>
        <v>8</v>
      </c>
      <c r="L2406" s="224" t="n">
        <f aca="false">D2406-J2406*10000-K2406*100</f>
        <v>15</v>
      </c>
      <c r="M2406" s="325" t="n">
        <f aca="false">DATE(J2406,K2406,L2406)</f>
        <v>43327</v>
      </c>
      <c r="N2406" s="222" t="n">
        <f aca="false">M2406+E2406</f>
        <v>43327.6327430556</v>
      </c>
      <c r="O2406" s="0" t="n">
        <v>99.62</v>
      </c>
      <c r="P2406" s="0" t="n">
        <v>3.454593</v>
      </c>
      <c r="Q2406" s="0" t="s">
        <v>286</v>
      </c>
    </row>
    <row r="2407" customFormat="false" ht="15" hidden="false" customHeight="false" outlineLevel="0" collapsed="false">
      <c r="A2407" s="0" t="s">
        <v>1427</v>
      </c>
      <c r="B2407" s="0" t="s">
        <v>286</v>
      </c>
      <c r="C2407" s="0" t="s">
        <v>325</v>
      </c>
      <c r="D2407" s="0" t="n">
        <v>20180815</v>
      </c>
      <c r="E2407" s="0" t="s">
        <v>1893</v>
      </c>
      <c r="F2407" s="0" t="n">
        <v>20000</v>
      </c>
      <c r="G2407" s="0" t="n">
        <v>99.72</v>
      </c>
      <c r="H2407" s="0" t="n">
        <v>3.413653</v>
      </c>
      <c r="J2407" s="224" t="n">
        <f aca="false">ROUND(D2407/10000,0)</f>
        <v>2018</v>
      </c>
      <c r="K2407" s="224" t="n">
        <f aca="false">ROUND((D2407-J2407*10000)/100,0)</f>
        <v>8</v>
      </c>
      <c r="L2407" s="224" t="n">
        <f aca="false">D2407-J2407*10000-K2407*100</f>
        <v>15</v>
      </c>
      <c r="M2407" s="325" t="n">
        <f aca="false">DATE(J2407,K2407,L2407)</f>
        <v>43327</v>
      </c>
      <c r="N2407" s="222" t="n">
        <f aca="false">M2407+E2407</f>
        <v>43327.6327430556</v>
      </c>
      <c r="O2407" s="0" t="n">
        <v>99.72</v>
      </c>
      <c r="P2407" s="0" t="n">
        <v>3.413653</v>
      </c>
      <c r="Q2407" s="0" t="s">
        <v>286</v>
      </c>
    </row>
    <row r="2408" customFormat="false" ht="15" hidden="false" customHeight="false" outlineLevel="0" collapsed="false">
      <c r="A2408" s="0" t="s">
        <v>1427</v>
      </c>
      <c r="B2408" s="0" t="s">
        <v>286</v>
      </c>
      <c r="C2408" s="0" t="s">
        <v>325</v>
      </c>
      <c r="D2408" s="0" t="n">
        <v>20180815</v>
      </c>
      <c r="E2408" s="0" t="s">
        <v>1893</v>
      </c>
      <c r="F2408" s="0" t="n">
        <v>20000</v>
      </c>
      <c r="G2408" s="0" t="n">
        <v>99.62</v>
      </c>
      <c r="H2408" s="0" t="n">
        <v>3.454593</v>
      </c>
      <c r="J2408" s="224" t="n">
        <f aca="false">ROUND(D2408/10000,0)</f>
        <v>2018</v>
      </c>
      <c r="K2408" s="224" t="n">
        <f aca="false">ROUND((D2408-J2408*10000)/100,0)</f>
        <v>8</v>
      </c>
      <c r="L2408" s="224" t="n">
        <f aca="false">D2408-J2408*10000-K2408*100</f>
        <v>15</v>
      </c>
      <c r="M2408" s="325" t="n">
        <f aca="false">DATE(J2408,K2408,L2408)</f>
        <v>43327</v>
      </c>
      <c r="N2408" s="222" t="n">
        <f aca="false">M2408+E2408</f>
        <v>43327.6327430556</v>
      </c>
      <c r="O2408" s="0" t="n">
        <v>99.62</v>
      </c>
      <c r="P2408" s="0" t="n">
        <v>3.454593</v>
      </c>
      <c r="Q2408" s="0" t="s">
        <v>286</v>
      </c>
    </row>
    <row r="2409" customFormat="false" ht="15" hidden="false" customHeight="false" outlineLevel="0" collapsed="false">
      <c r="A2409" s="0" t="s">
        <v>1427</v>
      </c>
      <c r="B2409" s="0" t="s">
        <v>286</v>
      </c>
      <c r="C2409" s="0" t="s">
        <v>325</v>
      </c>
      <c r="D2409" s="0" t="n">
        <v>20180815</v>
      </c>
      <c r="E2409" s="0" t="s">
        <v>1894</v>
      </c>
      <c r="F2409" s="0" t="n">
        <v>70000</v>
      </c>
      <c r="G2409" s="0" t="n">
        <v>99.741</v>
      </c>
      <c r="H2409" s="0" t="n">
        <v>3.405062</v>
      </c>
      <c r="J2409" s="224" t="n">
        <f aca="false">ROUND(D2409/10000,0)</f>
        <v>2018</v>
      </c>
      <c r="K2409" s="224" t="n">
        <f aca="false">ROUND((D2409-J2409*10000)/100,0)</f>
        <v>8</v>
      </c>
      <c r="L2409" s="224" t="n">
        <f aca="false">D2409-J2409*10000-K2409*100</f>
        <v>15</v>
      </c>
      <c r="M2409" s="325" t="n">
        <f aca="false">DATE(J2409,K2409,L2409)</f>
        <v>43327</v>
      </c>
      <c r="N2409" s="222" t="n">
        <f aca="false">M2409+E2409</f>
        <v>43327.6690046296</v>
      </c>
      <c r="O2409" s="0" t="n">
        <v>99.741</v>
      </c>
      <c r="P2409" s="0" t="n">
        <v>3.405062</v>
      </c>
      <c r="Q2409" s="0" t="s">
        <v>286</v>
      </c>
    </row>
    <row r="2410" customFormat="false" ht="15" hidden="false" customHeight="false" outlineLevel="0" collapsed="false">
      <c r="A2410" s="0" t="s">
        <v>1427</v>
      </c>
      <c r="B2410" s="0" t="s">
        <v>286</v>
      </c>
      <c r="C2410" s="0" t="s">
        <v>325</v>
      </c>
      <c r="D2410" s="0" t="n">
        <v>20180815</v>
      </c>
      <c r="E2410" s="0" t="s">
        <v>1895</v>
      </c>
      <c r="F2410" s="0" t="n">
        <v>70000</v>
      </c>
      <c r="G2410" s="0" t="n">
        <v>99.77</v>
      </c>
      <c r="H2410" s="0" t="n">
        <v>3.393201</v>
      </c>
      <c r="J2410" s="224" t="n">
        <f aca="false">ROUND(D2410/10000,0)</f>
        <v>2018</v>
      </c>
      <c r="K2410" s="224" t="n">
        <f aca="false">ROUND((D2410-J2410*10000)/100,0)</f>
        <v>8</v>
      </c>
      <c r="L2410" s="224" t="n">
        <f aca="false">D2410-J2410*10000-K2410*100</f>
        <v>15</v>
      </c>
      <c r="M2410" s="325" t="n">
        <f aca="false">DATE(J2410,K2410,L2410)</f>
        <v>43327</v>
      </c>
      <c r="N2410" s="222" t="n">
        <f aca="false">M2410+E2410</f>
        <v>43327.6690162037</v>
      </c>
      <c r="O2410" s="0" t="n">
        <v>99.77</v>
      </c>
      <c r="P2410" s="0" t="n">
        <v>3.393201</v>
      </c>
      <c r="Q2410" s="0" t="s">
        <v>286</v>
      </c>
    </row>
    <row r="2411" customFormat="false" ht="15" hidden="false" customHeight="false" outlineLevel="0" collapsed="false">
      <c r="A2411" s="0" t="s">
        <v>1427</v>
      </c>
      <c r="B2411" s="0" t="s">
        <v>286</v>
      </c>
      <c r="C2411" s="0" t="s">
        <v>325</v>
      </c>
      <c r="D2411" s="0" t="n">
        <v>20180816</v>
      </c>
      <c r="E2411" s="0" t="s">
        <v>1896</v>
      </c>
      <c r="F2411" s="0" t="n">
        <v>100000</v>
      </c>
      <c r="G2411" s="0" t="n">
        <v>99.314</v>
      </c>
      <c r="H2411" s="0" t="n">
        <v>3.581125</v>
      </c>
      <c r="J2411" s="224" t="n">
        <f aca="false">ROUND(D2411/10000,0)</f>
        <v>2018</v>
      </c>
      <c r="K2411" s="224" t="n">
        <f aca="false">ROUND((D2411-J2411*10000)/100,0)</f>
        <v>8</v>
      </c>
      <c r="L2411" s="224" t="n">
        <f aca="false">D2411-J2411*10000-K2411*100</f>
        <v>16</v>
      </c>
      <c r="M2411" s="325" t="n">
        <f aca="false">DATE(J2411,K2411,L2411)</f>
        <v>43328</v>
      </c>
      <c r="N2411" s="222" t="n">
        <f aca="false">M2411+E2411</f>
        <v>43328.3447916667</v>
      </c>
      <c r="O2411" s="0" t="n">
        <v>99.314</v>
      </c>
      <c r="P2411" s="0" t="n">
        <v>3.581125</v>
      </c>
      <c r="Q2411" s="0" t="s">
        <v>286</v>
      </c>
    </row>
    <row r="2412" customFormat="false" ht="15" hidden="false" customHeight="false" outlineLevel="0" collapsed="false">
      <c r="A2412" s="0" t="s">
        <v>1427</v>
      </c>
      <c r="B2412" s="0" t="s">
        <v>286</v>
      </c>
      <c r="C2412" s="0" t="s">
        <v>325</v>
      </c>
      <c r="D2412" s="0" t="n">
        <v>20180816</v>
      </c>
      <c r="E2412" s="0" t="s">
        <v>1897</v>
      </c>
      <c r="F2412" s="0" t="n">
        <v>25000</v>
      </c>
      <c r="G2412" s="0" t="n">
        <v>100</v>
      </c>
      <c r="H2412" s="0" t="n">
        <v>3.299347</v>
      </c>
      <c r="J2412" s="224" t="n">
        <f aca="false">ROUND(D2412/10000,0)</f>
        <v>2018</v>
      </c>
      <c r="K2412" s="224" t="n">
        <f aca="false">ROUND((D2412-J2412*10000)/100,0)</f>
        <v>8</v>
      </c>
      <c r="L2412" s="224" t="n">
        <f aca="false">D2412-J2412*10000-K2412*100</f>
        <v>16</v>
      </c>
      <c r="M2412" s="325" t="n">
        <f aca="false">DATE(J2412,K2412,L2412)</f>
        <v>43328</v>
      </c>
      <c r="N2412" s="222" t="n">
        <f aca="false">M2412+E2412</f>
        <v>43328.4055555556</v>
      </c>
      <c r="O2412" s="0" t="n">
        <v>100</v>
      </c>
      <c r="P2412" s="0" t="n">
        <v>3.299347</v>
      </c>
      <c r="Q2412" s="0" t="s">
        <v>286</v>
      </c>
    </row>
    <row r="2413" customFormat="false" ht="15" hidden="false" customHeight="false" outlineLevel="0" collapsed="false">
      <c r="A2413" s="0" t="s">
        <v>1427</v>
      </c>
      <c r="B2413" s="0" t="s">
        <v>286</v>
      </c>
      <c r="C2413" s="0" t="s">
        <v>325</v>
      </c>
      <c r="D2413" s="0" t="n">
        <v>20180816</v>
      </c>
      <c r="E2413" s="0" t="s">
        <v>1898</v>
      </c>
      <c r="F2413" s="0" t="n">
        <v>25000</v>
      </c>
      <c r="G2413" s="0" t="n">
        <v>100.225</v>
      </c>
      <c r="H2413" s="0" t="n">
        <v>3.20744</v>
      </c>
      <c r="J2413" s="224" t="n">
        <f aca="false">ROUND(D2413/10000,0)</f>
        <v>2018</v>
      </c>
      <c r="K2413" s="224" t="n">
        <f aca="false">ROUND((D2413-J2413*10000)/100,0)</f>
        <v>8</v>
      </c>
      <c r="L2413" s="224" t="n">
        <f aca="false">D2413-J2413*10000-K2413*100</f>
        <v>16</v>
      </c>
      <c r="M2413" s="325" t="n">
        <f aca="false">DATE(J2413,K2413,L2413)</f>
        <v>43328</v>
      </c>
      <c r="N2413" s="222" t="n">
        <f aca="false">M2413+E2413</f>
        <v>43328.4181365741</v>
      </c>
      <c r="O2413" s="0" t="n">
        <v>100.225</v>
      </c>
      <c r="P2413" s="0" t="n">
        <v>3.20744</v>
      </c>
      <c r="Q2413" s="0" t="s">
        <v>286</v>
      </c>
    </row>
    <row r="2414" customFormat="false" ht="15" hidden="false" customHeight="false" outlineLevel="0" collapsed="false">
      <c r="A2414" s="0" t="s">
        <v>1427</v>
      </c>
      <c r="B2414" s="0" t="s">
        <v>286</v>
      </c>
      <c r="C2414" s="0" t="s">
        <v>325</v>
      </c>
      <c r="D2414" s="0" t="n">
        <v>20180816</v>
      </c>
      <c r="E2414" s="0" t="s">
        <v>1898</v>
      </c>
      <c r="F2414" s="0" t="n">
        <v>25000</v>
      </c>
      <c r="G2414" s="0" t="n">
        <v>99.725</v>
      </c>
      <c r="H2414" s="0" t="n">
        <v>3.41202</v>
      </c>
      <c r="J2414" s="224" t="n">
        <f aca="false">ROUND(D2414/10000,0)</f>
        <v>2018</v>
      </c>
      <c r="K2414" s="224" t="n">
        <f aca="false">ROUND((D2414-J2414*10000)/100,0)</f>
        <v>8</v>
      </c>
      <c r="L2414" s="224" t="n">
        <f aca="false">D2414-J2414*10000-K2414*100</f>
        <v>16</v>
      </c>
      <c r="M2414" s="325" t="n">
        <f aca="false">DATE(J2414,K2414,L2414)</f>
        <v>43328</v>
      </c>
      <c r="N2414" s="222" t="n">
        <f aca="false">M2414+E2414</f>
        <v>43328.4181365741</v>
      </c>
      <c r="O2414" s="0" t="n">
        <v>99.725</v>
      </c>
      <c r="P2414" s="0" t="n">
        <v>3.41202</v>
      </c>
      <c r="Q2414" s="0" t="s">
        <v>286</v>
      </c>
    </row>
    <row r="2415" customFormat="false" ht="15" hidden="false" customHeight="false" outlineLevel="0" collapsed="false">
      <c r="A2415" s="0" t="s">
        <v>1427</v>
      </c>
      <c r="B2415" s="0" t="s">
        <v>286</v>
      </c>
      <c r="C2415" s="0" t="s">
        <v>325</v>
      </c>
      <c r="D2415" s="0" t="n">
        <v>20180816</v>
      </c>
      <c r="E2415" s="0" t="s">
        <v>1899</v>
      </c>
      <c r="F2415" s="0" t="n">
        <v>25000</v>
      </c>
      <c r="G2415" s="0" t="n">
        <v>99.725</v>
      </c>
      <c r="H2415" s="0" t="n">
        <v>3.41202</v>
      </c>
      <c r="J2415" s="224" t="n">
        <f aca="false">ROUND(D2415/10000,0)</f>
        <v>2018</v>
      </c>
      <c r="K2415" s="224" t="n">
        <f aca="false">ROUND((D2415-J2415*10000)/100,0)</f>
        <v>8</v>
      </c>
      <c r="L2415" s="224" t="n">
        <f aca="false">D2415-J2415*10000-K2415*100</f>
        <v>16</v>
      </c>
      <c r="M2415" s="325" t="n">
        <f aca="false">DATE(J2415,K2415,L2415)</f>
        <v>43328</v>
      </c>
      <c r="N2415" s="222" t="n">
        <f aca="false">M2415+E2415</f>
        <v>43328.4182523148</v>
      </c>
      <c r="O2415" s="0" t="n">
        <v>99.725</v>
      </c>
      <c r="P2415" s="0" t="n">
        <v>3.41202</v>
      </c>
      <c r="Q2415" s="0" t="s">
        <v>286</v>
      </c>
    </row>
    <row r="2416" customFormat="false" ht="15" hidden="false" customHeight="false" outlineLevel="0" collapsed="false">
      <c r="A2416" s="0" t="s">
        <v>1427</v>
      </c>
      <c r="B2416" s="0" t="s">
        <v>286</v>
      </c>
      <c r="C2416" s="0" t="s">
        <v>325</v>
      </c>
      <c r="D2416" s="0" t="n">
        <v>20180816</v>
      </c>
      <c r="E2416" s="0" t="s">
        <v>1900</v>
      </c>
      <c r="F2416" s="0" t="n">
        <v>100000</v>
      </c>
      <c r="G2416" s="0" t="n">
        <v>99.3687</v>
      </c>
      <c r="H2416" s="0" t="n">
        <v>3.55857</v>
      </c>
      <c r="J2416" s="224" t="n">
        <f aca="false">ROUND(D2416/10000,0)</f>
        <v>2018</v>
      </c>
      <c r="K2416" s="224" t="n">
        <f aca="false">ROUND((D2416-J2416*10000)/100,0)</f>
        <v>8</v>
      </c>
      <c r="L2416" s="224" t="n">
        <f aca="false">D2416-J2416*10000-K2416*100</f>
        <v>16</v>
      </c>
      <c r="M2416" s="325" t="n">
        <f aca="false">DATE(J2416,K2416,L2416)</f>
        <v>43328</v>
      </c>
      <c r="N2416" s="222" t="n">
        <f aca="false">M2416+E2416</f>
        <v>43328.4236111111</v>
      </c>
      <c r="O2416" s="0" t="n">
        <v>99.3687</v>
      </c>
      <c r="P2416" s="0" t="n">
        <v>3.55857</v>
      </c>
      <c r="Q2416" s="0" t="s">
        <v>286</v>
      </c>
    </row>
    <row r="2417" customFormat="false" ht="15" hidden="false" customHeight="false" outlineLevel="0" collapsed="false">
      <c r="A2417" s="0" t="s">
        <v>1427</v>
      </c>
      <c r="B2417" s="0" t="s">
        <v>286</v>
      </c>
      <c r="C2417" s="0" t="s">
        <v>325</v>
      </c>
      <c r="D2417" s="0" t="n">
        <v>20180816</v>
      </c>
      <c r="E2417" s="0" t="s">
        <v>1900</v>
      </c>
      <c r="F2417" s="0" t="n">
        <v>100000</v>
      </c>
      <c r="G2417" s="0" t="n">
        <v>99.4</v>
      </c>
      <c r="H2417" s="0" t="n">
        <v>3.54567</v>
      </c>
      <c r="J2417" s="224" t="n">
        <f aca="false">ROUND(D2417/10000,0)</f>
        <v>2018</v>
      </c>
      <c r="K2417" s="224" t="n">
        <f aca="false">ROUND((D2417-J2417*10000)/100,0)</f>
        <v>8</v>
      </c>
      <c r="L2417" s="224" t="n">
        <f aca="false">D2417-J2417*10000-K2417*100</f>
        <v>16</v>
      </c>
      <c r="M2417" s="325" t="n">
        <f aca="false">DATE(J2417,K2417,L2417)</f>
        <v>43328</v>
      </c>
      <c r="N2417" s="222" t="n">
        <f aca="false">M2417+E2417</f>
        <v>43328.4236111111</v>
      </c>
      <c r="O2417" s="0" t="n">
        <v>99.4</v>
      </c>
      <c r="P2417" s="0" t="n">
        <v>3.54567</v>
      </c>
      <c r="Q2417" s="0" t="s">
        <v>286</v>
      </c>
    </row>
    <row r="2418" customFormat="false" ht="15" hidden="false" customHeight="false" outlineLevel="0" collapsed="false">
      <c r="A2418" s="0" t="s">
        <v>1427</v>
      </c>
      <c r="B2418" s="0" t="s">
        <v>286</v>
      </c>
      <c r="C2418" s="0" t="s">
        <v>325</v>
      </c>
      <c r="D2418" s="0" t="n">
        <v>20180816</v>
      </c>
      <c r="E2418" s="0" t="s">
        <v>1901</v>
      </c>
      <c r="F2418" s="0" t="n">
        <v>50000</v>
      </c>
      <c r="G2418" s="0" t="n">
        <v>99.698</v>
      </c>
      <c r="H2418" s="0" t="n">
        <v>3.423103</v>
      </c>
      <c r="J2418" s="224" t="n">
        <f aca="false">ROUND(D2418/10000,0)</f>
        <v>2018</v>
      </c>
      <c r="K2418" s="224" t="n">
        <f aca="false">ROUND((D2418-J2418*10000)/100,0)</f>
        <v>8</v>
      </c>
      <c r="L2418" s="224" t="n">
        <f aca="false">D2418-J2418*10000-K2418*100</f>
        <v>16</v>
      </c>
      <c r="M2418" s="325" t="n">
        <f aca="false">DATE(J2418,K2418,L2418)</f>
        <v>43328</v>
      </c>
      <c r="N2418" s="222" t="n">
        <f aca="false">M2418+E2418</f>
        <v>43328.4322685185</v>
      </c>
      <c r="O2418" s="0" t="n">
        <v>99.698</v>
      </c>
      <c r="P2418" s="0" t="n">
        <v>3.423103</v>
      </c>
      <c r="Q2418" s="0" t="s">
        <v>286</v>
      </c>
    </row>
    <row r="2419" customFormat="false" ht="15" hidden="false" customHeight="false" outlineLevel="0" collapsed="false">
      <c r="A2419" s="0" t="s">
        <v>1427</v>
      </c>
      <c r="B2419" s="0" t="s">
        <v>286</v>
      </c>
      <c r="C2419" s="0" t="s">
        <v>325</v>
      </c>
      <c r="D2419" s="0" t="n">
        <v>20180816</v>
      </c>
      <c r="E2419" s="0" t="s">
        <v>1901</v>
      </c>
      <c r="F2419" s="0" t="n">
        <v>50000</v>
      </c>
      <c r="G2419" s="0" t="n">
        <v>99.798</v>
      </c>
      <c r="H2419" s="0" t="n">
        <v>3.382074</v>
      </c>
      <c r="J2419" s="224" t="n">
        <f aca="false">ROUND(D2419/10000,0)</f>
        <v>2018</v>
      </c>
      <c r="K2419" s="224" t="n">
        <f aca="false">ROUND((D2419-J2419*10000)/100,0)</f>
        <v>8</v>
      </c>
      <c r="L2419" s="224" t="n">
        <f aca="false">D2419-J2419*10000-K2419*100</f>
        <v>16</v>
      </c>
      <c r="M2419" s="325" t="n">
        <f aca="false">DATE(J2419,K2419,L2419)</f>
        <v>43328</v>
      </c>
      <c r="N2419" s="222" t="n">
        <f aca="false">M2419+E2419</f>
        <v>43328.4322685185</v>
      </c>
      <c r="O2419" s="0" t="n">
        <v>99.798</v>
      </c>
      <c r="P2419" s="0" t="n">
        <v>3.382074</v>
      </c>
      <c r="Q2419" s="0" t="s">
        <v>286</v>
      </c>
    </row>
    <row r="2420" customFormat="false" ht="15" hidden="false" customHeight="false" outlineLevel="0" collapsed="false">
      <c r="A2420" s="0" t="s">
        <v>1427</v>
      </c>
      <c r="B2420" s="0" t="s">
        <v>286</v>
      </c>
      <c r="C2420" s="0" t="s">
        <v>325</v>
      </c>
      <c r="D2420" s="0" t="n">
        <v>20180816</v>
      </c>
      <c r="E2420" s="0" t="s">
        <v>1901</v>
      </c>
      <c r="F2420" s="0" t="n">
        <v>50000</v>
      </c>
      <c r="G2420" s="0" t="n">
        <v>99.698</v>
      </c>
      <c r="H2420" s="0" t="n">
        <v>3.423103</v>
      </c>
      <c r="J2420" s="224" t="n">
        <f aca="false">ROUND(D2420/10000,0)</f>
        <v>2018</v>
      </c>
      <c r="K2420" s="224" t="n">
        <f aca="false">ROUND((D2420-J2420*10000)/100,0)</f>
        <v>8</v>
      </c>
      <c r="L2420" s="224" t="n">
        <f aca="false">D2420-J2420*10000-K2420*100</f>
        <v>16</v>
      </c>
      <c r="M2420" s="325" t="n">
        <f aca="false">DATE(J2420,K2420,L2420)</f>
        <v>43328</v>
      </c>
      <c r="N2420" s="222" t="n">
        <f aca="false">M2420+E2420</f>
        <v>43328.4322685185</v>
      </c>
      <c r="O2420" s="0" t="n">
        <v>99.698</v>
      </c>
      <c r="P2420" s="0" t="n">
        <v>3.423103</v>
      </c>
      <c r="Q2420" s="0" t="s">
        <v>286</v>
      </c>
    </row>
    <row r="2421" customFormat="false" ht="15" hidden="false" customHeight="false" outlineLevel="0" collapsed="false">
      <c r="A2421" s="0" t="s">
        <v>1427</v>
      </c>
      <c r="B2421" s="0" t="s">
        <v>286</v>
      </c>
      <c r="C2421" s="0" t="s">
        <v>325</v>
      </c>
      <c r="D2421" s="0" t="n">
        <v>20180816</v>
      </c>
      <c r="E2421" s="0" t="s">
        <v>1902</v>
      </c>
      <c r="F2421" s="0" t="n">
        <v>142000</v>
      </c>
      <c r="G2421" s="0" t="n">
        <v>99.3204</v>
      </c>
      <c r="H2421" s="0" t="n">
        <v>3.578485</v>
      </c>
      <c r="J2421" s="224" t="n">
        <f aca="false">ROUND(D2421/10000,0)</f>
        <v>2018</v>
      </c>
      <c r="K2421" s="224" t="n">
        <f aca="false">ROUND((D2421-J2421*10000)/100,0)</f>
        <v>8</v>
      </c>
      <c r="L2421" s="224" t="n">
        <f aca="false">D2421-J2421*10000-K2421*100</f>
        <v>16</v>
      </c>
      <c r="M2421" s="325" t="n">
        <f aca="false">DATE(J2421,K2421,L2421)</f>
        <v>43328</v>
      </c>
      <c r="N2421" s="222" t="n">
        <f aca="false">M2421+E2421</f>
        <v>43328.4489699074</v>
      </c>
      <c r="O2421" s="0" t="n">
        <v>99.3204</v>
      </c>
      <c r="P2421" s="0" t="n">
        <v>3.578485</v>
      </c>
      <c r="Q2421" s="0" t="s">
        <v>286</v>
      </c>
    </row>
    <row r="2422" customFormat="false" ht="15" hidden="false" customHeight="false" outlineLevel="0" collapsed="false">
      <c r="A2422" s="0" t="s">
        <v>1427</v>
      </c>
      <c r="B2422" s="0" t="s">
        <v>286</v>
      </c>
      <c r="C2422" s="0" t="s">
        <v>325</v>
      </c>
      <c r="D2422" s="0" t="n">
        <v>20180816</v>
      </c>
      <c r="E2422" s="0" t="s">
        <v>1903</v>
      </c>
      <c r="F2422" s="0" t="n">
        <v>10000</v>
      </c>
      <c r="G2422" s="0" t="n">
        <v>99.577</v>
      </c>
      <c r="H2422" s="0" t="n">
        <v>3.472816</v>
      </c>
      <c r="J2422" s="224" t="n">
        <f aca="false">ROUND(D2422/10000,0)</f>
        <v>2018</v>
      </c>
      <c r="K2422" s="224" t="n">
        <f aca="false">ROUND((D2422-J2422*10000)/100,0)</f>
        <v>8</v>
      </c>
      <c r="L2422" s="224" t="n">
        <f aca="false">D2422-J2422*10000-K2422*100</f>
        <v>16</v>
      </c>
      <c r="M2422" s="325" t="n">
        <f aca="false">DATE(J2422,K2422,L2422)</f>
        <v>43328</v>
      </c>
      <c r="N2422" s="222" t="n">
        <f aca="false">M2422+E2422</f>
        <v>43328.4665046296</v>
      </c>
      <c r="O2422" s="0" t="n">
        <v>99.577</v>
      </c>
      <c r="P2422" s="0" t="n">
        <v>3.472816</v>
      </c>
      <c r="Q2422" s="0" t="s">
        <v>286</v>
      </c>
    </row>
    <row r="2423" customFormat="false" ht="15" hidden="false" customHeight="false" outlineLevel="0" collapsed="false">
      <c r="A2423" s="0" t="s">
        <v>1427</v>
      </c>
      <c r="B2423" s="0" t="s">
        <v>286</v>
      </c>
      <c r="C2423" s="0" t="s">
        <v>325</v>
      </c>
      <c r="D2423" s="0" t="n">
        <v>20180816</v>
      </c>
      <c r="E2423" s="0" t="s">
        <v>1903</v>
      </c>
      <c r="F2423" s="0" t="n">
        <v>10000</v>
      </c>
      <c r="G2423" s="0" t="n">
        <v>99.677</v>
      </c>
      <c r="H2423" s="0" t="n">
        <v>3.431726</v>
      </c>
      <c r="J2423" s="224" t="n">
        <f aca="false">ROUND(D2423/10000,0)</f>
        <v>2018</v>
      </c>
      <c r="K2423" s="224" t="n">
        <f aca="false">ROUND((D2423-J2423*10000)/100,0)</f>
        <v>8</v>
      </c>
      <c r="L2423" s="224" t="n">
        <f aca="false">D2423-J2423*10000-K2423*100</f>
        <v>16</v>
      </c>
      <c r="M2423" s="325" t="n">
        <f aca="false">DATE(J2423,K2423,L2423)</f>
        <v>43328</v>
      </c>
      <c r="N2423" s="222" t="n">
        <f aca="false">M2423+E2423</f>
        <v>43328.4665046296</v>
      </c>
      <c r="O2423" s="0" t="n">
        <v>99.677</v>
      </c>
      <c r="P2423" s="0" t="n">
        <v>3.431726</v>
      </c>
      <c r="Q2423" s="0" t="s">
        <v>286</v>
      </c>
    </row>
    <row r="2424" customFormat="false" ht="15" hidden="false" customHeight="false" outlineLevel="0" collapsed="false">
      <c r="A2424" s="0" t="s">
        <v>1427</v>
      </c>
      <c r="B2424" s="0" t="s">
        <v>286</v>
      </c>
      <c r="C2424" s="0" t="s">
        <v>325</v>
      </c>
      <c r="D2424" s="0" t="n">
        <v>20180816</v>
      </c>
      <c r="E2424" s="0" t="s">
        <v>1903</v>
      </c>
      <c r="F2424" s="0" t="n">
        <v>10000</v>
      </c>
      <c r="G2424" s="0" t="n">
        <v>99.577</v>
      </c>
      <c r="H2424" s="0" t="n">
        <v>3.472816</v>
      </c>
      <c r="J2424" s="224" t="n">
        <f aca="false">ROUND(D2424/10000,0)</f>
        <v>2018</v>
      </c>
      <c r="K2424" s="224" t="n">
        <f aca="false">ROUND((D2424-J2424*10000)/100,0)</f>
        <v>8</v>
      </c>
      <c r="L2424" s="224" t="n">
        <f aca="false">D2424-J2424*10000-K2424*100</f>
        <v>16</v>
      </c>
      <c r="M2424" s="325" t="n">
        <f aca="false">DATE(J2424,K2424,L2424)</f>
        <v>43328</v>
      </c>
      <c r="N2424" s="222" t="n">
        <f aca="false">M2424+E2424</f>
        <v>43328.4665046296</v>
      </c>
      <c r="O2424" s="0" t="n">
        <v>99.577</v>
      </c>
      <c r="P2424" s="0" t="n">
        <v>3.472816</v>
      </c>
      <c r="Q2424" s="0" t="s">
        <v>286</v>
      </c>
    </row>
    <row r="2425" customFormat="false" ht="15" hidden="false" customHeight="false" outlineLevel="0" collapsed="false">
      <c r="A2425" s="0" t="s">
        <v>1427</v>
      </c>
      <c r="B2425" s="0" t="s">
        <v>286</v>
      </c>
      <c r="C2425" s="0" t="s">
        <v>325</v>
      </c>
      <c r="D2425" s="0" t="n">
        <v>20180816</v>
      </c>
      <c r="E2425" s="0" t="s">
        <v>1904</v>
      </c>
      <c r="F2425" s="0" t="n">
        <v>50000</v>
      </c>
      <c r="G2425" s="0" t="n">
        <v>99.57</v>
      </c>
      <c r="H2425" s="0" t="n">
        <v>3.475695</v>
      </c>
      <c r="J2425" s="224" t="n">
        <f aca="false">ROUND(D2425/10000,0)</f>
        <v>2018</v>
      </c>
      <c r="K2425" s="224" t="n">
        <f aca="false">ROUND((D2425-J2425*10000)/100,0)</f>
        <v>8</v>
      </c>
      <c r="L2425" s="224" t="n">
        <f aca="false">D2425-J2425*10000-K2425*100</f>
        <v>16</v>
      </c>
      <c r="M2425" s="325" t="n">
        <f aca="false">DATE(J2425,K2425,L2425)</f>
        <v>43328</v>
      </c>
      <c r="N2425" s="222" t="n">
        <f aca="false">M2425+E2425</f>
        <v>43328.4742939815</v>
      </c>
      <c r="O2425" s="0" t="n">
        <v>99.57</v>
      </c>
      <c r="P2425" s="0" t="n">
        <v>3.475695</v>
      </c>
      <c r="Q2425" s="0" t="s">
        <v>286</v>
      </c>
    </row>
    <row r="2426" customFormat="false" ht="15" hidden="false" customHeight="false" outlineLevel="0" collapsed="false">
      <c r="A2426" s="0" t="s">
        <v>1427</v>
      </c>
      <c r="B2426" s="0" t="s">
        <v>286</v>
      </c>
      <c r="C2426" s="0" t="s">
        <v>325</v>
      </c>
      <c r="D2426" s="0" t="n">
        <v>20180816</v>
      </c>
      <c r="E2426" s="0" t="s">
        <v>1904</v>
      </c>
      <c r="F2426" s="0" t="n">
        <v>50000</v>
      </c>
      <c r="G2426" s="0" t="n">
        <v>99.59</v>
      </c>
      <c r="H2426" s="0" t="n">
        <v>3.467472</v>
      </c>
      <c r="J2426" s="224" t="n">
        <f aca="false">ROUND(D2426/10000,0)</f>
        <v>2018</v>
      </c>
      <c r="K2426" s="224" t="n">
        <f aca="false">ROUND((D2426-J2426*10000)/100,0)</f>
        <v>8</v>
      </c>
      <c r="L2426" s="224" t="n">
        <f aca="false">D2426-J2426*10000-K2426*100</f>
        <v>16</v>
      </c>
      <c r="M2426" s="325" t="n">
        <f aca="false">DATE(J2426,K2426,L2426)</f>
        <v>43328</v>
      </c>
      <c r="N2426" s="222" t="n">
        <f aca="false">M2426+E2426</f>
        <v>43328.4742939815</v>
      </c>
      <c r="O2426" s="0" t="n">
        <v>99.59</v>
      </c>
      <c r="P2426" s="0" t="n">
        <v>3.467472</v>
      </c>
      <c r="Q2426" s="0" t="s">
        <v>286</v>
      </c>
    </row>
    <row r="2427" customFormat="false" ht="15" hidden="false" customHeight="false" outlineLevel="0" collapsed="false">
      <c r="A2427" s="0" t="s">
        <v>1427</v>
      </c>
      <c r="B2427" s="0" t="s">
        <v>286</v>
      </c>
      <c r="C2427" s="0" t="s">
        <v>325</v>
      </c>
      <c r="D2427" s="0" t="n">
        <v>20180816</v>
      </c>
      <c r="E2427" s="0" t="s">
        <v>1905</v>
      </c>
      <c r="F2427" s="0" t="n">
        <v>50000</v>
      </c>
      <c r="G2427" s="0" t="n">
        <v>99.57</v>
      </c>
      <c r="H2427" s="0" t="n">
        <v>3.475695</v>
      </c>
      <c r="J2427" s="224" t="n">
        <f aca="false">ROUND(D2427/10000,0)</f>
        <v>2018</v>
      </c>
      <c r="K2427" s="224" t="n">
        <f aca="false">ROUND((D2427-J2427*10000)/100,0)</f>
        <v>8</v>
      </c>
      <c r="L2427" s="224" t="n">
        <f aca="false">D2427-J2427*10000-K2427*100</f>
        <v>16</v>
      </c>
      <c r="M2427" s="325" t="n">
        <f aca="false">DATE(J2427,K2427,L2427)</f>
        <v>43328</v>
      </c>
      <c r="N2427" s="222" t="n">
        <f aca="false">M2427+E2427</f>
        <v>43328.4743981482</v>
      </c>
      <c r="O2427" s="0" t="n">
        <v>99.57</v>
      </c>
      <c r="P2427" s="0" t="n">
        <v>3.475695</v>
      </c>
      <c r="Q2427" s="0" t="s">
        <v>286</v>
      </c>
    </row>
    <row r="2428" customFormat="false" ht="15" hidden="false" customHeight="false" outlineLevel="0" collapsed="false">
      <c r="A2428" s="0" t="s">
        <v>1427</v>
      </c>
      <c r="B2428" s="0" t="s">
        <v>286</v>
      </c>
      <c r="C2428" s="0" t="s">
        <v>325</v>
      </c>
      <c r="D2428" s="0" t="n">
        <v>20180816</v>
      </c>
      <c r="E2428" s="0" t="s">
        <v>1906</v>
      </c>
      <c r="F2428" s="0" t="n">
        <v>460000</v>
      </c>
      <c r="G2428" s="0" t="n">
        <v>99.307</v>
      </c>
      <c r="H2428" s="0" t="n">
        <v>3.584013</v>
      </c>
      <c r="J2428" s="224" t="n">
        <f aca="false">ROUND(D2428/10000,0)</f>
        <v>2018</v>
      </c>
      <c r="K2428" s="224" t="n">
        <f aca="false">ROUND((D2428-J2428*10000)/100,0)</f>
        <v>8</v>
      </c>
      <c r="L2428" s="224" t="n">
        <f aca="false">D2428-J2428*10000-K2428*100</f>
        <v>16</v>
      </c>
      <c r="M2428" s="325" t="n">
        <f aca="false">DATE(J2428,K2428,L2428)</f>
        <v>43328</v>
      </c>
      <c r="N2428" s="222" t="n">
        <f aca="false">M2428+E2428</f>
        <v>43328.4803587963</v>
      </c>
      <c r="O2428" s="0" t="n">
        <v>99.307</v>
      </c>
      <c r="P2428" s="0" t="n">
        <v>3.584013</v>
      </c>
      <c r="Q2428" s="0" t="s">
        <v>286</v>
      </c>
    </row>
    <row r="2429" customFormat="false" ht="15" hidden="false" customHeight="false" outlineLevel="0" collapsed="false">
      <c r="A2429" s="0" t="s">
        <v>1427</v>
      </c>
      <c r="B2429" s="0" t="s">
        <v>286</v>
      </c>
      <c r="C2429" s="0" t="s">
        <v>325</v>
      </c>
      <c r="D2429" s="0" t="n">
        <v>20180816</v>
      </c>
      <c r="E2429" s="0" t="s">
        <v>1907</v>
      </c>
      <c r="F2429" s="0" t="n">
        <v>25000</v>
      </c>
      <c r="G2429" s="0" t="n">
        <v>100</v>
      </c>
      <c r="H2429" s="0" t="n">
        <v>3.299347</v>
      </c>
      <c r="J2429" s="224" t="n">
        <f aca="false">ROUND(D2429/10000,0)</f>
        <v>2018</v>
      </c>
      <c r="K2429" s="224" t="n">
        <f aca="false">ROUND((D2429-J2429*10000)/100,0)</f>
        <v>8</v>
      </c>
      <c r="L2429" s="224" t="n">
        <f aca="false">D2429-J2429*10000-K2429*100</f>
        <v>16</v>
      </c>
      <c r="M2429" s="325" t="n">
        <f aca="false">DATE(J2429,K2429,L2429)</f>
        <v>43328</v>
      </c>
      <c r="N2429" s="222" t="n">
        <f aca="false">M2429+E2429</f>
        <v>43328.4923611111</v>
      </c>
      <c r="O2429" s="0" t="n">
        <v>100</v>
      </c>
      <c r="P2429" s="0" t="n">
        <v>3.299347</v>
      </c>
      <c r="Q2429" s="0" t="s">
        <v>286</v>
      </c>
    </row>
    <row r="2430" customFormat="false" ht="15" hidden="false" customHeight="false" outlineLevel="0" collapsed="false">
      <c r="A2430" s="0" t="s">
        <v>1427</v>
      </c>
      <c r="B2430" s="0" t="s">
        <v>286</v>
      </c>
      <c r="C2430" s="0" t="s">
        <v>325</v>
      </c>
      <c r="D2430" s="0" t="n">
        <v>20180816</v>
      </c>
      <c r="E2430" s="0" t="s">
        <v>642</v>
      </c>
      <c r="F2430" s="0" t="n">
        <v>25000</v>
      </c>
      <c r="G2430" s="0" t="n">
        <v>100</v>
      </c>
      <c r="H2430" s="0" t="n">
        <v>3.299347</v>
      </c>
      <c r="J2430" s="224" t="n">
        <f aca="false">ROUND(D2430/10000,0)</f>
        <v>2018</v>
      </c>
      <c r="K2430" s="224" t="n">
        <f aca="false">ROUND((D2430-J2430*10000)/100,0)</f>
        <v>8</v>
      </c>
      <c r="L2430" s="224" t="n">
        <f aca="false">D2430-J2430*10000-K2430*100</f>
        <v>16</v>
      </c>
      <c r="M2430" s="325" t="n">
        <f aca="false">DATE(J2430,K2430,L2430)</f>
        <v>43328</v>
      </c>
      <c r="N2430" s="222" t="n">
        <f aca="false">M2430+E2430</f>
        <v>43328.4930555556</v>
      </c>
      <c r="O2430" s="0" t="n">
        <v>100</v>
      </c>
      <c r="P2430" s="0" t="n">
        <v>3.299347</v>
      </c>
      <c r="Q2430" s="0" t="s">
        <v>286</v>
      </c>
    </row>
    <row r="2431" customFormat="false" ht="15" hidden="false" customHeight="false" outlineLevel="0" collapsed="false">
      <c r="A2431" s="0" t="s">
        <v>1427</v>
      </c>
      <c r="B2431" s="0" t="s">
        <v>286</v>
      </c>
      <c r="C2431" s="0" t="s">
        <v>325</v>
      </c>
      <c r="D2431" s="0" t="n">
        <v>20180816</v>
      </c>
      <c r="E2431" s="0" t="s">
        <v>1908</v>
      </c>
      <c r="F2431" s="0" t="n">
        <v>100000</v>
      </c>
      <c r="G2431" s="0" t="n">
        <v>99.3087</v>
      </c>
      <c r="H2431" s="0" t="n">
        <v>3.583311</v>
      </c>
      <c r="J2431" s="224" t="n">
        <f aca="false">ROUND(D2431/10000,0)</f>
        <v>2018</v>
      </c>
      <c r="K2431" s="224" t="n">
        <f aca="false">ROUND((D2431-J2431*10000)/100,0)</f>
        <v>8</v>
      </c>
      <c r="L2431" s="224" t="n">
        <f aca="false">D2431-J2431*10000-K2431*100</f>
        <v>16</v>
      </c>
      <c r="M2431" s="325" t="n">
        <f aca="false">DATE(J2431,K2431,L2431)</f>
        <v>43328</v>
      </c>
      <c r="N2431" s="222" t="n">
        <f aca="false">M2431+E2431</f>
        <v>43328.5128935185</v>
      </c>
      <c r="O2431" s="0" t="n">
        <v>99.3087</v>
      </c>
      <c r="P2431" s="0" t="n">
        <v>3.583311</v>
      </c>
      <c r="Q2431" s="0" t="s">
        <v>286</v>
      </c>
    </row>
    <row r="2432" customFormat="false" ht="15" hidden="false" customHeight="false" outlineLevel="0" collapsed="false">
      <c r="A2432" s="0" t="s">
        <v>1427</v>
      </c>
      <c r="B2432" s="0" t="s">
        <v>286</v>
      </c>
      <c r="C2432" s="0" t="s">
        <v>325</v>
      </c>
      <c r="D2432" s="0" t="n">
        <v>20180816</v>
      </c>
      <c r="E2432" s="0" t="s">
        <v>1908</v>
      </c>
      <c r="F2432" s="0" t="n">
        <v>100000</v>
      </c>
      <c r="G2432" s="0" t="n">
        <v>99.34</v>
      </c>
      <c r="H2432" s="0" t="n">
        <v>3.570402</v>
      </c>
      <c r="J2432" s="224" t="n">
        <f aca="false">ROUND(D2432/10000,0)</f>
        <v>2018</v>
      </c>
      <c r="K2432" s="224" t="n">
        <f aca="false">ROUND((D2432-J2432*10000)/100,0)</f>
        <v>8</v>
      </c>
      <c r="L2432" s="224" t="n">
        <f aca="false">D2432-J2432*10000-K2432*100</f>
        <v>16</v>
      </c>
      <c r="M2432" s="325" t="n">
        <f aca="false">DATE(J2432,K2432,L2432)</f>
        <v>43328</v>
      </c>
      <c r="N2432" s="222" t="n">
        <f aca="false">M2432+E2432</f>
        <v>43328.5128935185</v>
      </c>
      <c r="O2432" s="0" t="n">
        <v>99.34</v>
      </c>
      <c r="P2432" s="0" t="n">
        <v>3.570402</v>
      </c>
      <c r="Q2432" s="0" t="s">
        <v>286</v>
      </c>
    </row>
    <row r="2433" customFormat="false" ht="15" hidden="false" customHeight="false" outlineLevel="0" collapsed="false">
      <c r="A2433" s="0" t="s">
        <v>1427</v>
      </c>
      <c r="B2433" s="0" t="s">
        <v>286</v>
      </c>
      <c r="C2433" s="0" t="s">
        <v>325</v>
      </c>
      <c r="D2433" s="0" t="n">
        <v>20180816</v>
      </c>
      <c r="E2433" s="0" t="s">
        <v>1182</v>
      </c>
      <c r="F2433" s="0" t="n">
        <v>20000</v>
      </c>
      <c r="G2433" s="0" t="n">
        <v>99.56</v>
      </c>
      <c r="H2433" s="0" t="n">
        <v>3.479807</v>
      </c>
      <c r="J2433" s="224" t="n">
        <f aca="false">ROUND(D2433/10000,0)</f>
        <v>2018</v>
      </c>
      <c r="K2433" s="224" t="n">
        <f aca="false">ROUND((D2433-J2433*10000)/100,0)</f>
        <v>8</v>
      </c>
      <c r="L2433" s="224" t="n">
        <f aca="false">D2433-J2433*10000-K2433*100</f>
        <v>16</v>
      </c>
      <c r="M2433" s="325" t="n">
        <f aca="false">DATE(J2433,K2433,L2433)</f>
        <v>43328</v>
      </c>
      <c r="N2433" s="222" t="n">
        <f aca="false">M2433+E2433</f>
        <v>43328.5781944444</v>
      </c>
      <c r="O2433" s="0" t="n">
        <v>99.56</v>
      </c>
      <c r="P2433" s="0" t="n">
        <v>3.479807</v>
      </c>
      <c r="Q2433" s="0" t="s">
        <v>286</v>
      </c>
    </row>
    <row r="2434" customFormat="false" ht="15" hidden="false" customHeight="false" outlineLevel="0" collapsed="false">
      <c r="A2434" s="0" t="s">
        <v>1427</v>
      </c>
      <c r="B2434" s="0" t="s">
        <v>286</v>
      </c>
      <c r="C2434" s="0" t="s">
        <v>325</v>
      </c>
      <c r="D2434" s="0" t="n">
        <v>20180816</v>
      </c>
      <c r="E2434" s="0" t="s">
        <v>1182</v>
      </c>
      <c r="F2434" s="0" t="n">
        <v>20000</v>
      </c>
      <c r="G2434" s="0" t="n">
        <v>99.56</v>
      </c>
      <c r="H2434" s="0" t="n">
        <v>3.479807</v>
      </c>
      <c r="J2434" s="224" t="n">
        <f aca="false">ROUND(D2434/10000,0)</f>
        <v>2018</v>
      </c>
      <c r="K2434" s="224" t="n">
        <f aca="false">ROUND((D2434-J2434*10000)/100,0)</f>
        <v>8</v>
      </c>
      <c r="L2434" s="224" t="n">
        <f aca="false">D2434-J2434*10000-K2434*100</f>
        <v>16</v>
      </c>
      <c r="M2434" s="325" t="n">
        <f aca="false">DATE(J2434,K2434,L2434)</f>
        <v>43328</v>
      </c>
      <c r="N2434" s="222" t="n">
        <f aca="false">M2434+E2434</f>
        <v>43328.5781944444</v>
      </c>
      <c r="O2434" s="0" t="n">
        <v>99.56</v>
      </c>
      <c r="P2434" s="0" t="n">
        <v>3.479807</v>
      </c>
      <c r="Q2434" s="0" t="s">
        <v>286</v>
      </c>
    </row>
    <row r="2435" customFormat="false" ht="15" hidden="false" customHeight="false" outlineLevel="0" collapsed="false">
      <c r="A2435" s="0" t="s">
        <v>1427</v>
      </c>
      <c r="B2435" s="0" t="s">
        <v>286</v>
      </c>
      <c r="C2435" s="0" t="s">
        <v>325</v>
      </c>
      <c r="D2435" s="0" t="n">
        <v>20180816</v>
      </c>
      <c r="E2435" s="0" t="s">
        <v>1909</v>
      </c>
      <c r="F2435" s="0" t="n">
        <v>100000</v>
      </c>
      <c r="G2435" s="0" t="n">
        <v>99.553</v>
      </c>
      <c r="H2435" s="0" t="n">
        <v>3.482686</v>
      </c>
      <c r="J2435" s="224" t="n">
        <f aca="false">ROUND(D2435/10000,0)</f>
        <v>2018</v>
      </c>
      <c r="K2435" s="224" t="n">
        <f aca="false">ROUND((D2435-J2435*10000)/100,0)</f>
        <v>8</v>
      </c>
      <c r="L2435" s="224" t="n">
        <f aca="false">D2435-J2435*10000-K2435*100</f>
        <v>16</v>
      </c>
      <c r="M2435" s="325" t="n">
        <f aca="false">DATE(J2435,K2435,L2435)</f>
        <v>43328</v>
      </c>
      <c r="N2435" s="222" t="n">
        <f aca="false">M2435+E2435</f>
        <v>43328.6051851852</v>
      </c>
      <c r="O2435" s="0" t="n">
        <v>99.553</v>
      </c>
      <c r="P2435" s="0" t="n">
        <v>3.482686</v>
      </c>
      <c r="Q2435" s="0" t="s">
        <v>286</v>
      </c>
    </row>
    <row r="2436" customFormat="false" ht="15" hidden="false" customHeight="false" outlineLevel="0" collapsed="false">
      <c r="A2436" s="0" t="s">
        <v>1427</v>
      </c>
      <c r="B2436" s="0" t="s">
        <v>286</v>
      </c>
      <c r="C2436" s="0" t="s">
        <v>325</v>
      </c>
      <c r="D2436" s="0" t="n">
        <v>20180816</v>
      </c>
      <c r="E2436" s="0" t="s">
        <v>1910</v>
      </c>
      <c r="F2436" s="0" t="n">
        <v>25000</v>
      </c>
      <c r="G2436" s="0" t="n">
        <v>99.53</v>
      </c>
      <c r="H2436" s="0" t="n">
        <v>3.492146</v>
      </c>
      <c r="J2436" s="224" t="n">
        <f aca="false">ROUND(D2436/10000,0)</f>
        <v>2018</v>
      </c>
      <c r="K2436" s="224" t="n">
        <f aca="false">ROUND((D2436-J2436*10000)/100,0)</f>
        <v>8</v>
      </c>
      <c r="L2436" s="224" t="n">
        <f aca="false">D2436-J2436*10000-K2436*100</f>
        <v>16</v>
      </c>
      <c r="M2436" s="325" t="n">
        <f aca="false">DATE(J2436,K2436,L2436)</f>
        <v>43328</v>
      </c>
      <c r="N2436" s="222" t="n">
        <f aca="false">M2436+E2436</f>
        <v>43328.6058101852</v>
      </c>
      <c r="O2436" s="0" t="n">
        <v>99.53</v>
      </c>
      <c r="P2436" s="0" t="n">
        <v>3.492146</v>
      </c>
      <c r="Q2436" s="0" t="s">
        <v>286</v>
      </c>
    </row>
    <row r="2437" customFormat="false" ht="15" hidden="false" customHeight="false" outlineLevel="0" collapsed="false">
      <c r="A2437" s="0" t="s">
        <v>1427</v>
      </c>
      <c r="B2437" s="0" t="s">
        <v>286</v>
      </c>
      <c r="C2437" s="0" t="s">
        <v>325</v>
      </c>
      <c r="D2437" s="0" t="n">
        <v>20180817</v>
      </c>
      <c r="E2437" s="0" t="s">
        <v>1911</v>
      </c>
      <c r="F2437" s="0" t="n">
        <v>10000</v>
      </c>
      <c r="G2437" s="0" t="n">
        <v>99.58</v>
      </c>
      <c r="H2437" s="0" t="n">
        <v>3.471583</v>
      </c>
      <c r="J2437" s="224" t="n">
        <f aca="false">ROUND(D2437/10000,0)</f>
        <v>2018</v>
      </c>
      <c r="K2437" s="224" t="n">
        <f aca="false">ROUND((D2437-J2437*10000)/100,0)</f>
        <v>8</v>
      </c>
      <c r="L2437" s="224" t="n">
        <f aca="false">D2437-J2437*10000-K2437*100</f>
        <v>17</v>
      </c>
      <c r="M2437" s="325" t="n">
        <f aca="false">DATE(J2437,K2437,L2437)</f>
        <v>43329</v>
      </c>
      <c r="N2437" s="222" t="n">
        <f aca="false">M2437+E2437</f>
        <v>43329.3536458333</v>
      </c>
      <c r="O2437" s="0" t="n">
        <v>99.58</v>
      </c>
      <c r="P2437" s="0" t="n">
        <v>3.471583</v>
      </c>
      <c r="Q2437" s="0" t="s">
        <v>286</v>
      </c>
    </row>
    <row r="2438" customFormat="false" ht="15" hidden="false" customHeight="false" outlineLevel="0" collapsed="false">
      <c r="A2438" s="0" t="s">
        <v>1427</v>
      </c>
      <c r="B2438" s="0" t="s">
        <v>286</v>
      </c>
      <c r="C2438" s="0" t="s">
        <v>325</v>
      </c>
      <c r="D2438" s="0" t="n">
        <v>20180817</v>
      </c>
      <c r="E2438" s="0" t="s">
        <v>1911</v>
      </c>
      <c r="F2438" s="0" t="n">
        <v>10000</v>
      </c>
      <c r="G2438" s="0" t="n">
        <v>99.68</v>
      </c>
      <c r="H2438" s="0" t="n">
        <v>3.430494</v>
      </c>
      <c r="J2438" s="224" t="n">
        <f aca="false">ROUND(D2438/10000,0)</f>
        <v>2018</v>
      </c>
      <c r="K2438" s="224" t="n">
        <f aca="false">ROUND((D2438-J2438*10000)/100,0)</f>
        <v>8</v>
      </c>
      <c r="L2438" s="224" t="n">
        <f aca="false">D2438-J2438*10000-K2438*100</f>
        <v>17</v>
      </c>
      <c r="M2438" s="325" t="n">
        <f aca="false">DATE(J2438,K2438,L2438)</f>
        <v>43329</v>
      </c>
      <c r="N2438" s="222" t="n">
        <f aca="false">M2438+E2438</f>
        <v>43329.3536458333</v>
      </c>
      <c r="O2438" s="0" t="n">
        <v>99.68</v>
      </c>
      <c r="P2438" s="0" t="n">
        <v>3.430494</v>
      </c>
      <c r="Q2438" s="0" t="s">
        <v>286</v>
      </c>
    </row>
    <row r="2439" customFormat="false" ht="15" hidden="false" customHeight="false" outlineLevel="0" collapsed="false">
      <c r="A2439" s="0" t="s">
        <v>1427</v>
      </c>
      <c r="B2439" s="0" t="s">
        <v>286</v>
      </c>
      <c r="C2439" s="0" t="s">
        <v>325</v>
      </c>
      <c r="D2439" s="0" t="n">
        <v>20180817</v>
      </c>
      <c r="E2439" s="0" t="s">
        <v>1912</v>
      </c>
      <c r="F2439" s="0" t="n">
        <v>45000</v>
      </c>
      <c r="G2439" s="0" t="n">
        <v>99.489</v>
      </c>
      <c r="H2439" s="0" t="n">
        <v>3.509258</v>
      </c>
      <c r="J2439" s="224" t="n">
        <f aca="false">ROUND(D2439/10000,0)</f>
        <v>2018</v>
      </c>
      <c r="K2439" s="224" t="n">
        <f aca="false">ROUND((D2439-J2439*10000)/100,0)</f>
        <v>8</v>
      </c>
      <c r="L2439" s="224" t="n">
        <f aca="false">D2439-J2439*10000-K2439*100</f>
        <v>17</v>
      </c>
      <c r="M2439" s="325" t="n">
        <f aca="false">DATE(J2439,K2439,L2439)</f>
        <v>43329</v>
      </c>
      <c r="N2439" s="222" t="n">
        <f aca="false">M2439+E2439</f>
        <v>43329.4383333333</v>
      </c>
      <c r="O2439" s="0" t="n">
        <v>99.489</v>
      </c>
      <c r="P2439" s="0" t="n">
        <v>3.509258</v>
      </c>
      <c r="Q2439" s="0" t="s">
        <v>286</v>
      </c>
    </row>
    <row r="2440" customFormat="false" ht="15" hidden="false" customHeight="false" outlineLevel="0" collapsed="false">
      <c r="A2440" s="0" t="s">
        <v>1427</v>
      </c>
      <c r="B2440" s="0" t="s">
        <v>286</v>
      </c>
      <c r="C2440" s="0" t="s">
        <v>325</v>
      </c>
      <c r="D2440" s="0" t="n">
        <v>20180817</v>
      </c>
      <c r="E2440" s="0" t="s">
        <v>1913</v>
      </c>
      <c r="F2440" s="0" t="n">
        <v>60000</v>
      </c>
      <c r="G2440" s="0" t="n">
        <v>99.489</v>
      </c>
      <c r="H2440" s="0" t="n">
        <v>3.509258</v>
      </c>
      <c r="J2440" s="224" t="n">
        <f aca="false">ROUND(D2440/10000,0)</f>
        <v>2018</v>
      </c>
      <c r="K2440" s="224" t="n">
        <f aca="false">ROUND((D2440-J2440*10000)/100,0)</f>
        <v>8</v>
      </c>
      <c r="L2440" s="224" t="n">
        <f aca="false">D2440-J2440*10000-K2440*100</f>
        <v>17</v>
      </c>
      <c r="M2440" s="325" t="n">
        <f aca="false">DATE(J2440,K2440,L2440)</f>
        <v>43329</v>
      </c>
      <c r="N2440" s="222" t="n">
        <f aca="false">M2440+E2440</f>
        <v>43329.4470833333</v>
      </c>
      <c r="O2440" s="0" t="n">
        <v>99.489</v>
      </c>
      <c r="P2440" s="0" t="n">
        <v>3.509258</v>
      </c>
      <c r="Q2440" s="0" t="s">
        <v>286</v>
      </c>
    </row>
    <row r="2441" customFormat="false" ht="15" hidden="false" customHeight="false" outlineLevel="0" collapsed="false">
      <c r="A2441" s="0" t="s">
        <v>1427</v>
      </c>
      <c r="B2441" s="0" t="s">
        <v>286</v>
      </c>
      <c r="C2441" s="0" t="s">
        <v>325</v>
      </c>
      <c r="D2441" s="0" t="n">
        <v>20180817</v>
      </c>
      <c r="E2441" s="0" t="s">
        <v>1914</v>
      </c>
      <c r="F2441" s="0" t="n">
        <v>50000</v>
      </c>
      <c r="G2441" s="0" t="n">
        <v>99.528</v>
      </c>
      <c r="H2441" s="0" t="n">
        <v>3.493193</v>
      </c>
      <c r="J2441" s="224" t="n">
        <f aca="false">ROUND(D2441/10000,0)</f>
        <v>2018</v>
      </c>
      <c r="K2441" s="224" t="n">
        <f aca="false">ROUND((D2441-J2441*10000)/100,0)</f>
        <v>8</v>
      </c>
      <c r="L2441" s="224" t="n">
        <f aca="false">D2441-J2441*10000-K2441*100</f>
        <v>17</v>
      </c>
      <c r="M2441" s="325" t="n">
        <f aca="false">DATE(J2441,K2441,L2441)</f>
        <v>43329</v>
      </c>
      <c r="N2441" s="222" t="n">
        <f aca="false">M2441+E2441</f>
        <v>43329.4722222222</v>
      </c>
      <c r="O2441" s="0" t="n">
        <v>99.528</v>
      </c>
      <c r="P2441" s="0" t="n">
        <v>3.493193</v>
      </c>
      <c r="Q2441" s="0" t="s">
        <v>286</v>
      </c>
    </row>
    <row r="2442" customFormat="false" ht="15" hidden="false" customHeight="false" outlineLevel="0" collapsed="false">
      <c r="A2442" s="0" t="s">
        <v>1427</v>
      </c>
      <c r="B2442" s="0" t="s">
        <v>286</v>
      </c>
      <c r="C2442" s="0" t="s">
        <v>325</v>
      </c>
      <c r="D2442" s="0" t="n">
        <v>20180817</v>
      </c>
      <c r="E2442" s="0" t="s">
        <v>1914</v>
      </c>
      <c r="F2442" s="0" t="n">
        <v>50000</v>
      </c>
      <c r="G2442" s="0" t="n">
        <v>99.528</v>
      </c>
      <c r="H2442" s="0" t="n">
        <v>3.493193</v>
      </c>
      <c r="J2442" s="224" t="n">
        <f aca="false">ROUND(D2442/10000,0)</f>
        <v>2018</v>
      </c>
      <c r="K2442" s="224" t="n">
        <f aca="false">ROUND((D2442-J2442*10000)/100,0)</f>
        <v>8</v>
      </c>
      <c r="L2442" s="224" t="n">
        <f aca="false">D2442-J2442*10000-K2442*100</f>
        <v>17</v>
      </c>
      <c r="M2442" s="325" t="n">
        <f aca="false">DATE(J2442,K2442,L2442)</f>
        <v>43329</v>
      </c>
      <c r="N2442" s="222" t="n">
        <f aca="false">M2442+E2442</f>
        <v>43329.4722222222</v>
      </c>
      <c r="O2442" s="0" t="n">
        <v>99.528</v>
      </c>
      <c r="P2442" s="0" t="n">
        <v>3.493193</v>
      </c>
      <c r="Q2442" s="0" t="s">
        <v>286</v>
      </c>
    </row>
    <row r="2443" customFormat="false" ht="15" hidden="false" customHeight="false" outlineLevel="0" collapsed="false">
      <c r="A2443" s="0" t="s">
        <v>1427</v>
      </c>
      <c r="B2443" s="0" t="s">
        <v>286</v>
      </c>
      <c r="C2443" s="0" t="s">
        <v>325</v>
      </c>
      <c r="D2443" s="0" t="n">
        <v>20180817</v>
      </c>
      <c r="E2443" s="0" t="s">
        <v>1915</v>
      </c>
      <c r="F2443" s="0" t="n">
        <v>20000</v>
      </c>
      <c r="G2443" s="0" t="n">
        <v>99.572</v>
      </c>
      <c r="H2443" s="0" t="n">
        <v>3.475077</v>
      </c>
      <c r="J2443" s="224" t="n">
        <f aca="false">ROUND(D2443/10000,0)</f>
        <v>2018</v>
      </c>
      <c r="K2443" s="224" t="n">
        <f aca="false">ROUND((D2443-J2443*10000)/100,0)</f>
        <v>8</v>
      </c>
      <c r="L2443" s="224" t="n">
        <f aca="false">D2443-J2443*10000-K2443*100</f>
        <v>17</v>
      </c>
      <c r="M2443" s="325" t="n">
        <f aca="false">DATE(J2443,K2443,L2443)</f>
        <v>43329</v>
      </c>
      <c r="N2443" s="222" t="n">
        <f aca="false">M2443+E2443</f>
        <v>43329.486087963</v>
      </c>
      <c r="O2443" s="0" t="n">
        <v>99.572</v>
      </c>
      <c r="P2443" s="0" t="n">
        <v>3.475077</v>
      </c>
      <c r="Q2443" s="0" t="s">
        <v>286</v>
      </c>
    </row>
    <row r="2444" customFormat="false" ht="15" hidden="false" customHeight="false" outlineLevel="0" collapsed="false">
      <c r="A2444" s="0" t="s">
        <v>1427</v>
      </c>
      <c r="B2444" s="0" t="s">
        <v>286</v>
      </c>
      <c r="C2444" s="0" t="s">
        <v>325</v>
      </c>
      <c r="D2444" s="0" t="n">
        <v>20180817</v>
      </c>
      <c r="E2444" s="0" t="s">
        <v>1916</v>
      </c>
      <c r="F2444" s="0" t="n">
        <v>20000</v>
      </c>
      <c r="G2444" s="0" t="n">
        <v>99.672</v>
      </c>
      <c r="H2444" s="0" t="n">
        <v>3.433941</v>
      </c>
      <c r="J2444" s="224" t="n">
        <f aca="false">ROUND(D2444/10000,0)</f>
        <v>2018</v>
      </c>
      <c r="K2444" s="224" t="n">
        <f aca="false">ROUND((D2444-J2444*10000)/100,0)</f>
        <v>8</v>
      </c>
      <c r="L2444" s="224" t="n">
        <f aca="false">D2444-J2444*10000-K2444*100</f>
        <v>17</v>
      </c>
      <c r="M2444" s="325" t="n">
        <f aca="false">DATE(J2444,K2444,L2444)</f>
        <v>43329</v>
      </c>
      <c r="N2444" s="222" t="n">
        <f aca="false">M2444+E2444</f>
        <v>43329.486099537</v>
      </c>
      <c r="O2444" s="0" t="n">
        <v>99.672</v>
      </c>
      <c r="P2444" s="0" t="n">
        <v>3.433941</v>
      </c>
      <c r="Q2444" s="0" t="s">
        <v>286</v>
      </c>
    </row>
    <row r="2445" customFormat="false" ht="15" hidden="false" customHeight="false" outlineLevel="0" collapsed="false">
      <c r="A2445" s="0" t="s">
        <v>1427</v>
      </c>
      <c r="B2445" s="0" t="s">
        <v>286</v>
      </c>
      <c r="C2445" s="0" t="s">
        <v>325</v>
      </c>
      <c r="D2445" s="0" t="n">
        <v>20180817</v>
      </c>
      <c r="E2445" s="0" t="s">
        <v>1917</v>
      </c>
      <c r="F2445" s="0" t="n">
        <v>4000</v>
      </c>
      <c r="G2445" s="0" t="n">
        <v>99.4731</v>
      </c>
      <c r="H2445" s="0" t="n">
        <v>3.51581</v>
      </c>
      <c r="J2445" s="224" t="n">
        <f aca="false">ROUND(D2445/10000,0)</f>
        <v>2018</v>
      </c>
      <c r="K2445" s="224" t="n">
        <f aca="false">ROUND((D2445-J2445*10000)/100,0)</f>
        <v>8</v>
      </c>
      <c r="L2445" s="224" t="n">
        <f aca="false">D2445-J2445*10000-K2445*100</f>
        <v>17</v>
      </c>
      <c r="M2445" s="325" t="n">
        <f aca="false">DATE(J2445,K2445,L2445)</f>
        <v>43329</v>
      </c>
      <c r="N2445" s="222" t="n">
        <f aca="false">M2445+E2445</f>
        <v>43329.4957638889</v>
      </c>
      <c r="O2445" s="0" t="n">
        <v>99.4731</v>
      </c>
      <c r="P2445" s="0" t="n">
        <v>3.51581</v>
      </c>
      <c r="Q2445" s="0" t="s">
        <v>286</v>
      </c>
    </row>
    <row r="2446" customFormat="false" ht="15" hidden="false" customHeight="false" outlineLevel="0" collapsed="false">
      <c r="A2446" s="0" t="s">
        <v>1427</v>
      </c>
      <c r="B2446" s="0" t="s">
        <v>286</v>
      </c>
      <c r="C2446" s="0" t="s">
        <v>325</v>
      </c>
      <c r="D2446" s="0" t="n">
        <v>20180817</v>
      </c>
      <c r="E2446" s="0" t="s">
        <v>1918</v>
      </c>
      <c r="F2446" s="0" t="n">
        <v>4000</v>
      </c>
      <c r="G2446" s="0" t="n">
        <v>100.3431</v>
      </c>
      <c r="H2446" s="0" t="n">
        <v>3.159175</v>
      </c>
      <c r="J2446" s="224" t="n">
        <f aca="false">ROUND(D2446/10000,0)</f>
        <v>2018</v>
      </c>
      <c r="K2446" s="224" t="n">
        <f aca="false">ROUND((D2446-J2446*10000)/100,0)</f>
        <v>8</v>
      </c>
      <c r="L2446" s="224" t="n">
        <f aca="false">D2446-J2446*10000-K2446*100</f>
        <v>17</v>
      </c>
      <c r="M2446" s="325" t="n">
        <f aca="false">DATE(J2446,K2446,L2446)</f>
        <v>43329</v>
      </c>
      <c r="N2446" s="222" t="n">
        <f aca="false">M2446+E2446</f>
        <v>43329.495775463</v>
      </c>
      <c r="O2446" s="0" t="n">
        <v>100.3431</v>
      </c>
      <c r="P2446" s="0" t="n">
        <v>3.159175</v>
      </c>
      <c r="Q2446" s="0" t="s">
        <v>286</v>
      </c>
    </row>
    <row r="2447" customFormat="false" ht="15" hidden="false" customHeight="false" outlineLevel="0" collapsed="false">
      <c r="A2447" s="0" t="s">
        <v>1427</v>
      </c>
      <c r="B2447" s="0" t="s">
        <v>286</v>
      </c>
      <c r="C2447" s="0" t="s">
        <v>325</v>
      </c>
      <c r="D2447" s="0" t="n">
        <v>20180817</v>
      </c>
      <c r="E2447" s="0" t="s">
        <v>1919</v>
      </c>
      <c r="F2447" s="0" t="n">
        <v>20000</v>
      </c>
      <c r="G2447" s="0" t="n">
        <v>99.7</v>
      </c>
      <c r="H2447" s="0" t="n">
        <v>3.422432</v>
      </c>
      <c r="J2447" s="224" t="n">
        <f aca="false">ROUND(D2447/10000,0)</f>
        <v>2018</v>
      </c>
      <c r="K2447" s="224" t="n">
        <f aca="false">ROUND((D2447-J2447*10000)/100,0)</f>
        <v>8</v>
      </c>
      <c r="L2447" s="224" t="n">
        <f aca="false">D2447-J2447*10000-K2447*100</f>
        <v>17</v>
      </c>
      <c r="M2447" s="325" t="n">
        <f aca="false">DATE(J2447,K2447,L2447)</f>
        <v>43329</v>
      </c>
      <c r="N2447" s="222" t="n">
        <f aca="false">M2447+E2447</f>
        <v>43329.5132638889</v>
      </c>
      <c r="O2447" s="0" t="n">
        <v>99.7</v>
      </c>
      <c r="P2447" s="0" t="n">
        <v>3.422432</v>
      </c>
      <c r="Q2447" s="0" t="s">
        <v>286</v>
      </c>
    </row>
    <row r="2448" customFormat="false" ht="15" hidden="false" customHeight="false" outlineLevel="0" collapsed="false">
      <c r="A2448" s="0" t="s">
        <v>1427</v>
      </c>
      <c r="B2448" s="0" t="s">
        <v>286</v>
      </c>
      <c r="C2448" s="0" t="s">
        <v>325</v>
      </c>
      <c r="D2448" s="0" t="n">
        <v>20180817</v>
      </c>
      <c r="E2448" s="0" t="s">
        <v>1919</v>
      </c>
      <c r="F2448" s="0" t="n">
        <v>20000</v>
      </c>
      <c r="G2448" s="0" t="n">
        <v>99.6</v>
      </c>
      <c r="H2448" s="0" t="n">
        <v>3.463554</v>
      </c>
      <c r="J2448" s="224" t="n">
        <f aca="false">ROUND(D2448/10000,0)</f>
        <v>2018</v>
      </c>
      <c r="K2448" s="224" t="n">
        <f aca="false">ROUND((D2448-J2448*10000)/100,0)</f>
        <v>8</v>
      </c>
      <c r="L2448" s="224" t="n">
        <f aca="false">D2448-J2448*10000-K2448*100</f>
        <v>17</v>
      </c>
      <c r="M2448" s="325" t="n">
        <f aca="false">DATE(J2448,K2448,L2448)</f>
        <v>43329</v>
      </c>
      <c r="N2448" s="222" t="n">
        <f aca="false">M2448+E2448</f>
        <v>43329.5132638889</v>
      </c>
      <c r="O2448" s="0" t="n">
        <v>99.6</v>
      </c>
      <c r="P2448" s="0" t="n">
        <v>3.463554</v>
      </c>
      <c r="Q2448" s="0" t="s">
        <v>286</v>
      </c>
    </row>
    <row r="2449" customFormat="false" ht="15" hidden="false" customHeight="false" outlineLevel="0" collapsed="false">
      <c r="A2449" s="0" t="s">
        <v>1427</v>
      </c>
      <c r="B2449" s="0" t="s">
        <v>286</v>
      </c>
      <c r="C2449" s="0" t="s">
        <v>325</v>
      </c>
      <c r="D2449" s="0" t="n">
        <v>20180817</v>
      </c>
      <c r="E2449" s="0" t="s">
        <v>1920</v>
      </c>
      <c r="F2449" s="0" t="n">
        <v>10000</v>
      </c>
      <c r="G2449" s="0" t="n">
        <v>100.576</v>
      </c>
      <c r="H2449" s="0" t="n">
        <v>3.064344</v>
      </c>
      <c r="J2449" s="224" t="n">
        <f aca="false">ROUND(D2449/10000,0)</f>
        <v>2018</v>
      </c>
      <c r="K2449" s="224" t="n">
        <f aca="false">ROUND((D2449-J2449*10000)/100,0)</f>
        <v>8</v>
      </c>
      <c r="L2449" s="224" t="n">
        <f aca="false">D2449-J2449*10000-K2449*100</f>
        <v>17</v>
      </c>
      <c r="M2449" s="325" t="n">
        <f aca="false">DATE(J2449,K2449,L2449)</f>
        <v>43329</v>
      </c>
      <c r="N2449" s="222" t="n">
        <f aca="false">M2449+E2449</f>
        <v>43329.5234837963</v>
      </c>
      <c r="O2449" s="0" t="n">
        <v>100.576</v>
      </c>
      <c r="P2449" s="0" t="n">
        <v>3.064344</v>
      </c>
      <c r="Q2449" s="0" t="s">
        <v>286</v>
      </c>
    </row>
    <row r="2450" customFormat="false" ht="15" hidden="false" customHeight="false" outlineLevel="0" collapsed="false">
      <c r="A2450" s="0" t="s">
        <v>1427</v>
      </c>
      <c r="B2450" s="0" t="s">
        <v>286</v>
      </c>
      <c r="C2450" s="0" t="s">
        <v>325</v>
      </c>
      <c r="D2450" s="0" t="n">
        <v>20180817</v>
      </c>
      <c r="E2450" s="0" t="s">
        <v>1921</v>
      </c>
      <c r="F2450" s="0" t="n">
        <v>10000</v>
      </c>
      <c r="G2450" s="0" t="n">
        <v>99.576</v>
      </c>
      <c r="H2450" s="0" t="n">
        <v>3.473431</v>
      </c>
      <c r="J2450" s="224" t="n">
        <f aca="false">ROUND(D2450/10000,0)</f>
        <v>2018</v>
      </c>
      <c r="K2450" s="224" t="n">
        <f aca="false">ROUND((D2450-J2450*10000)/100,0)</f>
        <v>8</v>
      </c>
      <c r="L2450" s="224" t="n">
        <f aca="false">D2450-J2450*10000-K2450*100</f>
        <v>17</v>
      </c>
      <c r="M2450" s="325" t="n">
        <f aca="false">DATE(J2450,K2450,L2450)</f>
        <v>43329</v>
      </c>
      <c r="N2450" s="222" t="n">
        <f aca="false">M2450+E2450</f>
        <v>43329.5235532407</v>
      </c>
      <c r="O2450" s="0" t="n">
        <v>99.576</v>
      </c>
      <c r="P2450" s="0" t="n">
        <v>3.473431</v>
      </c>
      <c r="Q2450" s="0" t="s">
        <v>286</v>
      </c>
    </row>
    <row r="2451" customFormat="false" ht="15" hidden="false" customHeight="false" outlineLevel="0" collapsed="false">
      <c r="A2451" s="0" t="s">
        <v>1427</v>
      </c>
      <c r="B2451" s="0" t="s">
        <v>286</v>
      </c>
      <c r="C2451" s="0" t="s">
        <v>325</v>
      </c>
      <c r="D2451" s="0" t="n">
        <v>20180817</v>
      </c>
      <c r="E2451" s="0" t="s">
        <v>1922</v>
      </c>
      <c r="F2451" s="0" t="n">
        <v>170000</v>
      </c>
      <c r="G2451" s="0" t="n">
        <v>99.483</v>
      </c>
      <c r="H2451" s="0" t="n">
        <v>3.51173</v>
      </c>
      <c r="J2451" s="224" t="n">
        <f aca="false">ROUND(D2451/10000,0)</f>
        <v>2018</v>
      </c>
      <c r="K2451" s="224" t="n">
        <f aca="false">ROUND((D2451-J2451*10000)/100,0)</f>
        <v>8</v>
      </c>
      <c r="L2451" s="224" t="n">
        <f aca="false">D2451-J2451*10000-K2451*100</f>
        <v>17</v>
      </c>
      <c r="M2451" s="325" t="n">
        <f aca="false">DATE(J2451,K2451,L2451)</f>
        <v>43329</v>
      </c>
      <c r="N2451" s="222" t="n">
        <f aca="false">M2451+E2451</f>
        <v>43329.5422800926</v>
      </c>
      <c r="O2451" s="0" t="n">
        <v>99.483</v>
      </c>
      <c r="P2451" s="0" t="n">
        <v>3.51173</v>
      </c>
      <c r="Q2451" s="0" t="s">
        <v>286</v>
      </c>
    </row>
    <row r="2452" customFormat="false" ht="15" hidden="false" customHeight="false" outlineLevel="0" collapsed="false">
      <c r="A2452" s="0" t="s">
        <v>1427</v>
      </c>
      <c r="B2452" s="0" t="s">
        <v>286</v>
      </c>
      <c r="C2452" s="0" t="s">
        <v>325</v>
      </c>
      <c r="D2452" s="0" t="n">
        <v>20180817</v>
      </c>
      <c r="E2452" s="0" t="s">
        <v>1922</v>
      </c>
      <c r="F2452" s="0" t="n">
        <v>170000</v>
      </c>
      <c r="G2452" s="0" t="n">
        <v>100.227</v>
      </c>
      <c r="H2452" s="0" t="n">
        <v>3.206549</v>
      </c>
      <c r="J2452" s="224" t="n">
        <f aca="false">ROUND(D2452/10000,0)</f>
        <v>2018</v>
      </c>
      <c r="K2452" s="224" t="n">
        <f aca="false">ROUND((D2452-J2452*10000)/100,0)</f>
        <v>8</v>
      </c>
      <c r="L2452" s="224" t="n">
        <f aca="false">D2452-J2452*10000-K2452*100</f>
        <v>17</v>
      </c>
      <c r="M2452" s="325" t="n">
        <f aca="false">DATE(J2452,K2452,L2452)</f>
        <v>43329</v>
      </c>
      <c r="N2452" s="222" t="n">
        <f aca="false">M2452+E2452</f>
        <v>43329.5422800926</v>
      </c>
      <c r="O2452" s="0" t="n">
        <v>100.227</v>
      </c>
      <c r="P2452" s="0" t="n">
        <v>3.206549</v>
      </c>
      <c r="Q2452" s="0" t="s">
        <v>286</v>
      </c>
    </row>
    <row r="2453" customFormat="false" ht="15" hidden="false" customHeight="false" outlineLevel="0" collapsed="false">
      <c r="A2453" s="0" t="s">
        <v>1427</v>
      </c>
      <c r="B2453" s="0" t="s">
        <v>286</v>
      </c>
      <c r="C2453" s="0" t="s">
        <v>325</v>
      </c>
      <c r="D2453" s="0" t="n">
        <v>20180817</v>
      </c>
      <c r="E2453" s="0" t="s">
        <v>1922</v>
      </c>
      <c r="F2453" s="0" t="n">
        <v>170000</v>
      </c>
      <c r="G2453" s="0" t="n">
        <v>99.483</v>
      </c>
      <c r="H2453" s="0" t="n">
        <v>3.51173</v>
      </c>
      <c r="J2453" s="224" t="n">
        <f aca="false">ROUND(D2453/10000,0)</f>
        <v>2018</v>
      </c>
      <c r="K2453" s="224" t="n">
        <f aca="false">ROUND((D2453-J2453*10000)/100,0)</f>
        <v>8</v>
      </c>
      <c r="L2453" s="224" t="n">
        <f aca="false">D2453-J2453*10000-K2453*100</f>
        <v>17</v>
      </c>
      <c r="M2453" s="325" t="n">
        <f aca="false">DATE(J2453,K2453,L2453)</f>
        <v>43329</v>
      </c>
      <c r="N2453" s="222" t="n">
        <f aca="false">M2453+E2453</f>
        <v>43329.5422800926</v>
      </c>
      <c r="O2453" s="0" t="n">
        <v>99.483</v>
      </c>
      <c r="P2453" s="0" t="n">
        <v>3.51173</v>
      </c>
      <c r="Q2453" s="0" t="s">
        <v>286</v>
      </c>
    </row>
    <row r="2454" customFormat="false" ht="15" hidden="false" customHeight="false" outlineLevel="0" collapsed="false">
      <c r="A2454" s="0" t="s">
        <v>1427</v>
      </c>
      <c r="B2454" s="0" t="s">
        <v>286</v>
      </c>
      <c r="C2454" s="0" t="s">
        <v>325</v>
      </c>
      <c r="D2454" s="0" t="n">
        <v>20180817</v>
      </c>
      <c r="E2454" s="0" t="s">
        <v>1923</v>
      </c>
      <c r="F2454" s="0" t="n">
        <v>20000</v>
      </c>
      <c r="G2454" s="0" t="n">
        <v>100.141</v>
      </c>
      <c r="H2454" s="0" t="n">
        <v>3.241684</v>
      </c>
      <c r="J2454" s="224" t="n">
        <f aca="false">ROUND(D2454/10000,0)</f>
        <v>2018</v>
      </c>
      <c r="K2454" s="224" t="n">
        <f aca="false">ROUND((D2454-J2454*10000)/100,0)</f>
        <v>8</v>
      </c>
      <c r="L2454" s="224" t="n">
        <f aca="false">D2454-J2454*10000-K2454*100</f>
        <v>17</v>
      </c>
      <c r="M2454" s="325" t="n">
        <f aca="false">DATE(J2454,K2454,L2454)</f>
        <v>43329</v>
      </c>
      <c r="N2454" s="222" t="n">
        <f aca="false">M2454+E2454</f>
        <v>43329.580787037</v>
      </c>
      <c r="O2454" s="0" t="n">
        <v>100.141</v>
      </c>
      <c r="P2454" s="0" t="n">
        <v>3.241684</v>
      </c>
      <c r="Q2454" s="0" t="s">
        <v>286</v>
      </c>
    </row>
    <row r="2455" customFormat="false" ht="15" hidden="false" customHeight="false" outlineLevel="0" collapsed="false">
      <c r="A2455" s="0" t="s">
        <v>1427</v>
      </c>
      <c r="B2455" s="0" t="s">
        <v>286</v>
      </c>
      <c r="C2455" s="0" t="s">
        <v>325</v>
      </c>
      <c r="D2455" s="0" t="n">
        <v>20180817</v>
      </c>
      <c r="E2455" s="0" t="s">
        <v>1924</v>
      </c>
      <c r="F2455" s="0" t="n">
        <v>20000</v>
      </c>
      <c r="G2455" s="0" t="n">
        <v>99.617</v>
      </c>
      <c r="H2455" s="0" t="n">
        <v>3.45656</v>
      </c>
      <c r="J2455" s="224" t="n">
        <f aca="false">ROUND(D2455/10000,0)</f>
        <v>2018</v>
      </c>
      <c r="K2455" s="224" t="n">
        <f aca="false">ROUND((D2455-J2455*10000)/100,0)</f>
        <v>8</v>
      </c>
      <c r="L2455" s="224" t="n">
        <f aca="false">D2455-J2455*10000-K2455*100</f>
        <v>17</v>
      </c>
      <c r="M2455" s="325" t="n">
        <f aca="false">DATE(J2455,K2455,L2455)</f>
        <v>43329</v>
      </c>
      <c r="N2455" s="222" t="n">
        <f aca="false">M2455+E2455</f>
        <v>43329.581099537</v>
      </c>
      <c r="O2455" s="0" t="n">
        <v>99.617</v>
      </c>
      <c r="P2455" s="0" t="n">
        <v>3.45656</v>
      </c>
      <c r="Q2455" s="0" t="s">
        <v>286</v>
      </c>
    </row>
    <row r="2456" customFormat="false" ht="15" hidden="false" customHeight="false" outlineLevel="0" collapsed="false">
      <c r="A2456" s="0" t="s">
        <v>1427</v>
      </c>
      <c r="B2456" s="0" t="s">
        <v>286</v>
      </c>
      <c r="C2456" s="0" t="s">
        <v>325</v>
      </c>
      <c r="D2456" s="0" t="n">
        <v>20180817</v>
      </c>
      <c r="E2456" s="0" t="s">
        <v>1925</v>
      </c>
      <c r="F2456" s="0" t="n">
        <v>10000</v>
      </c>
      <c r="G2456" s="0" t="n">
        <v>100.33</v>
      </c>
      <c r="H2456" s="0" t="n">
        <v>3.164517</v>
      </c>
      <c r="J2456" s="224" t="n">
        <f aca="false">ROUND(D2456/10000,0)</f>
        <v>2018</v>
      </c>
      <c r="K2456" s="224" t="n">
        <f aca="false">ROUND((D2456-J2456*10000)/100,0)</f>
        <v>8</v>
      </c>
      <c r="L2456" s="224" t="n">
        <f aca="false">D2456-J2456*10000-K2456*100</f>
        <v>17</v>
      </c>
      <c r="M2456" s="325" t="n">
        <f aca="false">DATE(J2456,K2456,L2456)</f>
        <v>43329</v>
      </c>
      <c r="N2456" s="222" t="n">
        <f aca="false">M2456+E2456</f>
        <v>43329.5830555556</v>
      </c>
      <c r="O2456" s="0" t="n">
        <v>100.33</v>
      </c>
      <c r="P2456" s="0" t="n">
        <v>3.164517</v>
      </c>
      <c r="Q2456" s="0" t="s">
        <v>286</v>
      </c>
    </row>
    <row r="2457" customFormat="false" ht="15" hidden="false" customHeight="false" outlineLevel="0" collapsed="false">
      <c r="A2457" s="0" t="s">
        <v>1427</v>
      </c>
      <c r="B2457" s="0" t="s">
        <v>286</v>
      </c>
      <c r="C2457" s="0" t="s">
        <v>325</v>
      </c>
      <c r="D2457" s="0" t="n">
        <v>20180817</v>
      </c>
      <c r="E2457" s="0" t="s">
        <v>1925</v>
      </c>
      <c r="F2457" s="0" t="n">
        <v>10000</v>
      </c>
      <c r="G2457" s="0" t="n">
        <v>99.631</v>
      </c>
      <c r="H2457" s="0" t="n">
        <v>3.450801</v>
      </c>
      <c r="J2457" s="224" t="n">
        <f aca="false">ROUND(D2457/10000,0)</f>
        <v>2018</v>
      </c>
      <c r="K2457" s="224" t="n">
        <f aca="false">ROUND((D2457-J2457*10000)/100,0)</f>
        <v>8</v>
      </c>
      <c r="L2457" s="224" t="n">
        <f aca="false">D2457-J2457*10000-K2457*100</f>
        <v>17</v>
      </c>
      <c r="M2457" s="325" t="n">
        <f aca="false">DATE(J2457,K2457,L2457)</f>
        <v>43329</v>
      </c>
      <c r="N2457" s="222" t="n">
        <f aca="false">M2457+E2457</f>
        <v>43329.5830555556</v>
      </c>
      <c r="O2457" s="0" t="n">
        <v>99.631</v>
      </c>
      <c r="P2457" s="0" t="n">
        <v>3.450801</v>
      </c>
      <c r="Q2457" s="0" t="s">
        <v>286</v>
      </c>
    </row>
    <row r="2458" customFormat="false" ht="15" hidden="false" customHeight="false" outlineLevel="0" collapsed="false">
      <c r="A2458" s="0" t="s">
        <v>1427</v>
      </c>
      <c r="B2458" s="0" t="s">
        <v>286</v>
      </c>
      <c r="C2458" s="0" t="s">
        <v>325</v>
      </c>
      <c r="D2458" s="0" t="n">
        <v>20180817</v>
      </c>
      <c r="E2458" s="0" t="s">
        <v>1926</v>
      </c>
      <c r="F2458" s="0" t="n">
        <v>10000</v>
      </c>
      <c r="G2458" s="0" t="n">
        <v>99.631</v>
      </c>
      <c r="H2458" s="0" t="n">
        <v>3.450801</v>
      </c>
      <c r="J2458" s="224" t="n">
        <f aca="false">ROUND(D2458/10000,0)</f>
        <v>2018</v>
      </c>
      <c r="K2458" s="224" t="n">
        <f aca="false">ROUND((D2458-J2458*10000)/100,0)</f>
        <v>8</v>
      </c>
      <c r="L2458" s="224" t="n">
        <f aca="false">D2458-J2458*10000-K2458*100</f>
        <v>17</v>
      </c>
      <c r="M2458" s="325" t="n">
        <f aca="false">DATE(J2458,K2458,L2458)</f>
        <v>43329</v>
      </c>
      <c r="N2458" s="222" t="n">
        <f aca="false">M2458+E2458</f>
        <v>43329.5833333333</v>
      </c>
      <c r="O2458" s="0" t="n">
        <v>99.631</v>
      </c>
      <c r="P2458" s="0" t="n">
        <v>3.450801</v>
      </c>
      <c r="Q2458" s="0" t="s">
        <v>286</v>
      </c>
    </row>
    <row r="2459" customFormat="false" ht="15" hidden="false" customHeight="false" outlineLevel="0" collapsed="false">
      <c r="A2459" s="0" t="s">
        <v>1427</v>
      </c>
      <c r="B2459" s="0" t="s">
        <v>286</v>
      </c>
      <c r="C2459" s="0" t="s">
        <v>325</v>
      </c>
      <c r="D2459" s="0" t="n">
        <v>20180817</v>
      </c>
      <c r="E2459" s="0" t="s">
        <v>1927</v>
      </c>
      <c r="F2459" s="0" t="n">
        <v>104000</v>
      </c>
      <c r="G2459" s="0" t="n">
        <v>99.4517</v>
      </c>
      <c r="H2459" s="0" t="n">
        <v>3.52463</v>
      </c>
      <c r="J2459" s="224" t="n">
        <f aca="false">ROUND(D2459/10000,0)</f>
        <v>2018</v>
      </c>
      <c r="K2459" s="224" t="n">
        <f aca="false">ROUND((D2459-J2459*10000)/100,0)</f>
        <v>8</v>
      </c>
      <c r="L2459" s="224" t="n">
        <f aca="false">D2459-J2459*10000-K2459*100</f>
        <v>17</v>
      </c>
      <c r="M2459" s="325" t="n">
        <f aca="false">DATE(J2459,K2459,L2459)</f>
        <v>43329</v>
      </c>
      <c r="N2459" s="222" t="n">
        <f aca="false">M2459+E2459</f>
        <v>43329.6002546296</v>
      </c>
      <c r="O2459" s="0" t="n">
        <v>99.4517</v>
      </c>
      <c r="P2459" s="0" t="n">
        <v>3.52463</v>
      </c>
      <c r="Q2459" s="0" t="s">
        <v>286</v>
      </c>
    </row>
    <row r="2460" customFormat="false" ht="15" hidden="false" customHeight="false" outlineLevel="0" collapsed="false">
      <c r="A2460" s="0" t="s">
        <v>1427</v>
      </c>
      <c r="B2460" s="0" t="s">
        <v>286</v>
      </c>
      <c r="C2460" s="0" t="s">
        <v>325</v>
      </c>
      <c r="D2460" s="0" t="n">
        <v>20180817</v>
      </c>
      <c r="E2460" s="0" t="s">
        <v>1927</v>
      </c>
      <c r="F2460" s="0" t="n">
        <v>104000</v>
      </c>
      <c r="G2460" s="0" t="n">
        <v>99.483</v>
      </c>
      <c r="H2460" s="0" t="n">
        <v>3.51173</v>
      </c>
      <c r="J2460" s="224" t="n">
        <f aca="false">ROUND(D2460/10000,0)</f>
        <v>2018</v>
      </c>
      <c r="K2460" s="224" t="n">
        <f aca="false">ROUND((D2460-J2460*10000)/100,0)</f>
        <v>8</v>
      </c>
      <c r="L2460" s="224" t="n">
        <f aca="false">D2460-J2460*10000-K2460*100</f>
        <v>17</v>
      </c>
      <c r="M2460" s="325" t="n">
        <f aca="false">DATE(J2460,K2460,L2460)</f>
        <v>43329</v>
      </c>
      <c r="N2460" s="222" t="n">
        <f aca="false">M2460+E2460</f>
        <v>43329.6002546296</v>
      </c>
      <c r="O2460" s="0" t="n">
        <v>99.483</v>
      </c>
      <c r="P2460" s="0" t="n">
        <v>3.51173</v>
      </c>
      <c r="Q2460" s="0" t="s">
        <v>286</v>
      </c>
    </row>
    <row r="2461" customFormat="false" ht="15" hidden="false" customHeight="false" outlineLevel="0" collapsed="false">
      <c r="A2461" s="0" t="s">
        <v>1427</v>
      </c>
      <c r="B2461" s="0" t="s">
        <v>286</v>
      </c>
      <c r="C2461" s="0" t="s">
        <v>325</v>
      </c>
      <c r="D2461" s="0" t="n">
        <v>20180817</v>
      </c>
      <c r="E2461" s="0" t="s">
        <v>1928</v>
      </c>
      <c r="F2461" s="0" t="n">
        <v>10000</v>
      </c>
      <c r="G2461" s="0" t="n">
        <v>99.554</v>
      </c>
      <c r="H2461" s="0" t="n">
        <v>3.482487</v>
      </c>
      <c r="J2461" s="224" t="n">
        <f aca="false">ROUND(D2461/10000,0)</f>
        <v>2018</v>
      </c>
      <c r="K2461" s="224" t="n">
        <f aca="false">ROUND((D2461-J2461*10000)/100,0)</f>
        <v>8</v>
      </c>
      <c r="L2461" s="224" t="n">
        <f aca="false">D2461-J2461*10000-K2461*100</f>
        <v>17</v>
      </c>
      <c r="M2461" s="325" t="n">
        <f aca="false">DATE(J2461,K2461,L2461)</f>
        <v>43329</v>
      </c>
      <c r="N2461" s="222" t="n">
        <f aca="false">M2461+E2461</f>
        <v>43329.6228935185</v>
      </c>
      <c r="O2461" s="0" t="n">
        <v>99.554</v>
      </c>
      <c r="P2461" s="0" t="n">
        <v>3.482487</v>
      </c>
      <c r="Q2461" s="0" t="s">
        <v>286</v>
      </c>
    </row>
    <row r="2462" customFormat="false" ht="15" hidden="false" customHeight="false" outlineLevel="0" collapsed="false">
      <c r="A2462" s="0" t="s">
        <v>1427</v>
      </c>
      <c r="B2462" s="0" t="s">
        <v>286</v>
      </c>
      <c r="C2462" s="0" t="s">
        <v>325</v>
      </c>
      <c r="D2462" s="0" t="n">
        <v>20180817</v>
      </c>
      <c r="E2462" s="0" t="s">
        <v>1928</v>
      </c>
      <c r="F2462" s="0" t="n">
        <v>10000</v>
      </c>
      <c r="G2462" s="0" t="n">
        <v>99.554</v>
      </c>
      <c r="H2462" s="0" t="n">
        <v>3.482487</v>
      </c>
      <c r="J2462" s="224" t="n">
        <f aca="false">ROUND(D2462/10000,0)</f>
        <v>2018</v>
      </c>
      <c r="K2462" s="224" t="n">
        <f aca="false">ROUND((D2462-J2462*10000)/100,0)</f>
        <v>8</v>
      </c>
      <c r="L2462" s="224" t="n">
        <f aca="false">D2462-J2462*10000-K2462*100</f>
        <v>17</v>
      </c>
      <c r="M2462" s="325" t="n">
        <f aca="false">DATE(J2462,K2462,L2462)</f>
        <v>43329</v>
      </c>
      <c r="N2462" s="222" t="n">
        <f aca="false">M2462+E2462</f>
        <v>43329.6228935185</v>
      </c>
      <c r="O2462" s="0" t="n">
        <v>99.554</v>
      </c>
      <c r="P2462" s="0" t="n">
        <v>3.482487</v>
      </c>
      <c r="Q2462" s="0" t="s">
        <v>286</v>
      </c>
    </row>
    <row r="2463" customFormat="false" ht="15" hidden="false" customHeight="false" outlineLevel="0" collapsed="false">
      <c r="A2463" s="0" t="s">
        <v>1427</v>
      </c>
      <c r="B2463" s="0" t="s">
        <v>286</v>
      </c>
      <c r="C2463" s="0" t="s">
        <v>325</v>
      </c>
      <c r="D2463" s="0" t="n">
        <v>20180817</v>
      </c>
      <c r="E2463" s="0" t="s">
        <v>1928</v>
      </c>
      <c r="F2463" s="0" t="n">
        <v>10000</v>
      </c>
      <c r="G2463" s="0" t="n">
        <v>99.554</v>
      </c>
      <c r="H2463" s="0" t="n">
        <v>3.482487</v>
      </c>
      <c r="J2463" s="224" t="n">
        <f aca="false">ROUND(D2463/10000,0)</f>
        <v>2018</v>
      </c>
      <c r="K2463" s="224" t="n">
        <f aca="false">ROUND((D2463-J2463*10000)/100,0)</f>
        <v>8</v>
      </c>
      <c r="L2463" s="224" t="n">
        <f aca="false">D2463-J2463*10000-K2463*100</f>
        <v>17</v>
      </c>
      <c r="M2463" s="325" t="n">
        <f aca="false">DATE(J2463,K2463,L2463)</f>
        <v>43329</v>
      </c>
      <c r="N2463" s="222" t="n">
        <f aca="false">M2463+E2463</f>
        <v>43329.6228935185</v>
      </c>
      <c r="O2463" s="0" t="n">
        <v>99.554</v>
      </c>
      <c r="P2463" s="0" t="n">
        <v>3.482487</v>
      </c>
      <c r="Q2463" s="0" t="s">
        <v>286</v>
      </c>
    </row>
    <row r="2464" customFormat="false" ht="15" hidden="false" customHeight="false" outlineLevel="0" collapsed="false">
      <c r="A2464" s="0" t="s">
        <v>1427</v>
      </c>
      <c r="B2464" s="0" t="s">
        <v>286</v>
      </c>
      <c r="C2464" s="0" t="s">
        <v>325</v>
      </c>
      <c r="D2464" s="0" t="n">
        <v>20180820</v>
      </c>
      <c r="E2464" s="0" t="s">
        <v>1929</v>
      </c>
      <c r="F2464" s="0" t="n">
        <v>25000</v>
      </c>
      <c r="G2464" s="0" t="n">
        <v>99.665</v>
      </c>
      <c r="H2464" s="0" t="n">
        <v>3.436984</v>
      </c>
      <c r="J2464" s="224" t="n">
        <f aca="false">ROUND(D2464/10000,0)</f>
        <v>2018</v>
      </c>
      <c r="K2464" s="224" t="n">
        <f aca="false">ROUND((D2464-J2464*10000)/100,0)</f>
        <v>8</v>
      </c>
      <c r="L2464" s="224" t="n">
        <f aca="false">D2464-J2464*10000-K2464*100</f>
        <v>20</v>
      </c>
      <c r="M2464" s="325" t="n">
        <f aca="false">DATE(J2464,K2464,L2464)</f>
        <v>43332</v>
      </c>
      <c r="N2464" s="222" t="n">
        <f aca="false">M2464+E2464</f>
        <v>43332.5007986111</v>
      </c>
      <c r="O2464" s="0" t="n">
        <v>99.665</v>
      </c>
      <c r="P2464" s="0" t="n">
        <v>3.436984</v>
      </c>
      <c r="Q2464" s="0" t="s">
        <v>286</v>
      </c>
    </row>
    <row r="2465" customFormat="false" ht="15" hidden="false" customHeight="false" outlineLevel="0" collapsed="false">
      <c r="A2465" s="0" t="s">
        <v>1427</v>
      </c>
      <c r="B2465" s="0" t="s">
        <v>286</v>
      </c>
      <c r="C2465" s="0" t="s">
        <v>325</v>
      </c>
      <c r="D2465" s="0" t="n">
        <v>20180820</v>
      </c>
      <c r="E2465" s="0" t="s">
        <v>1929</v>
      </c>
      <c r="F2465" s="0" t="n">
        <v>25000</v>
      </c>
      <c r="G2465" s="0" t="n">
        <v>99.665</v>
      </c>
      <c r="H2465" s="0" t="n">
        <v>3.436984</v>
      </c>
      <c r="J2465" s="224" t="n">
        <f aca="false">ROUND(D2465/10000,0)</f>
        <v>2018</v>
      </c>
      <c r="K2465" s="224" t="n">
        <f aca="false">ROUND((D2465-J2465*10000)/100,0)</f>
        <v>8</v>
      </c>
      <c r="L2465" s="224" t="n">
        <f aca="false">D2465-J2465*10000-K2465*100</f>
        <v>20</v>
      </c>
      <c r="M2465" s="325" t="n">
        <f aca="false">DATE(J2465,K2465,L2465)</f>
        <v>43332</v>
      </c>
      <c r="N2465" s="222" t="n">
        <f aca="false">M2465+E2465</f>
        <v>43332.5007986111</v>
      </c>
      <c r="O2465" s="0" t="n">
        <v>99.665</v>
      </c>
      <c r="P2465" s="0" t="n">
        <v>3.436984</v>
      </c>
      <c r="Q2465" s="0" t="s">
        <v>286</v>
      </c>
    </row>
    <row r="2466" customFormat="false" ht="15" hidden="false" customHeight="false" outlineLevel="0" collapsed="false">
      <c r="A2466" s="0" t="s">
        <v>1427</v>
      </c>
      <c r="B2466" s="0" t="s">
        <v>286</v>
      </c>
      <c r="C2466" s="0" t="s">
        <v>325</v>
      </c>
      <c r="D2466" s="0" t="n">
        <v>20180820</v>
      </c>
      <c r="E2466" s="0" t="s">
        <v>1930</v>
      </c>
      <c r="F2466" s="0" t="n">
        <v>30000</v>
      </c>
      <c r="G2466" s="0" t="n">
        <v>99.685</v>
      </c>
      <c r="H2466" s="0" t="n">
        <v>3.428754</v>
      </c>
      <c r="J2466" s="224" t="n">
        <f aca="false">ROUND(D2466/10000,0)</f>
        <v>2018</v>
      </c>
      <c r="K2466" s="224" t="n">
        <f aca="false">ROUND((D2466-J2466*10000)/100,0)</f>
        <v>8</v>
      </c>
      <c r="L2466" s="224" t="n">
        <f aca="false">D2466-J2466*10000-K2466*100</f>
        <v>20</v>
      </c>
      <c r="M2466" s="325" t="n">
        <f aca="false">DATE(J2466,K2466,L2466)</f>
        <v>43332</v>
      </c>
      <c r="N2466" s="222" t="n">
        <f aca="false">M2466+E2466</f>
        <v>43332.6017361111</v>
      </c>
      <c r="O2466" s="0" t="n">
        <v>99.685</v>
      </c>
      <c r="P2466" s="0" t="n">
        <v>3.428754</v>
      </c>
      <c r="Q2466" s="0" t="s">
        <v>286</v>
      </c>
    </row>
    <row r="2467" customFormat="false" ht="15" hidden="false" customHeight="false" outlineLevel="0" collapsed="false">
      <c r="A2467" s="0" t="s">
        <v>1427</v>
      </c>
      <c r="B2467" s="0" t="s">
        <v>286</v>
      </c>
      <c r="C2467" s="0" t="s">
        <v>325</v>
      </c>
      <c r="D2467" s="0" t="n">
        <v>20180820</v>
      </c>
      <c r="E2467" s="0" t="s">
        <v>1931</v>
      </c>
      <c r="F2467" s="0" t="n">
        <v>30000</v>
      </c>
      <c r="G2467" s="0" t="n">
        <v>99.78</v>
      </c>
      <c r="H2467" s="0" t="n">
        <v>3.389687</v>
      </c>
      <c r="J2467" s="224" t="n">
        <f aca="false">ROUND(D2467/10000,0)</f>
        <v>2018</v>
      </c>
      <c r="K2467" s="224" t="n">
        <f aca="false">ROUND((D2467-J2467*10000)/100,0)</f>
        <v>8</v>
      </c>
      <c r="L2467" s="224" t="n">
        <f aca="false">D2467-J2467*10000-K2467*100</f>
        <v>20</v>
      </c>
      <c r="M2467" s="325" t="n">
        <f aca="false">DATE(J2467,K2467,L2467)</f>
        <v>43332</v>
      </c>
      <c r="N2467" s="222" t="n">
        <f aca="false">M2467+E2467</f>
        <v>43332.6018402778</v>
      </c>
      <c r="O2467" s="0" t="n">
        <v>99.78</v>
      </c>
      <c r="P2467" s="0" t="n">
        <v>3.389687</v>
      </c>
      <c r="Q2467" s="0" t="s">
        <v>286</v>
      </c>
    </row>
    <row r="2468" customFormat="false" ht="15" hidden="false" customHeight="false" outlineLevel="0" collapsed="false">
      <c r="A2468" s="0" t="s">
        <v>1427</v>
      </c>
      <c r="B2468" s="0" t="s">
        <v>286</v>
      </c>
      <c r="C2468" s="0" t="s">
        <v>325</v>
      </c>
      <c r="D2468" s="0" t="n">
        <v>20180820</v>
      </c>
      <c r="E2468" s="0" t="s">
        <v>1931</v>
      </c>
      <c r="F2468" s="0" t="n">
        <v>30000</v>
      </c>
      <c r="G2468" s="0" t="n">
        <v>99.685</v>
      </c>
      <c r="H2468" s="0" t="n">
        <v>3.428754</v>
      </c>
      <c r="J2468" s="224" t="n">
        <f aca="false">ROUND(D2468/10000,0)</f>
        <v>2018</v>
      </c>
      <c r="K2468" s="224" t="n">
        <f aca="false">ROUND((D2468-J2468*10000)/100,0)</f>
        <v>8</v>
      </c>
      <c r="L2468" s="224" t="n">
        <f aca="false">D2468-J2468*10000-K2468*100</f>
        <v>20</v>
      </c>
      <c r="M2468" s="325" t="n">
        <f aca="false">DATE(J2468,K2468,L2468)</f>
        <v>43332</v>
      </c>
      <c r="N2468" s="222" t="n">
        <f aca="false">M2468+E2468</f>
        <v>43332.6018402778</v>
      </c>
      <c r="O2468" s="0" t="n">
        <v>99.685</v>
      </c>
      <c r="P2468" s="0" t="n">
        <v>3.428754</v>
      </c>
      <c r="Q2468" s="0" t="s">
        <v>286</v>
      </c>
    </row>
    <row r="2469" customFormat="false" ht="15" hidden="false" customHeight="false" outlineLevel="0" collapsed="false">
      <c r="A2469" s="0" t="s">
        <v>1427</v>
      </c>
      <c r="B2469" s="0" t="s">
        <v>286</v>
      </c>
      <c r="C2469" s="0" t="s">
        <v>325</v>
      </c>
      <c r="D2469" s="0" t="n">
        <v>20180820</v>
      </c>
      <c r="E2469" s="0" t="s">
        <v>1932</v>
      </c>
      <c r="F2469" s="0" t="n">
        <v>10000</v>
      </c>
      <c r="G2469" s="0" t="n">
        <v>99.65</v>
      </c>
      <c r="H2469" s="0" t="n">
        <v>3.443159</v>
      </c>
      <c r="J2469" s="224" t="n">
        <f aca="false">ROUND(D2469/10000,0)</f>
        <v>2018</v>
      </c>
      <c r="K2469" s="224" t="n">
        <f aca="false">ROUND((D2469-J2469*10000)/100,0)</f>
        <v>8</v>
      </c>
      <c r="L2469" s="224" t="n">
        <f aca="false">D2469-J2469*10000-K2469*100</f>
        <v>20</v>
      </c>
      <c r="M2469" s="325" t="n">
        <f aca="false">DATE(J2469,K2469,L2469)</f>
        <v>43332</v>
      </c>
      <c r="N2469" s="222" t="n">
        <f aca="false">M2469+E2469</f>
        <v>43332.6173842593</v>
      </c>
      <c r="O2469" s="0" t="n">
        <v>99.65</v>
      </c>
      <c r="P2469" s="0" t="n">
        <v>3.443159</v>
      </c>
      <c r="Q2469" s="0" t="s">
        <v>286</v>
      </c>
    </row>
    <row r="2470" customFormat="false" ht="15" hidden="false" customHeight="false" outlineLevel="0" collapsed="false">
      <c r="A2470" s="0" t="s">
        <v>1427</v>
      </c>
      <c r="B2470" s="0" t="s">
        <v>286</v>
      </c>
      <c r="C2470" s="0" t="s">
        <v>325</v>
      </c>
      <c r="D2470" s="0" t="n">
        <v>20180820</v>
      </c>
      <c r="E2470" s="0" t="s">
        <v>1932</v>
      </c>
      <c r="F2470" s="0" t="n">
        <v>10000</v>
      </c>
      <c r="G2470" s="0" t="n">
        <v>100.397</v>
      </c>
      <c r="H2470" s="0" t="n">
        <v>3.137057</v>
      </c>
      <c r="J2470" s="224" t="n">
        <f aca="false">ROUND(D2470/10000,0)</f>
        <v>2018</v>
      </c>
      <c r="K2470" s="224" t="n">
        <f aca="false">ROUND((D2470-J2470*10000)/100,0)</f>
        <v>8</v>
      </c>
      <c r="L2470" s="224" t="n">
        <f aca="false">D2470-J2470*10000-K2470*100</f>
        <v>20</v>
      </c>
      <c r="M2470" s="325" t="n">
        <f aca="false">DATE(J2470,K2470,L2470)</f>
        <v>43332</v>
      </c>
      <c r="N2470" s="222" t="n">
        <f aca="false">M2470+E2470</f>
        <v>43332.6173842593</v>
      </c>
      <c r="O2470" s="0" t="n">
        <v>100.397</v>
      </c>
      <c r="P2470" s="0" t="n">
        <v>3.137057</v>
      </c>
      <c r="Q2470" s="0" t="s">
        <v>286</v>
      </c>
    </row>
    <row r="2471" customFormat="false" ht="15" hidden="false" customHeight="false" outlineLevel="0" collapsed="false">
      <c r="A2471" s="0" t="s">
        <v>1427</v>
      </c>
      <c r="B2471" s="0" t="s">
        <v>286</v>
      </c>
      <c r="C2471" s="0" t="s">
        <v>325</v>
      </c>
      <c r="D2471" s="0" t="n">
        <v>20180820</v>
      </c>
      <c r="E2471" s="0" t="s">
        <v>1933</v>
      </c>
      <c r="F2471" s="0" t="n">
        <v>20000</v>
      </c>
      <c r="G2471" s="0" t="n">
        <v>99.67</v>
      </c>
      <c r="H2471" s="0" t="n">
        <v>3.434927</v>
      </c>
      <c r="J2471" s="224" t="n">
        <f aca="false">ROUND(D2471/10000,0)</f>
        <v>2018</v>
      </c>
      <c r="K2471" s="224" t="n">
        <f aca="false">ROUND((D2471-J2471*10000)/100,0)</f>
        <v>8</v>
      </c>
      <c r="L2471" s="224" t="n">
        <f aca="false">D2471-J2471*10000-K2471*100</f>
        <v>20</v>
      </c>
      <c r="M2471" s="325" t="n">
        <f aca="false">DATE(J2471,K2471,L2471)</f>
        <v>43332</v>
      </c>
      <c r="N2471" s="222" t="n">
        <f aca="false">M2471+E2471</f>
        <v>43332.6185763889</v>
      </c>
      <c r="O2471" s="0" t="n">
        <v>99.67</v>
      </c>
      <c r="P2471" s="0" t="n">
        <v>3.434927</v>
      </c>
      <c r="Q2471" s="0" t="s">
        <v>286</v>
      </c>
    </row>
    <row r="2472" customFormat="false" ht="15" hidden="false" customHeight="false" outlineLevel="0" collapsed="false">
      <c r="A2472" s="0" t="s">
        <v>1427</v>
      </c>
      <c r="B2472" s="0" t="s">
        <v>286</v>
      </c>
      <c r="C2472" s="0" t="s">
        <v>325</v>
      </c>
      <c r="D2472" s="0" t="n">
        <v>20180820</v>
      </c>
      <c r="E2472" s="0" t="s">
        <v>1934</v>
      </c>
      <c r="F2472" s="0" t="n">
        <v>20000</v>
      </c>
      <c r="G2472" s="0" t="n">
        <v>100.168</v>
      </c>
      <c r="H2472" s="0" t="n">
        <v>3.230599</v>
      </c>
      <c r="J2472" s="224" t="n">
        <f aca="false">ROUND(D2472/10000,0)</f>
        <v>2018</v>
      </c>
      <c r="K2472" s="224" t="n">
        <f aca="false">ROUND((D2472-J2472*10000)/100,0)</f>
        <v>8</v>
      </c>
      <c r="L2472" s="224" t="n">
        <f aca="false">D2472-J2472*10000-K2472*100</f>
        <v>20</v>
      </c>
      <c r="M2472" s="325" t="n">
        <f aca="false">DATE(J2472,K2472,L2472)</f>
        <v>43332</v>
      </c>
      <c r="N2472" s="222" t="n">
        <f aca="false">M2472+E2472</f>
        <v>43332.6187384259</v>
      </c>
      <c r="O2472" s="0" t="n">
        <v>100.168</v>
      </c>
      <c r="P2472" s="0" t="n">
        <v>3.230599</v>
      </c>
      <c r="Q2472" s="0" t="s">
        <v>286</v>
      </c>
    </row>
    <row r="2473" customFormat="false" ht="15" hidden="false" customHeight="false" outlineLevel="0" collapsed="false">
      <c r="A2473" s="0" t="s">
        <v>1427</v>
      </c>
      <c r="B2473" s="0" t="s">
        <v>286</v>
      </c>
      <c r="C2473" s="0" t="s">
        <v>325</v>
      </c>
      <c r="D2473" s="0" t="n">
        <v>20180820</v>
      </c>
      <c r="E2473" s="0" t="s">
        <v>1935</v>
      </c>
      <c r="F2473" s="0" t="n">
        <v>50000</v>
      </c>
      <c r="G2473" s="0" t="n">
        <v>99.685</v>
      </c>
      <c r="H2473" s="0" t="n">
        <v>3.428754</v>
      </c>
      <c r="J2473" s="224" t="n">
        <f aca="false">ROUND(D2473/10000,0)</f>
        <v>2018</v>
      </c>
      <c r="K2473" s="224" t="n">
        <f aca="false">ROUND((D2473-J2473*10000)/100,0)</f>
        <v>8</v>
      </c>
      <c r="L2473" s="224" t="n">
        <f aca="false">D2473-J2473*10000-K2473*100</f>
        <v>20</v>
      </c>
      <c r="M2473" s="325" t="n">
        <f aca="false">DATE(J2473,K2473,L2473)</f>
        <v>43332</v>
      </c>
      <c r="N2473" s="222" t="n">
        <f aca="false">M2473+E2473</f>
        <v>43332.6352662037</v>
      </c>
      <c r="O2473" s="0" t="n">
        <v>99.685</v>
      </c>
      <c r="P2473" s="0" t="n">
        <v>3.428754</v>
      </c>
      <c r="Q2473" s="0" t="s">
        <v>286</v>
      </c>
    </row>
    <row r="2474" customFormat="false" ht="15" hidden="false" customHeight="false" outlineLevel="0" collapsed="false">
      <c r="A2474" s="0" t="s">
        <v>1427</v>
      </c>
      <c r="B2474" s="0" t="s">
        <v>286</v>
      </c>
      <c r="C2474" s="0" t="s">
        <v>325</v>
      </c>
      <c r="D2474" s="0" t="n">
        <v>20180820</v>
      </c>
      <c r="E2474" s="0" t="s">
        <v>1935</v>
      </c>
      <c r="F2474" s="0" t="n">
        <v>50000</v>
      </c>
      <c r="G2474" s="0" t="n">
        <v>99.785</v>
      </c>
      <c r="H2474" s="0" t="n">
        <v>3.387632</v>
      </c>
      <c r="J2474" s="224" t="n">
        <f aca="false">ROUND(D2474/10000,0)</f>
        <v>2018</v>
      </c>
      <c r="K2474" s="224" t="n">
        <f aca="false">ROUND((D2474-J2474*10000)/100,0)</f>
        <v>8</v>
      </c>
      <c r="L2474" s="224" t="n">
        <f aca="false">D2474-J2474*10000-K2474*100</f>
        <v>20</v>
      </c>
      <c r="M2474" s="325" t="n">
        <f aca="false">DATE(J2474,K2474,L2474)</f>
        <v>43332</v>
      </c>
      <c r="N2474" s="222" t="n">
        <f aca="false">M2474+E2474</f>
        <v>43332.6352662037</v>
      </c>
      <c r="O2474" s="0" t="n">
        <v>99.785</v>
      </c>
      <c r="P2474" s="0" t="n">
        <v>3.387632</v>
      </c>
      <c r="Q2474" s="0" t="s">
        <v>286</v>
      </c>
    </row>
    <row r="2475" customFormat="false" ht="15" hidden="false" customHeight="false" outlineLevel="0" collapsed="false">
      <c r="A2475" s="0" t="s">
        <v>1427</v>
      </c>
      <c r="B2475" s="0" t="s">
        <v>286</v>
      </c>
      <c r="C2475" s="0" t="s">
        <v>325</v>
      </c>
      <c r="D2475" s="0" t="n">
        <v>20180820</v>
      </c>
      <c r="E2475" s="0" t="s">
        <v>1935</v>
      </c>
      <c r="F2475" s="0" t="n">
        <v>50000</v>
      </c>
      <c r="G2475" s="0" t="n">
        <v>99.685</v>
      </c>
      <c r="H2475" s="0" t="n">
        <v>3.428754</v>
      </c>
      <c r="J2475" s="224" t="n">
        <f aca="false">ROUND(D2475/10000,0)</f>
        <v>2018</v>
      </c>
      <c r="K2475" s="224" t="n">
        <f aca="false">ROUND((D2475-J2475*10000)/100,0)</f>
        <v>8</v>
      </c>
      <c r="L2475" s="224" t="n">
        <f aca="false">D2475-J2475*10000-K2475*100</f>
        <v>20</v>
      </c>
      <c r="M2475" s="325" t="n">
        <f aca="false">DATE(J2475,K2475,L2475)</f>
        <v>43332</v>
      </c>
      <c r="N2475" s="222" t="n">
        <f aca="false">M2475+E2475</f>
        <v>43332.6352662037</v>
      </c>
      <c r="O2475" s="0" t="n">
        <v>99.685</v>
      </c>
      <c r="P2475" s="0" t="n">
        <v>3.428754</v>
      </c>
      <c r="Q2475" s="0" t="s">
        <v>286</v>
      </c>
    </row>
    <row r="2476" customFormat="false" ht="15" hidden="false" customHeight="false" outlineLevel="0" collapsed="false">
      <c r="A2476" s="0" t="s">
        <v>1427</v>
      </c>
      <c r="B2476" s="0" t="s">
        <v>286</v>
      </c>
      <c r="C2476" s="0" t="s">
        <v>325</v>
      </c>
      <c r="D2476" s="0" t="n">
        <v>20180820</v>
      </c>
      <c r="E2476" s="0" t="s">
        <v>1936</v>
      </c>
      <c r="F2476" s="0" t="n">
        <v>20000</v>
      </c>
      <c r="G2476" s="0" t="n">
        <v>99.733</v>
      </c>
      <c r="H2476" s="0" t="n">
        <v>3.409009</v>
      </c>
      <c r="J2476" s="224" t="n">
        <f aca="false">ROUND(D2476/10000,0)</f>
        <v>2018</v>
      </c>
      <c r="K2476" s="224" t="n">
        <f aca="false">ROUND((D2476-J2476*10000)/100,0)</f>
        <v>8</v>
      </c>
      <c r="L2476" s="224" t="n">
        <f aca="false">D2476-J2476*10000-K2476*100</f>
        <v>20</v>
      </c>
      <c r="M2476" s="325" t="n">
        <f aca="false">DATE(J2476,K2476,L2476)</f>
        <v>43332</v>
      </c>
      <c r="N2476" s="222" t="n">
        <f aca="false">M2476+E2476</f>
        <v>43332.6602199074</v>
      </c>
      <c r="O2476" s="0" t="n">
        <v>99.733</v>
      </c>
      <c r="P2476" s="0" t="n">
        <v>3.409009</v>
      </c>
      <c r="Q2476" s="0" t="s">
        <v>286</v>
      </c>
    </row>
    <row r="2477" customFormat="false" ht="15" hidden="false" customHeight="false" outlineLevel="0" collapsed="false">
      <c r="A2477" s="0" t="s">
        <v>1427</v>
      </c>
      <c r="B2477" s="0" t="s">
        <v>286</v>
      </c>
      <c r="C2477" s="0" t="s">
        <v>325</v>
      </c>
      <c r="D2477" s="0" t="n">
        <v>20180820</v>
      </c>
      <c r="E2477" s="0" t="s">
        <v>1937</v>
      </c>
      <c r="F2477" s="0" t="n">
        <v>20000</v>
      </c>
      <c r="G2477" s="0" t="n">
        <v>99.826</v>
      </c>
      <c r="H2477" s="0" t="n">
        <v>3.370786</v>
      </c>
      <c r="J2477" s="224" t="n">
        <f aca="false">ROUND(D2477/10000,0)</f>
        <v>2018</v>
      </c>
      <c r="K2477" s="224" t="n">
        <f aca="false">ROUND((D2477-J2477*10000)/100,0)</f>
        <v>8</v>
      </c>
      <c r="L2477" s="224" t="n">
        <f aca="false">D2477-J2477*10000-K2477*100</f>
        <v>20</v>
      </c>
      <c r="M2477" s="325" t="n">
        <f aca="false">DATE(J2477,K2477,L2477)</f>
        <v>43332</v>
      </c>
      <c r="N2477" s="222" t="n">
        <f aca="false">M2477+E2477</f>
        <v>43332.6602314815</v>
      </c>
      <c r="O2477" s="0" t="n">
        <v>99.826</v>
      </c>
      <c r="P2477" s="0" t="n">
        <v>3.370786</v>
      </c>
      <c r="Q2477" s="0" t="s">
        <v>286</v>
      </c>
    </row>
    <row r="2478" customFormat="false" ht="15" hidden="false" customHeight="false" outlineLevel="0" collapsed="false">
      <c r="A2478" s="0" t="s">
        <v>1427</v>
      </c>
      <c r="B2478" s="0" t="s">
        <v>286</v>
      </c>
      <c r="C2478" s="0" t="s">
        <v>325</v>
      </c>
      <c r="D2478" s="0" t="n">
        <v>20180821</v>
      </c>
      <c r="E2478" s="0" t="s">
        <v>1938</v>
      </c>
      <c r="F2478" s="0" t="n">
        <v>150000</v>
      </c>
      <c r="G2478" s="0" t="n">
        <v>99.51</v>
      </c>
      <c r="H2478" s="0" t="n">
        <v>3.501072</v>
      </c>
      <c r="J2478" s="224" t="n">
        <f aca="false">ROUND(D2478/10000,0)</f>
        <v>2018</v>
      </c>
      <c r="K2478" s="224" t="n">
        <f aca="false">ROUND((D2478-J2478*10000)/100,0)</f>
        <v>8</v>
      </c>
      <c r="L2478" s="224" t="n">
        <f aca="false">D2478-J2478*10000-K2478*100</f>
        <v>21</v>
      </c>
      <c r="M2478" s="325" t="n">
        <f aca="false">DATE(J2478,K2478,L2478)</f>
        <v>43333</v>
      </c>
      <c r="N2478" s="222" t="n">
        <f aca="false">M2478+E2478</f>
        <v>43333.3450694444</v>
      </c>
      <c r="O2478" s="0" t="n">
        <v>99.51</v>
      </c>
      <c r="P2478" s="0" t="n">
        <v>3.501072</v>
      </c>
      <c r="Q2478" s="0" t="s">
        <v>286</v>
      </c>
    </row>
    <row r="2479" customFormat="false" ht="15" hidden="false" customHeight="false" outlineLevel="0" collapsed="false">
      <c r="A2479" s="0" t="s">
        <v>1427</v>
      </c>
      <c r="B2479" s="0" t="s">
        <v>286</v>
      </c>
      <c r="C2479" s="0" t="s">
        <v>325</v>
      </c>
      <c r="D2479" s="0" t="n">
        <v>20180821</v>
      </c>
      <c r="E2479" s="0" t="s">
        <v>1939</v>
      </c>
      <c r="F2479" s="0" t="n">
        <v>150000</v>
      </c>
      <c r="G2479" s="0" t="n">
        <v>99.5009</v>
      </c>
      <c r="H2479" s="0" t="n">
        <v>3.504829</v>
      </c>
      <c r="J2479" s="224" t="n">
        <f aca="false">ROUND(D2479/10000,0)</f>
        <v>2018</v>
      </c>
      <c r="K2479" s="224" t="n">
        <f aca="false">ROUND((D2479-J2479*10000)/100,0)</f>
        <v>8</v>
      </c>
      <c r="L2479" s="224" t="n">
        <f aca="false">D2479-J2479*10000-K2479*100</f>
        <v>21</v>
      </c>
      <c r="M2479" s="325" t="n">
        <f aca="false">DATE(J2479,K2479,L2479)</f>
        <v>43333</v>
      </c>
      <c r="N2479" s="222" t="n">
        <f aca="false">M2479+E2479</f>
        <v>43333.3451157407</v>
      </c>
      <c r="O2479" s="0" t="n">
        <v>99.5009</v>
      </c>
      <c r="P2479" s="0" t="n">
        <v>3.504829</v>
      </c>
      <c r="Q2479" s="0" t="s">
        <v>286</v>
      </c>
    </row>
    <row r="2480" customFormat="false" ht="15" hidden="false" customHeight="false" outlineLevel="0" collapsed="false">
      <c r="A2480" s="0" t="s">
        <v>1427</v>
      </c>
      <c r="B2480" s="0" t="s">
        <v>286</v>
      </c>
      <c r="C2480" s="0" t="s">
        <v>325</v>
      </c>
      <c r="D2480" s="0" t="n">
        <v>20180821</v>
      </c>
      <c r="E2480" s="0" t="s">
        <v>1940</v>
      </c>
      <c r="F2480" s="0" t="n">
        <v>250000</v>
      </c>
      <c r="G2480" s="0" t="n">
        <v>99.48</v>
      </c>
      <c r="H2480" s="0" t="n">
        <v>3.513458</v>
      </c>
      <c r="J2480" s="224" t="n">
        <f aca="false">ROUND(D2480/10000,0)</f>
        <v>2018</v>
      </c>
      <c r="K2480" s="224" t="n">
        <f aca="false">ROUND((D2480-J2480*10000)/100,0)</f>
        <v>8</v>
      </c>
      <c r="L2480" s="224" t="n">
        <f aca="false">D2480-J2480*10000-K2480*100</f>
        <v>21</v>
      </c>
      <c r="M2480" s="325" t="n">
        <f aca="false">DATE(J2480,K2480,L2480)</f>
        <v>43333</v>
      </c>
      <c r="N2480" s="222" t="n">
        <f aca="false">M2480+E2480</f>
        <v>43333.4024189815</v>
      </c>
      <c r="O2480" s="0" t="n">
        <v>99.48</v>
      </c>
      <c r="P2480" s="0" t="n">
        <v>3.513458</v>
      </c>
      <c r="Q2480" s="0" t="s">
        <v>286</v>
      </c>
    </row>
    <row r="2481" customFormat="false" ht="15" hidden="false" customHeight="false" outlineLevel="0" collapsed="false">
      <c r="A2481" s="0" t="s">
        <v>1427</v>
      </c>
      <c r="B2481" s="0" t="s">
        <v>286</v>
      </c>
      <c r="C2481" s="0" t="s">
        <v>325</v>
      </c>
      <c r="D2481" s="0" t="n">
        <v>20180821</v>
      </c>
      <c r="E2481" s="0" t="s">
        <v>1941</v>
      </c>
      <c r="F2481" s="0" t="n">
        <v>250000</v>
      </c>
      <c r="G2481" s="0" t="n">
        <v>99.605</v>
      </c>
      <c r="H2481" s="0" t="n">
        <v>3.46188</v>
      </c>
      <c r="J2481" s="224" t="n">
        <f aca="false">ROUND(D2481/10000,0)</f>
        <v>2018</v>
      </c>
      <c r="K2481" s="224" t="n">
        <f aca="false">ROUND((D2481-J2481*10000)/100,0)</f>
        <v>8</v>
      </c>
      <c r="L2481" s="224" t="n">
        <f aca="false">D2481-J2481*10000-K2481*100</f>
        <v>21</v>
      </c>
      <c r="M2481" s="325" t="n">
        <f aca="false">DATE(J2481,K2481,L2481)</f>
        <v>43333</v>
      </c>
      <c r="N2481" s="222" t="n">
        <f aca="false">M2481+E2481</f>
        <v>43333.4028587963</v>
      </c>
      <c r="O2481" s="0" t="n">
        <v>99.605</v>
      </c>
      <c r="P2481" s="0" t="n">
        <v>3.46188</v>
      </c>
      <c r="Q2481" s="0" t="s">
        <v>286</v>
      </c>
    </row>
    <row r="2482" customFormat="false" ht="15" hidden="false" customHeight="false" outlineLevel="0" collapsed="false">
      <c r="A2482" s="0" t="s">
        <v>1427</v>
      </c>
      <c r="B2482" s="0" t="s">
        <v>286</v>
      </c>
      <c r="C2482" s="0" t="s">
        <v>325</v>
      </c>
      <c r="D2482" s="0" t="n">
        <v>20180821</v>
      </c>
      <c r="E2482" s="0" t="s">
        <v>1942</v>
      </c>
      <c r="F2482" s="0" t="n">
        <v>15000</v>
      </c>
      <c r="G2482" s="0" t="n">
        <v>99.57</v>
      </c>
      <c r="H2482" s="0" t="n">
        <v>3.476314</v>
      </c>
      <c r="J2482" s="224" t="n">
        <f aca="false">ROUND(D2482/10000,0)</f>
        <v>2018</v>
      </c>
      <c r="K2482" s="224" t="n">
        <f aca="false">ROUND((D2482-J2482*10000)/100,0)</f>
        <v>8</v>
      </c>
      <c r="L2482" s="224" t="n">
        <f aca="false">D2482-J2482*10000-K2482*100</f>
        <v>21</v>
      </c>
      <c r="M2482" s="325" t="n">
        <f aca="false">DATE(J2482,K2482,L2482)</f>
        <v>43333</v>
      </c>
      <c r="N2482" s="222" t="n">
        <f aca="false">M2482+E2482</f>
        <v>43333.4455324074</v>
      </c>
      <c r="O2482" s="0" t="n">
        <v>99.57</v>
      </c>
      <c r="P2482" s="0" t="n">
        <v>3.476314</v>
      </c>
      <c r="Q2482" s="0" t="s">
        <v>286</v>
      </c>
    </row>
    <row r="2483" customFormat="false" ht="15" hidden="false" customHeight="false" outlineLevel="0" collapsed="false">
      <c r="A2483" s="0" t="s">
        <v>1427</v>
      </c>
      <c r="B2483" s="0" t="s">
        <v>286</v>
      </c>
      <c r="C2483" s="0" t="s">
        <v>325</v>
      </c>
      <c r="D2483" s="0" t="n">
        <v>20180821</v>
      </c>
      <c r="E2483" s="0" t="s">
        <v>1943</v>
      </c>
      <c r="F2483" s="0" t="n">
        <v>15000</v>
      </c>
      <c r="G2483" s="0" t="n">
        <v>99.57</v>
      </c>
      <c r="H2483" s="0" t="n">
        <v>3.476314</v>
      </c>
      <c r="J2483" s="224" t="n">
        <f aca="false">ROUND(D2483/10000,0)</f>
        <v>2018</v>
      </c>
      <c r="K2483" s="224" t="n">
        <f aca="false">ROUND((D2483-J2483*10000)/100,0)</f>
        <v>8</v>
      </c>
      <c r="L2483" s="224" t="n">
        <f aca="false">D2483-J2483*10000-K2483*100</f>
        <v>21</v>
      </c>
      <c r="M2483" s="325" t="n">
        <f aca="false">DATE(J2483,K2483,L2483)</f>
        <v>43333</v>
      </c>
      <c r="N2483" s="222" t="n">
        <f aca="false">M2483+E2483</f>
        <v>43333.445775463</v>
      </c>
      <c r="O2483" s="0" t="n">
        <v>99.57</v>
      </c>
      <c r="P2483" s="0" t="n">
        <v>3.476314</v>
      </c>
      <c r="Q2483" s="0" t="s">
        <v>286</v>
      </c>
    </row>
    <row r="2484" customFormat="false" ht="15" hidden="false" customHeight="false" outlineLevel="0" collapsed="false">
      <c r="A2484" s="0" t="s">
        <v>1427</v>
      </c>
      <c r="B2484" s="0" t="s">
        <v>286</v>
      </c>
      <c r="C2484" s="0" t="s">
        <v>325</v>
      </c>
      <c r="D2484" s="0" t="n">
        <v>20180821</v>
      </c>
      <c r="E2484" s="0" t="s">
        <v>1944</v>
      </c>
      <c r="F2484" s="0" t="n">
        <v>125000</v>
      </c>
      <c r="G2484" s="0" t="n">
        <v>99.4453</v>
      </c>
      <c r="H2484" s="0" t="n">
        <v>3.52779</v>
      </c>
      <c r="J2484" s="224" t="n">
        <f aca="false">ROUND(D2484/10000,0)</f>
        <v>2018</v>
      </c>
      <c r="K2484" s="224" t="n">
        <f aca="false">ROUND((D2484-J2484*10000)/100,0)</f>
        <v>8</v>
      </c>
      <c r="L2484" s="224" t="n">
        <f aca="false">D2484-J2484*10000-K2484*100</f>
        <v>21</v>
      </c>
      <c r="M2484" s="325" t="n">
        <f aca="false">DATE(J2484,K2484,L2484)</f>
        <v>43333</v>
      </c>
      <c r="N2484" s="222" t="n">
        <f aca="false">M2484+E2484</f>
        <v>43333.5000462963</v>
      </c>
      <c r="O2484" s="0" t="n">
        <v>99.4453</v>
      </c>
      <c r="P2484" s="0" t="n">
        <v>3.52779</v>
      </c>
      <c r="Q2484" s="0" t="s">
        <v>286</v>
      </c>
    </row>
    <row r="2485" customFormat="false" ht="15" hidden="false" customHeight="false" outlineLevel="0" collapsed="false">
      <c r="A2485" s="0" t="s">
        <v>1427</v>
      </c>
      <c r="B2485" s="0" t="s">
        <v>286</v>
      </c>
      <c r="C2485" s="0" t="s">
        <v>325</v>
      </c>
      <c r="D2485" s="0" t="n">
        <v>20180821</v>
      </c>
      <c r="E2485" s="0" t="s">
        <v>1944</v>
      </c>
      <c r="F2485" s="0" t="n">
        <v>125000</v>
      </c>
      <c r="G2485" s="0" t="n">
        <v>99.4766</v>
      </c>
      <c r="H2485" s="0" t="n">
        <v>3.514862</v>
      </c>
      <c r="J2485" s="224" t="n">
        <f aca="false">ROUND(D2485/10000,0)</f>
        <v>2018</v>
      </c>
      <c r="K2485" s="224" t="n">
        <f aca="false">ROUND((D2485-J2485*10000)/100,0)</f>
        <v>8</v>
      </c>
      <c r="L2485" s="224" t="n">
        <f aca="false">D2485-J2485*10000-K2485*100</f>
        <v>21</v>
      </c>
      <c r="M2485" s="325" t="n">
        <f aca="false">DATE(J2485,K2485,L2485)</f>
        <v>43333</v>
      </c>
      <c r="N2485" s="222" t="n">
        <f aca="false">M2485+E2485</f>
        <v>43333.5000462963</v>
      </c>
      <c r="O2485" s="0" t="n">
        <v>99.4766</v>
      </c>
      <c r="P2485" s="0" t="n">
        <v>3.514862</v>
      </c>
      <c r="Q2485" s="0" t="s">
        <v>286</v>
      </c>
    </row>
    <row r="2486" customFormat="false" ht="15" hidden="false" customHeight="false" outlineLevel="0" collapsed="false">
      <c r="A2486" s="0" t="s">
        <v>1427</v>
      </c>
      <c r="B2486" s="0" t="s">
        <v>286</v>
      </c>
      <c r="C2486" s="0" t="s">
        <v>325</v>
      </c>
      <c r="D2486" s="0" t="n">
        <v>20180821</v>
      </c>
      <c r="E2486" s="0" t="s">
        <v>1945</v>
      </c>
      <c r="F2486" s="0" t="n">
        <v>525000</v>
      </c>
      <c r="G2486" s="0" t="n">
        <v>99.4601</v>
      </c>
      <c r="H2486" s="0" t="n">
        <v>3.521676</v>
      </c>
      <c r="J2486" s="224" t="n">
        <f aca="false">ROUND(D2486/10000,0)</f>
        <v>2018</v>
      </c>
      <c r="K2486" s="224" t="n">
        <f aca="false">ROUND((D2486-J2486*10000)/100,0)</f>
        <v>8</v>
      </c>
      <c r="L2486" s="224" t="n">
        <f aca="false">D2486-J2486*10000-K2486*100</f>
        <v>21</v>
      </c>
      <c r="M2486" s="325" t="n">
        <f aca="false">DATE(J2486,K2486,L2486)</f>
        <v>43333</v>
      </c>
      <c r="N2486" s="222" t="n">
        <f aca="false">M2486+E2486</f>
        <v>43333.5254282407</v>
      </c>
      <c r="O2486" s="0" t="n">
        <v>99.4601</v>
      </c>
      <c r="P2486" s="0" t="n">
        <v>3.521676</v>
      </c>
      <c r="Q2486" s="0" t="s">
        <v>286</v>
      </c>
    </row>
    <row r="2487" customFormat="false" ht="15" hidden="false" customHeight="false" outlineLevel="0" collapsed="false">
      <c r="A2487" s="0" t="s">
        <v>1427</v>
      </c>
      <c r="B2487" s="0" t="s">
        <v>286</v>
      </c>
      <c r="C2487" s="0" t="s">
        <v>325</v>
      </c>
      <c r="D2487" s="0" t="n">
        <v>20180821</v>
      </c>
      <c r="E2487" s="0" t="s">
        <v>1946</v>
      </c>
      <c r="F2487" s="0" t="n">
        <v>500000</v>
      </c>
      <c r="G2487" s="0" t="n">
        <v>99.585</v>
      </c>
      <c r="H2487" s="0" t="n">
        <v>3.470127</v>
      </c>
      <c r="J2487" s="224" t="n">
        <f aca="false">ROUND(D2487/10000,0)</f>
        <v>2018</v>
      </c>
      <c r="K2487" s="224" t="n">
        <f aca="false">ROUND((D2487-J2487*10000)/100,0)</f>
        <v>8</v>
      </c>
      <c r="L2487" s="224" t="n">
        <f aca="false">D2487-J2487*10000-K2487*100</f>
        <v>21</v>
      </c>
      <c r="M2487" s="325" t="n">
        <f aca="false">DATE(J2487,K2487,L2487)</f>
        <v>43333</v>
      </c>
      <c r="N2487" s="222" t="n">
        <f aca="false">M2487+E2487</f>
        <v>43333.5296643519</v>
      </c>
      <c r="O2487" s="0" t="n">
        <v>99.585</v>
      </c>
      <c r="P2487" s="0" t="n">
        <v>3.470127</v>
      </c>
      <c r="Q2487" s="0" t="s">
        <v>286</v>
      </c>
    </row>
    <row r="2488" customFormat="false" ht="15" hidden="false" customHeight="false" outlineLevel="0" collapsed="false">
      <c r="A2488" s="0" t="s">
        <v>1427</v>
      </c>
      <c r="B2488" s="0" t="s">
        <v>286</v>
      </c>
      <c r="C2488" s="0" t="s">
        <v>325</v>
      </c>
      <c r="D2488" s="0" t="n">
        <v>20180821</v>
      </c>
      <c r="E2488" s="0" t="s">
        <v>1947</v>
      </c>
      <c r="F2488" s="0" t="n">
        <v>20000</v>
      </c>
      <c r="G2488" s="0" t="n">
        <v>99.515</v>
      </c>
      <c r="H2488" s="0" t="n">
        <v>3.499008</v>
      </c>
      <c r="J2488" s="224" t="n">
        <f aca="false">ROUND(D2488/10000,0)</f>
        <v>2018</v>
      </c>
      <c r="K2488" s="224" t="n">
        <f aca="false">ROUND((D2488-J2488*10000)/100,0)</f>
        <v>8</v>
      </c>
      <c r="L2488" s="224" t="n">
        <f aca="false">D2488-J2488*10000-K2488*100</f>
        <v>21</v>
      </c>
      <c r="M2488" s="325" t="n">
        <f aca="false">DATE(J2488,K2488,L2488)</f>
        <v>43333</v>
      </c>
      <c r="N2488" s="222" t="n">
        <f aca="false">M2488+E2488</f>
        <v>43333.535625</v>
      </c>
      <c r="O2488" s="0" t="n">
        <v>99.515</v>
      </c>
      <c r="P2488" s="0" t="n">
        <v>3.499008</v>
      </c>
      <c r="Q2488" s="0" t="s">
        <v>286</v>
      </c>
    </row>
    <row r="2489" customFormat="false" ht="15" hidden="false" customHeight="false" outlineLevel="0" collapsed="false">
      <c r="A2489" s="0" t="s">
        <v>1427</v>
      </c>
      <c r="B2489" s="0" t="s">
        <v>286</v>
      </c>
      <c r="C2489" s="0" t="s">
        <v>325</v>
      </c>
      <c r="D2489" s="0" t="n">
        <v>20180821</v>
      </c>
      <c r="E2489" s="0" t="s">
        <v>1948</v>
      </c>
      <c r="F2489" s="0" t="n">
        <v>25000</v>
      </c>
      <c r="G2489" s="0" t="n">
        <v>99.5</v>
      </c>
      <c r="H2489" s="0" t="n">
        <v>3.5052</v>
      </c>
      <c r="J2489" s="224" t="n">
        <f aca="false">ROUND(D2489/10000,0)</f>
        <v>2018</v>
      </c>
      <c r="K2489" s="224" t="n">
        <f aca="false">ROUND((D2489-J2489*10000)/100,0)</f>
        <v>8</v>
      </c>
      <c r="L2489" s="224" t="n">
        <f aca="false">D2489-J2489*10000-K2489*100</f>
        <v>21</v>
      </c>
      <c r="M2489" s="325" t="n">
        <f aca="false">DATE(J2489,K2489,L2489)</f>
        <v>43333</v>
      </c>
      <c r="N2489" s="222" t="n">
        <f aca="false">M2489+E2489</f>
        <v>43333.5437037037</v>
      </c>
      <c r="O2489" s="0" t="n">
        <v>99.5</v>
      </c>
      <c r="P2489" s="0" t="n">
        <v>3.5052</v>
      </c>
      <c r="Q2489" s="0" t="s">
        <v>286</v>
      </c>
    </row>
    <row r="2490" customFormat="false" ht="15" hidden="false" customHeight="false" outlineLevel="0" collapsed="false">
      <c r="A2490" s="0" t="s">
        <v>1427</v>
      </c>
      <c r="B2490" s="0" t="s">
        <v>286</v>
      </c>
      <c r="C2490" s="0" t="s">
        <v>325</v>
      </c>
      <c r="D2490" s="0" t="n">
        <v>20180821</v>
      </c>
      <c r="E2490" s="0" t="s">
        <v>1949</v>
      </c>
      <c r="F2490" s="0" t="n">
        <v>25000</v>
      </c>
      <c r="G2490" s="0" t="n">
        <v>100.37</v>
      </c>
      <c r="H2490" s="0" t="n">
        <v>3.147936</v>
      </c>
      <c r="J2490" s="224" t="n">
        <f aca="false">ROUND(D2490/10000,0)</f>
        <v>2018</v>
      </c>
      <c r="K2490" s="224" t="n">
        <f aca="false">ROUND((D2490-J2490*10000)/100,0)</f>
        <v>8</v>
      </c>
      <c r="L2490" s="224" t="n">
        <f aca="false">D2490-J2490*10000-K2490*100</f>
        <v>21</v>
      </c>
      <c r="M2490" s="325" t="n">
        <f aca="false">DATE(J2490,K2490,L2490)</f>
        <v>43333</v>
      </c>
      <c r="N2490" s="222" t="n">
        <f aca="false">M2490+E2490</f>
        <v>43333.5437152778</v>
      </c>
      <c r="O2490" s="0" t="n">
        <v>100.37</v>
      </c>
      <c r="P2490" s="0" t="n">
        <v>3.147936</v>
      </c>
      <c r="Q2490" s="0" t="s">
        <v>286</v>
      </c>
    </row>
    <row r="2491" customFormat="false" ht="15" hidden="false" customHeight="false" outlineLevel="0" collapsed="false">
      <c r="A2491" s="0" t="s">
        <v>1427</v>
      </c>
      <c r="B2491" s="0" t="s">
        <v>286</v>
      </c>
      <c r="C2491" s="0" t="s">
        <v>325</v>
      </c>
      <c r="D2491" s="0" t="n">
        <v>20180821</v>
      </c>
      <c r="E2491" s="0" t="s">
        <v>1950</v>
      </c>
      <c r="F2491" s="0" t="n">
        <v>25000</v>
      </c>
      <c r="G2491" s="0" t="n">
        <v>99.49</v>
      </c>
      <c r="H2491" s="0" t="n">
        <v>3.509329</v>
      </c>
      <c r="J2491" s="224" t="n">
        <f aca="false">ROUND(D2491/10000,0)</f>
        <v>2018</v>
      </c>
      <c r="K2491" s="224" t="n">
        <f aca="false">ROUND((D2491-J2491*10000)/100,0)</f>
        <v>8</v>
      </c>
      <c r="L2491" s="224" t="n">
        <f aca="false">D2491-J2491*10000-K2491*100</f>
        <v>21</v>
      </c>
      <c r="M2491" s="325" t="n">
        <f aca="false">DATE(J2491,K2491,L2491)</f>
        <v>43333</v>
      </c>
      <c r="N2491" s="222" t="n">
        <f aca="false">M2491+E2491</f>
        <v>43333.5598148148</v>
      </c>
      <c r="O2491" s="0" t="n">
        <v>99.49</v>
      </c>
      <c r="P2491" s="0" t="n">
        <v>3.509329</v>
      </c>
      <c r="Q2491" s="0" t="s">
        <v>286</v>
      </c>
    </row>
    <row r="2492" customFormat="false" ht="15" hidden="false" customHeight="false" outlineLevel="0" collapsed="false">
      <c r="A2492" s="0" t="s">
        <v>1427</v>
      </c>
      <c r="B2492" s="0" t="s">
        <v>286</v>
      </c>
      <c r="C2492" s="0" t="s">
        <v>325</v>
      </c>
      <c r="D2492" s="0" t="n">
        <v>20180821</v>
      </c>
      <c r="E2492" s="0" t="s">
        <v>1950</v>
      </c>
      <c r="F2492" s="0" t="n">
        <v>25000</v>
      </c>
      <c r="G2492" s="0" t="n">
        <v>100.36</v>
      </c>
      <c r="H2492" s="0" t="n">
        <v>3.152021</v>
      </c>
      <c r="J2492" s="224" t="n">
        <f aca="false">ROUND(D2492/10000,0)</f>
        <v>2018</v>
      </c>
      <c r="K2492" s="224" t="n">
        <f aca="false">ROUND((D2492-J2492*10000)/100,0)</f>
        <v>8</v>
      </c>
      <c r="L2492" s="224" t="n">
        <f aca="false">D2492-J2492*10000-K2492*100</f>
        <v>21</v>
      </c>
      <c r="M2492" s="325" t="n">
        <f aca="false">DATE(J2492,K2492,L2492)</f>
        <v>43333</v>
      </c>
      <c r="N2492" s="222" t="n">
        <f aca="false">M2492+E2492</f>
        <v>43333.5598148148</v>
      </c>
      <c r="O2492" s="0" t="n">
        <v>100.36</v>
      </c>
      <c r="P2492" s="0" t="n">
        <v>3.152021</v>
      </c>
      <c r="Q2492" s="0" t="s">
        <v>286</v>
      </c>
    </row>
    <row r="2493" customFormat="false" ht="15" hidden="false" customHeight="false" outlineLevel="0" collapsed="false">
      <c r="A2493" s="0" t="s">
        <v>1427</v>
      </c>
      <c r="B2493" s="0" t="s">
        <v>286</v>
      </c>
      <c r="C2493" s="0" t="s">
        <v>325</v>
      </c>
      <c r="D2493" s="0" t="n">
        <v>20180821</v>
      </c>
      <c r="E2493" s="0" t="s">
        <v>1951</v>
      </c>
      <c r="F2493" s="0" t="n">
        <v>25000</v>
      </c>
      <c r="G2493" s="0" t="n">
        <v>100.369</v>
      </c>
      <c r="H2493" s="0" t="n">
        <v>3.148345</v>
      </c>
      <c r="J2493" s="224" t="n">
        <f aca="false">ROUND(D2493/10000,0)</f>
        <v>2018</v>
      </c>
      <c r="K2493" s="224" t="n">
        <f aca="false">ROUND((D2493-J2493*10000)/100,0)</f>
        <v>8</v>
      </c>
      <c r="L2493" s="224" t="n">
        <f aca="false">D2493-J2493*10000-K2493*100</f>
        <v>21</v>
      </c>
      <c r="M2493" s="325" t="n">
        <f aca="false">DATE(J2493,K2493,L2493)</f>
        <v>43333</v>
      </c>
      <c r="N2493" s="222" t="n">
        <f aca="false">M2493+E2493</f>
        <v>43333.5930555556</v>
      </c>
      <c r="O2493" s="0" t="n">
        <v>100.369</v>
      </c>
      <c r="P2493" s="0" t="n">
        <v>3.148345</v>
      </c>
      <c r="Q2493" s="0" t="s">
        <v>286</v>
      </c>
    </row>
    <row r="2494" customFormat="false" ht="15" hidden="false" customHeight="false" outlineLevel="0" collapsed="false">
      <c r="A2494" s="0" t="s">
        <v>1427</v>
      </c>
      <c r="B2494" s="0" t="s">
        <v>286</v>
      </c>
      <c r="C2494" s="0" t="s">
        <v>325</v>
      </c>
      <c r="D2494" s="0" t="n">
        <v>20180821</v>
      </c>
      <c r="E2494" s="0" t="s">
        <v>1951</v>
      </c>
      <c r="F2494" s="0" t="n">
        <v>25000</v>
      </c>
      <c r="G2494" s="0" t="n">
        <v>99.493</v>
      </c>
      <c r="H2494" s="0" t="n">
        <v>3.50809</v>
      </c>
      <c r="J2494" s="224" t="n">
        <f aca="false">ROUND(D2494/10000,0)</f>
        <v>2018</v>
      </c>
      <c r="K2494" s="224" t="n">
        <f aca="false">ROUND((D2494-J2494*10000)/100,0)</f>
        <v>8</v>
      </c>
      <c r="L2494" s="224" t="n">
        <f aca="false">D2494-J2494*10000-K2494*100</f>
        <v>21</v>
      </c>
      <c r="M2494" s="325" t="n">
        <f aca="false">DATE(J2494,K2494,L2494)</f>
        <v>43333</v>
      </c>
      <c r="N2494" s="222" t="n">
        <f aca="false">M2494+E2494</f>
        <v>43333.5930555556</v>
      </c>
      <c r="O2494" s="0" t="n">
        <v>99.493</v>
      </c>
      <c r="P2494" s="0" t="n">
        <v>3.50809</v>
      </c>
      <c r="Q2494" s="0" t="s">
        <v>286</v>
      </c>
    </row>
    <row r="2495" customFormat="false" ht="15" hidden="false" customHeight="false" outlineLevel="0" collapsed="false">
      <c r="A2495" s="0" t="s">
        <v>1427</v>
      </c>
      <c r="B2495" s="0" t="s">
        <v>286</v>
      </c>
      <c r="C2495" s="0" t="s">
        <v>325</v>
      </c>
      <c r="D2495" s="0" t="n">
        <v>20180821</v>
      </c>
      <c r="E2495" s="0" t="s">
        <v>1880</v>
      </c>
      <c r="F2495" s="0" t="n">
        <v>25000</v>
      </c>
      <c r="G2495" s="0" t="n">
        <v>99.493</v>
      </c>
      <c r="H2495" s="0" t="n">
        <v>3.50809</v>
      </c>
      <c r="J2495" s="224" t="n">
        <f aca="false">ROUND(D2495/10000,0)</f>
        <v>2018</v>
      </c>
      <c r="K2495" s="224" t="n">
        <f aca="false">ROUND((D2495-J2495*10000)/100,0)</f>
        <v>8</v>
      </c>
      <c r="L2495" s="224" t="n">
        <f aca="false">D2495-J2495*10000-K2495*100</f>
        <v>21</v>
      </c>
      <c r="M2495" s="325" t="n">
        <f aca="false">DATE(J2495,K2495,L2495)</f>
        <v>43333</v>
      </c>
      <c r="N2495" s="222" t="n">
        <f aca="false">M2495+E2495</f>
        <v>43333.5930671296</v>
      </c>
      <c r="O2495" s="0" t="n">
        <v>99.493</v>
      </c>
      <c r="P2495" s="0" t="n">
        <v>3.50809</v>
      </c>
      <c r="Q2495" s="0" t="s">
        <v>286</v>
      </c>
    </row>
    <row r="2496" customFormat="false" ht="15" hidden="false" customHeight="false" outlineLevel="0" collapsed="false">
      <c r="A2496" s="0" t="s">
        <v>1427</v>
      </c>
      <c r="B2496" s="0" t="s">
        <v>286</v>
      </c>
      <c r="C2496" s="0" t="s">
        <v>325</v>
      </c>
      <c r="D2496" s="0" t="n">
        <v>20180821</v>
      </c>
      <c r="E2496" s="0" t="s">
        <v>1952</v>
      </c>
      <c r="F2496" s="0" t="n">
        <v>25000</v>
      </c>
      <c r="G2496" s="0" t="n">
        <v>99.5</v>
      </c>
      <c r="H2496" s="0" t="n">
        <v>3.5052</v>
      </c>
      <c r="J2496" s="224" t="n">
        <f aca="false">ROUND(D2496/10000,0)</f>
        <v>2018</v>
      </c>
      <c r="K2496" s="224" t="n">
        <f aca="false">ROUND((D2496-J2496*10000)/100,0)</f>
        <v>8</v>
      </c>
      <c r="L2496" s="224" t="n">
        <f aca="false">D2496-J2496*10000-K2496*100</f>
        <v>21</v>
      </c>
      <c r="M2496" s="325" t="n">
        <f aca="false">DATE(J2496,K2496,L2496)</f>
        <v>43333</v>
      </c>
      <c r="N2496" s="222" t="n">
        <f aca="false">M2496+E2496</f>
        <v>43333.6108449074</v>
      </c>
      <c r="O2496" s="0" t="n">
        <v>99.5</v>
      </c>
      <c r="P2496" s="0" t="n">
        <v>3.5052</v>
      </c>
      <c r="Q2496" s="0" t="s">
        <v>286</v>
      </c>
    </row>
    <row r="2497" customFormat="false" ht="15" hidden="false" customHeight="false" outlineLevel="0" collapsed="false">
      <c r="A2497" s="0" t="s">
        <v>1427</v>
      </c>
      <c r="B2497" s="0" t="s">
        <v>286</v>
      </c>
      <c r="C2497" s="0" t="s">
        <v>325</v>
      </c>
      <c r="D2497" s="0" t="n">
        <v>20180821</v>
      </c>
      <c r="E2497" s="0" t="s">
        <v>1952</v>
      </c>
      <c r="F2497" s="0" t="n">
        <v>25000</v>
      </c>
      <c r="G2497" s="0" t="n">
        <v>99.52</v>
      </c>
      <c r="H2497" s="0" t="n">
        <v>3.496944</v>
      </c>
      <c r="J2497" s="224" t="n">
        <f aca="false">ROUND(D2497/10000,0)</f>
        <v>2018</v>
      </c>
      <c r="K2497" s="224" t="n">
        <f aca="false">ROUND((D2497-J2497*10000)/100,0)</f>
        <v>8</v>
      </c>
      <c r="L2497" s="224" t="n">
        <f aca="false">D2497-J2497*10000-K2497*100</f>
        <v>21</v>
      </c>
      <c r="M2497" s="325" t="n">
        <f aca="false">DATE(J2497,K2497,L2497)</f>
        <v>43333</v>
      </c>
      <c r="N2497" s="222" t="n">
        <f aca="false">M2497+E2497</f>
        <v>43333.6108449074</v>
      </c>
      <c r="O2497" s="0" t="n">
        <v>99.52</v>
      </c>
      <c r="P2497" s="0" t="n">
        <v>3.496944</v>
      </c>
      <c r="Q2497" s="0" t="s">
        <v>286</v>
      </c>
    </row>
    <row r="2498" customFormat="false" ht="15" hidden="false" customHeight="false" outlineLevel="0" collapsed="false">
      <c r="A2498" s="0" t="s">
        <v>1427</v>
      </c>
      <c r="B2498" s="0" t="s">
        <v>286</v>
      </c>
      <c r="C2498" s="0" t="s">
        <v>325</v>
      </c>
      <c r="D2498" s="0" t="n">
        <v>20180821</v>
      </c>
      <c r="E2498" s="0" t="s">
        <v>1952</v>
      </c>
      <c r="F2498" s="0" t="n">
        <v>25000</v>
      </c>
      <c r="G2498" s="0" t="n">
        <v>99.52</v>
      </c>
      <c r="H2498" s="0" t="n">
        <v>3.496944</v>
      </c>
      <c r="J2498" s="224" t="n">
        <f aca="false">ROUND(D2498/10000,0)</f>
        <v>2018</v>
      </c>
      <c r="K2498" s="224" t="n">
        <f aca="false">ROUND((D2498-J2498*10000)/100,0)</f>
        <v>8</v>
      </c>
      <c r="L2498" s="224" t="n">
        <f aca="false">D2498-J2498*10000-K2498*100</f>
        <v>21</v>
      </c>
      <c r="M2498" s="325" t="n">
        <f aca="false">DATE(J2498,K2498,L2498)</f>
        <v>43333</v>
      </c>
      <c r="N2498" s="222" t="n">
        <f aca="false">M2498+E2498</f>
        <v>43333.6108449074</v>
      </c>
      <c r="O2498" s="0" t="n">
        <v>99.52</v>
      </c>
      <c r="P2498" s="0" t="n">
        <v>3.496944</v>
      </c>
      <c r="Q2498" s="0" t="s">
        <v>286</v>
      </c>
    </row>
    <row r="2499" customFormat="false" ht="15" hidden="false" customHeight="false" outlineLevel="0" collapsed="false">
      <c r="A2499" s="0" t="s">
        <v>1427</v>
      </c>
      <c r="B2499" s="0" t="s">
        <v>286</v>
      </c>
      <c r="C2499" s="0" t="s">
        <v>325</v>
      </c>
      <c r="D2499" s="0" t="n">
        <v>20180821</v>
      </c>
      <c r="E2499" s="0" t="s">
        <v>1952</v>
      </c>
      <c r="F2499" s="0" t="n">
        <v>25000</v>
      </c>
      <c r="G2499" s="0" t="n">
        <v>99.5</v>
      </c>
      <c r="H2499" s="0" t="n">
        <v>3.5052</v>
      </c>
      <c r="J2499" s="224" t="n">
        <f aca="false">ROUND(D2499/10000,0)</f>
        <v>2018</v>
      </c>
      <c r="K2499" s="224" t="n">
        <f aca="false">ROUND((D2499-J2499*10000)/100,0)</f>
        <v>8</v>
      </c>
      <c r="L2499" s="224" t="n">
        <f aca="false">D2499-J2499*10000-K2499*100</f>
        <v>21</v>
      </c>
      <c r="M2499" s="325" t="n">
        <f aca="false">DATE(J2499,K2499,L2499)</f>
        <v>43333</v>
      </c>
      <c r="N2499" s="222" t="n">
        <f aca="false">M2499+E2499</f>
        <v>43333.6108449074</v>
      </c>
      <c r="O2499" s="0" t="n">
        <v>99.5</v>
      </c>
      <c r="P2499" s="0" t="n">
        <v>3.5052</v>
      </c>
      <c r="Q2499" s="0" t="s">
        <v>286</v>
      </c>
    </row>
    <row r="2500" customFormat="false" ht="15" hidden="false" customHeight="false" outlineLevel="0" collapsed="false">
      <c r="A2500" s="0" t="s">
        <v>1427</v>
      </c>
      <c r="B2500" s="0" t="s">
        <v>286</v>
      </c>
      <c r="C2500" s="0" t="s">
        <v>325</v>
      </c>
      <c r="D2500" s="0" t="n">
        <v>20180821</v>
      </c>
      <c r="E2500" s="0" t="s">
        <v>1953</v>
      </c>
      <c r="F2500" s="0" t="n">
        <v>2000</v>
      </c>
      <c r="G2500" s="0" t="n">
        <v>99.501</v>
      </c>
      <c r="H2500" s="0" t="n">
        <v>3.504787</v>
      </c>
      <c r="J2500" s="224" t="n">
        <f aca="false">ROUND(D2500/10000,0)</f>
        <v>2018</v>
      </c>
      <c r="K2500" s="224" t="n">
        <f aca="false">ROUND((D2500-J2500*10000)/100,0)</f>
        <v>8</v>
      </c>
      <c r="L2500" s="224" t="n">
        <f aca="false">D2500-J2500*10000-K2500*100</f>
        <v>21</v>
      </c>
      <c r="M2500" s="325" t="n">
        <f aca="false">DATE(J2500,K2500,L2500)</f>
        <v>43333</v>
      </c>
      <c r="N2500" s="222" t="n">
        <f aca="false">M2500+E2500</f>
        <v>43333.6167708333</v>
      </c>
      <c r="O2500" s="0" t="n">
        <v>99.501</v>
      </c>
      <c r="P2500" s="0" t="n">
        <v>3.504787</v>
      </c>
      <c r="Q2500" s="0" t="s">
        <v>286</v>
      </c>
    </row>
    <row r="2501" customFormat="false" ht="15" hidden="false" customHeight="false" outlineLevel="0" collapsed="false">
      <c r="A2501" s="0" t="s">
        <v>1427</v>
      </c>
      <c r="B2501" s="0" t="s">
        <v>286</v>
      </c>
      <c r="C2501" s="0" t="s">
        <v>325</v>
      </c>
      <c r="D2501" s="0" t="n">
        <v>20180821</v>
      </c>
      <c r="E2501" s="0" t="s">
        <v>1953</v>
      </c>
      <c r="F2501" s="0" t="n">
        <v>2000</v>
      </c>
      <c r="G2501" s="0" t="n">
        <v>99.601</v>
      </c>
      <c r="H2501" s="0" t="n">
        <v>3.463529</v>
      </c>
      <c r="J2501" s="224" t="n">
        <f aca="false">ROUND(D2501/10000,0)</f>
        <v>2018</v>
      </c>
      <c r="K2501" s="224" t="n">
        <f aca="false">ROUND((D2501-J2501*10000)/100,0)</f>
        <v>8</v>
      </c>
      <c r="L2501" s="224" t="n">
        <f aca="false">D2501-J2501*10000-K2501*100</f>
        <v>21</v>
      </c>
      <c r="M2501" s="325" t="n">
        <f aca="false">DATE(J2501,K2501,L2501)</f>
        <v>43333</v>
      </c>
      <c r="N2501" s="222" t="n">
        <f aca="false">M2501+E2501</f>
        <v>43333.6167708333</v>
      </c>
      <c r="O2501" s="0" t="n">
        <v>99.601</v>
      </c>
      <c r="P2501" s="0" t="n">
        <v>3.463529</v>
      </c>
      <c r="Q2501" s="0" t="s">
        <v>286</v>
      </c>
    </row>
    <row r="2502" customFormat="false" ht="15" hidden="false" customHeight="false" outlineLevel="0" collapsed="false">
      <c r="A2502" s="0" t="s">
        <v>1427</v>
      </c>
      <c r="B2502" s="0" t="s">
        <v>286</v>
      </c>
      <c r="C2502" s="0" t="s">
        <v>325</v>
      </c>
      <c r="D2502" s="0" t="n">
        <v>20180821</v>
      </c>
      <c r="E2502" s="0" t="s">
        <v>1953</v>
      </c>
      <c r="F2502" s="0" t="n">
        <v>2000</v>
      </c>
      <c r="G2502" s="0" t="n">
        <v>99.501</v>
      </c>
      <c r="H2502" s="0" t="n">
        <v>3.504787</v>
      </c>
      <c r="J2502" s="224" t="n">
        <f aca="false">ROUND(D2502/10000,0)</f>
        <v>2018</v>
      </c>
      <c r="K2502" s="224" t="n">
        <f aca="false">ROUND((D2502-J2502*10000)/100,0)</f>
        <v>8</v>
      </c>
      <c r="L2502" s="224" t="n">
        <f aca="false">D2502-J2502*10000-K2502*100</f>
        <v>21</v>
      </c>
      <c r="M2502" s="325" t="n">
        <f aca="false">DATE(J2502,K2502,L2502)</f>
        <v>43333</v>
      </c>
      <c r="N2502" s="222" t="n">
        <f aca="false">M2502+E2502</f>
        <v>43333.6167708333</v>
      </c>
      <c r="O2502" s="0" t="n">
        <v>99.501</v>
      </c>
      <c r="P2502" s="0" t="n">
        <v>3.504787</v>
      </c>
      <c r="Q2502" s="0" t="s">
        <v>286</v>
      </c>
    </row>
    <row r="2503" customFormat="false" ht="15" hidden="false" customHeight="false" outlineLevel="0" collapsed="false">
      <c r="A2503" s="0" t="s">
        <v>1427</v>
      </c>
      <c r="B2503" s="0" t="s">
        <v>286</v>
      </c>
      <c r="C2503" s="0" t="s">
        <v>325</v>
      </c>
      <c r="D2503" s="0" t="n">
        <v>20180821</v>
      </c>
      <c r="E2503" s="0" t="s">
        <v>1954</v>
      </c>
      <c r="F2503" s="0" t="n">
        <v>2000</v>
      </c>
      <c r="G2503" s="0" t="n">
        <v>99.48</v>
      </c>
      <c r="H2503" s="0" t="n">
        <v>3.513458</v>
      </c>
      <c r="J2503" s="224" t="n">
        <f aca="false">ROUND(D2503/10000,0)</f>
        <v>2018</v>
      </c>
      <c r="K2503" s="224" t="n">
        <f aca="false">ROUND((D2503-J2503*10000)/100,0)</f>
        <v>8</v>
      </c>
      <c r="L2503" s="224" t="n">
        <f aca="false">D2503-J2503*10000-K2503*100</f>
        <v>21</v>
      </c>
      <c r="M2503" s="325" t="n">
        <f aca="false">DATE(J2503,K2503,L2503)</f>
        <v>43333</v>
      </c>
      <c r="N2503" s="222" t="n">
        <f aca="false">M2503+E2503</f>
        <v>43333.6179513889</v>
      </c>
      <c r="O2503" s="0" t="n">
        <v>99.48</v>
      </c>
      <c r="P2503" s="0" t="n">
        <v>3.513458</v>
      </c>
      <c r="Q2503" s="0" t="s">
        <v>286</v>
      </c>
    </row>
    <row r="2504" customFormat="false" ht="15" hidden="false" customHeight="false" outlineLevel="0" collapsed="false">
      <c r="A2504" s="0" t="s">
        <v>1427</v>
      </c>
      <c r="B2504" s="0" t="s">
        <v>286</v>
      </c>
      <c r="C2504" s="0" t="s">
        <v>325</v>
      </c>
      <c r="D2504" s="0" t="n">
        <v>20180821</v>
      </c>
      <c r="E2504" s="0" t="s">
        <v>1954</v>
      </c>
      <c r="F2504" s="0" t="n">
        <v>2000</v>
      </c>
      <c r="G2504" s="0" t="n">
        <v>99.58</v>
      </c>
      <c r="H2504" s="0" t="n">
        <v>3.472189</v>
      </c>
      <c r="J2504" s="224" t="n">
        <f aca="false">ROUND(D2504/10000,0)</f>
        <v>2018</v>
      </c>
      <c r="K2504" s="224" t="n">
        <f aca="false">ROUND((D2504-J2504*10000)/100,0)</f>
        <v>8</v>
      </c>
      <c r="L2504" s="224" t="n">
        <f aca="false">D2504-J2504*10000-K2504*100</f>
        <v>21</v>
      </c>
      <c r="M2504" s="325" t="n">
        <f aca="false">DATE(J2504,K2504,L2504)</f>
        <v>43333</v>
      </c>
      <c r="N2504" s="222" t="n">
        <f aca="false">M2504+E2504</f>
        <v>43333.6179513889</v>
      </c>
      <c r="O2504" s="0" t="n">
        <v>99.58</v>
      </c>
      <c r="P2504" s="0" t="n">
        <v>3.472189</v>
      </c>
      <c r="Q2504" s="0" t="s">
        <v>286</v>
      </c>
    </row>
    <row r="2505" customFormat="false" ht="15" hidden="false" customHeight="false" outlineLevel="0" collapsed="false">
      <c r="A2505" s="0" t="s">
        <v>1427</v>
      </c>
      <c r="B2505" s="0" t="s">
        <v>286</v>
      </c>
      <c r="C2505" s="0" t="s">
        <v>325</v>
      </c>
      <c r="D2505" s="0" t="n">
        <v>20180821</v>
      </c>
      <c r="E2505" s="0" t="s">
        <v>1954</v>
      </c>
      <c r="F2505" s="0" t="n">
        <v>2000</v>
      </c>
      <c r="G2505" s="0" t="n">
        <v>99.48</v>
      </c>
      <c r="H2505" s="0" t="n">
        <v>3.513458</v>
      </c>
      <c r="J2505" s="224" t="n">
        <f aca="false">ROUND(D2505/10000,0)</f>
        <v>2018</v>
      </c>
      <c r="K2505" s="224" t="n">
        <f aca="false">ROUND((D2505-J2505*10000)/100,0)</f>
        <v>8</v>
      </c>
      <c r="L2505" s="224" t="n">
        <f aca="false">D2505-J2505*10000-K2505*100</f>
        <v>21</v>
      </c>
      <c r="M2505" s="325" t="n">
        <f aca="false">DATE(J2505,K2505,L2505)</f>
        <v>43333</v>
      </c>
      <c r="N2505" s="222" t="n">
        <f aca="false">M2505+E2505</f>
        <v>43333.6179513889</v>
      </c>
      <c r="O2505" s="0" t="n">
        <v>99.48</v>
      </c>
      <c r="P2505" s="0" t="n">
        <v>3.513458</v>
      </c>
      <c r="Q2505" s="0" t="s">
        <v>286</v>
      </c>
    </row>
    <row r="2506" customFormat="false" ht="15" hidden="false" customHeight="false" outlineLevel="0" collapsed="false">
      <c r="A2506" s="0" t="s">
        <v>1427</v>
      </c>
      <c r="B2506" s="0" t="s">
        <v>286</v>
      </c>
      <c r="C2506" s="0" t="s">
        <v>325</v>
      </c>
      <c r="D2506" s="0" t="n">
        <v>20180821</v>
      </c>
      <c r="E2506" s="0" t="s">
        <v>1955</v>
      </c>
      <c r="F2506" s="0" t="n">
        <v>2000</v>
      </c>
      <c r="G2506" s="0" t="n">
        <v>99.43</v>
      </c>
      <c r="H2506" s="0" t="n">
        <v>3.534111</v>
      </c>
      <c r="J2506" s="224" t="n">
        <f aca="false">ROUND(D2506/10000,0)</f>
        <v>2018</v>
      </c>
      <c r="K2506" s="224" t="n">
        <f aca="false">ROUND((D2506-J2506*10000)/100,0)</f>
        <v>8</v>
      </c>
      <c r="L2506" s="224" t="n">
        <f aca="false">D2506-J2506*10000-K2506*100</f>
        <v>21</v>
      </c>
      <c r="M2506" s="325" t="n">
        <f aca="false">DATE(J2506,K2506,L2506)</f>
        <v>43333</v>
      </c>
      <c r="N2506" s="222" t="n">
        <f aca="false">M2506+E2506</f>
        <v>43333.6192013889</v>
      </c>
      <c r="O2506" s="0" t="n">
        <v>99.43</v>
      </c>
      <c r="P2506" s="0" t="n">
        <v>3.534111</v>
      </c>
      <c r="Q2506" s="0" t="s">
        <v>286</v>
      </c>
    </row>
    <row r="2507" customFormat="false" ht="15" hidden="false" customHeight="false" outlineLevel="0" collapsed="false">
      <c r="A2507" s="0" t="s">
        <v>1427</v>
      </c>
      <c r="B2507" s="0" t="s">
        <v>286</v>
      </c>
      <c r="C2507" s="0" t="s">
        <v>325</v>
      </c>
      <c r="D2507" s="0" t="n">
        <v>20180821</v>
      </c>
      <c r="E2507" s="0" t="s">
        <v>1955</v>
      </c>
      <c r="F2507" s="0" t="n">
        <v>2000</v>
      </c>
      <c r="G2507" s="0" t="n">
        <v>99.53</v>
      </c>
      <c r="H2507" s="0" t="n">
        <v>3.492817</v>
      </c>
      <c r="J2507" s="224" t="n">
        <f aca="false">ROUND(D2507/10000,0)</f>
        <v>2018</v>
      </c>
      <c r="K2507" s="224" t="n">
        <f aca="false">ROUND((D2507-J2507*10000)/100,0)</f>
        <v>8</v>
      </c>
      <c r="L2507" s="224" t="n">
        <f aca="false">D2507-J2507*10000-K2507*100</f>
        <v>21</v>
      </c>
      <c r="M2507" s="325" t="n">
        <f aca="false">DATE(J2507,K2507,L2507)</f>
        <v>43333</v>
      </c>
      <c r="N2507" s="222" t="n">
        <f aca="false">M2507+E2507</f>
        <v>43333.6192013889</v>
      </c>
      <c r="O2507" s="0" t="n">
        <v>99.53</v>
      </c>
      <c r="P2507" s="0" t="n">
        <v>3.492817</v>
      </c>
      <c r="Q2507" s="0" t="s">
        <v>286</v>
      </c>
    </row>
    <row r="2508" customFormat="false" ht="15" hidden="false" customHeight="false" outlineLevel="0" collapsed="false">
      <c r="A2508" s="0" t="s">
        <v>1427</v>
      </c>
      <c r="B2508" s="0" t="s">
        <v>286</v>
      </c>
      <c r="C2508" s="0" t="s">
        <v>325</v>
      </c>
      <c r="D2508" s="0" t="n">
        <v>20180821</v>
      </c>
      <c r="E2508" s="0" t="s">
        <v>1955</v>
      </c>
      <c r="F2508" s="0" t="n">
        <v>2000</v>
      </c>
      <c r="G2508" s="0" t="n">
        <v>99.43</v>
      </c>
      <c r="H2508" s="0" t="n">
        <v>3.534111</v>
      </c>
      <c r="J2508" s="224" t="n">
        <f aca="false">ROUND(D2508/10000,0)</f>
        <v>2018</v>
      </c>
      <c r="K2508" s="224" t="n">
        <f aca="false">ROUND((D2508-J2508*10000)/100,0)</f>
        <v>8</v>
      </c>
      <c r="L2508" s="224" t="n">
        <f aca="false">D2508-J2508*10000-K2508*100</f>
        <v>21</v>
      </c>
      <c r="M2508" s="325" t="n">
        <f aca="false">DATE(J2508,K2508,L2508)</f>
        <v>43333</v>
      </c>
      <c r="N2508" s="222" t="n">
        <f aca="false">M2508+E2508</f>
        <v>43333.6192013889</v>
      </c>
      <c r="O2508" s="0" t="n">
        <v>99.43</v>
      </c>
      <c r="P2508" s="0" t="n">
        <v>3.534111</v>
      </c>
      <c r="Q2508" s="0" t="s">
        <v>286</v>
      </c>
    </row>
    <row r="2509" customFormat="false" ht="15" hidden="false" customHeight="false" outlineLevel="0" collapsed="false">
      <c r="A2509" s="0" t="s">
        <v>1427</v>
      </c>
      <c r="B2509" s="0" t="s">
        <v>286</v>
      </c>
      <c r="C2509" s="0" t="s">
        <v>325</v>
      </c>
      <c r="D2509" s="0" t="n">
        <v>20180821</v>
      </c>
      <c r="E2509" s="0" t="s">
        <v>1956</v>
      </c>
      <c r="F2509" s="0" t="n">
        <v>25000</v>
      </c>
      <c r="G2509" s="0" t="n">
        <v>99.593</v>
      </c>
      <c r="H2509" s="0" t="n">
        <v>3.466828</v>
      </c>
      <c r="J2509" s="224" t="n">
        <f aca="false">ROUND(D2509/10000,0)</f>
        <v>2018</v>
      </c>
      <c r="K2509" s="224" t="n">
        <f aca="false">ROUND((D2509-J2509*10000)/100,0)</f>
        <v>8</v>
      </c>
      <c r="L2509" s="224" t="n">
        <f aca="false">D2509-J2509*10000-K2509*100</f>
        <v>21</v>
      </c>
      <c r="M2509" s="325" t="n">
        <f aca="false">DATE(J2509,K2509,L2509)</f>
        <v>43333</v>
      </c>
      <c r="N2509" s="222" t="n">
        <f aca="false">M2509+E2509</f>
        <v>43333.6353587963</v>
      </c>
      <c r="O2509" s="0" t="n">
        <v>99.593</v>
      </c>
      <c r="P2509" s="0" t="n">
        <v>3.466828</v>
      </c>
      <c r="Q2509" s="0" t="s">
        <v>286</v>
      </c>
    </row>
    <row r="2510" customFormat="false" ht="15" hidden="false" customHeight="false" outlineLevel="0" collapsed="false">
      <c r="A2510" s="0" t="s">
        <v>1427</v>
      </c>
      <c r="B2510" s="0" t="s">
        <v>286</v>
      </c>
      <c r="C2510" s="0" t="s">
        <v>325</v>
      </c>
      <c r="D2510" s="0" t="n">
        <v>20180821</v>
      </c>
      <c r="E2510" s="0" t="s">
        <v>1956</v>
      </c>
      <c r="F2510" s="0" t="n">
        <v>25000</v>
      </c>
      <c r="G2510" s="0" t="n">
        <v>99.493</v>
      </c>
      <c r="H2510" s="0" t="n">
        <v>3.50809</v>
      </c>
      <c r="J2510" s="224" t="n">
        <f aca="false">ROUND(D2510/10000,0)</f>
        <v>2018</v>
      </c>
      <c r="K2510" s="224" t="n">
        <f aca="false">ROUND((D2510-J2510*10000)/100,0)</f>
        <v>8</v>
      </c>
      <c r="L2510" s="224" t="n">
        <f aca="false">D2510-J2510*10000-K2510*100</f>
        <v>21</v>
      </c>
      <c r="M2510" s="325" t="n">
        <f aca="false">DATE(J2510,K2510,L2510)</f>
        <v>43333</v>
      </c>
      <c r="N2510" s="222" t="n">
        <f aca="false">M2510+E2510</f>
        <v>43333.6353587963</v>
      </c>
      <c r="O2510" s="0" t="n">
        <v>99.493</v>
      </c>
      <c r="P2510" s="0" t="n">
        <v>3.50809</v>
      </c>
      <c r="Q2510" s="0" t="s">
        <v>286</v>
      </c>
    </row>
    <row r="2511" customFormat="false" ht="15" hidden="false" customHeight="false" outlineLevel="0" collapsed="false">
      <c r="A2511" s="0" t="s">
        <v>1427</v>
      </c>
      <c r="B2511" s="0" t="s">
        <v>286</v>
      </c>
      <c r="C2511" s="0" t="s">
        <v>325</v>
      </c>
      <c r="D2511" s="0" t="n">
        <v>20180821</v>
      </c>
      <c r="E2511" s="0" t="s">
        <v>1957</v>
      </c>
      <c r="F2511" s="0" t="n">
        <v>25000</v>
      </c>
      <c r="G2511" s="0" t="n">
        <v>99.5</v>
      </c>
      <c r="H2511" s="0" t="n">
        <v>3.5052</v>
      </c>
      <c r="J2511" s="224" t="n">
        <f aca="false">ROUND(D2511/10000,0)</f>
        <v>2018</v>
      </c>
      <c r="K2511" s="224" t="n">
        <f aca="false">ROUND((D2511-J2511*10000)/100,0)</f>
        <v>8</v>
      </c>
      <c r="L2511" s="224" t="n">
        <f aca="false">D2511-J2511*10000-K2511*100</f>
        <v>21</v>
      </c>
      <c r="M2511" s="325" t="n">
        <f aca="false">DATE(J2511,K2511,L2511)</f>
        <v>43333</v>
      </c>
      <c r="N2511" s="222" t="n">
        <f aca="false">M2511+E2511</f>
        <v>43333.6359953704</v>
      </c>
      <c r="O2511" s="0" t="n">
        <v>99.5</v>
      </c>
      <c r="P2511" s="0" t="n">
        <v>3.5052</v>
      </c>
      <c r="Q2511" s="0" t="s">
        <v>286</v>
      </c>
    </row>
    <row r="2512" customFormat="false" ht="15" hidden="false" customHeight="false" outlineLevel="0" collapsed="false">
      <c r="A2512" s="0" t="s">
        <v>1427</v>
      </c>
      <c r="B2512" s="0" t="s">
        <v>286</v>
      </c>
      <c r="C2512" s="0" t="s">
        <v>325</v>
      </c>
      <c r="D2512" s="0" t="n">
        <v>20180821</v>
      </c>
      <c r="E2512" s="0" t="s">
        <v>1957</v>
      </c>
      <c r="F2512" s="0" t="n">
        <v>25000</v>
      </c>
      <c r="G2512" s="0" t="n">
        <v>99.5</v>
      </c>
      <c r="H2512" s="0" t="n">
        <v>3.5052</v>
      </c>
      <c r="J2512" s="224" t="n">
        <f aca="false">ROUND(D2512/10000,0)</f>
        <v>2018</v>
      </c>
      <c r="K2512" s="224" t="n">
        <f aca="false">ROUND((D2512-J2512*10000)/100,0)</f>
        <v>8</v>
      </c>
      <c r="L2512" s="224" t="n">
        <f aca="false">D2512-J2512*10000-K2512*100</f>
        <v>21</v>
      </c>
      <c r="M2512" s="325" t="n">
        <f aca="false">DATE(J2512,K2512,L2512)</f>
        <v>43333</v>
      </c>
      <c r="N2512" s="222" t="n">
        <f aca="false">M2512+E2512</f>
        <v>43333.6359953704</v>
      </c>
      <c r="O2512" s="0" t="n">
        <v>99.5</v>
      </c>
      <c r="P2512" s="0" t="n">
        <v>3.5052</v>
      </c>
      <c r="Q2512" s="0" t="s">
        <v>286</v>
      </c>
    </row>
    <row r="2513" customFormat="false" ht="15" hidden="false" customHeight="false" outlineLevel="0" collapsed="false">
      <c r="A2513" s="0" t="s">
        <v>1427</v>
      </c>
      <c r="B2513" s="0" t="s">
        <v>286</v>
      </c>
      <c r="C2513" s="0" t="s">
        <v>325</v>
      </c>
      <c r="D2513" s="0" t="n">
        <v>20180821</v>
      </c>
      <c r="E2513" s="0" t="s">
        <v>1958</v>
      </c>
      <c r="F2513" s="0" t="n">
        <v>25000</v>
      </c>
      <c r="G2513" s="0" t="n">
        <v>99.6</v>
      </c>
      <c r="H2513" s="0" t="n">
        <v>3.463942</v>
      </c>
      <c r="J2513" s="224" t="n">
        <f aca="false">ROUND(D2513/10000,0)</f>
        <v>2018</v>
      </c>
      <c r="K2513" s="224" t="n">
        <f aca="false">ROUND((D2513-J2513*10000)/100,0)</f>
        <v>8</v>
      </c>
      <c r="L2513" s="224" t="n">
        <f aca="false">D2513-J2513*10000-K2513*100</f>
        <v>21</v>
      </c>
      <c r="M2513" s="325" t="n">
        <f aca="false">DATE(J2513,K2513,L2513)</f>
        <v>43333</v>
      </c>
      <c r="N2513" s="222" t="n">
        <f aca="false">M2513+E2513</f>
        <v>43333.6360416667</v>
      </c>
      <c r="O2513" s="0" t="n">
        <v>99.6</v>
      </c>
      <c r="P2513" s="0" t="n">
        <v>3.463942</v>
      </c>
      <c r="Q2513" s="0" t="s">
        <v>286</v>
      </c>
    </row>
    <row r="2514" customFormat="false" ht="15" hidden="false" customHeight="false" outlineLevel="0" collapsed="false">
      <c r="A2514" s="0" t="s">
        <v>1427</v>
      </c>
      <c r="B2514" s="0" t="s">
        <v>286</v>
      </c>
      <c r="C2514" s="0" t="s">
        <v>325</v>
      </c>
      <c r="D2514" s="0" t="n">
        <v>20180821</v>
      </c>
      <c r="E2514" s="0" t="s">
        <v>1959</v>
      </c>
      <c r="F2514" s="0" t="n">
        <v>23000</v>
      </c>
      <c r="G2514" s="0" t="n">
        <v>99.593</v>
      </c>
      <c r="H2514" s="0" t="n">
        <v>3.466828</v>
      </c>
      <c r="J2514" s="224" t="n">
        <f aca="false">ROUND(D2514/10000,0)</f>
        <v>2018</v>
      </c>
      <c r="K2514" s="224" t="n">
        <f aca="false">ROUND((D2514-J2514*10000)/100,0)</f>
        <v>8</v>
      </c>
      <c r="L2514" s="224" t="n">
        <f aca="false">D2514-J2514*10000-K2514*100</f>
        <v>21</v>
      </c>
      <c r="M2514" s="325" t="n">
        <f aca="false">DATE(J2514,K2514,L2514)</f>
        <v>43333</v>
      </c>
      <c r="N2514" s="222" t="n">
        <f aca="false">M2514+E2514</f>
        <v>43333.63875</v>
      </c>
      <c r="O2514" s="0" t="n">
        <v>99.593</v>
      </c>
      <c r="P2514" s="0" t="n">
        <v>3.466828</v>
      </c>
      <c r="Q2514" s="0" t="s">
        <v>286</v>
      </c>
    </row>
    <row r="2515" customFormat="false" ht="15" hidden="false" customHeight="false" outlineLevel="0" collapsed="false">
      <c r="A2515" s="0" t="s">
        <v>1427</v>
      </c>
      <c r="B2515" s="0" t="s">
        <v>286</v>
      </c>
      <c r="C2515" s="0" t="s">
        <v>325</v>
      </c>
      <c r="D2515" s="0" t="n">
        <v>20180821</v>
      </c>
      <c r="E2515" s="0" t="s">
        <v>1959</v>
      </c>
      <c r="F2515" s="0" t="n">
        <v>23000</v>
      </c>
      <c r="G2515" s="0" t="n">
        <v>99.493</v>
      </c>
      <c r="H2515" s="0" t="n">
        <v>3.50809</v>
      </c>
      <c r="J2515" s="224" t="n">
        <f aca="false">ROUND(D2515/10000,0)</f>
        <v>2018</v>
      </c>
      <c r="K2515" s="224" t="n">
        <f aca="false">ROUND((D2515-J2515*10000)/100,0)</f>
        <v>8</v>
      </c>
      <c r="L2515" s="224" t="n">
        <f aca="false">D2515-J2515*10000-K2515*100</f>
        <v>21</v>
      </c>
      <c r="M2515" s="325" t="n">
        <f aca="false">DATE(J2515,K2515,L2515)</f>
        <v>43333</v>
      </c>
      <c r="N2515" s="222" t="n">
        <f aca="false">M2515+E2515</f>
        <v>43333.63875</v>
      </c>
      <c r="O2515" s="0" t="n">
        <v>99.493</v>
      </c>
      <c r="P2515" s="0" t="n">
        <v>3.50809</v>
      </c>
      <c r="Q2515" s="0" t="s">
        <v>286</v>
      </c>
    </row>
    <row r="2516" customFormat="false" ht="15" hidden="false" customHeight="false" outlineLevel="0" collapsed="false">
      <c r="A2516" s="0" t="s">
        <v>1427</v>
      </c>
      <c r="B2516" s="0" t="s">
        <v>286</v>
      </c>
      <c r="C2516" s="0" t="s">
        <v>325</v>
      </c>
      <c r="D2516" s="0" t="n">
        <v>20180821</v>
      </c>
      <c r="E2516" s="0" t="s">
        <v>1960</v>
      </c>
      <c r="F2516" s="0" t="n">
        <v>65000</v>
      </c>
      <c r="G2516" s="0" t="n">
        <v>99.662</v>
      </c>
      <c r="H2516" s="0" t="n">
        <v>3.438387</v>
      </c>
      <c r="J2516" s="224" t="n">
        <f aca="false">ROUND(D2516/10000,0)</f>
        <v>2018</v>
      </c>
      <c r="K2516" s="224" t="n">
        <f aca="false">ROUND((D2516-J2516*10000)/100,0)</f>
        <v>8</v>
      </c>
      <c r="L2516" s="224" t="n">
        <f aca="false">D2516-J2516*10000-K2516*100</f>
        <v>21</v>
      </c>
      <c r="M2516" s="325" t="n">
        <f aca="false">DATE(J2516,K2516,L2516)</f>
        <v>43333</v>
      </c>
      <c r="N2516" s="222" t="n">
        <f aca="false">M2516+E2516</f>
        <v>43333.6829861111</v>
      </c>
      <c r="O2516" s="0" t="n">
        <v>99.662</v>
      </c>
      <c r="P2516" s="0" t="n">
        <v>3.438387</v>
      </c>
      <c r="Q2516" s="0" t="s">
        <v>286</v>
      </c>
    </row>
    <row r="2517" customFormat="false" ht="15" hidden="false" customHeight="false" outlineLevel="0" collapsed="false">
      <c r="A2517" s="0" t="s">
        <v>1427</v>
      </c>
      <c r="B2517" s="0" t="s">
        <v>286</v>
      </c>
      <c r="C2517" s="0" t="s">
        <v>325</v>
      </c>
      <c r="D2517" s="0" t="n">
        <v>20180821</v>
      </c>
      <c r="E2517" s="0" t="s">
        <v>1960</v>
      </c>
      <c r="F2517" s="0" t="n">
        <v>65000</v>
      </c>
      <c r="G2517" s="0" t="n">
        <v>99.571</v>
      </c>
      <c r="H2517" s="0" t="n">
        <v>3.475901</v>
      </c>
      <c r="J2517" s="224" t="n">
        <f aca="false">ROUND(D2517/10000,0)</f>
        <v>2018</v>
      </c>
      <c r="K2517" s="224" t="n">
        <f aca="false">ROUND((D2517-J2517*10000)/100,0)</f>
        <v>8</v>
      </c>
      <c r="L2517" s="224" t="n">
        <f aca="false">D2517-J2517*10000-K2517*100</f>
        <v>21</v>
      </c>
      <c r="M2517" s="325" t="n">
        <f aca="false">DATE(J2517,K2517,L2517)</f>
        <v>43333</v>
      </c>
      <c r="N2517" s="222" t="n">
        <f aca="false">M2517+E2517</f>
        <v>43333.6829861111</v>
      </c>
      <c r="O2517" s="0" t="n">
        <v>99.571</v>
      </c>
      <c r="P2517" s="0" t="n">
        <v>3.475901</v>
      </c>
      <c r="Q2517" s="0" t="s">
        <v>286</v>
      </c>
    </row>
    <row r="2518" customFormat="false" ht="15" hidden="false" customHeight="false" outlineLevel="0" collapsed="false">
      <c r="A2518" s="0" t="s">
        <v>1427</v>
      </c>
      <c r="B2518" s="0" t="s">
        <v>286</v>
      </c>
      <c r="C2518" s="0" t="s">
        <v>325</v>
      </c>
      <c r="D2518" s="0" t="n">
        <v>20180822</v>
      </c>
      <c r="E2518" s="0" t="s">
        <v>1961</v>
      </c>
      <c r="F2518" s="0" t="n">
        <v>60000</v>
      </c>
      <c r="G2518" s="0" t="n">
        <v>99.501</v>
      </c>
      <c r="H2518" s="0" t="n">
        <v>3.505025</v>
      </c>
      <c r="J2518" s="224" t="n">
        <f aca="false">ROUND(D2518/10000,0)</f>
        <v>2018</v>
      </c>
      <c r="K2518" s="224" t="n">
        <f aca="false">ROUND((D2518-J2518*10000)/100,0)</f>
        <v>8</v>
      </c>
      <c r="L2518" s="224" t="n">
        <f aca="false">D2518-J2518*10000-K2518*100</f>
        <v>22</v>
      </c>
      <c r="M2518" s="325" t="n">
        <f aca="false">DATE(J2518,K2518,L2518)</f>
        <v>43334</v>
      </c>
      <c r="N2518" s="222" t="n">
        <f aca="false">M2518+E2518</f>
        <v>43334.3578125</v>
      </c>
      <c r="O2518" s="0" t="n">
        <v>99.501</v>
      </c>
      <c r="P2518" s="0" t="n">
        <v>3.505025</v>
      </c>
      <c r="Q2518" s="0" t="s">
        <v>286</v>
      </c>
    </row>
    <row r="2519" customFormat="false" ht="15" hidden="false" customHeight="false" outlineLevel="0" collapsed="false">
      <c r="A2519" s="0" t="s">
        <v>1427</v>
      </c>
      <c r="B2519" s="0" t="s">
        <v>286</v>
      </c>
      <c r="C2519" s="0" t="s">
        <v>325</v>
      </c>
      <c r="D2519" s="0" t="n">
        <v>20180822</v>
      </c>
      <c r="E2519" s="0" t="s">
        <v>1962</v>
      </c>
      <c r="F2519" s="0" t="n">
        <v>150000</v>
      </c>
      <c r="G2519" s="0" t="n">
        <v>99.542</v>
      </c>
      <c r="H2519" s="0" t="n">
        <v>3.488086</v>
      </c>
      <c r="J2519" s="224" t="n">
        <f aca="false">ROUND(D2519/10000,0)</f>
        <v>2018</v>
      </c>
      <c r="K2519" s="224" t="n">
        <f aca="false">ROUND((D2519-J2519*10000)/100,0)</f>
        <v>8</v>
      </c>
      <c r="L2519" s="224" t="n">
        <f aca="false">D2519-J2519*10000-K2519*100</f>
        <v>22</v>
      </c>
      <c r="M2519" s="325" t="n">
        <f aca="false">DATE(J2519,K2519,L2519)</f>
        <v>43334</v>
      </c>
      <c r="N2519" s="222" t="n">
        <f aca="false">M2519+E2519</f>
        <v>43334.4265509259</v>
      </c>
      <c r="O2519" s="0" t="n">
        <v>99.542</v>
      </c>
      <c r="P2519" s="0" t="n">
        <v>3.488086</v>
      </c>
      <c r="Q2519" s="0" t="s">
        <v>286</v>
      </c>
    </row>
    <row r="2520" customFormat="false" ht="15" hidden="false" customHeight="false" outlineLevel="0" collapsed="false">
      <c r="A2520" s="0" t="s">
        <v>1427</v>
      </c>
      <c r="B2520" s="0" t="s">
        <v>286</v>
      </c>
      <c r="C2520" s="0" t="s">
        <v>325</v>
      </c>
      <c r="D2520" s="0" t="n">
        <v>20180822</v>
      </c>
      <c r="E2520" s="0" t="s">
        <v>1963</v>
      </c>
      <c r="F2520" s="0" t="n">
        <v>50000</v>
      </c>
      <c r="G2520" s="0" t="n">
        <v>99.481</v>
      </c>
      <c r="H2520" s="0" t="n">
        <v>3.513292</v>
      </c>
      <c r="J2520" s="224" t="n">
        <f aca="false">ROUND(D2520/10000,0)</f>
        <v>2018</v>
      </c>
      <c r="K2520" s="224" t="n">
        <f aca="false">ROUND((D2520-J2520*10000)/100,0)</f>
        <v>8</v>
      </c>
      <c r="L2520" s="224" t="n">
        <f aca="false">D2520-J2520*10000-K2520*100</f>
        <v>22</v>
      </c>
      <c r="M2520" s="325" t="n">
        <f aca="false">DATE(J2520,K2520,L2520)</f>
        <v>43334</v>
      </c>
      <c r="N2520" s="222" t="n">
        <f aca="false">M2520+E2520</f>
        <v>43334.4460300926</v>
      </c>
      <c r="O2520" s="0" t="n">
        <v>99.481</v>
      </c>
      <c r="P2520" s="0" t="n">
        <v>3.513292</v>
      </c>
      <c r="Q2520" s="0" t="s">
        <v>286</v>
      </c>
    </row>
    <row r="2521" customFormat="false" ht="15" hidden="false" customHeight="false" outlineLevel="0" collapsed="false">
      <c r="A2521" s="0" t="s">
        <v>1427</v>
      </c>
      <c r="B2521" s="0" t="s">
        <v>286</v>
      </c>
      <c r="C2521" s="0" t="s">
        <v>325</v>
      </c>
      <c r="D2521" s="0" t="n">
        <v>20180822</v>
      </c>
      <c r="E2521" s="0" t="s">
        <v>1964</v>
      </c>
      <c r="F2521" s="0" t="n">
        <v>15000</v>
      </c>
      <c r="G2521" s="0" t="n">
        <v>99.56</v>
      </c>
      <c r="H2521" s="0" t="n">
        <v>3.480651</v>
      </c>
      <c r="J2521" s="224" t="n">
        <f aca="false">ROUND(D2521/10000,0)</f>
        <v>2018</v>
      </c>
      <c r="K2521" s="224" t="n">
        <f aca="false">ROUND((D2521-J2521*10000)/100,0)</f>
        <v>8</v>
      </c>
      <c r="L2521" s="224" t="n">
        <f aca="false">D2521-J2521*10000-K2521*100</f>
        <v>22</v>
      </c>
      <c r="M2521" s="325" t="n">
        <f aca="false">DATE(J2521,K2521,L2521)</f>
        <v>43334</v>
      </c>
      <c r="N2521" s="222" t="n">
        <f aca="false">M2521+E2521</f>
        <v>43334.4525462963</v>
      </c>
      <c r="O2521" s="0" t="n">
        <v>99.56</v>
      </c>
      <c r="P2521" s="0" t="n">
        <v>3.480651</v>
      </c>
      <c r="Q2521" s="0" t="s">
        <v>286</v>
      </c>
    </row>
    <row r="2522" customFormat="false" ht="15" hidden="false" customHeight="false" outlineLevel="0" collapsed="false">
      <c r="A2522" s="0" t="s">
        <v>1427</v>
      </c>
      <c r="B2522" s="0" t="s">
        <v>286</v>
      </c>
      <c r="C2522" s="0" t="s">
        <v>325</v>
      </c>
      <c r="D2522" s="0" t="n">
        <v>20180822</v>
      </c>
      <c r="E2522" s="0" t="s">
        <v>1965</v>
      </c>
      <c r="F2522" s="0" t="n">
        <v>15000</v>
      </c>
      <c r="G2522" s="0" t="n">
        <v>99.66</v>
      </c>
      <c r="H2522" s="0" t="n">
        <v>3.43938</v>
      </c>
      <c r="J2522" s="224" t="n">
        <f aca="false">ROUND(D2522/10000,0)</f>
        <v>2018</v>
      </c>
      <c r="K2522" s="224" t="n">
        <f aca="false">ROUND((D2522-J2522*10000)/100,0)</f>
        <v>8</v>
      </c>
      <c r="L2522" s="224" t="n">
        <f aca="false">D2522-J2522*10000-K2522*100</f>
        <v>22</v>
      </c>
      <c r="M2522" s="325" t="n">
        <f aca="false">DATE(J2522,K2522,L2522)</f>
        <v>43334</v>
      </c>
      <c r="N2522" s="222" t="n">
        <f aca="false">M2522+E2522</f>
        <v>43334.4525578704</v>
      </c>
      <c r="O2522" s="0" t="n">
        <v>99.66</v>
      </c>
      <c r="P2522" s="0" t="n">
        <v>3.43938</v>
      </c>
      <c r="Q2522" s="0" t="s">
        <v>286</v>
      </c>
    </row>
    <row r="2523" customFormat="false" ht="15" hidden="false" customHeight="false" outlineLevel="0" collapsed="false">
      <c r="A2523" s="0" t="s">
        <v>1427</v>
      </c>
      <c r="B2523" s="0" t="s">
        <v>286</v>
      </c>
      <c r="C2523" s="0" t="s">
        <v>325</v>
      </c>
      <c r="D2523" s="0" t="n">
        <v>20180822</v>
      </c>
      <c r="E2523" s="0" t="s">
        <v>1966</v>
      </c>
      <c r="F2523" s="0" t="n">
        <v>20000</v>
      </c>
      <c r="G2523" s="0" t="n">
        <v>100.154</v>
      </c>
      <c r="H2523" s="0" t="n">
        <v>3.236239</v>
      </c>
      <c r="J2523" s="224" t="n">
        <f aca="false">ROUND(D2523/10000,0)</f>
        <v>2018</v>
      </c>
      <c r="K2523" s="224" t="n">
        <f aca="false">ROUND((D2523-J2523*10000)/100,0)</f>
        <v>8</v>
      </c>
      <c r="L2523" s="224" t="n">
        <f aca="false">D2523-J2523*10000-K2523*100</f>
        <v>22</v>
      </c>
      <c r="M2523" s="325" t="n">
        <f aca="false">DATE(J2523,K2523,L2523)</f>
        <v>43334</v>
      </c>
      <c r="N2523" s="222" t="n">
        <f aca="false">M2523+E2523</f>
        <v>43334.5615046296</v>
      </c>
      <c r="O2523" s="0" t="n">
        <v>100.154</v>
      </c>
      <c r="P2523" s="0" t="n">
        <v>3.236239</v>
      </c>
      <c r="Q2523" s="0" t="s">
        <v>286</v>
      </c>
    </row>
    <row r="2524" customFormat="false" ht="15" hidden="false" customHeight="false" outlineLevel="0" collapsed="false">
      <c r="A2524" s="0" t="s">
        <v>1427</v>
      </c>
      <c r="B2524" s="0" t="s">
        <v>286</v>
      </c>
      <c r="C2524" s="0" t="s">
        <v>325</v>
      </c>
      <c r="D2524" s="0" t="n">
        <v>20180822</v>
      </c>
      <c r="E2524" s="0" t="s">
        <v>1967</v>
      </c>
      <c r="F2524" s="0" t="n">
        <v>20000</v>
      </c>
      <c r="G2524" s="0" t="n">
        <v>99.61</v>
      </c>
      <c r="H2524" s="0" t="n">
        <v>3.460009</v>
      </c>
      <c r="J2524" s="224" t="n">
        <f aca="false">ROUND(D2524/10000,0)</f>
        <v>2018</v>
      </c>
      <c r="K2524" s="224" t="n">
        <f aca="false">ROUND((D2524-J2524*10000)/100,0)</f>
        <v>8</v>
      </c>
      <c r="L2524" s="224" t="n">
        <f aca="false">D2524-J2524*10000-K2524*100</f>
        <v>22</v>
      </c>
      <c r="M2524" s="325" t="n">
        <f aca="false">DATE(J2524,K2524,L2524)</f>
        <v>43334</v>
      </c>
      <c r="N2524" s="222" t="n">
        <f aca="false">M2524+E2524</f>
        <v>43334.5619560185</v>
      </c>
      <c r="O2524" s="0" t="n">
        <v>99.61</v>
      </c>
      <c r="P2524" s="0" t="n">
        <v>3.460009</v>
      </c>
      <c r="Q2524" s="0" t="s">
        <v>286</v>
      </c>
    </row>
    <row r="2525" customFormat="false" ht="15" hidden="false" customHeight="false" outlineLevel="0" collapsed="false">
      <c r="A2525" s="0" t="s">
        <v>1427</v>
      </c>
      <c r="B2525" s="0" t="s">
        <v>286</v>
      </c>
      <c r="C2525" s="0" t="s">
        <v>325</v>
      </c>
      <c r="D2525" s="0" t="n">
        <v>20180822</v>
      </c>
      <c r="E2525" s="0" t="s">
        <v>1130</v>
      </c>
      <c r="F2525" s="0" t="n">
        <v>12000</v>
      </c>
      <c r="G2525" s="0" t="n">
        <v>99.615</v>
      </c>
      <c r="H2525" s="0" t="n">
        <v>3.457946</v>
      </c>
      <c r="J2525" s="224" t="n">
        <f aca="false">ROUND(D2525/10000,0)</f>
        <v>2018</v>
      </c>
      <c r="K2525" s="224" t="n">
        <f aca="false">ROUND((D2525-J2525*10000)/100,0)</f>
        <v>8</v>
      </c>
      <c r="L2525" s="224" t="n">
        <f aca="false">D2525-J2525*10000-K2525*100</f>
        <v>22</v>
      </c>
      <c r="M2525" s="325" t="n">
        <f aca="false">DATE(J2525,K2525,L2525)</f>
        <v>43334</v>
      </c>
      <c r="N2525" s="222" t="n">
        <f aca="false">M2525+E2525</f>
        <v>43334.5634606482</v>
      </c>
      <c r="O2525" s="0" t="n">
        <v>99.615</v>
      </c>
      <c r="P2525" s="0" t="n">
        <v>3.457946</v>
      </c>
      <c r="Q2525" s="0" t="s">
        <v>286</v>
      </c>
    </row>
    <row r="2526" customFormat="false" ht="15" hidden="false" customHeight="false" outlineLevel="0" collapsed="false">
      <c r="A2526" s="0" t="s">
        <v>1427</v>
      </c>
      <c r="B2526" s="0" t="s">
        <v>286</v>
      </c>
      <c r="C2526" s="0" t="s">
        <v>325</v>
      </c>
      <c r="D2526" s="0" t="n">
        <v>20180822</v>
      </c>
      <c r="E2526" s="0" t="s">
        <v>1130</v>
      </c>
      <c r="F2526" s="0" t="n">
        <v>12000</v>
      </c>
      <c r="G2526" s="0" t="n">
        <v>100.561</v>
      </c>
      <c r="H2526" s="0" t="n">
        <v>3.069791</v>
      </c>
      <c r="J2526" s="224" t="n">
        <f aca="false">ROUND(D2526/10000,0)</f>
        <v>2018</v>
      </c>
      <c r="K2526" s="224" t="n">
        <f aca="false">ROUND((D2526-J2526*10000)/100,0)</f>
        <v>8</v>
      </c>
      <c r="L2526" s="224" t="n">
        <f aca="false">D2526-J2526*10000-K2526*100</f>
        <v>22</v>
      </c>
      <c r="M2526" s="325" t="n">
        <f aca="false">DATE(J2526,K2526,L2526)</f>
        <v>43334</v>
      </c>
      <c r="N2526" s="222" t="n">
        <f aca="false">M2526+E2526</f>
        <v>43334.5634606482</v>
      </c>
      <c r="O2526" s="0" t="n">
        <v>100.561</v>
      </c>
      <c r="P2526" s="0" t="n">
        <v>3.069791</v>
      </c>
      <c r="Q2526" s="0" t="s">
        <v>286</v>
      </c>
    </row>
    <row r="2527" customFormat="false" ht="15" hidden="false" customHeight="false" outlineLevel="0" collapsed="false">
      <c r="A2527" s="0" t="s">
        <v>1427</v>
      </c>
      <c r="B2527" s="0" t="s">
        <v>286</v>
      </c>
      <c r="C2527" s="0" t="s">
        <v>325</v>
      </c>
      <c r="D2527" s="0" t="n">
        <v>20180822</v>
      </c>
      <c r="E2527" s="0" t="s">
        <v>1968</v>
      </c>
      <c r="F2527" s="0" t="n">
        <v>175000</v>
      </c>
      <c r="G2527" s="0" t="n">
        <v>99.509</v>
      </c>
      <c r="H2527" s="0" t="n">
        <v>3.501719</v>
      </c>
      <c r="J2527" s="224" t="n">
        <f aca="false">ROUND(D2527/10000,0)</f>
        <v>2018</v>
      </c>
      <c r="K2527" s="224" t="n">
        <f aca="false">ROUND((D2527-J2527*10000)/100,0)</f>
        <v>8</v>
      </c>
      <c r="L2527" s="224" t="n">
        <f aca="false">D2527-J2527*10000-K2527*100</f>
        <v>22</v>
      </c>
      <c r="M2527" s="325" t="n">
        <f aca="false">DATE(J2527,K2527,L2527)</f>
        <v>43334</v>
      </c>
      <c r="N2527" s="222" t="n">
        <f aca="false">M2527+E2527</f>
        <v>43334.5763888889</v>
      </c>
      <c r="O2527" s="0" t="n">
        <v>99.509</v>
      </c>
      <c r="P2527" s="0" t="n">
        <v>3.501719</v>
      </c>
      <c r="Q2527" s="0" t="s">
        <v>286</v>
      </c>
    </row>
    <row r="2528" customFormat="false" ht="15" hidden="false" customHeight="false" outlineLevel="0" collapsed="false">
      <c r="A2528" s="0" t="s">
        <v>1427</v>
      </c>
      <c r="B2528" s="0" t="s">
        <v>286</v>
      </c>
      <c r="C2528" s="0" t="s">
        <v>325</v>
      </c>
      <c r="D2528" s="0" t="n">
        <v>20180822</v>
      </c>
      <c r="E2528" s="0" t="s">
        <v>1968</v>
      </c>
      <c r="F2528" s="0" t="n">
        <v>175000</v>
      </c>
      <c r="G2528" s="0" t="n">
        <v>99.509</v>
      </c>
      <c r="H2528" s="0" t="n">
        <v>3.501719</v>
      </c>
      <c r="J2528" s="224" t="n">
        <f aca="false">ROUND(D2528/10000,0)</f>
        <v>2018</v>
      </c>
      <c r="K2528" s="224" t="n">
        <f aca="false">ROUND((D2528-J2528*10000)/100,0)</f>
        <v>8</v>
      </c>
      <c r="L2528" s="224" t="n">
        <f aca="false">D2528-J2528*10000-K2528*100</f>
        <v>22</v>
      </c>
      <c r="M2528" s="325" t="n">
        <f aca="false">DATE(J2528,K2528,L2528)</f>
        <v>43334</v>
      </c>
      <c r="N2528" s="222" t="n">
        <f aca="false">M2528+E2528</f>
        <v>43334.5763888889</v>
      </c>
      <c r="O2528" s="0" t="n">
        <v>99.509</v>
      </c>
      <c r="P2528" s="0" t="n">
        <v>3.501719</v>
      </c>
      <c r="Q2528" s="0" t="s">
        <v>286</v>
      </c>
    </row>
    <row r="2529" customFormat="false" ht="15" hidden="false" customHeight="false" outlineLevel="0" collapsed="false">
      <c r="A2529" s="0" t="s">
        <v>1427</v>
      </c>
      <c r="B2529" s="0" t="s">
        <v>286</v>
      </c>
      <c r="C2529" s="0" t="s">
        <v>325</v>
      </c>
      <c r="D2529" s="0" t="n">
        <v>20180822</v>
      </c>
      <c r="E2529" s="0" t="s">
        <v>1969</v>
      </c>
      <c r="F2529" s="0" t="n">
        <v>100000</v>
      </c>
      <c r="G2529" s="0" t="n">
        <v>99.447</v>
      </c>
      <c r="H2529" s="0" t="n">
        <v>3.527088</v>
      </c>
      <c r="J2529" s="224" t="n">
        <f aca="false">ROUND(D2529/10000,0)</f>
        <v>2018</v>
      </c>
      <c r="K2529" s="224" t="n">
        <f aca="false">ROUND((D2529-J2529*10000)/100,0)</f>
        <v>8</v>
      </c>
      <c r="L2529" s="224" t="n">
        <f aca="false">D2529-J2529*10000-K2529*100</f>
        <v>22</v>
      </c>
      <c r="M2529" s="325" t="n">
        <f aca="false">DATE(J2529,K2529,L2529)</f>
        <v>43334</v>
      </c>
      <c r="N2529" s="222" t="n">
        <f aca="false">M2529+E2529</f>
        <v>43334.5773958333</v>
      </c>
      <c r="O2529" s="0" t="n">
        <v>99.447</v>
      </c>
      <c r="P2529" s="0" t="n">
        <v>3.527088</v>
      </c>
      <c r="Q2529" s="0" t="s">
        <v>286</v>
      </c>
    </row>
    <row r="2530" customFormat="false" ht="15" hidden="false" customHeight="false" outlineLevel="0" collapsed="false">
      <c r="A2530" s="0" t="s">
        <v>1427</v>
      </c>
      <c r="B2530" s="0" t="s">
        <v>286</v>
      </c>
      <c r="C2530" s="0" t="s">
        <v>325</v>
      </c>
      <c r="D2530" s="0" t="n">
        <v>20180822</v>
      </c>
      <c r="E2530" s="0" t="s">
        <v>1970</v>
      </c>
      <c r="F2530" s="0" t="n">
        <v>20000</v>
      </c>
      <c r="G2530" s="0" t="n">
        <v>99.615</v>
      </c>
      <c r="H2530" s="0" t="n">
        <v>3.457946</v>
      </c>
      <c r="J2530" s="224" t="n">
        <f aca="false">ROUND(D2530/10000,0)</f>
        <v>2018</v>
      </c>
      <c r="K2530" s="224" t="n">
        <f aca="false">ROUND((D2530-J2530*10000)/100,0)</f>
        <v>8</v>
      </c>
      <c r="L2530" s="224" t="n">
        <f aca="false">D2530-J2530*10000-K2530*100</f>
        <v>22</v>
      </c>
      <c r="M2530" s="325" t="n">
        <f aca="false">DATE(J2530,K2530,L2530)</f>
        <v>43334</v>
      </c>
      <c r="N2530" s="222" t="n">
        <f aca="false">M2530+E2530</f>
        <v>43334.5799768519</v>
      </c>
      <c r="O2530" s="0" t="n">
        <v>99.615</v>
      </c>
      <c r="P2530" s="0" t="n">
        <v>3.457946</v>
      </c>
      <c r="Q2530" s="0" t="s">
        <v>286</v>
      </c>
    </row>
    <row r="2531" customFormat="false" ht="15" hidden="false" customHeight="false" outlineLevel="0" collapsed="false">
      <c r="A2531" s="0" t="s">
        <v>1427</v>
      </c>
      <c r="B2531" s="0" t="s">
        <v>286</v>
      </c>
      <c r="C2531" s="0" t="s">
        <v>325</v>
      </c>
      <c r="D2531" s="0" t="n">
        <v>20180822</v>
      </c>
      <c r="E2531" s="0" t="s">
        <v>1970</v>
      </c>
      <c r="F2531" s="0" t="n">
        <v>20000</v>
      </c>
      <c r="G2531" s="0" t="n">
        <v>100.362</v>
      </c>
      <c r="H2531" s="0" t="n">
        <v>3.151071</v>
      </c>
      <c r="J2531" s="224" t="n">
        <f aca="false">ROUND(D2531/10000,0)</f>
        <v>2018</v>
      </c>
      <c r="K2531" s="224" t="n">
        <f aca="false">ROUND((D2531-J2531*10000)/100,0)</f>
        <v>8</v>
      </c>
      <c r="L2531" s="224" t="n">
        <f aca="false">D2531-J2531*10000-K2531*100</f>
        <v>22</v>
      </c>
      <c r="M2531" s="325" t="n">
        <f aca="false">DATE(J2531,K2531,L2531)</f>
        <v>43334</v>
      </c>
      <c r="N2531" s="222" t="n">
        <f aca="false">M2531+E2531</f>
        <v>43334.5799768519</v>
      </c>
      <c r="O2531" s="0" t="n">
        <v>100.362</v>
      </c>
      <c r="P2531" s="0" t="n">
        <v>3.151071</v>
      </c>
      <c r="Q2531" s="0" t="s">
        <v>286</v>
      </c>
    </row>
    <row r="2532" customFormat="false" ht="15" hidden="false" customHeight="false" outlineLevel="0" collapsed="false">
      <c r="A2532" s="0" t="s">
        <v>1427</v>
      </c>
      <c r="B2532" s="0" t="s">
        <v>286</v>
      </c>
      <c r="C2532" s="0" t="s">
        <v>325</v>
      </c>
      <c r="D2532" s="0" t="n">
        <v>20180822</v>
      </c>
      <c r="E2532" s="0" t="s">
        <v>1970</v>
      </c>
      <c r="F2532" s="0" t="n">
        <v>20000</v>
      </c>
      <c r="G2532" s="0" t="n">
        <v>99.615</v>
      </c>
      <c r="H2532" s="0" t="n">
        <v>3.457946</v>
      </c>
      <c r="J2532" s="224" t="n">
        <f aca="false">ROUND(D2532/10000,0)</f>
        <v>2018</v>
      </c>
      <c r="K2532" s="224" t="n">
        <f aca="false">ROUND((D2532-J2532*10000)/100,0)</f>
        <v>8</v>
      </c>
      <c r="L2532" s="224" t="n">
        <f aca="false">D2532-J2532*10000-K2532*100</f>
        <v>22</v>
      </c>
      <c r="M2532" s="325" t="n">
        <f aca="false">DATE(J2532,K2532,L2532)</f>
        <v>43334</v>
      </c>
      <c r="N2532" s="222" t="n">
        <f aca="false">M2532+E2532</f>
        <v>43334.5799768519</v>
      </c>
      <c r="O2532" s="0" t="n">
        <v>99.615</v>
      </c>
      <c r="P2532" s="0" t="n">
        <v>3.457946</v>
      </c>
      <c r="Q2532" s="0" t="s">
        <v>286</v>
      </c>
    </row>
    <row r="2533" customFormat="false" ht="15" hidden="false" customHeight="false" outlineLevel="0" collapsed="false">
      <c r="A2533" s="0" t="s">
        <v>1427</v>
      </c>
      <c r="B2533" s="0" t="s">
        <v>286</v>
      </c>
      <c r="C2533" s="0" t="s">
        <v>325</v>
      </c>
      <c r="D2533" s="0" t="n">
        <v>20180822</v>
      </c>
      <c r="E2533" s="0" t="s">
        <v>1971</v>
      </c>
      <c r="F2533" s="0" t="n">
        <v>50000</v>
      </c>
      <c r="G2533" s="0" t="n">
        <v>99.53</v>
      </c>
      <c r="H2533" s="0" t="n">
        <v>3.493043</v>
      </c>
      <c r="J2533" s="224" t="n">
        <f aca="false">ROUND(D2533/10000,0)</f>
        <v>2018</v>
      </c>
      <c r="K2533" s="224" t="n">
        <f aca="false">ROUND((D2533-J2533*10000)/100,0)</f>
        <v>8</v>
      </c>
      <c r="L2533" s="224" t="n">
        <f aca="false">D2533-J2533*10000-K2533*100</f>
        <v>22</v>
      </c>
      <c r="M2533" s="325" t="n">
        <f aca="false">DATE(J2533,K2533,L2533)</f>
        <v>43334</v>
      </c>
      <c r="N2533" s="222" t="n">
        <f aca="false">M2533+E2533</f>
        <v>43334.6191203704</v>
      </c>
      <c r="O2533" s="0" t="n">
        <v>99.53</v>
      </c>
      <c r="P2533" s="0" t="n">
        <v>3.493043</v>
      </c>
      <c r="Q2533" s="0" t="s">
        <v>286</v>
      </c>
    </row>
    <row r="2534" customFormat="false" ht="15" hidden="false" customHeight="false" outlineLevel="0" collapsed="false">
      <c r="A2534" s="0" t="s">
        <v>1427</v>
      </c>
      <c r="B2534" s="0" t="s">
        <v>286</v>
      </c>
      <c r="C2534" s="0" t="s">
        <v>325</v>
      </c>
      <c r="D2534" s="0" t="n">
        <v>20180822</v>
      </c>
      <c r="E2534" s="0" t="s">
        <v>1972</v>
      </c>
      <c r="F2534" s="0" t="n">
        <v>20000</v>
      </c>
      <c r="G2534" s="0" t="n">
        <v>99.7</v>
      </c>
      <c r="H2534" s="0" t="n">
        <v>3.422885</v>
      </c>
      <c r="J2534" s="224" t="n">
        <f aca="false">ROUND(D2534/10000,0)</f>
        <v>2018</v>
      </c>
      <c r="K2534" s="224" t="n">
        <f aca="false">ROUND((D2534-J2534*10000)/100,0)</f>
        <v>8</v>
      </c>
      <c r="L2534" s="224" t="n">
        <f aca="false">D2534-J2534*10000-K2534*100</f>
        <v>22</v>
      </c>
      <c r="M2534" s="325" t="n">
        <f aca="false">DATE(J2534,K2534,L2534)</f>
        <v>43334</v>
      </c>
      <c r="N2534" s="222" t="n">
        <f aca="false">M2534+E2534</f>
        <v>43334.6255671296</v>
      </c>
      <c r="O2534" s="0" t="n">
        <v>99.7</v>
      </c>
      <c r="P2534" s="0" t="n">
        <v>3.422885</v>
      </c>
      <c r="Q2534" s="0" t="s">
        <v>286</v>
      </c>
    </row>
    <row r="2535" customFormat="false" ht="15" hidden="false" customHeight="false" outlineLevel="0" collapsed="false">
      <c r="A2535" s="0" t="s">
        <v>1427</v>
      </c>
      <c r="B2535" s="0" t="s">
        <v>286</v>
      </c>
      <c r="C2535" s="0" t="s">
        <v>325</v>
      </c>
      <c r="D2535" s="0" t="n">
        <v>20180822</v>
      </c>
      <c r="E2535" s="0" t="s">
        <v>1972</v>
      </c>
      <c r="F2535" s="0" t="n">
        <v>20000</v>
      </c>
      <c r="G2535" s="0" t="n">
        <v>99.6</v>
      </c>
      <c r="H2535" s="0" t="n">
        <v>3.464137</v>
      </c>
      <c r="J2535" s="224" t="n">
        <f aca="false">ROUND(D2535/10000,0)</f>
        <v>2018</v>
      </c>
      <c r="K2535" s="224" t="n">
        <f aca="false">ROUND((D2535-J2535*10000)/100,0)</f>
        <v>8</v>
      </c>
      <c r="L2535" s="224" t="n">
        <f aca="false">D2535-J2535*10000-K2535*100</f>
        <v>22</v>
      </c>
      <c r="M2535" s="325" t="n">
        <f aca="false">DATE(J2535,K2535,L2535)</f>
        <v>43334</v>
      </c>
      <c r="N2535" s="222" t="n">
        <f aca="false">M2535+E2535</f>
        <v>43334.6255671296</v>
      </c>
      <c r="O2535" s="0" t="n">
        <v>99.6</v>
      </c>
      <c r="P2535" s="0" t="n">
        <v>3.464137</v>
      </c>
      <c r="Q2535" s="0" t="s">
        <v>286</v>
      </c>
    </row>
    <row r="2536" customFormat="false" ht="15" hidden="false" customHeight="false" outlineLevel="0" collapsed="false">
      <c r="A2536" s="0" t="s">
        <v>1427</v>
      </c>
      <c r="B2536" s="0" t="s">
        <v>286</v>
      </c>
      <c r="C2536" s="0" t="s">
        <v>325</v>
      </c>
      <c r="D2536" s="0" t="n">
        <v>20180822</v>
      </c>
      <c r="E2536" s="0" t="s">
        <v>1972</v>
      </c>
      <c r="F2536" s="0" t="n">
        <v>20000</v>
      </c>
      <c r="G2536" s="0" t="n">
        <v>99.6</v>
      </c>
      <c r="H2536" s="0" t="n">
        <v>3.464137</v>
      </c>
      <c r="J2536" s="224" t="n">
        <f aca="false">ROUND(D2536/10000,0)</f>
        <v>2018</v>
      </c>
      <c r="K2536" s="224" t="n">
        <f aca="false">ROUND((D2536-J2536*10000)/100,0)</f>
        <v>8</v>
      </c>
      <c r="L2536" s="224" t="n">
        <f aca="false">D2536-J2536*10000-K2536*100</f>
        <v>22</v>
      </c>
      <c r="M2536" s="325" t="n">
        <f aca="false">DATE(J2536,K2536,L2536)</f>
        <v>43334</v>
      </c>
      <c r="N2536" s="222" t="n">
        <f aca="false">M2536+E2536</f>
        <v>43334.6255671296</v>
      </c>
      <c r="O2536" s="0" t="n">
        <v>99.6</v>
      </c>
      <c r="P2536" s="0" t="n">
        <v>3.464137</v>
      </c>
      <c r="Q2536" s="0" t="s">
        <v>286</v>
      </c>
    </row>
    <row r="2537" customFormat="false" ht="15" hidden="false" customHeight="false" outlineLevel="0" collapsed="false">
      <c r="A2537" s="0" t="s">
        <v>1427</v>
      </c>
      <c r="B2537" s="0" t="s">
        <v>286</v>
      </c>
      <c r="C2537" s="0" t="s">
        <v>325</v>
      </c>
      <c r="D2537" s="0" t="n">
        <v>20180823</v>
      </c>
      <c r="E2537" s="0" t="s">
        <v>514</v>
      </c>
      <c r="F2537" s="0" t="n">
        <v>25000</v>
      </c>
      <c r="G2537" s="0" t="n">
        <v>99.527</v>
      </c>
      <c r="H2537" s="0" t="n">
        <v>3.494967</v>
      </c>
      <c r="J2537" s="224" t="n">
        <f aca="false">ROUND(D2537/10000,0)</f>
        <v>2018</v>
      </c>
      <c r="K2537" s="224" t="n">
        <f aca="false">ROUND((D2537-J2537*10000)/100,0)</f>
        <v>8</v>
      </c>
      <c r="L2537" s="224" t="n">
        <f aca="false">D2537-J2537*10000-K2537*100</f>
        <v>23</v>
      </c>
      <c r="M2537" s="325" t="n">
        <f aca="false">DATE(J2537,K2537,L2537)</f>
        <v>43335</v>
      </c>
      <c r="N2537" s="222" t="n">
        <f aca="false">M2537+E2537</f>
        <v>43335.3407175926</v>
      </c>
      <c r="O2537" s="0" t="n">
        <v>99.527</v>
      </c>
      <c r="P2537" s="0" t="n">
        <v>3.494967</v>
      </c>
      <c r="Q2537" s="0" t="s">
        <v>286</v>
      </c>
    </row>
    <row r="2538" customFormat="false" ht="15" hidden="false" customHeight="false" outlineLevel="0" collapsed="false">
      <c r="A2538" s="0" t="s">
        <v>1427</v>
      </c>
      <c r="B2538" s="0" t="s">
        <v>286</v>
      </c>
      <c r="C2538" s="0" t="s">
        <v>325</v>
      </c>
      <c r="D2538" s="0" t="n">
        <v>20180823</v>
      </c>
      <c r="E2538" s="0" t="s">
        <v>1973</v>
      </c>
      <c r="F2538" s="0" t="n">
        <v>15000</v>
      </c>
      <c r="G2538" s="0" t="n">
        <v>99.623</v>
      </c>
      <c r="H2538" s="0" t="n">
        <v>3.455204</v>
      </c>
      <c r="J2538" s="224" t="n">
        <f aca="false">ROUND(D2538/10000,0)</f>
        <v>2018</v>
      </c>
      <c r="K2538" s="224" t="n">
        <f aca="false">ROUND((D2538-J2538*10000)/100,0)</f>
        <v>8</v>
      </c>
      <c r="L2538" s="224" t="n">
        <f aca="false">D2538-J2538*10000-K2538*100</f>
        <v>23</v>
      </c>
      <c r="M2538" s="325" t="n">
        <f aca="false">DATE(J2538,K2538,L2538)</f>
        <v>43335</v>
      </c>
      <c r="N2538" s="222" t="n">
        <f aca="false">M2538+E2538</f>
        <v>43335.3563310185</v>
      </c>
      <c r="O2538" s="0" t="n">
        <v>99.623</v>
      </c>
      <c r="P2538" s="0" t="n">
        <v>3.455204</v>
      </c>
      <c r="Q2538" s="0" t="s">
        <v>286</v>
      </c>
    </row>
    <row r="2539" customFormat="false" ht="15" hidden="false" customHeight="false" outlineLevel="0" collapsed="false">
      <c r="A2539" s="0" t="s">
        <v>1427</v>
      </c>
      <c r="B2539" s="0" t="s">
        <v>286</v>
      </c>
      <c r="C2539" s="0" t="s">
        <v>325</v>
      </c>
      <c r="D2539" s="0" t="n">
        <v>20180823</v>
      </c>
      <c r="E2539" s="0" t="s">
        <v>1973</v>
      </c>
      <c r="F2539" s="0" t="n">
        <v>15000</v>
      </c>
      <c r="G2539" s="0" t="n">
        <v>99.623</v>
      </c>
      <c r="H2539" s="0" t="n">
        <v>3.455204</v>
      </c>
      <c r="J2539" s="224" t="n">
        <f aca="false">ROUND(D2539/10000,0)</f>
        <v>2018</v>
      </c>
      <c r="K2539" s="224" t="n">
        <f aca="false">ROUND((D2539-J2539*10000)/100,0)</f>
        <v>8</v>
      </c>
      <c r="L2539" s="224" t="n">
        <f aca="false">D2539-J2539*10000-K2539*100</f>
        <v>23</v>
      </c>
      <c r="M2539" s="325" t="n">
        <f aca="false">DATE(J2539,K2539,L2539)</f>
        <v>43335</v>
      </c>
      <c r="N2539" s="222" t="n">
        <f aca="false">M2539+E2539</f>
        <v>43335.3563310185</v>
      </c>
      <c r="O2539" s="0" t="n">
        <v>99.623</v>
      </c>
      <c r="P2539" s="0" t="n">
        <v>3.455204</v>
      </c>
      <c r="Q2539" s="0" t="s">
        <v>286</v>
      </c>
    </row>
    <row r="2540" customFormat="false" ht="15" hidden="false" customHeight="false" outlineLevel="0" collapsed="false">
      <c r="A2540" s="0" t="s">
        <v>1427</v>
      </c>
      <c r="B2540" s="0" t="s">
        <v>286</v>
      </c>
      <c r="C2540" s="0" t="s">
        <v>325</v>
      </c>
      <c r="D2540" s="0" t="n">
        <v>20180823</v>
      </c>
      <c r="E2540" s="0" t="s">
        <v>1974</v>
      </c>
      <c r="F2540" s="0" t="n">
        <v>30000</v>
      </c>
      <c r="G2540" s="0" t="n">
        <v>99.489</v>
      </c>
      <c r="H2540" s="0" t="n">
        <v>3.51072</v>
      </c>
      <c r="J2540" s="224" t="n">
        <f aca="false">ROUND(D2540/10000,0)</f>
        <v>2018</v>
      </c>
      <c r="K2540" s="224" t="n">
        <f aca="false">ROUND((D2540-J2540*10000)/100,0)</f>
        <v>8</v>
      </c>
      <c r="L2540" s="224" t="n">
        <f aca="false">D2540-J2540*10000-K2540*100</f>
        <v>23</v>
      </c>
      <c r="M2540" s="325" t="n">
        <f aca="false">DATE(J2540,K2540,L2540)</f>
        <v>43335</v>
      </c>
      <c r="N2540" s="222" t="n">
        <f aca="false">M2540+E2540</f>
        <v>43335.3617708333</v>
      </c>
      <c r="O2540" s="0" t="n">
        <v>99.489</v>
      </c>
      <c r="P2540" s="0" t="n">
        <v>3.51072</v>
      </c>
      <c r="Q2540" s="0" t="s">
        <v>286</v>
      </c>
    </row>
    <row r="2541" customFormat="false" ht="15" hidden="false" customHeight="false" outlineLevel="0" collapsed="false">
      <c r="A2541" s="0" t="s">
        <v>1427</v>
      </c>
      <c r="B2541" s="0" t="s">
        <v>286</v>
      </c>
      <c r="C2541" s="0" t="s">
        <v>325</v>
      </c>
      <c r="D2541" s="0" t="n">
        <v>20180823</v>
      </c>
      <c r="E2541" s="0" t="s">
        <v>1975</v>
      </c>
      <c r="F2541" s="0" t="n">
        <v>10000</v>
      </c>
      <c r="G2541" s="0" t="n">
        <v>99.617</v>
      </c>
      <c r="H2541" s="0" t="n">
        <v>3.457688</v>
      </c>
      <c r="J2541" s="224" t="n">
        <f aca="false">ROUND(D2541/10000,0)</f>
        <v>2018</v>
      </c>
      <c r="K2541" s="224" t="n">
        <f aca="false">ROUND((D2541-J2541*10000)/100,0)</f>
        <v>8</v>
      </c>
      <c r="L2541" s="224" t="n">
        <f aca="false">D2541-J2541*10000-K2541*100</f>
        <v>23</v>
      </c>
      <c r="M2541" s="325" t="n">
        <f aca="false">DATE(J2541,K2541,L2541)</f>
        <v>43335</v>
      </c>
      <c r="N2541" s="222" t="n">
        <f aca="false">M2541+E2541</f>
        <v>43335.4218171296</v>
      </c>
      <c r="O2541" s="0" t="n">
        <v>99.617</v>
      </c>
      <c r="P2541" s="0" t="n">
        <v>3.457688</v>
      </c>
      <c r="Q2541" s="0" t="s">
        <v>286</v>
      </c>
    </row>
    <row r="2542" customFormat="false" ht="15" hidden="false" customHeight="false" outlineLevel="0" collapsed="false">
      <c r="A2542" s="0" t="s">
        <v>1427</v>
      </c>
      <c r="B2542" s="0" t="s">
        <v>286</v>
      </c>
      <c r="C2542" s="0" t="s">
        <v>325</v>
      </c>
      <c r="D2542" s="0" t="n">
        <v>20180823</v>
      </c>
      <c r="E2542" s="0" t="s">
        <v>1975</v>
      </c>
      <c r="F2542" s="0" t="n">
        <v>10000</v>
      </c>
      <c r="G2542" s="0" t="n">
        <v>99.617</v>
      </c>
      <c r="H2542" s="0" t="n">
        <v>3.457688</v>
      </c>
      <c r="J2542" s="224" t="n">
        <f aca="false">ROUND(D2542/10000,0)</f>
        <v>2018</v>
      </c>
      <c r="K2542" s="224" t="n">
        <f aca="false">ROUND((D2542-J2542*10000)/100,0)</f>
        <v>8</v>
      </c>
      <c r="L2542" s="224" t="n">
        <f aca="false">D2542-J2542*10000-K2542*100</f>
        <v>23</v>
      </c>
      <c r="M2542" s="325" t="n">
        <f aca="false">DATE(J2542,K2542,L2542)</f>
        <v>43335</v>
      </c>
      <c r="N2542" s="222" t="n">
        <f aca="false">M2542+E2542</f>
        <v>43335.4218171296</v>
      </c>
      <c r="O2542" s="0" t="n">
        <v>99.617</v>
      </c>
      <c r="P2542" s="0" t="n">
        <v>3.457688</v>
      </c>
      <c r="Q2542" s="0" t="s">
        <v>286</v>
      </c>
    </row>
    <row r="2543" customFormat="false" ht="15" hidden="false" customHeight="false" outlineLevel="0" collapsed="false">
      <c r="A2543" s="0" t="s">
        <v>1427</v>
      </c>
      <c r="B2543" s="0" t="s">
        <v>286</v>
      </c>
      <c r="C2543" s="0" t="s">
        <v>325</v>
      </c>
      <c r="D2543" s="0" t="n">
        <v>20180823</v>
      </c>
      <c r="E2543" s="0" t="s">
        <v>1975</v>
      </c>
      <c r="F2543" s="0" t="n">
        <v>10000</v>
      </c>
      <c r="G2543" s="0" t="n">
        <v>99.617</v>
      </c>
      <c r="H2543" s="0" t="n">
        <v>3.457688</v>
      </c>
      <c r="J2543" s="224" t="n">
        <f aca="false">ROUND(D2543/10000,0)</f>
        <v>2018</v>
      </c>
      <c r="K2543" s="224" t="n">
        <f aca="false">ROUND((D2543-J2543*10000)/100,0)</f>
        <v>8</v>
      </c>
      <c r="L2543" s="224" t="n">
        <f aca="false">D2543-J2543*10000-K2543*100</f>
        <v>23</v>
      </c>
      <c r="M2543" s="325" t="n">
        <f aca="false">DATE(J2543,K2543,L2543)</f>
        <v>43335</v>
      </c>
      <c r="N2543" s="222" t="n">
        <f aca="false">M2543+E2543</f>
        <v>43335.4218171296</v>
      </c>
      <c r="O2543" s="0" t="n">
        <v>99.617</v>
      </c>
      <c r="P2543" s="0" t="n">
        <v>3.457688</v>
      </c>
      <c r="Q2543" s="0" t="s">
        <v>286</v>
      </c>
    </row>
    <row r="2544" customFormat="false" ht="15" hidden="false" customHeight="false" outlineLevel="0" collapsed="false">
      <c r="A2544" s="0" t="s">
        <v>1427</v>
      </c>
      <c r="B2544" s="0" t="s">
        <v>286</v>
      </c>
      <c r="C2544" s="0" t="s">
        <v>325</v>
      </c>
      <c r="D2544" s="0" t="n">
        <v>20180823</v>
      </c>
      <c r="E2544" s="0" t="s">
        <v>1976</v>
      </c>
      <c r="F2544" s="0" t="n">
        <v>49000</v>
      </c>
      <c r="G2544" s="0" t="n">
        <v>99.405</v>
      </c>
      <c r="H2544" s="0" t="n">
        <v>3.545567</v>
      </c>
      <c r="J2544" s="224" t="n">
        <f aca="false">ROUND(D2544/10000,0)</f>
        <v>2018</v>
      </c>
      <c r="K2544" s="224" t="n">
        <f aca="false">ROUND((D2544-J2544*10000)/100,0)</f>
        <v>8</v>
      </c>
      <c r="L2544" s="224" t="n">
        <f aca="false">D2544-J2544*10000-K2544*100</f>
        <v>23</v>
      </c>
      <c r="M2544" s="325" t="n">
        <f aca="false">DATE(J2544,K2544,L2544)</f>
        <v>43335</v>
      </c>
      <c r="N2544" s="222" t="n">
        <f aca="false">M2544+E2544</f>
        <v>43335.4326273148</v>
      </c>
      <c r="O2544" s="0" t="n">
        <v>99.405</v>
      </c>
      <c r="P2544" s="0" t="n">
        <v>3.545567</v>
      </c>
      <c r="Q2544" s="0" t="s">
        <v>286</v>
      </c>
    </row>
    <row r="2545" customFormat="false" ht="15" hidden="false" customHeight="false" outlineLevel="0" collapsed="false">
      <c r="A2545" s="0" t="s">
        <v>1427</v>
      </c>
      <c r="B2545" s="0" t="s">
        <v>286</v>
      </c>
      <c r="C2545" s="0" t="s">
        <v>325</v>
      </c>
      <c r="D2545" s="0" t="n">
        <v>20180823</v>
      </c>
      <c r="E2545" s="0" t="s">
        <v>1976</v>
      </c>
      <c r="F2545" s="0" t="n">
        <v>49000</v>
      </c>
      <c r="G2545" s="0" t="n">
        <v>99.446</v>
      </c>
      <c r="H2545" s="0" t="n">
        <v>3.528554</v>
      </c>
      <c r="J2545" s="224" t="n">
        <f aca="false">ROUND(D2545/10000,0)</f>
        <v>2018</v>
      </c>
      <c r="K2545" s="224" t="n">
        <f aca="false">ROUND((D2545-J2545*10000)/100,0)</f>
        <v>8</v>
      </c>
      <c r="L2545" s="224" t="n">
        <f aca="false">D2545-J2545*10000-K2545*100</f>
        <v>23</v>
      </c>
      <c r="M2545" s="325" t="n">
        <f aca="false">DATE(J2545,K2545,L2545)</f>
        <v>43335</v>
      </c>
      <c r="N2545" s="222" t="n">
        <f aca="false">M2545+E2545</f>
        <v>43335.4326273148</v>
      </c>
      <c r="O2545" s="0" t="n">
        <v>99.446</v>
      </c>
      <c r="P2545" s="0" t="n">
        <v>3.528554</v>
      </c>
      <c r="Q2545" s="0" t="s">
        <v>286</v>
      </c>
    </row>
    <row r="2546" customFormat="false" ht="15" hidden="false" customHeight="false" outlineLevel="0" collapsed="false">
      <c r="A2546" s="0" t="s">
        <v>1427</v>
      </c>
      <c r="B2546" s="0" t="s">
        <v>286</v>
      </c>
      <c r="C2546" s="0" t="s">
        <v>325</v>
      </c>
      <c r="D2546" s="0" t="n">
        <v>20180823</v>
      </c>
      <c r="E2546" s="0" t="s">
        <v>1977</v>
      </c>
      <c r="F2546" s="0" t="n">
        <v>10000</v>
      </c>
      <c r="G2546" s="0" t="n">
        <v>99.611</v>
      </c>
      <c r="H2546" s="0" t="n">
        <v>3.460172</v>
      </c>
      <c r="J2546" s="224" t="n">
        <f aca="false">ROUND(D2546/10000,0)</f>
        <v>2018</v>
      </c>
      <c r="K2546" s="224" t="n">
        <f aca="false">ROUND((D2546-J2546*10000)/100,0)</f>
        <v>8</v>
      </c>
      <c r="L2546" s="224" t="n">
        <f aca="false">D2546-J2546*10000-K2546*100</f>
        <v>23</v>
      </c>
      <c r="M2546" s="325" t="n">
        <f aca="false">DATE(J2546,K2546,L2546)</f>
        <v>43335</v>
      </c>
      <c r="N2546" s="222" t="n">
        <f aca="false">M2546+E2546</f>
        <v>43335.4706712963</v>
      </c>
      <c r="O2546" s="0" t="n">
        <v>99.611</v>
      </c>
      <c r="P2546" s="0" t="n">
        <v>3.460172</v>
      </c>
      <c r="Q2546" s="0" t="s">
        <v>286</v>
      </c>
    </row>
    <row r="2547" customFormat="false" ht="15" hidden="false" customHeight="false" outlineLevel="0" collapsed="false">
      <c r="A2547" s="0" t="s">
        <v>1427</v>
      </c>
      <c r="B2547" s="0" t="s">
        <v>286</v>
      </c>
      <c r="C2547" s="0" t="s">
        <v>325</v>
      </c>
      <c r="D2547" s="0" t="n">
        <v>20180823</v>
      </c>
      <c r="E2547" s="0" t="s">
        <v>1977</v>
      </c>
      <c r="F2547" s="0" t="n">
        <v>10000</v>
      </c>
      <c r="G2547" s="0" t="n">
        <v>99.611</v>
      </c>
      <c r="H2547" s="0" t="n">
        <v>3.460172</v>
      </c>
      <c r="J2547" s="224" t="n">
        <f aca="false">ROUND(D2547/10000,0)</f>
        <v>2018</v>
      </c>
      <c r="K2547" s="224" t="n">
        <f aca="false">ROUND((D2547-J2547*10000)/100,0)</f>
        <v>8</v>
      </c>
      <c r="L2547" s="224" t="n">
        <f aca="false">D2547-J2547*10000-K2547*100</f>
        <v>23</v>
      </c>
      <c r="M2547" s="325" t="n">
        <f aca="false">DATE(J2547,K2547,L2547)</f>
        <v>43335</v>
      </c>
      <c r="N2547" s="222" t="n">
        <f aca="false">M2547+E2547</f>
        <v>43335.4706712963</v>
      </c>
      <c r="O2547" s="0" t="n">
        <v>99.611</v>
      </c>
      <c r="P2547" s="0" t="n">
        <v>3.460172</v>
      </c>
      <c r="Q2547" s="0" t="s">
        <v>286</v>
      </c>
    </row>
    <row r="2548" customFormat="false" ht="15" hidden="false" customHeight="false" outlineLevel="0" collapsed="false">
      <c r="A2548" s="0" t="s">
        <v>1427</v>
      </c>
      <c r="B2548" s="0" t="s">
        <v>286</v>
      </c>
      <c r="C2548" s="0" t="s">
        <v>325</v>
      </c>
      <c r="D2548" s="0" t="n">
        <v>20180823</v>
      </c>
      <c r="E2548" s="0" t="s">
        <v>1978</v>
      </c>
      <c r="F2548" s="0" t="n">
        <v>10000</v>
      </c>
      <c r="G2548" s="0" t="n">
        <v>99.568</v>
      </c>
      <c r="H2548" s="0" t="n">
        <v>3.477979</v>
      </c>
      <c r="J2548" s="224" t="n">
        <f aca="false">ROUND(D2548/10000,0)</f>
        <v>2018</v>
      </c>
      <c r="K2548" s="224" t="n">
        <f aca="false">ROUND((D2548-J2548*10000)/100,0)</f>
        <v>8</v>
      </c>
      <c r="L2548" s="224" t="n">
        <f aca="false">D2548-J2548*10000-K2548*100</f>
        <v>23</v>
      </c>
      <c r="M2548" s="325" t="n">
        <f aca="false">DATE(J2548,K2548,L2548)</f>
        <v>43335</v>
      </c>
      <c r="N2548" s="222" t="n">
        <f aca="false">M2548+E2548</f>
        <v>43335.5351157407</v>
      </c>
      <c r="O2548" s="0" t="n">
        <v>99.568</v>
      </c>
      <c r="P2548" s="0" t="n">
        <v>3.477979</v>
      </c>
      <c r="Q2548" s="0" t="s">
        <v>286</v>
      </c>
    </row>
    <row r="2549" customFormat="false" ht="15" hidden="false" customHeight="false" outlineLevel="0" collapsed="false">
      <c r="A2549" s="0" t="s">
        <v>1427</v>
      </c>
      <c r="B2549" s="0" t="s">
        <v>286</v>
      </c>
      <c r="C2549" s="0" t="s">
        <v>325</v>
      </c>
      <c r="D2549" s="0" t="n">
        <v>20180823</v>
      </c>
      <c r="E2549" s="0" t="s">
        <v>1978</v>
      </c>
      <c r="F2549" s="0" t="n">
        <v>10000</v>
      </c>
      <c r="G2549" s="0" t="n">
        <v>99.568</v>
      </c>
      <c r="H2549" s="0" t="n">
        <v>3.477979</v>
      </c>
      <c r="J2549" s="224" t="n">
        <f aca="false">ROUND(D2549/10000,0)</f>
        <v>2018</v>
      </c>
      <c r="K2549" s="224" t="n">
        <f aca="false">ROUND((D2549-J2549*10000)/100,0)</f>
        <v>8</v>
      </c>
      <c r="L2549" s="224" t="n">
        <f aca="false">D2549-J2549*10000-K2549*100</f>
        <v>23</v>
      </c>
      <c r="M2549" s="325" t="n">
        <f aca="false">DATE(J2549,K2549,L2549)</f>
        <v>43335</v>
      </c>
      <c r="N2549" s="222" t="n">
        <f aca="false">M2549+E2549</f>
        <v>43335.5351157407</v>
      </c>
      <c r="O2549" s="0" t="n">
        <v>99.568</v>
      </c>
      <c r="P2549" s="0" t="n">
        <v>3.477979</v>
      </c>
      <c r="Q2549" s="0" t="s">
        <v>286</v>
      </c>
    </row>
    <row r="2550" customFormat="false" ht="15" hidden="false" customHeight="false" outlineLevel="0" collapsed="false">
      <c r="A2550" s="0" t="s">
        <v>1427</v>
      </c>
      <c r="B2550" s="0" t="s">
        <v>286</v>
      </c>
      <c r="C2550" s="0" t="s">
        <v>325</v>
      </c>
      <c r="D2550" s="0" t="n">
        <v>20180823</v>
      </c>
      <c r="E2550" s="0" t="s">
        <v>768</v>
      </c>
      <c r="F2550" s="0" t="n">
        <v>25000</v>
      </c>
      <c r="G2550" s="0" t="n">
        <v>99.537</v>
      </c>
      <c r="H2550" s="0" t="n">
        <v>3.490823</v>
      </c>
      <c r="J2550" s="224" t="n">
        <f aca="false">ROUND(D2550/10000,0)</f>
        <v>2018</v>
      </c>
      <c r="K2550" s="224" t="n">
        <f aca="false">ROUND((D2550-J2550*10000)/100,0)</f>
        <v>8</v>
      </c>
      <c r="L2550" s="224" t="n">
        <f aca="false">D2550-J2550*10000-K2550*100</f>
        <v>23</v>
      </c>
      <c r="M2550" s="325" t="n">
        <f aca="false">DATE(J2550,K2550,L2550)</f>
        <v>43335</v>
      </c>
      <c r="N2550" s="222" t="n">
        <f aca="false">M2550+E2550</f>
        <v>43335.5675694444</v>
      </c>
      <c r="O2550" s="0" t="n">
        <v>99.537</v>
      </c>
      <c r="P2550" s="0" t="n">
        <v>3.490823</v>
      </c>
      <c r="Q2550" s="0" t="s">
        <v>286</v>
      </c>
    </row>
    <row r="2551" customFormat="false" ht="15" hidden="false" customHeight="false" outlineLevel="0" collapsed="false">
      <c r="A2551" s="0" t="s">
        <v>1427</v>
      </c>
      <c r="B2551" s="0" t="s">
        <v>286</v>
      </c>
      <c r="C2551" s="0" t="s">
        <v>325</v>
      </c>
      <c r="D2551" s="0" t="n">
        <v>20180823</v>
      </c>
      <c r="E2551" s="0" t="s">
        <v>1979</v>
      </c>
      <c r="F2551" s="0" t="n">
        <v>12000</v>
      </c>
      <c r="G2551" s="0" t="n">
        <v>99.574</v>
      </c>
      <c r="H2551" s="0" t="n">
        <v>3.475494</v>
      </c>
      <c r="J2551" s="224" t="n">
        <f aca="false">ROUND(D2551/10000,0)</f>
        <v>2018</v>
      </c>
      <c r="K2551" s="224" t="n">
        <f aca="false">ROUND((D2551-J2551*10000)/100,0)</f>
        <v>8</v>
      </c>
      <c r="L2551" s="224" t="n">
        <f aca="false">D2551-J2551*10000-K2551*100</f>
        <v>23</v>
      </c>
      <c r="M2551" s="325" t="n">
        <f aca="false">DATE(J2551,K2551,L2551)</f>
        <v>43335</v>
      </c>
      <c r="N2551" s="222" t="n">
        <f aca="false">M2551+E2551</f>
        <v>43335.6411921296</v>
      </c>
      <c r="O2551" s="0" t="n">
        <v>99.574</v>
      </c>
      <c r="P2551" s="0" t="n">
        <v>3.475494</v>
      </c>
      <c r="Q2551" s="0" t="s">
        <v>286</v>
      </c>
    </row>
    <row r="2552" customFormat="false" ht="15" hidden="false" customHeight="false" outlineLevel="0" collapsed="false">
      <c r="A2552" s="0" t="s">
        <v>1427</v>
      </c>
      <c r="B2552" s="0" t="s">
        <v>286</v>
      </c>
      <c r="C2552" s="0" t="s">
        <v>325</v>
      </c>
      <c r="D2552" s="0" t="n">
        <v>20180823</v>
      </c>
      <c r="E2552" s="0" t="s">
        <v>1979</v>
      </c>
      <c r="F2552" s="0" t="n">
        <v>12000</v>
      </c>
      <c r="G2552" s="0" t="n">
        <v>99.574</v>
      </c>
      <c r="H2552" s="0" t="n">
        <v>3.475494</v>
      </c>
      <c r="J2552" s="224" t="n">
        <f aca="false">ROUND(D2552/10000,0)</f>
        <v>2018</v>
      </c>
      <c r="K2552" s="224" t="n">
        <f aca="false">ROUND((D2552-J2552*10000)/100,0)</f>
        <v>8</v>
      </c>
      <c r="L2552" s="224" t="n">
        <f aca="false">D2552-J2552*10000-K2552*100</f>
        <v>23</v>
      </c>
      <c r="M2552" s="325" t="n">
        <f aca="false">DATE(J2552,K2552,L2552)</f>
        <v>43335</v>
      </c>
      <c r="N2552" s="222" t="n">
        <f aca="false">M2552+E2552</f>
        <v>43335.6411921296</v>
      </c>
      <c r="O2552" s="0" t="n">
        <v>99.574</v>
      </c>
      <c r="P2552" s="0" t="n">
        <v>3.475494</v>
      </c>
      <c r="Q2552" s="0" t="s">
        <v>286</v>
      </c>
    </row>
    <row r="2553" customFormat="false" ht="15" hidden="false" customHeight="false" outlineLevel="0" collapsed="false">
      <c r="A2553" s="0" t="s">
        <v>1427</v>
      </c>
      <c r="B2553" s="0" t="s">
        <v>286</v>
      </c>
      <c r="C2553" s="0" t="s">
        <v>325</v>
      </c>
      <c r="D2553" s="0" t="n">
        <v>20180823</v>
      </c>
      <c r="E2553" s="0" t="s">
        <v>1980</v>
      </c>
      <c r="F2553" s="0" t="n">
        <v>25000</v>
      </c>
      <c r="G2553" s="0" t="n">
        <v>99.515</v>
      </c>
      <c r="H2553" s="0" t="n">
        <v>3.499941</v>
      </c>
      <c r="J2553" s="224" t="n">
        <f aca="false">ROUND(D2553/10000,0)</f>
        <v>2018</v>
      </c>
      <c r="K2553" s="224" t="n">
        <f aca="false">ROUND((D2553-J2553*10000)/100,0)</f>
        <v>8</v>
      </c>
      <c r="L2553" s="224" t="n">
        <f aca="false">D2553-J2553*10000-K2553*100</f>
        <v>23</v>
      </c>
      <c r="M2553" s="325" t="n">
        <f aca="false">DATE(J2553,K2553,L2553)</f>
        <v>43335</v>
      </c>
      <c r="N2553" s="222" t="n">
        <f aca="false">M2553+E2553</f>
        <v>43335.676400463</v>
      </c>
      <c r="O2553" s="0" t="n">
        <v>99.515</v>
      </c>
      <c r="P2553" s="0" t="n">
        <v>3.499941</v>
      </c>
      <c r="Q2553" s="0" t="s">
        <v>286</v>
      </c>
    </row>
    <row r="2554" customFormat="false" ht="15" hidden="false" customHeight="false" outlineLevel="0" collapsed="false">
      <c r="A2554" s="0" t="s">
        <v>1427</v>
      </c>
      <c r="B2554" s="0" t="s">
        <v>286</v>
      </c>
      <c r="C2554" s="0" t="s">
        <v>325</v>
      </c>
      <c r="D2554" s="0" t="n">
        <v>20180823</v>
      </c>
      <c r="E2554" s="0" t="s">
        <v>1981</v>
      </c>
      <c r="F2554" s="0" t="n">
        <v>50000</v>
      </c>
      <c r="G2554" s="0" t="n">
        <v>99.549</v>
      </c>
      <c r="J2554" s="224" t="n">
        <f aca="false">ROUND(D2554/10000,0)</f>
        <v>2018</v>
      </c>
      <c r="K2554" s="224" t="n">
        <f aca="false">ROUND((D2554-J2554*10000)/100,0)</f>
        <v>8</v>
      </c>
      <c r="L2554" s="224" t="n">
        <f aca="false">D2554-J2554*10000-K2554*100</f>
        <v>23</v>
      </c>
      <c r="M2554" s="325" t="n">
        <f aca="false">DATE(J2554,K2554,L2554)</f>
        <v>43335</v>
      </c>
      <c r="N2554" s="222" t="n">
        <f aca="false">M2554+E2554</f>
        <v>43335.6919560185</v>
      </c>
      <c r="O2554" s="0" t="n">
        <v>99.549</v>
      </c>
      <c r="Q2554" s="0" t="s">
        <v>286</v>
      </c>
    </row>
    <row r="2555" customFormat="false" ht="15" hidden="false" customHeight="false" outlineLevel="0" collapsed="false">
      <c r="A2555" s="0" t="s">
        <v>1427</v>
      </c>
      <c r="B2555" s="0" t="s">
        <v>286</v>
      </c>
      <c r="C2555" s="0" t="s">
        <v>325</v>
      </c>
      <c r="D2555" s="0" t="n">
        <v>20180823</v>
      </c>
      <c r="E2555" s="0" t="s">
        <v>1981</v>
      </c>
      <c r="F2555" s="0" t="n">
        <v>50000</v>
      </c>
      <c r="G2555" s="0" t="n">
        <v>99.549</v>
      </c>
      <c r="J2555" s="224" t="n">
        <f aca="false">ROUND(D2555/10000,0)</f>
        <v>2018</v>
      </c>
      <c r="K2555" s="224" t="n">
        <f aca="false">ROUND((D2555-J2555*10000)/100,0)</f>
        <v>8</v>
      </c>
      <c r="L2555" s="224" t="n">
        <f aca="false">D2555-J2555*10000-K2555*100</f>
        <v>23</v>
      </c>
      <c r="M2555" s="325" t="n">
        <f aca="false">DATE(J2555,K2555,L2555)</f>
        <v>43335</v>
      </c>
      <c r="N2555" s="222" t="n">
        <f aca="false">M2555+E2555</f>
        <v>43335.6919560185</v>
      </c>
      <c r="O2555" s="0" t="n">
        <v>99.549</v>
      </c>
      <c r="Q2555" s="0" t="s">
        <v>286</v>
      </c>
    </row>
    <row r="2556" customFormat="false" ht="15" hidden="false" customHeight="false" outlineLevel="0" collapsed="false">
      <c r="A2556" s="0" t="s">
        <v>1427</v>
      </c>
      <c r="B2556" s="0" t="s">
        <v>286</v>
      </c>
      <c r="C2556" s="0" t="s">
        <v>325</v>
      </c>
      <c r="D2556" s="0" t="n">
        <v>20180824</v>
      </c>
      <c r="E2556" s="0" t="s">
        <v>1982</v>
      </c>
      <c r="F2556" s="0" t="n">
        <v>30000</v>
      </c>
      <c r="G2556" s="0" t="n">
        <v>99.48</v>
      </c>
      <c r="H2556" s="0" t="n">
        <v>3.514702</v>
      </c>
      <c r="J2556" s="224" t="n">
        <f aca="false">ROUND(D2556/10000,0)</f>
        <v>2018</v>
      </c>
      <c r="K2556" s="224" t="n">
        <f aca="false">ROUND((D2556-J2556*10000)/100,0)</f>
        <v>8</v>
      </c>
      <c r="L2556" s="224" t="n">
        <f aca="false">D2556-J2556*10000-K2556*100</f>
        <v>24</v>
      </c>
      <c r="M2556" s="325" t="n">
        <f aca="false">DATE(J2556,K2556,L2556)</f>
        <v>43336</v>
      </c>
      <c r="N2556" s="222" t="n">
        <f aca="false">M2556+E2556</f>
        <v>43336.4206018519</v>
      </c>
      <c r="O2556" s="0" t="n">
        <v>99.48</v>
      </c>
      <c r="P2556" s="0" t="n">
        <v>3.514702</v>
      </c>
      <c r="Q2556" s="0" t="s">
        <v>286</v>
      </c>
    </row>
    <row r="2557" customFormat="false" ht="15" hidden="false" customHeight="false" outlineLevel="0" collapsed="false">
      <c r="A2557" s="0" t="s">
        <v>1427</v>
      </c>
      <c r="B2557" s="0" t="s">
        <v>286</v>
      </c>
      <c r="C2557" s="0" t="s">
        <v>325</v>
      </c>
      <c r="D2557" s="0" t="n">
        <v>20180824</v>
      </c>
      <c r="E2557" s="0" t="s">
        <v>1982</v>
      </c>
      <c r="F2557" s="0" t="n">
        <v>30000</v>
      </c>
      <c r="G2557" s="0" t="n">
        <v>99.48</v>
      </c>
      <c r="H2557" s="0" t="n">
        <v>3.514702</v>
      </c>
      <c r="J2557" s="224" t="n">
        <f aca="false">ROUND(D2557/10000,0)</f>
        <v>2018</v>
      </c>
      <c r="K2557" s="224" t="n">
        <f aca="false">ROUND((D2557-J2557*10000)/100,0)</f>
        <v>8</v>
      </c>
      <c r="L2557" s="224" t="n">
        <f aca="false">D2557-J2557*10000-K2557*100</f>
        <v>24</v>
      </c>
      <c r="M2557" s="325" t="n">
        <f aca="false">DATE(J2557,K2557,L2557)</f>
        <v>43336</v>
      </c>
      <c r="N2557" s="222" t="n">
        <f aca="false">M2557+E2557</f>
        <v>43336.4206018519</v>
      </c>
      <c r="O2557" s="0" t="n">
        <v>99.48</v>
      </c>
      <c r="P2557" s="0" t="n">
        <v>3.514702</v>
      </c>
      <c r="Q2557" s="0" t="s">
        <v>286</v>
      </c>
    </row>
    <row r="2558" customFormat="false" ht="15" hidden="false" customHeight="false" outlineLevel="0" collapsed="false">
      <c r="A2558" s="0" t="s">
        <v>1427</v>
      </c>
      <c r="B2558" s="0" t="s">
        <v>286</v>
      </c>
      <c r="C2558" s="0" t="s">
        <v>325</v>
      </c>
      <c r="D2558" s="0" t="n">
        <v>20180824</v>
      </c>
      <c r="E2558" s="0" t="s">
        <v>1982</v>
      </c>
      <c r="F2558" s="0" t="n">
        <v>30000</v>
      </c>
      <c r="G2558" s="0" t="n">
        <v>99.48</v>
      </c>
      <c r="H2558" s="0" t="n">
        <v>3.514702</v>
      </c>
      <c r="J2558" s="224" t="n">
        <f aca="false">ROUND(D2558/10000,0)</f>
        <v>2018</v>
      </c>
      <c r="K2558" s="224" t="n">
        <f aca="false">ROUND((D2558-J2558*10000)/100,0)</f>
        <v>8</v>
      </c>
      <c r="L2558" s="224" t="n">
        <f aca="false">D2558-J2558*10000-K2558*100</f>
        <v>24</v>
      </c>
      <c r="M2558" s="325" t="n">
        <f aca="false">DATE(J2558,K2558,L2558)</f>
        <v>43336</v>
      </c>
      <c r="N2558" s="222" t="n">
        <f aca="false">M2558+E2558</f>
        <v>43336.4206018519</v>
      </c>
      <c r="O2558" s="0" t="n">
        <v>99.48</v>
      </c>
      <c r="P2558" s="0" t="n">
        <v>3.514702</v>
      </c>
      <c r="Q2558" s="0" t="s">
        <v>286</v>
      </c>
    </row>
    <row r="2559" customFormat="false" ht="15" hidden="false" customHeight="false" outlineLevel="0" collapsed="false">
      <c r="A2559" s="0" t="s">
        <v>1427</v>
      </c>
      <c r="B2559" s="0" t="s">
        <v>286</v>
      </c>
      <c r="C2559" s="0" t="s">
        <v>325</v>
      </c>
      <c r="D2559" s="0" t="n">
        <v>20180824</v>
      </c>
      <c r="E2559" s="0" t="s">
        <v>463</v>
      </c>
      <c r="F2559" s="0" t="n">
        <v>105000</v>
      </c>
      <c r="G2559" s="0" t="n">
        <v>99.618</v>
      </c>
      <c r="H2559" s="0" t="n">
        <v>3.457465</v>
      </c>
      <c r="J2559" s="224" t="n">
        <f aca="false">ROUND(D2559/10000,0)</f>
        <v>2018</v>
      </c>
      <c r="K2559" s="224" t="n">
        <f aca="false">ROUND((D2559-J2559*10000)/100,0)</f>
        <v>8</v>
      </c>
      <c r="L2559" s="224" t="n">
        <f aca="false">D2559-J2559*10000-K2559*100</f>
        <v>24</v>
      </c>
      <c r="M2559" s="325" t="n">
        <f aca="false">DATE(J2559,K2559,L2559)</f>
        <v>43336</v>
      </c>
      <c r="N2559" s="222" t="n">
        <f aca="false">M2559+E2559</f>
        <v>43336.4446064815</v>
      </c>
      <c r="O2559" s="0" t="n">
        <v>99.618</v>
      </c>
      <c r="P2559" s="0" t="n">
        <v>3.457465</v>
      </c>
      <c r="Q2559" s="0" t="s">
        <v>286</v>
      </c>
    </row>
    <row r="2560" customFormat="false" ht="15" hidden="false" customHeight="false" outlineLevel="0" collapsed="false">
      <c r="A2560" s="0" t="s">
        <v>1427</v>
      </c>
      <c r="B2560" s="0" t="s">
        <v>286</v>
      </c>
      <c r="C2560" s="0" t="s">
        <v>325</v>
      </c>
      <c r="D2560" s="0" t="n">
        <v>20180824</v>
      </c>
      <c r="E2560" s="0" t="s">
        <v>1983</v>
      </c>
      <c r="F2560" s="0" t="n">
        <v>20000</v>
      </c>
      <c r="G2560" s="0" t="n">
        <v>100.098</v>
      </c>
      <c r="H2560" s="0" t="n">
        <v>3.25913</v>
      </c>
      <c r="J2560" s="224" t="n">
        <f aca="false">ROUND(D2560/10000,0)</f>
        <v>2018</v>
      </c>
      <c r="K2560" s="224" t="n">
        <f aca="false">ROUND((D2560-J2560*10000)/100,0)</f>
        <v>8</v>
      </c>
      <c r="L2560" s="224" t="n">
        <f aca="false">D2560-J2560*10000-K2560*100</f>
        <v>24</v>
      </c>
      <c r="M2560" s="325" t="n">
        <f aca="false">DATE(J2560,K2560,L2560)</f>
        <v>43336</v>
      </c>
      <c r="N2560" s="222" t="n">
        <f aca="false">M2560+E2560</f>
        <v>43336.4964814815</v>
      </c>
      <c r="O2560" s="0" t="n">
        <v>100.098</v>
      </c>
      <c r="P2560" s="0" t="n">
        <v>3.25913</v>
      </c>
      <c r="Q2560" s="0" t="s">
        <v>286</v>
      </c>
    </row>
    <row r="2561" customFormat="false" ht="15" hidden="false" customHeight="false" outlineLevel="0" collapsed="false">
      <c r="A2561" s="0" t="s">
        <v>1427</v>
      </c>
      <c r="B2561" s="0" t="s">
        <v>286</v>
      </c>
      <c r="C2561" s="0" t="s">
        <v>325</v>
      </c>
      <c r="D2561" s="0" t="n">
        <v>20180824</v>
      </c>
      <c r="E2561" s="0" t="s">
        <v>1983</v>
      </c>
      <c r="F2561" s="0" t="n">
        <v>20000</v>
      </c>
      <c r="G2561" s="0" t="n">
        <v>99.598</v>
      </c>
      <c r="H2561" s="0" t="n">
        <v>3.465754</v>
      </c>
      <c r="J2561" s="224" t="n">
        <f aca="false">ROUND(D2561/10000,0)</f>
        <v>2018</v>
      </c>
      <c r="K2561" s="224" t="n">
        <f aca="false">ROUND((D2561-J2561*10000)/100,0)</f>
        <v>8</v>
      </c>
      <c r="L2561" s="224" t="n">
        <f aca="false">D2561-J2561*10000-K2561*100</f>
        <v>24</v>
      </c>
      <c r="M2561" s="325" t="n">
        <f aca="false">DATE(J2561,K2561,L2561)</f>
        <v>43336</v>
      </c>
      <c r="N2561" s="222" t="n">
        <f aca="false">M2561+E2561</f>
        <v>43336.4964814815</v>
      </c>
      <c r="O2561" s="0" t="n">
        <v>99.598</v>
      </c>
      <c r="P2561" s="0" t="n">
        <v>3.465754</v>
      </c>
      <c r="Q2561" s="0" t="s">
        <v>286</v>
      </c>
    </row>
    <row r="2562" customFormat="false" ht="15" hidden="false" customHeight="false" outlineLevel="0" collapsed="false">
      <c r="A2562" s="0" t="s">
        <v>1427</v>
      </c>
      <c r="B2562" s="0" t="s">
        <v>286</v>
      </c>
      <c r="C2562" s="0" t="s">
        <v>325</v>
      </c>
      <c r="D2562" s="0" t="n">
        <v>20180824</v>
      </c>
      <c r="E2562" s="0" t="s">
        <v>1984</v>
      </c>
      <c r="F2562" s="0" t="n">
        <v>20000</v>
      </c>
      <c r="G2562" s="0" t="n">
        <v>99.598</v>
      </c>
      <c r="H2562" s="0" t="n">
        <v>3.465754</v>
      </c>
      <c r="J2562" s="224" t="n">
        <f aca="false">ROUND(D2562/10000,0)</f>
        <v>2018</v>
      </c>
      <c r="K2562" s="224" t="n">
        <f aca="false">ROUND((D2562-J2562*10000)/100,0)</f>
        <v>8</v>
      </c>
      <c r="L2562" s="224" t="n">
        <f aca="false">D2562-J2562*10000-K2562*100</f>
        <v>24</v>
      </c>
      <c r="M2562" s="325" t="n">
        <f aca="false">DATE(J2562,K2562,L2562)</f>
        <v>43336</v>
      </c>
      <c r="N2562" s="222" t="n">
        <f aca="false">M2562+E2562</f>
        <v>43336.4965856482</v>
      </c>
      <c r="O2562" s="0" t="n">
        <v>99.598</v>
      </c>
      <c r="P2562" s="0" t="n">
        <v>3.465754</v>
      </c>
      <c r="Q2562" s="0" t="s">
        <v>286</v>
      </c>
    </row>
    <row r="2563" customFormat="false" ht="15" hidden="false" customHeight="false" outlineLevel="0" collapsed="false">
      <c r="A2563" s="0" t="s">
        <v>1427</v>
      </c>
      <c r="B2563" s="0" t="s">
        <v>286</v>
      </c>
      <c r="C2563" s="0" t="s">
        <v>325</v>
      </c>
      <c r="D2563" s="0" t="n">
        <v>20180824</v>
      </c>
      <c r="E2563" s="0" t="s">
        <v>1302</v>
      </c>
      <c r="F2563" s="0" t="n">
        <v>10000</v>
      </c>
      <c r="G2563" s="0" t="n">
        <v>100.072</v>
      </c>
      <c r="H2563" s="0" t="n">
        <v>3.269843</v>
      </c>
      <c r="J2563" s="224" t="n">
        <f aca="false">ROUND(D2563/10000,0)</f>
        <v>2018</v>
      </c>
      <c r="K2563" s="224" t="n">
        <f aca="false">ROUND((D2563-J2563*10000)/100,0)</f>
        <v>8</v>
      </c>
      <c r="L2563" s="224" t="n">
        <f aca="false">D2563-J2563*10000-K2563*100</f>
        <v>24</v>
      </c>
      <c r="M2563" s="325" t="n">
        <f aca="false">DATE(J2563,K2563,L2563)</f>
        <v>43336</v>
      </c>
      <c r="N2563" s="222" t="n">
        <f aca="false">M2563+E2563</f>
        <v>43336.5032060185</v>
      </c>
      <c r="O2563" s="0" t="n">
        <v>100.072</v>
      </c>
      <c r="P2563" s="0" t="n">
        <v>3.269843</v>
      </c>
      <c r="Q2563" s="0" t="s">
        <v>286</v>
      </c>
    </row>
    <row r="2564" customFormat="false" ht="15" hidden="false" customHeight="false" outlineLevel="0" collapsed="false">
      <c r="A2564" s="0" t="s">
        <v>1427</v>
      </c>
      <c r="B2564" s="0" t="s">
        <v>286</v>
      </c>
      <c r="C2564" s="0" t="s">
        <v>325</v>
      </c>
      <c r="D2564" s="0" t="n">
        <v>20180824</v>
      </c>
      <c r="E2564" s="0" t="s">
        <v>1302</v>
      </c>
      <c r="F2564" s="0" t="n">
        <v>10000</v>
      </c>
      <c r="G2564" s="0" t="n">
        <v>99.564</v>
      </c>
      <c r="H2564" s="0" t="n">
        <v>3.47985</v>
      </c>
      <c r="J2564" s="224" t="n">
        <f aca="false">ROUND(D2564/10000,0)</f>
        <v>2018</v>
      </c>
      <c r="K2564" s="224" t="n">
        <f aca="false">ROUND((D2564-J2564*10000)/100,0)</f>
        <v>8</v>
      </c>
      <c r="L2564" s="224" t="n">
        <f aca="false">D2564-J2564*10000-K2564*100</f>
        <v>24</v>
      </c>
      <c r="M2564" s="325" t="n">
        <f aca="false">DATE(J2564,K2564,L2564)</f>
        <v>43336</v>
      </c>
      <c r="N2564" s="222" t="n">
        <f aca="false">M2564+E2564</f>
        <v>43336.5032060185</v>
      </c>
      <c r="O2564" s="0" t="n">
        <v>99.564</v>
      </c>
      <c r="P2564" s="0" t="n">
        <v>3.47985</v>
      </c>
      <c r="Q2564" s="0" t="s">
        <v>286</v>
      </c>
    </row>
    <row r="2565" customFormat="false" ht="15" hidden="false" customHeight="false" outlineLevel="0" collapsed="false">
      <c r="A2565" s="0" t="s">
        <v>1427</v>
      </c>
      <c r="B2565" s="0" t="s">
        <v>286</v>
      </c>
      <c r="C2565" s="0" t="s">
        <v>325</v>
      </c>
      <c r="D2565" s="0" t="n">
        <v>20180824</v>
      </c>
      <c r="E2565" s="0" t="s">
        <v>1985</v>
      </c>
      <c r="F2565" s="0" t="n">
        <v>25000</v>
      </c>
      <c r="G2565" s="0" t="n">
        <v>99.574</v>
      </c>
      <c r="H2565" s="0" t="n">
        <v>3.475704</v>
      </c>
      <c r="J2565" s="224" t="n">
        <f aca="false">ROUND(D2565/10000,0)</f>
        <v>2018</v>
      </c>
      <c r="K2565" s="224" t="n">
        <f aca="false">ROUND((D2565-J2565*10000)/100,0)</f>
        <v>8</v>
      </c>
      <c r="L2565" s="224" t="n">
        <f aca="false">D2565-J2565*10000-K2565*100</f>
        <v>24</v>
      </c>
      <c r="M2565" s="325" t="n">
        <f aca="false">DATE(J2565,K2565,L2565)</f>
        <v>43336</v>
      </c>
      <c r="N2565" s="222" t="n">
        <f aca="false">M2565+E2565</f>
        <v>43336.5280208333</v>
      </c>
      <c r="O2565" s="0" t="n">
        <v>99.574</v>
      </c>
      <c r="P2565" s="0" t="n">
        <v>3.475704</v>
      </c>
      <c r="Q2565" s="0" t="s">
        <v>286</v>
      </c>
    </row>
    <row r="2566" customFormat="false" ht="15" hidden="false" customHeight="false" outlineLevel="0" collapsed="false">
      <c r="A2566" s="0" t="s">
        <v>1427</v>
      </c>
      <c r="B2566" s="0" t="s">
        <v>286</v>
      </c>
      <c r="C2566" s="0" t="s">
        <v>325</v>
      </c>
      <c r="D2566" s="0" t="n">
        <v>20180824</v>
      </c>
      <c r="E2566" s="0" t="s">
        <v>1985</v>
      </c>
      <c r="F2566" s="0" t="n">
        <v>25000</v>
      </c>
      <c r="G2566" s="0" t="n">
        <v>99.574</v>
      </c>
      <c r="H2566" s="0" t="n">
        <v>3.475704</v>
      </c>
      <c r="J2566" s="224" t="n">
        <f aca="false">ROUND(D2566/10000,0)</f>
        <v>2018</v>
      </c>
      <c r="K2566" s="224" t="n">
        <f aca="false">ROUND((D2566-J2566*10000)/100,0)</f>
        <v>8</v>
      </c>
      <c r="L2566" s="224" t="n">
        <f aca="false">D2566-J2566*10000-K2566*100</f>
        <v>24</v>
      </c>
      <c r="M2566" s="325" t="n">
        <f aca="false">DATE(J2566,K2566,L2566)</f>
        <v>43336</v>
      </c>
      <c r="N2566" s="222" t="n">
        <f aca="false">M2566+E2566</f>
        <v>43336.5280208333</v>
      </c>
      <c r="O2566" s="0" t="n">
        <v>99.574</v>
      </c>
      <c r="P2566" s="0" t="n">
        <v>3.475704</v>
      </c>
      <c r="Q2566" s="0" t="s">
        <v>286</v>
      </c>
    </row>
    <row r="2567" customFormat="false" ht="15" hidden="false" customHeight="false" outlineLevel="0" collapsed="false">
      <c r="A2567" s="0" t="s">
        <v>1427</v>
      </c>
      <c r="B2567" s="0" t="s">
        <v>286</v>
      </c>
      <c r="C2567" s="0" t="s">
        <v>325</v>
      </c>
      <c r="D2567" s="0" t="n">
        <v>20180824</v>
      </c>
      <c r="E2567" s="0" t="s">
        <v>1986</v>
      </c>
      <c r="F2567" s="0" t="n">
        <v>50000</v>
      </c>
      <c r="G2567" s="0" t="n">
        <v>99.98</v>
      </c>
      <c r="H2567" s="0" t="n">
        <v>3.307779</v>
      </c>
      <c r="J2567" s="224" t="n">
        <f aca="false">ROUND(D2567/10000,0)</f>
        <v>2018</v>
      </c>
      <c r="K2567" s="224" t="n">
        <f aca="false">ROUND((D2567-J2567*10000)/100,0)</f>
        <v>8</v>
      </c>
      <c r="L2567" s="224" t="n">
        <f aca="false">D2567-J2567*10000-K2567*100</f>
        <v>24</v>
      </c>
      <c r="M2567" s="325" t="n">
        <f aca="false">DATE(J2567,K2567,L2567)</f>
        <v>43336</v>
      </c>
      <c r="N2567" s="222" t="n">
        <f aca="false">M2567+E2567</f>
        <v>43336.5313888889</v>
      </c>
      <c r="O2567" s="0" t="n">
        <v>99.98</v>
      </c>
      <c r="P2567" s="0" t="n">
        <v>3.307779</v>
      </c>
      <c r="Q2567" s="0" t="s">
        <v>286</v>
      </c>
    </row>
    <row r="2568" customFormat="false" ht="15" hidden="false" customHeight="false" outlineLevel="0" collapsed="false">
      <c r="A2568" s="0" t="s">
        <v>1427</v>
      </c>
      <c r="B2568" s="0" t="s">
        <v>286</v>
      </c>
      <c r="C2568" s="0" t="s">
        <v>325</v>
      </c>
      <c r="D2568" s="0" t="n">
        <v>20180824</v>
      </c>
      <c r="E2568" s="0" t="s">
        <v>1986</v>
      </c>
      <c r="F2568" s="0" t="n">
        <v>25000</v>
      </c>
      <c r="G2568" s="0" t="n">
        <v>101.025</v>
      </c>
      <c r="H2568" s="0" t="n">
        <v>2.879366</v>
      </c>
      <c r="J2568" s="224" t="n">
        <f aca="false">ROUND(D2568/10000,0)</f>
        <v>2018</v>
      </c>
      <c r="K2568" s="224" t="n">
        <f aca="false">ROUND((D2568-J2568*10000)/100,0)</f>
        <v>8</v>
      </c>
      <c r="L2568" s="224" t="n">
        <f aca="false">D2568-J2568*10000-K2568*100</f>
        <v>24</v>
      </c>
      <c r="M2568" s="325" t="n">
        <f aca="false">DATE(J2568,K2568,L2568)</f>
        <v>43336</v>
      </c>
      <c r="N2568" s="222" t="n">
        <f aca="false">M2568+E2568</f>
        <v>43336.5313888889</v>
      </c>
      <c r="O2568" s="0" t="n">
        <v>101.025</v>
      </c>
      <c r="P2568" s="0" t="n">
        <v>2.879366</v>
      </c>
      <c r="Q2568" s="0" t="s">
        <v>286</v>
      </c>
    </row>
    <row r="2569" customFormat="false" ht="15" hidden="false" customHeight="false" outlineLevel="0" collapsed="false">
      <c r="A2569" s="0" t="s">
        <v>1427</v>
      </c>
      <c r="B2569" s="0" t="s">
        <v>286</v>
      </c>
      <c r="C2569" s="0" t="s">
        <v>325</v>
      </c>
      <c r="D2569" s="0" t="n">
        <v>20180824</v>
      </c>
      <c r="E2569" s="0" t="s">
        <v>1986</v>
      </c>
      <c r="F2569" s="0" t="n">
        <v>25000</v>
      </c>
      <c r="G2569" s="0" t="n">
        <v>101.025</v>
      </c>
      <c r="H2569" s="0" t="n">
        <v>2.879366</v>
      </c>
      <c r="J2569" s="224" t="n">
        <f aca="false">ROUND(D2569/10000,0)</f>
        <v>2018</v>
      </c>
      <c r="K2569" s="224" t="n">
        <f aca="false">ROUND((D2569-J2569*10000)/100,0)</f>
        <v>8</v>
      </c>
      <c r="L2569" s="224" t="n">
        <f aca="false">D2569-J2569*10000-K2569*100</f>
        <v>24</v>
      </c>
      <c r="M2569" s="325" t="n">
        <f aca="false">DATE(J2569,K2569,L2569)</f>
        <v>43336</v>
      </c>
      <c r="N2569" s="222" t="n">
        <f aca="false">M2569+E2569</f>
        <v>43336.5313888889</v>
      </c>
      <c r="O2569" s="0" t="n">
        <v>101.025</v>
      </c>
      <c r="P2569" s="0" t="n">
        <v>2.879366</v>
      </c>
      <c r="Q2569" s="0" t="s">
        <v>286</v>
      </c>
    </row>
    <row r="2570" customFormat="false" ht="15" hidden="false" customHeight="false" outlineLevel="0" collapsed="false">
      <c r="A2570" s="0" t="s">
        <v>1427</v>
      </c>
      <c r="B2570" s="0" t="s">
        <v>286</v>
      </c>
      <c r="C2570" s="0" t="s">
        <v>325</v>
      </c>
      <c r="D2570" s="0" t="n">
        <v>20180824</v>
      </c>
      <c r="E2570" s="0" t="s">
        <v>1987</v>
      </c>
      <c r="F2570" s="0" t="n">
        <v>20000</v>
      </c>
      <c r="G2570" s="0" t="n">
        <v>100.217</v>
      </c>
      <c r="H2570" s="0" t="n">
        <v>3.210139</v>
      </c>
      <c r="J2570" s="224" t="n">
        <f aca="false">ROUND(D2570/10000,0)</f>
        <v>2018</v>
      </c>
      <c r="K2570" s="224" t="n">
        <f aca="false">ROUND((D2570-J2570*10000)/100,0)</f>
        <v>8</v>
      </c>
      <c r="L2570" s="224" t="n">
        <f aca="false">D2570-J2570*10000-K2570*100</f>
        <v>24</v>
      </c>
      <c r="M2570" s="325" t="n">
        <f aca="false">DATE(J2570,K2570,L2570)</f>
        <v>43336</v>
      </c>
      <c r="N2570" s="222" t="n">
        <f aca="false">M2570+E2570</f>
        <v>43336.5551967593</v>
      </c>
      <c r="O2570" s="0" t="n">
        <v>100.217</v>
      </c>
      <c r="P2570" s="0" t="n">
        <v>3.210139</v>
      </c>
      <c r="Q2570" s="0" t="s">
        <v>286</v>
      </c>
    </row>
    <row r="2571" customFormat="false" ht="15" hidden="false" customHeight="false" outlineLevel="0" collapsed="false">
      <c r="A2571" s="0" t="s">
        <v>1427</v>
      </c>
      <c r="B2571" s="0" t="s">
        <v>286</v>
      </c>
      <c r="C2571" s="0" t="s">
        <v>325</v>
      </c>
      <c r="D2571" s="0" t="n">
        <v>20180824</v>
      </c>
      <c r="E2571" s="0" t="s">
        <v>1987</v>
      </c>
      <c r="F2571" s="0" t="n">
        <v>20000</v>
      </c>
      <c r="G2571" s="0" t="n">
        <v>99.558</v>
      </c>
      <c r="H2571" s="0" t="n">
        <v>3.482339</v>
      </c>
      <c r="J2571" s="224" t="n">
        <f aca="false">ROUND(D2571/10000,0)</f>
        <v>2018</v>
      </c>
      <c r="K2571" s="224" t="n">
        <f aca="false">ROUND((D2571-J2571*10000)/100,0)</f>
        <v>8</v>
      </c>
      <c r="L2571" s="224" t="n">
        <f aca="false">D2571-J2571*10000-K2571*100</f>
        <v>24</v>
      </c>
      <c r="M2571" s="325" t="n">
        <f aca="false">DATE(J2571,K2571,L2571)</f>
        <v>43336</v>
      </c>
      <c r="N2571" s="222" t="n">
        <f aca="false">M2571+E2571</f>
        <v>43336.5551967593</v>
      </c>
      <c r="O2571" s="0" t="n">
        <v>99.558</v>
      </c>
      <c r="P2571" s="0" t="n">
        <v>3.482339</v>
      </c>
      <c r="Q2571" s="0" t="s">
        <v>286</v>
      </c>
    </row>
    <row r="2572" customFormat="false" ht="15" hidden="false" customHeight="false" outlineLevel="0" collapsed="false">
      <c r="A2572" s="0" t="s">
        <v>1427</v>
      </c>
      <c r="B2572" s="0" t="s">
        <v>286</v>
      </c>
      <c r="C2572" s="0" t="s">
        <v>325</v>
      </c>
      <c r="D2572" s="0" t="n">
        <v>20180824</v>
      </c>
      <c r="E2572" s="0" t="s">
        <v>1988</v>
      </c>
      <c r="F2572" s="0" t="n">
        <v>2000</v>
      </c>
      <c r="G2572" s="0" t="n">
        <v>99.564</v>
      </c>
      <c r="H2572" s="0" t="n">
        <v>3.47985</v>
      </c>
      <c r="J2572" s="224" t="n">
        <f aca="false">ROUND(D2572/10000,0)</f>
        <v>2018</v>
      </c>
      <c r="K2572" s="224" t="n">
        <f aca="false">ROUND((D2572-J2572*10000)/100,0)</f>
        <v>8</v>
      </c>
      <c r="L2572" s="224" t="n">
        <f aca="false">D2572-J2572*10000-K2572*100</f>
        <v>24</v>
      </c>
      <c r="M2572" s="325" t="n">
        <f aca="false">DATE(J2572,K2572,L2572)</f>
        <v>43336</v>
      </c>
      <c r="N2572" s="222" t="n">
        <f aca="false">M2572+E2572</f>
        <v>43336.6585300926</v>
      </c>
      <c r="O2572" s="0" t="n">
        <v>99.564</v>
      </c>
      <c r="P2572" s="0" t="n">
        <v>3.47985</v>
      </c>
      <c r="Q2572" s="0" t="s">
        <v>286</v>
      </c>
    </row>
    <row r="2573" customFormat="false" ht="15" hidden="false" customHeight="false" outlineLevel="0" collapsed="false">
      <c r="A2573" s="0" t="s">
        <v>1427</v>
      </c>
      <c r="B2573" s="0" t="s">
        <v>286</v>
      </c>
      <c r="C2573" s="0" t="s">
        <v>325</v>
      </c>
      <c r="D2573" s="0" t="n">
        <v>20180824</v>
      </c>
      <c r="E2573" s="0" t="s">
        <v>1988</v>
      </c>
      <c r="F2573" s="0" t="n">
        <v>2000</v>
      </c>
      <c r="G2573" s="0" t="n">
        <v>99.564</v>
      </c>
      <c r="H2573" s="0" t="n">
        <v>3.47985</v>
      </c>
      <c r="J2573" s="224" t="n">
        <f aca="false">ROUND(D2573/10000,0)</f>
        <v>2018</v>
      </c>
      <c r="K2573" s="224" t="n">
        <f aca="false">ROUND((D2573-J2573*10000)/100,0)</f>
        <v>8</v>
      </c>
      <c r="L2573" s="224" t="n">
        <f aca="false">D2573-J2573*10000-K2573*100</f>
        <v>24</v>
      </c>
      <c r="M2573" s="325" t="n">
        <f aca="false">DATE(J2573,K2573,L2573)</f>
        <v>43336</v>
      </c>
      <c r="N2573" s="222" t="n">
        <f aca="false">M2573+E2573</f>
        <v>43336.6585300926</v>
      </c>
      <c r="O2573" s="0" t="n">
        <v>99.564</v>
      </c>
      <c r="P2573" s="0" t="n">
        <v>3.47985</v>
      </c>
      <c r="Q2573" s="0" t="s">
        <v>286</v>
      </c>
    </row>
    <row r="2574" customFormat="false" ht="15" hidden="false" customHeight="false" outlineLevel="0" collapsed="false">
      <c r="A2574" s="0" t="s">
        <v>1427</v>
      </c>
      <c r="B2574" s="0" t="s">
        <v>286</v>
      </c>
      <c r="C2574" s="0" t="s">
        <v>325</v>
      </c>
      <c r="D2574" s="0" t="n">
        <v>20180824</v>
      </c>
      <c r="E2574" s="0" t="s">
        <v>1989</v>
      </c>
      <c r="F2574" s="0" t="n">
        <v>3000</v>
      </c>
      <c r="G2574" s="0" t="n">
        <v>99.564</v>
      </c>
      <c r="H2574" s="0" t="n">
        <v>3.47985</v>
      </c>
      <c r="J2574" s="224" t="n">
        <f aca="false">ROUND(D2574/10000,0)</f>
        <v>2018</v>
      </c>
      <c r="K2574" s="224" t="n">
        <f aca="false">ROUND((D2574-J2574*10000)/100,0)</f>
        <v>8</v>
      </c>
      <c r="L2574" s="224" t="n">
        <f aca="false">D2574-J2574*10000-K2574*100</f>
        <v>24</v>
      </c>
      <c r="M2574" s="325" t="n">
        <f aca="false">DATE(J2574,K2574,L2574)</f>
        <v>43336</v>
      </c>
      <c r="N2574" s="222" t="n">
        <f aca="false">M2574+E2574</f>
        <v>43336.6609143519</v>
      </c>
      <c r="O2574" s="0" t="n">
        <v>99.564</v>
      </c>
      <c r="P2574" s="0" t="n">
        <v>3.47985</v>
      </c>
      <c r="Q2574" s="0" t="s">
        <v>286</v>
      </c>
    </row>
    <row r="2575" customFormat="false" ht="15" hidden="false" customHeight="false" outlineLevel="0" collapsed="false">
      <c r="A2575" s="0" t="s">
        <v>1427</v>
      </c>
      <c r="B2575" s="0" t="s">
        <v>286</v>
      </c>
      <c r="C2575" s="0" t="s">
        <v>325</v>
      </c>
      <c r="D2575" s="0" t="n">
        <v>20180824</v>
      </c>
      <c r="E2575" s="0" t="s">
        <v>1989</v>
      </c>
      <c r="F2575" s="0" t="n">
        <v>3000</v>
      </c>
      <c r="G2575" s="0" t="n">
        <v>99.564</v>
      </c>
      <c r="H2575" s="0" t="n">
        <v>3.47985</v>
      </c>
      <c r="J2575" s="224" t="n">
        <f aca="false">ROUND(D2575/10000,0)</f>
        <v>2018</v>
      </c>
      <c r="K2575" s="224" t="n">
        <f aca="false">ROUND((D2575-J2575*10000)/100,0)</f>
        <v>8</v>
      </c>
      <c r="L2575" s="224" t="n">
        <f aca="false">D2575-J2575*10000-K2575*100</f>
        <v>24</v>
      </c>
      <c r="M2575" s="325" t="n">
        <f aca="false">DATE(J2575,K2575,L2575)</f>
        <v>43336</v>
      </c>
      <c r="N2575" s="222" t="n">
        <f aca="false">M2575+E2575</f>
        <v>43336.6609143519</v>
      </c>
      <c r="O2575" s="0" t="n">
        <v>99.564</v>
      </c>
      <c r="P2575" s="0" t="n">
        <v>3.47985</v>
      </c>
      <c r="Q2575" s="0" t="s">
        <v>286</v>
      </c>
    </row>
    <row r="2576" customFormat="false" ht="15" hidden="false" customHeight="false" outlineLevel="0" collapsed="false">
      <c r="A2576" s="0" t="s">
        <v>1427</v>
      </c>
      <c r="B2576" s="0" t="s">
        <v>286</v>
      </c>
      <c r="C2576" s="0" t="s">
        <v>325</v>
      </c>
      <c r="D2576" s="0" t="n">
        <v>20180827</v>
      </c>
      <c r="E2576" s="0" t="s">
        <v>1990</v>
      </c>
      <c r="F2576" s="0" t="n">
        <v>50000</v>
      </c>
      <c r="G2576" s="0" t="n">
        <v>99.55</v>
      </c>
      <c r="H2576" s="0" t="n">
        <v>3.485877</v>
      </c>
      <c r="J2576" s="224" t="n">
        <f aca="false">ROUND(D2576/10000,0)</f>
        <v>2018</v>
      </c>
      <c r="K2576" s="224" t="n">
        <f aca="false">ROUND((D2576-J2576*10000)/100,0)</f>
        <v>8</v>
      </c>
      <c r="L2576" s="224" t="n">
        <f aca="false">D2576-J2576*10000-K2576*100</f>
        <v>27</v>
      </c>
      <c r="M2576" s="325" t="n">
        <f aca="false">DATE(J2576,K2576,L2576)</f>
        <v>43339</v>
      </c>
      <c r="N2576" s="222" t="n">
        <f aca="false">M2576+E2576</f>
        <v>43339.4479976852</v>
      </c>
      <c r="O2576" s="0" t="n">
        <v>99.55</v>
      </c>
      <c r="P2576" s="0" t="n">
        <v>3.485877</v>
      </c>
      <c r="Q2576" s="0" t="s">
        <v>286</v>
      </c>
    </row>
    <row r="2577" customFormat="false" ht="15" hidden="false" customHeight="false" outlineLevel="0" collapsed="false">
      <c r="A2577" s="0" t="s">
        <v>1427</v>
      </c>
      <c r="B2577" s="0" t="s">
        <v>286</v>
      </c>
      <c r="C2577" s="0" t="s">
        <v>325</v>
      </c>
      <c r="D2577" s="0" t="n">
        <v>20180827</v>
      </c>
      <c r="E2577" s="0" t="s">
        <v>1990</v>
      </c>
      <c r="F2577" s="0" t="n">
        <v>50000</v>
      </c>
      <c r="G2577" s="0" t="n">
        <v>99.57</v>
      </c>
      <c r="H2577" s="0" t="n">
        <v>3.477575</v>
      </c>
      <c r="J2577" s="224" t="n">
        <f aca="false">ROUND(D2577/10000,0)</f>
        <v>2018</v>
      </c>
      <c r="K2577" s="224" t="n">
        <f aca="false">ROUND((D2577-J2577*10000)/100,0)</f>
        <v>8</v>
      </c>
      <c r="L2577" s="224" t="n">
        <f aca="false">D2577-J2577*10000-K2577*100</f>
        <v>27</v>
      </c>
      <c r="M2577" s="325" t="n">
        <f aca="false">DATE(J2577,K2577,L2577)</f>
        <v>43339</v>
      </c>
      <c r="N2577" s="222" t="n">
        <f aca="false">M2577+E2577</f>
        <v>43339.4479976852</v>
      </c>
      <c r="O2577" s="0" t="n">
        <v>99.57</v>
      </c>
      <c r="P2577" s="0" t="n">
        <v>3.477575</v>
      </c>
      <c r="Q2577" s="0" t="s">
        <v>286</v>
      </c>
    </row>
    <row r="2578" customFormat="false" ht="15" hidden="false" customHeight="false" outlineLevel="0" collapsed="false">
      <c r="A2578" s="0" t="s">
        <v>1427</v>
      </c>
      <c r="B2578" s="0" t="s">
        <v>286</v>
      </c>
      <c r="C2578" s="0" t="s">
        <v>325</v>
      </c>
      <c r="D2578" s="0" t="n">
        <v>20180827</v>
      </c>
      <c r="E2578" s="0" t="s">
        <v>1991</v>
      </c>
      <c r="F2578" s="0" t="n">
        <v>50000</v>
      </c>
      <c r="G2578" s="0" t="n">
        <v>99.55</v>
      </c>
      <c r="H2578" s="0" t="n">
        <v>3.485877</v>
      </c>
      <c r="J2578" s="224" t="n">
        <f aca="false">ROUND(D2578/10000,0)</f>
        <v>2018</v>
      </c>
      <c r="K2578" s="224" t="n">
        <f aca="false">ROUND((D2578-J2578*10000)/100,0)</f>
        <v>8</v>
      </c>
      <c r="L2578" s="224" t="n">
        <f aca="false">D2578-J2578*10000-K2578*100</f>
        <v>27</v>
      </c>
      <c r="M2578" s="325" t="n">
        <f aca="false">DATE(J2578,K2578,L2578)</f>
        <v>43339</v>
      </c>
      <c r="N2578" s="222" t="n">
        <f aca="false">M2578+E2578</f>
        <v>43339.4480555556</v>
      </c>
      <c r="O2578" s="0" t="n">
        <v>99.55</v>
      </c>
      <c r="P2578" s="0" t="n">
        <v>3.485877</v>
      </c>
      <c r="Q2578" s="0" t="s">
        <v>286</v>
      </c>
    </row>
    <row r="2579" customFormat="false" ht="15" hidden="false" customHeight="false" outlineLevel="0" collapsed="false">
      <c r="A2579" s="0" t="s">
        <v>1427</v>
      </c>
      <c r="B2579" s="0" t="s">
        <v>286</v>
      </c>
      <c r="C2579" s="0" t="s">
        <v>325</v>
      </c>
      <c r="D2579" s="0" t="n">
        <v>20180827</v>
      </c>
      <c r="E2579" s="0" t="s">
        <v>1992</v>
      </c>
      <c r="F2579" s="0" t="n">
        <v>50000</v>
      </c>
      <c r="G2579" s="0" t="n">
        <v>99.5356</v>
      </c>
      <c r="H2579" s="0" t="n">
        <v>3.491857</v>
      </c>
      <c r="J2579" s="224" t="n">
        <f aca="false">ROUND(D2579/10000,0)</f>
        <v>2018</v>
      </c>
      <c r="K2579" s="224" t="n">
        <f aca="false">ROUND((D2579-J2579*10000)/100,0)</f>
        <v>8</v>
      </c>
      <c r="L2579" s="224" t="n">
        <f aca="false">D2579-J2579*10000-K2579*100</f>
        <v>27</v>
      </c>
      <c r="M2579" s="325" t="n">
        <f aca="false">DATE(J2579,K2579,L2579)</f>
        <v>43339</v>
      </c>
      <c r="N2579" s="222" t="n">
        <f aca="false">M2579+E2579</f>
        <v>43339.4562615741</v>
      </c>
      <c r="O2579" s="0" t="n">
        <v>99.5356</v>
      </c>
      <c r="P2579" s="0" t="n">
        <v>3.491857</v>
      </c>
      <c r="Q2579" s="0" t="s">
        <v>286</v>
      </c>
    </row>
    <row r="2580" customFormat="false" ht="15" hidden="false" customHeight="false" outlineLevel="0" collapsed="false">
      <c r="A2580" s="0" t="s">
        <v>1427</v>
      </c>
      <c r="B2580" s="0" t="s">
        <v>286</v>
      </c>
      <c r="C2580" s="0" t="s">
        <v>325</v>
      </c>
      <c r="D2580" s="0" t="n">
        <v>20180827</v>
      </c>
      <c r="E2580" s="0" t="s">
        <v>1993</v>
      </c>
      <c r="F2580" s="0" t="n">
        <v>50000</v>
      </c>
      <c r="G2580" s="0" t="n">
        <v>99.536</v>
      </c>
      <c r="H2580" s="0" t="n">
        <v>3.491691</v>
      </c>
      <c r="J2580" s="224" t="n">
        <f aca="false">ROUND(D2580/10000,0)</f>
        <v>2018</v>
      </c>
      <c r="K2580" s="224" t="n">
        <f aca="false">ROUND((D2580-J2580*10000)/100,0)</f>
        <v>8</v>
      </c>
      <c r="L2580" s="224" t="n">
        <f aca="false">D2580-J2580*10000-K2580*100</f>
        <v>27</v>
      </c>
      <c r="M2580" s="325" t="n">
        <f aca="false">DATE(J2580,K2580,L2580)</f>
        <v>43339</v>
      </c>
      <c r="N2580" s="222" t="n">
        <f aca="false">M2580+E2580</f>
        <v>43339.456400463</v>
      </c>
      <c r="O2580" s="0" t="n">
        <v>99.536</v>
      </c>
      <c r="P2580" s="0" t="n">
        <v>3.491691</v>
      </c>
      <c r="Q2580" s="0" t="s">
        <v>286</v>
      </c>
    </row>
    <row r="2581" customFormat="false" ht="15" hidden="false" customHeight="false" outlineLevel="0" collapsed="false">
      <c r="A2581" s="0" t="s">
        <v>1427</v>
      </c>
      <c r="B2581" s="0" t="s">
        <v>286</v>
      </c>
      <c r="C2581" s="0" t="s">
        <v>325</v>
      </c>
      <c r="D2581" s="0" t="n">
        <v>20180827</v>
      </c>
      <c r="E2581" s="0" t="s">
        <v>1994</v>
      </c>
      <c r="F2581" s="0" t="n">
        <v>5000</v>
      </c>
      <c r="G2581" s="0" t="n">
        <v>99.434</v>
      </c>
      <c r="H2581" s="0" t="n">
        <v>3.534075</v>
      </c>
      <c r="J2581" s="224" t="n">
        <f aca="false">ROUND(D2581/10000,0)</f>
        <v>2018</v>
      </c>
      <c r="K2581" s="224" t="n">
        <f aca="false">ROUND((D2581-J2581*10000)/100,0)</f>
        <v>8</v>
      </c>
      <c r="L2581" s="224" t="n">
        <f aca="false">D2581-J2581*10000-K2581*100</f>
        <v>27</v>
      </c>
      <c r="M2581" s="325" t="n">
        <f aca="false">DATE(J2581,K2581,L2581)</f>
        <v>43339</v>
      </c>
      <c r="N2581" s="222" t="n">
        <f aca="false">M2581+E2581</f>
        <v>43339.4604398148</v>
      </c>
      <c r="O2581" s="0" t="n">
        <v>99.434</v>
      </c>
      <c r="P2581" s="0" t="n">
        <v>3.534075</v>
      </c>
      <c r="Q2581" s="0" t="s">
        <v>286</v>
      </c>
    </row>
    <row r="2582" customFormat="false" ht="15" hidden="false" customHeight="false" outlineLevel="0" collapsed="false">
      <c r="A2582" s="0" t="s">
        <v>1427</v>
      </c>
      <c r="B2582" s="0" t="s">
        <v>286</v>
      </c>
      <c r="C2582" s="0" t="s">
        <v>325</v>
      </c>
      <c r="D2582" s="0" t="n">
        <v>20180827</v>
      </c>
      <c r="E2582" s="0" t="s">
        <v>1994</v>
      </c>
      <c r="F2582" s="0" t="n">
        <v>5000</v>
      </c>
      <c r="G2582" s="0" t="n">
        <v>99.434</v>
      </c>
      <c r="H2582" s="0" t="n">
        <v>3.534075</v>
      </c>
      <c r="J2582" s="224" t="n">
        <f aca="false">ROUND(D2582/10000,0)</f>
        <v>2018</v>
      </c>
      <c r="K2582" s="224" t="n">
        <f aca="false">ROUND((D2582-J2582*10000)/100,0)</f>
        <v>8</v>
      </c>
      <c r="L2582" s="224" t="n">
        <f aca="false">D2582-J2582*10000-K2582*100</f>
        <v>27</v>
      </c>
      <c r="M2582" s="325" t="n">
        <f aca="false">DATE(J2582,K2582,L2582)</f>
        <v>43339</v>
      </c>
      <c r="N2582" s="222" t="n">
        <f aca="false">M2582+E2582</f>
        <v>43339.4604398148</v>
      </c>
      <c r="O2582" s="0" t="n">
        <v>99.434</v>
      </c>
      <c r="P2582" s="0" t="n">
        <v>3.534075</v>
      </c>
      <c r="Q2582" s="0" t="s">
        <v>286</v>
      </c>
    </row>
    <row r="2583" customFormat="false" ht="15" hidden="false" customHeight="false" outlineLevel="0" collapsed="false">
      <c r="A2583" s="0" t="s">
        <v>1427</v>
      </c>
      <c r="B2583" s="0" t="s">
        <v>286</v>
      </c>
      <c r="C2583" s="0" t="s">
        <v>325</v>
      </c>
      <c r="D2583" s="0" t="n">
        <v>20180827</v>
      </c>
      <c r="E2583" s="0" t="s">
        <v>1995</v>
      </c>
      <c r="F2583" s="0" t="n">
        <v>40000</v>
      </c>
      <c r="G2583" s="0" t="n">
        <v>99.525</v>
      </c>
      <c r="H2583" s="0" t="n">
        <v>3.496259</v>
      </c>
      <c r="J2583" s="224" t="n">
        <f aca="false">ROUND(D2583/10000,0)</f>
        <v>2018</v>
      </c>
      <c r="K2583" s="224" t="n">
        <f aca="false">ROUND((D2583-J2583*10000)/100,0)</f>
        <v>8</v>
      </c>
      <c r="L2583" s="224" t="n">
        <f aca="false">D2583-J2583*10000-K2583*100</f>
        <v>27</v>
      </c>
      <c r="M2583" s="325" t="n">
        <f aca="false">DATE(J2583,K2583,L2583)</f>
        <v>43339</v>
      </c>
      <c r="N2583" s="222" t="n">
        <f aca="false">M2583+E2583</f>
        <v>43339.4637268519</v>
      </c>
      <c r="O2583" s="0" t="n">
        <v>99.525</v>
      </c>
      <c r="P2583" s="0" t="n">
        <v>3.496259</v>
      </c>
      <c r="Q2583" s="0" t="s">
        <v>286</v>
      </c>
    </row>
    <row r="2584" customFormat="false" ht="15" hidden="false" customHeight="false" outlineLevel="0" collapsed="false">
      <c r="A2584" s="0" t="s">
        <v>1427</v>
      </c>
      <c r="B2584" s="0" t="s">
        <v>286</v>
      </c>
      <c r="C2584" s="0" t="s">
        <v>325</v>
      </c>
      <c r="D2584" s="0" t="n">
        <v>20180827</v>
      </c>
      <c r="E2584" s="0" t="s">
        <v>1995</v>
      </c>
      <c r="F2584" s="0" t="n">
        <v>40000</v>
      </c>
      <c r="G2584" s="0" t="n">
        <v>99.525</v>
      </c>
      <c r="H2584" s="0" t="n">
        <v>3.496259</v>
      </c>
      <c r="J2584" s="224" t="n">
        <f aca="false">ROUND(D2584/10000,0)</f>
        <v>2018</v>
      </c>
      <c r="K2584" s="224" t="n">
        <f aca="false">ROUND((D2584-J2584*10000)/100,0)</f>
        <v>8</v>
      </c>
      <c r="L2584" s="224" t="n">
        <f aca="false">D2584-J2584*10000-K2584*100</f>
        <v>27</v>
      </c>
      <c r="M2584" s="325" t="n">
        <f aca="false">DATE(J2584,K2584,L2584)</f>
        <v>43339</v>
      </c>
      <c r="N2584" s="222" t="n">
        <f aca="false">M2584+E2584</f>
        <v>43339.4637268519</v>
      </c>
      <c r="O2584" s="0" t="n">
        <v>99.525</v>
      </c>
      <c r="P2584" s="0" t="n">
        <v>3.496259</v>
      </c>
      <c r="Q2584" s="0" t="s">
        <v>286</v>
      </c>
    </row>
    <row r="2585" customFormat="false" ht="15" hidden="false" customHeight="false" outlineLevel="0" collapsed="false">
      <c r="A2585" s="0" t="s">
        <v>1427</v>
      </c>
      <c r="B2585" s="0" t="s">
        <v>286</v>
      </c>
      <c r="C2585" s="0" t="s">
        <v>325</v>
      </c>
      <c r="D2585" s="0" t="n">
        <v>20180827</v>
      </c>
      <c r="E2585" s="0" t="s">
        <v>1996</v>
      </c>
      <c r="F2585" s="0" t="n">
        <v>52000</v>
      </c>
      <c r="G2585" s="0" t="n">
        <v>99.569</v>
      </c>
      <c r="H2585" s="0" t="n">
        <v>3.47799</v>
      </c>
      <c r="J2585" s="224" t="n">
        <f aca="false">ROUND(D2585/10000,0)</f>
        <v>2018</v>
      </c>
      <c r="K2585" s="224" t="n">
        <f aca="false">ROUND((D2585-J2585*10000)/100,0)</f>
        <v>8</v>
      </c>
      <c r="L2585" s="224" t="n">
        <f aca="false">D2585-J2585*10000-K2585*100</f>
        <v>27</v>
      </c>
      <c r="M2585" s="325" t="n">
        <f aca="false">DATE(J2585,K2585,L2585)</f>
        <v>43339</v>
      </c>
      <c r="N2585" s="222" t="n">
        <f aca="false">M2585+E2585</f>
        <v>43339.4704050926</v>
      </c>
      <c r="O2585" s="0" t="n">
        <v>99.569</v>
      </c>
      <c r="P2585" s="0" t="n">
        <v>3.47799</v>
      </c>
      <c r="Q2585" s="0" t="s">
        <v>286</v>
      </c>
    </row>
    <row r="2586" customFormat="false" ht="15" hidden="false" customHeight="false" outlineLevel="0" collapsed="false">
      <c r="A2586" s="0" t="s">
        <v>1427</v>
      </c>
      <c r="B2586" s="0" t="s">
        <v>286</v>
      </c>
      <c r="C2586" s="0" t="s">
        <v>325</v>
      </c>
      <c r="D2586" s="0" t="n">
        <v>20180827</v>
      </c>
      <c r="E2586" s="0" t="s">
        <v>1997</v>
      </c>
      <c r="F2586" s="0" t="n">
        <v>52000</v>
      </c>
      <c r="G2586" s="0" t="n">
        <v>99.607</v>
      </c>
      <c r="H2586" s="0" t="n">
        <v>3.462219</v>
      </c>
      <c r="J2586" s="224" t="n">
        <f aca="false">ROUND(D2586/10000,0)</f>
        <v>2018</v>
      </c>
      <c r="K2586" s="224" t="n">
        <f aca="false">ROUND((D2586-J2586*10000)/100,0)</f>
        <v>8</v>
      </c>
      <c r="L2586" s="224" t="n">
        <f aca="false">D2586-J2586*10000-K2586*100</f>
        <v>27</v>
      </c>
      <c r="M2586" s="325" t="n">
        <f aca="false">DATE(J2586,K2586,L2586)</f>
        <v>43339</v>
      </c>
      <c r="N2586" s="222" t="n">
        <f aca="false">M2586+E2586</f>
        <v>43339.4704166667</v>
      </c>
      <c r="O2586" s="0" t="n">
        <v>99.607</v>
      </c>
      <c r="P2586" s="0" t="n">
        <v>3.462219</v>
      </c>
      <c r="Q2586" s="0" t="s">
        <v>286</v>
      </c>
    </row>
    <row r="2587" customFormat="false" ht="15" hidden="false" customHeight="false" outlineLevel="0" collapsed="false">
      <c r="A2587" s="0" t="s">
        <v>1427</v>
      </c>
      <c r="B2587" s="0" t="s">
        <v>286</v>
      </c>
      <c r="C2587" s="0" t="s">
        <v>325</v>
      </c>
      <c r="D2587" s="0" t="n">
        <v>20180827</v>
      </c>
      <c r="E2587" s="0" t="s">
        <v>1998</v>
      </c>
      <c r="F2587" s="0" t="n">
        <v>28000</v>
      </c>
      <c r="G2587" s="0" t="n">
        <v>99.446</v>
      </c>
      <c r="H2587" s="0" t="n">
        <v>3.529086</v>
      </c>
      <c r="J2587" s="224" t="n">
        <f aca="false">ROUND(D2587/10000,0)</f>
        <v>2018</v>
      </c>
      <c r="K2587" s="224" t="n">
        <f aca="false">ROUND((D2587-J2587*10000)/100,0)</f>
        <v>8</v>
      </c>
      <c r="L2587" s="224" t="n">
        <f aca="false">D2587-J2587*10000-K2587*100</f>
        <v>27</v>
      </c>
      <c r="M2587" s="325" t="n">
        <f aca="false">DATE(J2587,K2587,L2587)</f>
        <v>43339</v>
      </c>
      <c r="N2587" s="222" t="n">
        <f aca="false">M2587+E2587</f>
        <v>43339.4728587963</v>
      </c>
      <c r="O2587" s="0" t="n">
        <v>99.446</v>
      </c>
      <c r="P2587" s="0" t="n">
        <v>3.529086</v>
      </c>
      <c r="Q2587" s="0" t="s">
        <v>286</v>
      </c>
    </row>
    <row r="2588" customFormat="false" ht="15" hidden="false" customHeight="false" outlineLevel="0" collapsed="false">
      <c r="A2588" s="0" t="s">
        <v>1427</v>
      </c>
      <c r="B2588" s="0" t="s">
        <v>286</v>
      </c>
      <c r="C2588" s="0" t="s">
        <v>325</v>
      </c>
      <c r="D2588" s="0" t="n">
        <v>20180827</v>
      </c>
      <c r="E2588" s="0" t="s">
        <v>1999</v>
      </c>
      <c r="F2588" s="0" t="n">
        <v>35000</v>
      </c>
      <c r="G2588" s="0" t="n">
        <v>99.564</v>
      </c>
      <c r="H2588" s="0" t="n">
        <v>3.480065</v>
      </c>
      <c r="J2588" s="224" t="n">
        <f aca="false">ROUND(D2588/10000,0)</f>
        <v>2018</v>
      </c>
      <c r="K2588" s="224" t="n">
        <f aca="false">ROUND((D2588-J2588*10000)/100,0)</f>
        <v>8</v>
      </c>
      <c r="L2588" s="224" t="n">
        <f aca="false">D2588-J2588*10000-K2588*100</f>
        <v>27</v>
      </c>
      <c r="M2588" s="325" t="n">
        <f aca="false">DATE(J2588,K2588,L2588)</f>
        <v>43339</v>
      </c>
      <c r="N2588" s="222" t="n">
        <f aca="false">M2588+E2588</f>
        <v>43339.4956597222</v>
      </c>
      <c r="O2588" s="0" t="n">
        <v>99.564</v>
      </c>
      <c r="P2588" s="0" t="n">
        <v>3.480065</v>
      </c>
      <c r="Q2588" s="0" t="s">
        <v>286</v>
      </c>
    </row>
    <row r="2589" customFormat="false" ht="15" hidden="false" customHeight="false" outlineLevel="0" collapsed="false">
      <c r="A2589" s="0" t="s">
        <v>1427</v>
      </c>
      <c r="B2589" s="0" t="s">
        <v>286</v>
      </c>
      <c r="C2589" s="0" t="s">
        <v>325</v>
      </c>
      <c r="D2589" s="0" t="n">
        <v>20180827</v>
      </c>
      <c r="E2589" s="0" t="s">
        <v>2000</v>
      </c>
      <c r="F2589" s="0" t="n">
        <v>35000</v>
      </c>
      <c r="G2589" s="0" t="n">
        <v>99.664</v>
      </c>
      <c r="H2589" s="0" t="n">
        <v>3.438578</v>
      </c>
      <c r="J2589" s="224" t="n">
        <f aca="false">ROUND(D2589/10000,0)</f>
        <v>2018</v>
      </c>
      <c r="K2589" s="224" t="n">
        <f aca="false">ROUND((D2589-J2589*10000)/100,0)</f>
        <v>8</v>
      </c>
      <c r="L2589" s="224" t="n">
        <f aca="false">D2589-J2589*10000-K2589*100</f>
        <v>27</v>
      </c>
      <c r="M2589" s="325" t="n">
        <f aca="false">DATE(J2589,K2589,L2589)</f>
        <v>43339</v>
      </c>
      <c r="N2589" s="222" t="n">
        <f aca="false">M2589+E2589</f>
        <v>43339.4957523148</v>
      </c>
      <c r="O2589" s="0" t="n">
        <v>99.664</v>
      </c>
      <c r="P2589" s="0" t="n">
        <v>3.438578</v>
      </c>
      <c r="Q2589" s="0" t="s">
        <v>286</v>
      </c>
    </row>
    <row r="2590" customFormat="false" ht="15" hidden="false" customHeight="false" outlineLevel="0" collapsed="false">
      <c r="A2590" s="0" t="s">
        <v>1427</v>
      </c>
      <c r="B2590" s="0" t="s">
        <v>286</v>
      </c>
      <c r="C2590" s="0" t="s">
        <v>325</v>
      </c>
      <c r="D2590" s="0" t="n">
        <v>20180827</v>
      </c>
      <c r="E2590" s="0" t="s">
        <v>2000</v>
      </c>
      <c r="F2590" s="0" t="n">
        <v>35000</v>
      </c>
      <c r="G2590" s="0" t="n">
        <v>99.564</v>
      </c>
      <c r="H2590" s="0" t="n">
        <v>3.480065</v>
      </c>
      <c r="J2590" s="224" t="n">
        <f aca="false">ROUND(D2590/10000,0)</f>
        <v>2018</v>
      </c>
      <c r="K2590" s="224" t="n">
        <f aca="false">ROUND((D2590-J2590*10000)/100,0)</f>
        <v>8</v>
      </c>
      <c r="L2590" s="224" t="n">
        <f aca="false">D2590-J2590*10000-K2590*100</f>
        <v>27</v>
      </c>
      <c r="M2590" s="325" t="n">
        <f aca="false">DATE(J2590,K2590,L2590)</f>
        <v>43339</v>
      </c>
      <c r="N2590" s="222" t="n">
        <f aca="false">M2590+E2590</f>
        <v>43339.4957523148</v>
      </c>
      <c r="O2590" s="0" t="n">
        <v>99.564</v>
      </c>
      <c r="P2590" s="0" t="n">
        <v>3.480065</v>
      </c>
      <c r="Q2590" s="0" t="s">
        <v>286</v>
      </c>
    </row>
    <row r="2591" customFormat="false" ht="15" hidden="false" customHeight="false" outlineLevel="0" collapsed="false">
      <c r="A2591" s="0" t="s">
        <v>1427</v>
      </c>
      <c r="B2591" s="0" t="s">
        <v>286</v>
      </c>
      <c r="C2591" s="0" t="s">
        <v>325</v>
      </c>
      <c r="D2591" s="0" t="n">
        <v>20180827</v>
      </c>
      <c r="E2591" s="0" t="s">
        <v>1917</v>
      </c>
      <c r="F2591" s="0" t="n">
        <v>35000</v>
      </c>
      <c r="G2591" s="0" t="n">
        <v>99.564</v>
      </c>
      <c r="H2591" s="0" t="n">
        <v>3.480065</v>
      </c>
      <c r="J2591" s="224" t="n">
        <f aca="false">ROUND(D2591/10000,0)</f>
        <v>2018</v>
      </c>
      <c r="K2591" s="224" t="n">
        <f aca="false">ROUND((D2591-J2591*10000)/100,0)</f>
        <v>8</v>
      </c>
      <c r="L2591" s="224" t="n">
        <f aca="false">D2591-J2591*10000-K2591*100</f>
        <v>27</v>
      </c>
      <c r="M2591" s="325" t="n">
        <f aca="false">DATE(J2591,K2591,L2591)</f>
        <v>43339</v>
      </c>
      <c r="N2591" s="222" t="n">
        <f aca="false">M2591+E2591</f>
        <v>43339.4957638889</v>
      </c>
      <c r="O2591" s="0" t="n">
        <v>99.564</v>
      </c>
      <c r="P2591" s="0" t="n">
        <v>3.480065</v>
      </c>
      <c r="Q2591" s="0" t="s">
        <v>286</v>
      </c>
    </row>
    <row r="2592" customFormat="false" ht="15" hidden="false" customHeight="false" outlineLevel="0" collapsed="false">
      <c r="A2592" s="0" t="s">
        <v>1427</v>
      </c>
      <c r="B2592" s="0" t="s">
        <v>286</v>
      </c>
      <c r="C2592" s="0" t="s">
        <v>325</v>
      </c>
      <c r="D2592" s="0" t="n">
        <v>20180827</v>
      </c>
      <c r="E2592" s="0" t="s">
        <v>2001</v>
      </c>
      <c r="F2592" s="0" t="n">
        <v>50000</v>
      </c>
      <c r="G2592" s="0" t="n">
        <v>100</v>
      </c>
      <c r="H2592" s="0" t="n">
        <v>3.299553</v>
      </c>
      <c r="J2592" s="224" t="n">
        <f aca="false">ROUND(D2592/10000,0)</f>
        <v>2018</v>
      </c>
      <c r="K2592" s="224" t="n">
        <f aca="false">ROUND((D2592-J2592*10000)/100,0)</f>
        <v>8</v>
      </c>
      <c r="L2592" s="224" t="n">
        <f aca="false">D2592-J2592*10000-K2592*100</f>
        <v>27</v>
      </c>
      <c r="M2592" s="325" t="n">
        <f aca="false">DATE(J2592,K2592,L2592)</f>
        <v>43339</v>
      </c>
      <c r="N2592" s="222" t="n">
        <f aca="false">M2592+E2592</f>
        <v>43339.4958333333</v>
      </c>
      <c r="O2592" s="0" t="n">
        <v>100</v>
      </c>
      <c r="P2592" s="0" t="n">
        <v>3.299553</v>
      </c>
      <c r="Q2592" s="0" t="s">
        <v>286</v>
      </c>
    </row>
    <row r="2593" customFormat="false" ht="15" hidden="false" customHeight="false" outlineLevel="0" collapsed="false">
      <c r="A2593" s="0" t="s">
        <v>1427</v>
      </c>
      <c r="B2593" s="0" t="s">
        <v>286</v>
      </c>
      <c r="C2593" s="0" t="s">
        <v>325</v>
      </c>
      <c r="D2593" s="0" t="n">
        <v>20180827</v>
      </c>
      <c r="E2593" s="0" t="s">
        <v>2002</v>
      </c>
      <c r="F2593" s="0" t="n">
        <v>25000</v>
      </c>
      <c r="G2593" s="0" t="n">
        <v>99.599</v>
      </c>
      <c r="H2593" s="0" t="n">
        <v>3.465539</v>
      </c>
      <c r="J2593" s="224" t="n">
        <f aca="false">ROUND(D2593/10000,0)</f>
        <v>2018</v>
      </c>
      <c r="K2593" s="224" t="n">
        <f aca="false">ROUND((D2593-J2593*10000)/100,0)</f>
        <v>8</v>
      </c>
      <c r="L2593" s="224" t="n">
        <f aca="false">D2593-J2593*10000-K2593*100</f>
        <v>27</v>
      </c>
      <c r="M2593" s="325" t="n">
        <f aca="false">DATE(J2593,K2593,L2593)</f>
        <v>43339</v>
      </c>
      <c r="N2593" s="222" t="n">
        <f aca="false">M2593+E2593</f>
        <v>43339.5685300926</v>
      </c>
      <c r="O2593" s="0" t="n">
        <v>99.599</v>
      </c>
      <c r="P2593" s="0" t="n">
        <v>3.465539</v>
      </c>
      <c r="Q2593" s="0" t="s">
        <v>286</v>
      </c>
    </row>
    <row r="2594" customFormat="false" ht="15" hidden="false" customHeight="false" outlineLevel="0" collapsed="false">
      <c r="A2594" s="0" t="s">
        <v>1427</v>
      </c>
      <c r="B2594" s="0" t="s">
        <v>286</v>
      </c>
      <c r="C2594" s="0" t="s">
        <v>325</v>
      </c>
      <c r="D2594" s="0" t="n">
        <v>20180827</v>
      </c>
      <c r="E2594" s="0" t="s">
        <v>769</v>
      </c>
      <c r="F2594" s="0" t="n">
        <v>25000</v>
      </c>
      <c r="G2594" s="0" t="n">
        <v>99.599</v>
      </c>
      <c r="H2594" s="0" t="n">
        <v>3.465539</v>
      </c>
      <c r="J2594" s="224" t="n">
        <f aca="false">ROUND(D2594/10000,0)</f>
        <v>2018</v>
      </c>
      <c r="K2594" s="224" t="n">
        <f aca="false">ROUND((D2594-J2594*10000)/100,0)</f>
        <v>8</v>
      </c>
      <c r="L2594" s="224" t="n">
        <f aca="false">D2594-J2594*10000-K2594*100</f>
        <v>27</v>
      </c>
      <c r="M2594" s="325" t="n">
        <f aca="false">DATE(J2594,K2594,L2594)</f>
        <v>43339</v>
      </c>
      <c r="N2594" s="222" t="n">
        <f aca="false">M2594+E2594</f>
        <v>43339.5685648148</v>
      </c>
      <c r="O2594" s="0" t="n">
        <v>99.599</v>
      </c>
      <c r="P2594" s="0" t="n">
        <v>3.465539</v>
      </c>
      <c r="Q2594" s="0" t="s">
        <v>286</v>
      </c>
    </row>
    <row r="2595" customFormat="false" ht="15" hidden="false" customHeight="false" outlineLevel="0" collapsed="false">
      <c r="A2595" s="0" t="s">
        <v>1427</v>
      </c>
      <c r="B2595" s="0" t="s">
        <v>286</v>
      </c>
      <c r="C2595" s="0" t="s">
        <v>325</v>
      </c>
      <c r="D2595" s="0" t="n">
        <v>20180827</v>
      </c>
      <c r="E2595" s="0" t="s">
        <v>456</v>
      </c>
      <c r="F2595" s="0" t="n">
        <v>33000</v>
      </c>
      <c r="G2595" s="0" t="n">
        <v>99.407</v>
      </c>
      <c r="H2595" s="0" t="n">
        <v>3.545303</v>
      </c>
      <c r="J2595" s="224" t="n">
        <f aca="false">ROUND(D2595/10000,0)</f>
        <v>2018</v>
      </c>
      <c r="K2595" s="224" t="n">
        <f aca="false">ROUND((D2595-J2595*10000)/100,0)</f>
        <v>8</v>
      </c>
      <c r="L2595" s="224" t="n">
        <f aca="false">D2595-J2595*10000-K2595*100</f>
        <v>27</v>
      </c>
      <c r="M2595" s="325" t="n">
        <f aca="false">DATE(J2595,K2595,L2595)</f>
        <v>43339</v>
      </c>
      <c r="N2595" s="222" t="n">
        <f aca="false">M2595+E2595</f>
        <v>43339.5777777778</v>
      </c>
      <c r="O2595" s="0" t="n">
        <v>99.407</v>
      </c>
      <c r="P2595" s="0" t="n">
        <v>3.545303</v>
      </c>
      <c r="Q2595" s="0" t="s">
        <v>286</v>
      </c>
    </row>
    <row r="2596" customFormat="false" ht="15" hidden="false" customHeight="false" outlineLevel="0" collapsed="false">
      <c r="A2596" s="0" t="s">
        <v>1427</v>
      </c>
      <c r="B2596" s="0" t="s">
        <v>286</v>
      </c>
      <c r="C2596" s="0" t="s">
        <v>325</v>
      </c>
      <c r="D2596" s="0" t="n">
        <v>20180827</v>
      </c>
      <c r="E2596" s="0" t="s">
        <v>456</v>
      </c>
      <c r="F2596" s="0" t="n">
        <v>33000</v>
      </c>
      <c r="G2596" s="0" t="n">
        <v>99.407</v>
      </c>
      <c r="H2596" s="0" t="n">
        <v>3.545303</v>
      </c>
      <c r="J2596" s="224" t="n">
        <f aca="false">ROUND(D2596/10000,0)</f>
        <v>2018</v>
      </c>
      <c r="K2596" s="224" t="n">
        <f aca="false">ROUND((D2596-J2596*10000)/100,0)</f>
        <v>8</v>
      </c>
      <c r="L2596" s="224" t="n">
        <f aca="false">D2596-J2596*10000-K2596*100</f>
        <v>27</v>
      </c>
      <c r="M2596" s="325" t="n">
        <f aca="false">DATE(J2596,K2596,L2596)</f>
        <v>43339</v>
      </c>
      <c r="N2596" s="222" t="n">
        <f aca="false">M2596+E2596</f>
        <v>43339.5777777778</v>
      </c>
      <c r="O2596" s="0" t="n">
        <v>99.407</v>
      </c>
      <c r="P2596" s="0" t="n">
        <v>3.545303</v>
      </c>
      <c r="Q2596" s="0" t="s">
        <v>286</v>
      </c>
    </row>
    <row r="2597" customFormat="false" ht="15" hidden="false" customHeight="false" outlineLevel="0" collapsed="false">
      <c r="A2597" s="0" t="s">
        <v>1427</v>
      </c>
      <c r="B2597" s="0" t="s">
        <v>286</v>
      </c>
      <c r="C2597" s="0" t="s">
        <v>325</v>
      </c>
      <c r="D2597" s="0" t="n">
        <v>20180827</v>
      </c>
      <c r="E2597" s="0" t="s">
        <v>2003</v>
      </c>
      <c r="F2597" s="0" t="n">
        <v>20000</v>
      </c>
      <c r="G2597" s="0" t="n">
        <v>99.564</v>
      </c>
      <c r="H2597" s="0" t="n">
        <v>3.480065</v>
      </c>
      <c r="J2597" s="224" t="n">
        <f aca="false">ROUND(D2597/10000,0)</f>
        <v>2018</v>
      </c>
      <c r="K2597" s="224" t="n">
        <f aca="false">ROUND((D2597-J2597*10000)/100,0)</f>
        <v>8</v>
      </c>
      <c r="L2597" s="224" t="n">
        <f aca="false">D2597-J2597*10000-K2597*100</f>
        <v>27</v>
      </c>
      <c r="M2597" s="325" t="n">
        <f aca="false">DATE(J2597,K2597,L2597)</f>
        <v>43339</v>
      </c>
      <c r="N2597" s="222" t="n">
        <f aca="false">M2597+E2597</f>
        <v>43339.5949884259</v>
      </c>
      <c r="O2597" s="0" t="n">
        <v>99.564</v>
      </c>
      <c r="P2597" s="0" t="n">
        <v>3.480065</v>
      </c>
      <c r="Q2597" s="0" t="s">
        <v>286</v>
      </c>
    </row>
    <row r="2598" customFormat="false" ht="15" hidden="false" customHeight="false" outlineLevel="0" collapsed="false">
      <c r="A2598" s="0" t="s">
        <v>1427</v>
      </c>
      <c r="B2598" s="0" t="s">
        <v>286</v>
      </c>
      <c r="C2598" s="0" t="s">
        <v>325</v>
      </c>
      <c r="D2598" s="0" t="n">
        <v>20180827</v>
      </c>
      <c r="E2598" s="0" t="s">
        <v>2003</v>
      </c>
      <c r="F2598" s="0" t="n">
        <v>20000</v>
      </c>
      <c r="G2598" s="0" t="n">
        <v>99.564</v>
      </c>
      <c r="H2598" s="0" t="n">
        <v>3.480065</v>
      </c>
      <c r="J2598" s="224" t="n">
        <f aca="false">ROUND(D2598/10000,0)</f>
        <v>2018</v>
      </c>
      <c r="K2598" s="224" t="n">
        <f aca="false">ROUND((D2598-J2598*10000)/100,0)</f>
        <v>8</v>
      </c>
      <c r="L2598" s="224" t="n">
        <f aca="false">D2598-J2598*10000-K2598*100</f>
        <v>27</v>
      </c>
      <c r="M2598" s="325" t="n">
        <f aca="false">DATE(J2598,K2598,L2598)</f>
        <v>43339</v>
      </c>
      <c r="N2598" s="222" t="n">
        <f aca="false">M2598+E2598</f>
        <v>43339.5949884259</v>
      </c>
      <c r="O2598" s="0" t="n">
        <v>99.564</v>
      </c>
      <c r="P2598" s="0" t="n">
        <v>3.480065</v>
      </c>
      <c r="Q2598" s="0" t="s">
        <v>286</v>
      </c>
    </row>
    <row r="2599" customFormat="false" ht="15" hidden="false" customHeight="false" outlineLevel="0" collapsed="false">
      <c r="A2599" s="0" t="s">
        <v>1427</v>
      </c>
      <c r="B2599" s="0" t="s">
        <v>286</v>
      </c>
      <c r="C2599" s="0" t="s">
        <v>325</v>
      </c>
      <c r="D2599" s="0" t="n">
        <v>20180827</v>
      </c>
      <c r="E2599" s="0" t="s">
        <v>2004</v>
      </c>
      <c r="F2599" s="0" t="n">
        <v>20000</v>
      </c>
      <c r="G2599" s="0" t="n">
        <v>99.564</v>
      </c>
      <c r="H2599" s="0" t="n">
        <v>3.480065</v>
      </c>
      <c r="J2599" s="224" t="n">
        <f aca="false">ROUND(D2599/10000,0)</f>
        <v>2018</v>
      </c>
      <c r="K2599" s="224" t="n">
        <f aca="false">ROUND((D2599-J2599*10000)/100,0)</f>
        <v>8</v>
      </c>
      <c r="L2599" s="224" t="n">
        <f aca="false">D2599-J2599*10000-K2599*100</f>
        <v>27</v>
      </c>
      <c r="M2599" s="325" t="n">
        <f aca="false">DATE(J2599,K2599,L2599)</f>
        <v>43339</v>
      </c>
      <c r="N2599" s="222" t="n">
        <f aca="false">M2599+E2599</f>
        <v>43339.5950810185</v>
      </c>
      <c r="O2599" s="0" t="n">
        <v>99.564</v>
      </c>
      <c r="P2599" s="0" t="n">
        <v>3.480065</v>
      </c>
      <c r="Q2599" s="0" t="s">
        <v>286</v>
      </c>
    </row>
    <row r="2600" customFormat="false" ht="15" hidden="false" customHeight="false" outlineLevel="0" collapsed="false">
      <c r="A2600" s="0" t="s">
        <v>1427</v>
      </c>
      <c r="B2600" s="0" t="s">
        <v>286</v>
      </c>
      <c r="C2600" s="0" t="s">
        <v>325</v>
      </c>
      <c r="D2600" s="0" t="n">
        <v>20180827</v>
      </c>
      <c r="E2600" s="0" t="s">
        <v>2005</v>
      </c>
      <c r="F2600" s="0" t="n">
        <v>25000</v>
      </c>
      <c r="G2600" s="0" t="n">
        <v>99.557</v>
      </c>
      <c r="H2600" s="0" t="n">
        <v>3.482971</v>
      </c>
      <c r="J2600" s="224" t="n">
        <f aca="false">ROUND(D2600/10000,0)</f>
        <v>2018</v>
      </c>
      <c r="K2600" s="224" t="n">
        <f aca="false">ROUND((D2600-J2600*10000)/100,0)</f>
        <v>8</v>
      </c>
      <c r="L2600" s="224" t="n">
        <f aca="false">D2600-J2600*10000-K2600*100</f>
        <v>27</v>
      </c>
      <c r="M2600" s="325" t="n">
        <f aca="false">DATE(J2600,K2600,L2600)</f>
        <v>43339</v>
      </c>
      <c r="N2600" s="222" t="n">
        <f aca="false">M2600+E2600</f>
        <v>43339.6447569444</v>
      </c>
      <c r="O2600" s="0" t="n">
        <v>99.557</v>
      </c>
      <c r="P2600" s="0" t="n">
        <v>3.482971</v>
      </c>
      <c r="Q2600" s="0" t="s">
        <v>286</v>
      </c>
    </row>
    <row r="2601" customFormat="false" ht="15" hidden="false" customHeight="false" outlineLevel="0" collapsed="false">
      <c r="A2601" s="0" t="s">
        <v>1427</v>
      </c>
      <c r="B2601" s="0" t="s">
        <v>286</v>
      </c>
      <c r="C2601" s="0" t="s">
        <v>325</v>
      </c>
      <c r="D2601" s="0" t="n">
        <v>20180827</v>
      </c>
      <c r="E2601" s="0" t="s">
        <v>2005</v>
      </c>
      <c r="F2601" s="0" t="n">
        <v>25000</v>
      </c>
      <c r="G2601" s="0" t="n">
        <v>100.428</v>
      </c>
      <c r="H2601" s="0" t="n">
        <v>3.123287</v>
      </c>
      <c r="J2601" s="224" t="n">
        <f aca="false">ROUND(D2601/10000,0)</f>
        <v>2018</v>
      </c>
      <c r="K2601" s="224" t="n">
        <f aca="false">ROUND((D2601-J2601*10000)/100,0)</f>
        <v>8</v>
      </c>
      <c r="L2601" s="224" t="n">
        <f aca="false">D2601-J2601*10000-K2601*100</f>
        <v>27</v>
      </c>
      <c r="M2601" s="325" t="n">
        <f aca="false">DATE(J2601,K2601,L2601)</f>
        <v>43339</v>
      </c>
      <c r="N2601" s="222" t="n">
        <f aca="false">M2601+E2601</f>
        <v>43339.6447569444</v>
      </c>
      <c r="O2601" s="0" t="n">
        <v>100.428</v>
      </c>
      <c r="P2601" s="0" t="n">
        <v>3.123287</v>
      </c>
      <c r="Q2601" s="0" t="s">
        <v>286</v>
      </c>
    </row>
    <row r="2602" customFormat="false" ht="15" hidden="false" customHeight="false" outlineLevel="0" collapsed="false">
      <c r="A2602" s="0" t="s">
        <v>1427</v>
      </c>
      <c r="B2602" s="0" t="s">
        <v>286</v>
      </c>
      <c r="C2602" s="0" t="s">
        <v>325</v>
      </c>
      <c r="D2602" s="0" t="n">
        <v>20180827</v>
      </c>
      <c r="E2602" s="0" t="s">
        <v>2006</v>
      </c>
      <c r="F2602" s="0" t="n">
        <v>25000</v>
      </c>
      <c r="G2602" s="0" t="n">
        <v>99.521</v>
      </c>
      <c r="H2602" s="0" t="n">
        <v>3.49792</v>
      </c>
      <c r="J2602" s="224" t="n">
        <f aca="false">ROUND(D2602/10000,0)</f>
        <v>2018</v>
      </c>
      <c r="K2602" s="224" t="n">
        <f aca="false">ROUND((D2602-J2602*10000)/100,0)</f>
        <v>8</v>
      </c>
      <c r="L2602" s="224" t="n">
        <f aca="false">D2602-J2602*10000-K2602*100</f>
        <v>27</v>
      </c>
      <c r="M2602" s="325" t="n">
        <f aca="false">DATE(J2602,K2602,L2602)</f>
        <v>43339</v>
      </c>
      <c r="N2602" s="222" t="n">
        <f aca="false">M2602+E2602</f>
        <v>43339.6634722222</v>
      </c>
      <c r="O2602" s="0" t="n">
        <v>99.521</v>
      </c>
      <c r="P2602" s="0" t="n">
        <v>3.49792</v>
      </c>
      <c r="Q2602" s="0" t="s">
        <v>286</v>
      </c>
    </row>
    <row r="2603" customFormat="false" ht="15" hidden="false" customHeight="false" outlineLevel="0" collapsed="false">
      <c r="A2603" s="0" t="s">
        <v>1427</v>
      </c>
      <c r="B2603" s="0" t="s">
        <v>286</v>
      </c>
      <c r="C2603" s="0" t="s">
        <v>325</v>
      </c>
      <c r="D2603" s="0" t="n">
        <v>20180827</v>
      </c>
      <c r="E2603" s="0" t="s">
        <v>2007</v>
      </c>
      <c r="F2603" s="0" t="n">
        <v>25000</v>
      </c>
      <c r="G2603" s="0" t="n">
        <v>99.557</v>
      </c>
      <c r="H2603" s="0" t="n">
        <v>3.482971</v>
      </c>
      <c r="J2603" s="224" t="n">
        <f aca="false">ROUND(D2603/10000,0)</f>
        <v>2018</v>
      </c>
      <c r="K2603" s="224" t="n">
        <f aca="false">ROUND((D2603-J2603*10000)/100,0)</f>
        <v>8</v>
      </c>
      <c r="L2603" s="224" t="n">
        <f aca="false">D2603-J2603*10000-K2603*100</f>
        <v>27</v>
      </c>
      <c r="M2603" s="325" t="n">
        <f aca="false">DATE(J2603,K2603,L2603)</f>
        <v>43339</v>
      </c>
      <c r="N2603" s="222" t="n">
        <f aca="false">M2603+E2603</f>
        <v>43339.6817361111</v>
      </c>
      <c r="O2603" s="0" t="n">
        <v>99.557</v>
      </c>
      <c r="P2603" s="0" t="n">
        <v>3.482971</v>
      </c>
      <c r="Q2603" s="0" t="s">
        <v>286</v>
      </c>
    </row>
    <row r="2604" customFormat="false" ht="15" hidden="false" customHeight="false" outlineLevel="0" collapsed="false">
      <c r="A2604" s="0" t="s">
        <v>1427</v>
      </c>
      <c r="B2604" s="0" t="s">
        <v>286</v>
      </c>
      <c r="C2604" s="0" t="s">
        <v>325</v>
      </c>
      <c r="D2604" s="0" t="n">
        <v>20180827</v>
      </c>
      <c r="E2604" s="0" t="s">
        <v>2007</v>
      </c>
      <c r="F2604" s="0" t="n">
        <v>25000</v>
      </c>
      <c r="G2604" s="0" t="n">
        <v>100.328</v>
      </c>
      <c r="H2604" s="0" t="n">
        <v>3.164388</v>
      </c>
      <c r="J2604" s="224" t="n">
        <f aca="false">ROUND(D2604/10000,0)</f>
        <v>2018</v>
      </c>
      <c r="K2604" s="224" t="n">
        <f aca="false">ROUND((D2604-J2604*10000)/100,0)</f>
        <v>8</v>
      </c>
      <c r="L2604" s="224" t="n">
        <f aca="false">D2604-J2604*10000-K2604*100</f>
        <v>27</v>
      </c>
      <c r="M2604" s="325" t="n">
        <f aca="false">DATE(J2604,K2604,L2604)</f>
        <v>43339</v>
      </c>
      <c r="N2604" s="222" t="n">
        <f aca="false">M2604+E2604</f>
        <v>43339.6817361111</v>
      </c>
      <c r="O2604" s="0" t="n">
        <v>100.328</v>
      </c>
      <c r="P2604" s="0" t="n">
        <v>3.164388</v>
      </c>
      <c r="Q2604" s="0" t="s">
        <v>286</v>
      </c>
    </row>
    <row r="2605" customFormat="false" ht="15" hidden="false" customHeight="false" outlineLevel="0" collapsed="false">
      <c r="A2605" s="0" t="s">
        <v>1427</v>
      </c>
      <c r="B2605" s="0" t="s">
        <v>286</v>
      </c>
      <c r="C2605" s="0" t="s">
        <v>325</v>
      </c>
      <c r="D2605" s="0" t="n">
        <v>20180827</v>
      </c>
      <c r="E2605" s="0" t="s">
        <v>2008</v>
      </c>
      <c r="F2605" s="0" t="n">
        <v>25000</v>
      </c>
      <c r="G2605" s="0" t="n">
        <v>99.557</v>
      </c>
      <c r="H2605" s="0" t="n">
        <v>3.482971</v>
      </c>
      <c r="J2605" s="224" t="n">
        <f aca="false">ROUND(D2605/10000,0)</f>
        <v>2018</v>
      </c>
      <c r="K2605" s="224" t="n">
        <f aca="false">ROUND((D2605-J2605*10000)/100,0)</f>
        <v>8</v>
      </c>
      <c r="L2605" s="224" t="n">
        <f aca="false">D2605-J2605*10000-K2605*100</f>
        <v>27</v>
      </c>
      <c r="M2605" s="325" t="n">
        <f aca="false">DATE(J2605,K2605,L2605)</f>
        <v>43339</v>
      </c>
      <c r="N2605" s="222" t="n">
        <f aca="false">M2605+E2605</f>
        <v>43339.6818634259</v>
      </c>
      <c r="O2605" s="0" t="n">
        <v>99.557</v>
      </c>
      <c r="P2605" s="0" t="n">
        <v>3.482971</v>
      </c>
      <c r="Q2605" s="0" t="s">
        <v>286</v>
      </c>
    </row>
    <row r="2606" customFormat="false" ht="15" hidden="false" customHeight="false" outlineLevel="0" collapsed="false">
      <c r="A2606" s="0" t="s">
        <v>1427</v>
      </c>
      <c r="B2606" s="0" t="s">
        <v>286</v>
      </c>
      <c r="C2606" s="0" t="s">
        <v>325</v>
      </c>
      <c r="D2606" s="0" t="n">
        <v>20180828</v>
      </c>
      <c r="E2606" s="0" t="s">
        <v>2009</v>
      </c>
      <c r="F2606" s="0" t="n">
        <v>11000</v>
      </c>
      <c r="G2606" s="0" t="n">
        <v>99.728</v>
      </c>
      <c r="H2606" s="0" t="n">
        <v>3.412197</v>
      </c>
      <c r="J2606" s="224" t="n">
        <f aca="false">ROUND(D2606/10000,0)</f>
        <v>2018</v>
      </c>
      <c r="K2606" s="224" t="n">
        <f aca="false">ROUND((D2606-J2606*10000)/100,0)</f>
        <v>8</v>
      </c>
      <c r="L2606" s="224" t="n">
        <f aca="false">D2606-J2606*10000-K2606*100</f>
        <v>28</v>
      </c>
      <c r="M2606" s="325" t="n">
        <f aca="false">DATE(J2606,K2606,L2606)</f>
        <v>43340</v>
      </c>
      <c r="N2606" s="222" t="n">
        <f aca="false">M2606+E2606</f>
        <v>43340.4033680556</v>
      </c>
      <c r="O2606" s="0" t="n">
        <v>99.728</v>
      </c>
      <c r="P2606" s="0" t="n">
        <v>3.412197</v>
      </c>
      <c r="Q2606" s="0" t="s">
        <v>286</v>
      </c>
    </row>
    <row r="2607" customFormat="false" ht="15" hidden="false" customHeight="false" outlineLevel="0" collapsed="false">
      <c r="A2607" s="0" t="s">
        <v>1427</v>
      </c>
      <c r="B2607" s="0" t="s">
        <v>286</v>
      </c>
      <c r="C2607" s="0" t="s">
        <v>325</v>
      </c>
      <c r="D2607" s="0" t="n">
        <v>20180828</v>
      </c>
      <c r="E2607" s="0" t="s">
        <v>2010</v>
      </c>
      <c r="F2607" s="0" t="n">
        <v>11000</v>
      </c>
      <c r="G2607" s="0" t="n">
        <v>99.628</v>
      </c>
      <c r="H2607" s="0" t="n">
        <v>3.453695</v>
      </c>
      <c r="J2607" s="224" t="n">
        <f aca="false">ROUND(D2607/10000,0)</f>
        <v>2018</v>
      </c>
      <c r="K2607" s="224" t="n">
        <f aca="false">ROUND((D2607-J2607*10000)/100,0)</f>
        <v>8</v>
      </c>
      <c r="L2607" s="224" t="n">
        <f aca="false">D2607-J2607*10000-K2607*100</f>
        <v>28</v>
      </c>
      <c r="M2607" s="325" t="n">
        <f aca="false">DATE(J2607,K2607,L2607)</f>
        <v>43340</v>
      </c>
      <c r="N2607" s="222" t="n">
        <f aca="false">M2607+E2607</f>
        <v>43340.4033912037</v>
      </c>
      <c r="O2607" s="0" t="n">
        <v>99.628</v>
      </c>
      <c r="P2607" s="0" t="n">
        <v>3.453695</v>
      </c>
      <c r="Q2607" s="0" t="s">
        <v>286</v>
      </c>
    </row>
    <row r="2608" customFormat="false" ht="15" hidden="false" customHeight="false" outlineLevel="0" collapsed="false">
      <c r="A2608" s="0" t="s">
        <v>1427</v>
      </c>
      <c r="B2608" s="0" t="s">
        <v>286</v>
      </c>
      <c r="C2608" s="0" t="s">
        <v>325</v>
      </c>
      <c r="D2608" s="0" t="n">
        <v>20180828</v>
      </c>
      <c r="E2608" s="0" t="s">
        <v>2011</v>
      </c>
      <c r="F2608" s="0" t="n">
        <v>20000</v>
      </c>
      <c r="G2608" s="0" t="n">
        <v>99.48</v>
      </c>
      <c r="H2608" s="0" t="n">
        <v>3.515206</v>
      </c>
      <c r="J2608" s="224" t="n">
        <f aca="false">ROUND(D2608/10000,0)</f>
        <v>2018</v>
      </c>
      <c r="K2608" s="224" t="n">
        <f aca="false">ROUND((D2608-J2608*10000)/100,0)</f>
        <v>8</v>
      </c>
      <c r="L2608" s="224" t="n">
        <f aca="false">D2608-J2608*10000-K2608*100</f>
        <v>28</v>
      </c>
      <c r="M2608" s="325" t="n">
        <f aca="false">DATE(J2608,K2608,L2608)</f>
        <v>43340</v>
      </c>
      <c r="N2608" s="222" t="n">
        <f aca="false">M2608+E2608</f>
        <v>43340.4636226852</v>
      </c>
      <c r="O2608" s="0" t="n">
        <v>99.48</v>
      </c>
      <c r="P2608" s="0" t="n">
        <v>3.515206</v>
      </c>
      <c r="Q2608" s="0" t="s">
        <v>286</v>
      </c>
    </row>
    <row r="2609" customFormat="false" ht="15" hidden="false" customHeight="false" outlineLevel="0" collapsed="false">
      <c r="A2609" s="0" t="s">
        <v>1427</v>
      </c>
      <c r="B2609" s="0" t="s">
        <v>286</v>
      </c>
      <c r="C2609" s="0" t="s">
        <v>325</v>
      </c>
      <c r="D2609" s="0" t="n">
        <v>20180828</v>
      </c>
      <c r="E2609" s="0" t="s">
        <v>2011</v>
      </c>
      <c r="F2609" s="0" t="n">
        <v>20000</v>
      </c>
      <c r="G2609" s="0" t="n">
        <v>100.193</v>
      </c>
      <c r="H2609" s="0" t="n">
        <v>3.219895</v>
      </c>
      <c r="J2609" s="224" t="n">
        <f aca="false">ROUND(D2609/10000,0)</f>
        <v>2018</v>
      </c>
      <c r="K2609" s="224" t="n">
        <f aca="false">ROUND((D2609-J2609*10000)/100,0)</f>
        <v>8</v>
      </c>
      <c r="L2609" s="224" t="n">
        <f aca="false">D2609-J2609*10000-K2609*100</f>
        <v>28</v>
      </c>
      <c r="M2609" s="325" t="n">
        <f aca="false">DATE(J2609,K2609,L2609)</f>
        <v>43340</v>
      </c>
      <c r="N2609" s="222" t="n">
        <f aca="false">M2609+E2609</f>
        <v>43340.4636226852</v>
      </c>
      <c r="O2609" s="0" t="n">
        <v>100.193</v>
      </c>
      <c r="P2609" s="0" t="n">
        <v>3.219895</v>
      </c>
      <c r="Q2609" s="0" t="s">
        <v>286</v>
      </c>
    </row>
    <row r="2610" customFormat="false" ht="15" hidden="false" customHeight="false" outlineLevel="0" collapsed="false">
      <c r="A2610" s="0" t="s">
        <v>1427</v>
      </c>
      <c r="B2610" s="0" t="s">
        <v>286</v>
      </c>
      <c r="C2610" s="0" t="s">
        <v>325</v>
      </c>
      <c r="D2610" s="0" t="n">
        <v>20180828</v>
      </c>
      <c r="E2610" s="0" t="s">
        <v>2012</v>
      </c>
      <c r="F2610" s="0" t="n">
        <v>44000</v>
      </c>
      <c r="G2610" s="0" t="n">
        <v>99.6</v>
      </c>
      <c r="H2610" s="0" t="n">
        <v>3.465324</v>
      </c>
      <c r="J2610" s="224" t="n">
        <f aca="false">ROUND(D2610/10000,0)</f>
        <v>2018</v>
      </c>
      <c r="K2610" s="224" t="n">
        <f aca="false">ROUND((D2610-J2610*10000)/100,0)</f>
        <v>8</v>
      </c>
      <c r="L2610" s="224" t="n">
        <f aca="false">D2610-J2610*10000-K2610*100</f>
        <v>28</v>
      </c>
      <c r="M2610" s="325" t="n">
        <f aca="false">DATE(J2610,K2610,L2610)</f>
        <v>43340</v>
      </c>
      <c r="N2610" s="222" t="n">
        <f aca="false">M2610+E2610</f>
        <v>43340.4705324074</v>
      </c>
      <c r="O2610" s="0" t="n">
        <v>99.6</v>
      </c>
      <c r="P2610" s="0" t="n">
        <v>3.465324</v>
      </c>
      <c r="Q2610" s="0" t="s">
        <v>286</v>
      </c>
    </row>
    <row r="2611" customFormat="false" ht="15" hidden="false" customHeight="false" outlineLevel="0" collapsed="false">
      <c r="A2611" s="0" t="s">
        <v>1427</v>
      </c>
      <c r="B2611" s="0" t="s">
        <v>286</v>
      </c>
      <c r="C2611" s="0" t="s">
        <v>325</v>
      </c>
      <c r="D2611" s="0" t="n">
        <v>20180828</v>
      </c>
      <c r="E2611" s="0" t="s">
        <v>2012</v>
      </c>
      <c r="F2611" s="0" t="n">
        <v>44000</v>
      </c>
      <c r="G2611" s="0" t="n">
        <v>100</v>
      </c>
      <c r="H2611" s="0" t="n">
        <v>3.299578</v>
      </c>
      <c r="J2611" s="224" t="n">
        <f aca="false">ROUND(D2611/10000,0)</f>
        <v>2018</v>
      </c>
      <c r="K2611" s="224" t="n">
        <f aca="false">ROUND((D2611-J2611*10000)/100,0)</f>
        <v>8</v>
      </c>
      <c r="L2611" s="224" t="n">
        <f aca="false">D2611-J2611*10000-K2611*100</f>
        <v>28</v>
      </c>
      <c r="M2611" s="325" t="n">
        <f aca="false">DATE(J2611,K2611,L2611)</f>
        <v>43340</v>
      </c>
      <c r="N2611" s="222" t="n">
        <f aca="false">M2611+E2611</f>
        <v>43340.4705324074</v>
      </c>
      <c r="O2611" s="0" t="n">
        <v>100</v>
      </c>
      <c r="P2611" s="0" t="n">
        <v>3.299578</v>
      </c>
      <c r="Q2611" s="0" t="s">
        <v>286</v>
      </c>
    </row>
    <row r="2612" customFormat="false" ht="15" hidden="false" customHeight="false" outlineLevel="0" collapsed="false">
      <c r="A2612" s="0" t="s">
        <v>1427</v>
      </c>
      <c r="B2612" s="0" t="s">
        <v>286</v>
      </c>
      <c r="C2612" s="0" t="s">
        <v>325</v>
      </c>
      <c r="D2612" s="0" t="n">
        <v>20180828</v>
      </c>
      <c r="E2612" s="0" t="s">
        <v>2013</v>
      </c>
      <c r="F2612" s="0" t="n">
        <v>25000</v>
      </c>
      <c r="G2612" s="0" t="n">
        <v>100.476</v>
      </c>
      <c r="H2612" s="0" t="n">
        <v>3.103394</v>
      </c>
      <c r="J2612" s="224" t="n">
        <f aca="false">ROUND(D2612/10000,0)</f>
        <v>2018</v>
      </c>
      <c r="K2612" s="224" t="n">
        <f aca="false">ROUND((D2612-J2612*10000)/100,0)</f>
        <v>8</v>
      </c>
      <c r="L2612" s="224" t="n">
        <f aca="false">D2612-J2612*10000-K2612*100</f>
        <v>28</v>
      </c>
      <c r="M2612" s="325" t="n">
        <f aca="false">DATE(J2612,K2612,L2612)</f>
        <v>43340</v>
      </c>
      <c r="N2612" s="222" t="n">
        <f aca="false">M2612+E2612</f>
        <v>43340.4791666667</v>
      </c>
      <c r="O2612" s="0" t="n">
        <v>100.476</v>
      </c>
      <c r="P2612" s="0" t="n">
        <v>3.103394</v>
      </c>
      <c r="Q2612" s="0" t="s">
        <v>286</v>
      </c>
    </row>
    <row r="2613" customFormat="false" ht="15" hidden="false" customHeight="false" outlineLevel="0" collapsed="false">
      <c r="A2613" s="0" t="s">
        <v>1427</v>
      </c>
      <c r="B2613" s="0" t="s">
        <v>286</v>
      </c>
      <c r="C2613" s="0" t="s">
        <v>325</v>
      </c>
      <c r="D2613" s="0" t="n">
        <v>20180828</v>
      </c>
      <c r="E2613" s="0" t="s">
        <v>2014</v>
      </c>
      <c r="F2613" s="0" t="n">
        <v>25000</v>
      </c>
      <c r="G2613" s="0" t="n">
        <v>99.476</v>
      </c>
      <c r="H2613" s="0" t="n">
        <v>3.51687</v>
      </c>
      <c r="J2613" s="224" t="n">
        <f aca="false">ROUND(D2613/10000,0)</f>
        <v>2018</v>
      </c>
      <c r="K2613" s="224" t="n">
        <f aca="false">ROUND((D2613-J2613*10000)/100,0)</f>
        <v>8</v>
      </c>
      <c r="L2613" s="224" t="n">
        <f aca="false">D2613-J2613*10000-K2613*100</f>
        <v>28</v>
      </c>
      <c r="M2613" s="325" t="n">
        <f aca="false">DATE(J2613,K2613,L2613)</f>
        <v>43340</v>
      </c>
      <c r="N2613" s="222" t="n">
        <f aca="false">M2613+E2613</f>
        <v>43340.4798148148</v>
      </c>
      <c r="O2613" s="0" t="n">
        <v>99.476</v>
      </c>
      <c r="P2613" s="0" t="n">
        <v>3.51687</v>
      </c>
      <c r="Q2613" s="0" t="s">
        <v>286</v>
      </c>
    </row>
    <row r="2614" customFormat="false" ht="15" hidden="false" customHeight="false" outlineLevel="0" collapsed="false">
      <c r="A2614" s="0" t="s">
        <v>1427</v>
      </c>
      <c r="B2614" s="0" t="s">
        <v>286</v>
      </c>
      <c r="C2614" s="0" t="s">
        <v>325</v>
      </c>
      <c r="D2614" s="0" t="n">
        <v>20180828</v>
      </c>
      <c r="E2614" s="0" t="s">
        <v>1432</v>
      </c>
      <c r="F2614" s="0" t="n">
        <v>25000</v>
      </c>
      <c r="G2614" s="0" t="n">
        <v>99.476</v>
      </c>
      <c r="H2614" s="0" t="n">
        <v>3.51687</v>
      </c>
      <c r="J2614" s="224" t="n">
        <f aca="false">ROUND(D2614/10000,0)</f>
        <v>2018</v>
      </c>
      <c r="K2614" s="224" t="n">
        <f aca="false">ROUND((D2614-J2614*10000)/100,0)</f>
        <v>8</v>
      </c>
      <c r="L2614" s="224" t="n">
        <f aca="false">D2614-J2614*10000-K2614*100</f>
        <v>28</v>
      </c>
      <c r="M2614" s="325" t="n">
        <f aca="false">DATE(J2614,K2614,L2614)</f>
        <v>43340</v>
      </c>
      <c r="N2614" s="222" t="n">
        <f aca="false">M2614+E2614</f>
        <v>43340.4799768519</v>
      </c>
      <c r="O2614" s="0" t="n">
        <v>99.476</v>
      </c>
      <c r="P2614" s="0" t="n">
        <v>3.51687</v>
      </c>
      <c r="Q2614" s="0" t="s">
        <v>286</v>
      </c>
    </row>
    <row r="2615" customFormat="false" ht="15" hidden="false" customHeight="false" outlineLevel="0" collapsed="false">
      <c r="A2615" s="0" t="s">
        <v>1427</v>
      </c>
      <c r="B2615" s="0" t="s">
        <v>286</v>
      </c>
      <c r="C2615" s="0" t="s">
        <v>325</v>
      </c>
      <c r="D2615" s="0" t="n">
        <v>20180828</v>
      </c>
      <c r="E2615" s="0" t="s">
        <v>2015</v>
      </c>
      <c r="F2615" s="0" t="n">
        <v>25000</v>
      </c>
      <c r="G2615" s="0" t="n">
        <v>99.52</v>
      </c>
      <c r="H2615" s="0" t="n">
        <v>3.498571</v>
      </c>
      <c r="J2615" s="224" t="n">
        <f aca="false">ROUND(D2615/10000,0)</f>
        <v>2018</v>
      </c>
      <c r="K2615" s="224" t="n">
        <f aca="false">ROUND((D2615-J2615*10000)/100,0)</f>
        <v>8</v>
      </c>
      <c r="L2615" s="224" t="n">
        <f aca="false">D2615-J2615*10000-K2615*100</f>
        <v>28</v>
      </c>
      <c r="M2615" s="325" t="n">
        <f aca="false">DATE(J2615,K2615,L2615)</f>
        <v>43340</v>
      </c>
      <c r="N2615" s="222" t="n">
        <f aca="false">M2615+E2615</f>
        <v>43340.4911458333</v>
      </c>
      <c r="O2615" s="0" t="n">
        <v>99.52</v>
      </c>
      <c r="P2615" s="0" t="n">
        <v>3.498571</v>
      </c>
      <c r="Q2615" s="0" t="s">
        <v>286</v>
      </c>
    </row>
    <row r="2616" customFormat="false" ht="15" hidden="false" customHeight="false" outlineLevel="0" collapsed="false">
      <c r="A2616" s="0" t="s">
        <v>1427</v>
      </c>
      <c r="B2616" s="0" t="s">
        <v>286</v>
      </c>
      <c r="C2616" s="0" t="s">
        <v>325</v>
      </c>
      <c r="D2616" s="0" t="n">
        <v>20180828</v>
      </c>
      <c r="E2616" s="0" t="s">
        <v>2015</v>
      </c>
      <c r="F2616" s="0" t="n">
        <v>25000</v>
      </c>
      <c r="G2616" s="0" t="n">
        <v>100.39</v>
      </c>
      <c r="H2616" s="0" t="n">
        <v>3.138754</v>
      </c>
      <c r="J2616" s="224" t="n">
        <f aca="false">ROUND(D2616/10000,0)</f>
        <v>2018</v>
      </c>
      <c r="K2616" s="224" t="n">
        <f aca="false">ROUND((D2616-J2616*10000)/100,0)</f>
        <v>8</v>
      </c>
      <c r="L2616" s="224" t="n">
        <f aca="false">D2616-J2616*10000-K2616*100</f>
        <v>28</v>
      </c>
      <c r="M2616" s="325" t="n">
        <f aca="false">DATE(J2616,K2616,L2616)</f>
        <v>43340</v>
      </c>
      <c r="N2616" s="222" t="n">
        <f aca="false">M2616+E2616</f>
        <v>43340.4911458333</v>
      </c>
      <c r="O2616" s="0" t="n">
        <v>100.39</v>
      </c>
      <c r="P2616" s="0" t="n">
        <v>3.138754</v>
      </c>
      <c r="Q2616" s="0" t="s">
        <v>286</v>
      </c>
    </row>
    <row r="2617" customFormat="false" ht="15" hidden="false" customHeight="false" outlineLevel="0" collapsed="false">
      <c r="A2617" s="0" t="s">
        <v>1427</v>
      </c>
      <c r="B2617" s="0" t="s">
        <v>286</v>
      </c>
      <c r="C2617" s="0" t="s">
        <v>325</v>
      </c>
      <c r="D2617" s="0" t="n">
        <v>20180828</v>
      </c>
      <c r="E2617" s="0" t="s">
        <v>2016</v>
      </c>
      <c r="F2617" s="0" t="n">
        <v>10000</v>
      </c>
      <c r="G2617" s="0" t="n">
        <v>99.476</v>
      </c>
      <c r="H2617" s="0" t="n">
        <v>3.51687</v>
      </c>
      <c r="J2617" s="224" t="n">
        <f aca="false">ROUND(D2617/10000,0)</f>
        <v>2018</v>
      </c>
      <c r="K2617" s="224" t="n">
        <f aca="false">ROUND((D2617-J2617*10000)/100,0)</f>
        <v>8</v>
      </c>
      <c r="L2617" s="224" t="n">
        <f aca="false">D2617-J2617*10000-K2617*100</f>
        <v>28</v>
      </c>
      <c r="M2617" s="325" t="n">
        <f aca="false">DATE(J2617,K2617,L2617)</f>
        <v>43340</v>
      </c>
      <c r="N2617" s="222" t="n">
        <f aca="false">M2617+E2617</f>
        <v>43340.4975231482</v>
      </c>
      <c r="O2617" s="0" t="n">
        <v>99.476</v>
      </c>
      <c r="P2617" s="0" t="n">
        <v>3.51687</v>
      </c>
      <c r="Q2617" s="0" t="s">
        <v>286</v>
      </c>
    </row>
    <row r="2618" customFormat="false" ht="15" hidden="false" customHeight="false" outlineLevel="0" collapsed="false">
      <c r="A2618" s="0" t="s">
        <v>1427</v>
      </c>
      <c r="B2618" s="0" t="s">
        <v>286</v>
      </c>
      <c r="C2618" s="0" t="s">
        <v>325</v>
      </c>
      <c r="D2618" s="0" t="n">
        <v>20180828</v>
      </c>
      <c r="E2618" s="0" t="s">
        <v>2017</v>
      </c>
      <c r="F2618" s="0" t="n">
        <v>10000</v>
      </c>
      <c r="G2618" s="0" t="n">
        <v>99.476</v>
      </c>
      <c r="H2618" s="0" t="n">
        <v>3.51687</v>
      </c>
      <c r="J2618" s="224" t="n">
        <f aca="false">ROUND(D2618/10000,0)</f>
        <v>2018</v>
      </c>
      <c r="K2618" s="224" t="n">
        <f aca="false">ROUND((D2618-J2618*10000)/100,0)</f>
        <v>8</v>
      </c>
      <c r="L2618" s="224" t="n">
        <f aca="false">D2618-J2618*10000-K2618*100</f>
        <v>28</v>
      </c>
      <c r="M2618" s="325" t="n">
        <f aca="false">DATE(J2618,K2618,L2618)</f>
        <v>43340</v>
      </c>
      <c r="N2618" s="222" t="n">
        <f aca="false">M2618+E2618</f>
        <v>43340.4976041667</v>
      </c>
      <c r="O2618" s="0" t="n">
        <v>99.476</v>
      </c>
      <c r="P2618" s="0" t="n">
        <v>3.51687</v>
      </c>
      <c r="Q2618" s="0" t="s">
        <v>286</v>
      </c>
    </row>
    <row r="2619" customFormat="false" ht="15" hidden="false" customHeight="false" outlineLevel="0" collapsed="false">
      <c r="A2619" s="0" t="s">
        <v>1427</v>
      </c>
      <c r="B2619" s="0" t="s">
        <v>286</v>
      </c>
      <c r="C2619" s="0" t="s">
        <v>325</v>
      </c>
      <c r="D2619" s="0" t="n">
        <v>20180828</v>
      </c>
      <c r="E2619" s="0" t="s">
        <v>2018</v>
      </c>
      <c r="F2619" s="0" t="n">
        <v>5000</v>
      </c>
      <c r="G2619" s="0" t="n">
        <v>99.565</v>
      </c>
      <c r="H2619" s="0" t="n">
        <v>3.479865</v>
      </c>
      <c r="J2619" s="224" t="n">
        <f aca="false">ROUND(D2619/10000,0)</f>
        <v>2018</v>
      </c>
      <c r="K2619" s="224" t="n">
        <f aca="false">ROUND((D2619-J2619*10000)/100,0)</f>
        <v>8</v>
      </c>
      <c r="L2619" s="224" t="n">
        <f aca="false">D2619-J2619*10000-K2619*100</f>
        <v>28</v>
      </c>
      <c r="M2619" s="325" t="n">
        <f aca="false">DATE(J2619,K2619,L2619)</f>
        <v>43340</v>
      </c>
      <c r="N2619" s="222" t="n">
        <f aca="false">M2619+E2619</f>
        <v>43340.5081828704</v>
      </c>
      <c r="O2619" s="0" t="n">
        <v>99.565</v>
      </c>
      <c r="P2619" s="0" t="n">
        <v>3.479865</v>
      </c>
      <c r="Q2619" s="0" t="s">
        <v>286</v>
      </c>
    </row>
    <row r="2620" customFormat="false" ht="15" hidden="false" customHeight="false" outlineLevel="0" collapsed="false">
      <c r="A2620" s="0" t="s">
        <v>1427</v>
      </c>
      <c r="B2620" s="0" t="s">
        <v>286</v>
      </c>
      <c r="C2620" s="0" t="s">
        <v>325</v>
      </c>
      <c r="D2620" s="0" t="n">
        <v>20180828</v>
      </c>
      <c r="E2620" s="0" t="s">
        <v>2018</v>
      </c>
      <c r="F2620" s="0" t="n">
        <v>5000</v>
      </c>
      <c r="G2620" s="0" t="n">
        <v>99.465</v>
      </c>
      <c r="H2620" s="0" t="n">
        <v>3.521447</v>
      </c>
      <c r="J2620" s="224" t="n">
        <f aca="false">ROUND(D2620/10000,0)</f>
        <v>2018</v>
      </c>
      <c r="K2620" s="224" t="n">
        <f aca="false">ROUND((D2620-J2620*10000)/100,0)</f>
        <v>8</v>
      </c>
      <c r="L2620" s="224" t="n">
        <f aca="false">D2620-J2620*10000-K2620*100</f>
        <v>28</v>
      </c>
      <c r="M2620" s="325" t="n">
        <f aca="false">DATE(J2620,K2620,L2620)</f>
        <v>43340</v>
      </c>
      <c r="N2620" s="222" t="n">
        <f aca="false">M2620+E2620</f>
        <v>43340.5081828704</v>
      </c>
      <c r="O2620" s="0" t="n">
        <v>99.465</v>
      </c>
      <c r="P2620" s="0" t="n">
        <v>3.521447</v>
      </c>
      <c r="Q2620" s="0" t="s">
        <v>286</v>
      </c>
    </row>
    <row r="2621" customFormat="false" ht="15" hidden="false" customHeight="false" outlineLevel="0" collapsed="false">
      <c r="A2621" s="0" t="s">
        <v>1427</v>
      </c>
      <c r="B2621" s="0" t="s">
        <v>286</v>
      </c>
      <c r="C2621" s="0" t="s">
        <v>325</v>
      </c>
      <c r="D2621" s="0" t="n">
        <v>20180828</v>
      </c>
      <c r="E2621" s="0" t="s">
        <v>2018</v>
      </c>
      <c r="F2621" s="0" t="n">
        <v>5000</v>
      </c>
      <c r="G2621" s="0" t="n">
        <v>99.465</v>
      </c>
      <c r="H2621" s="0" t="n">
        <v>3.521447</v>
      </c>
      <c r="J2621" s="224" t="n">
        <f aca="false">ROUND(D2621/10000,0)</f>
        <v>2018</v>
      </c>
      <c r="K2621" s="224" t="n">
        <f aca="false">ROUND((D2621-J2621*10000)/100,0)</f>
        <v>8</v>
      </c>
      <c r="L2621" s="224" t="n">
        <f aca="false">D2621-J2621*10000-K2621*100</f>
        <v>28</v>
      </c>
      <c r="M2621" s="325" t="n">
        <f aca="false">DATE(J2621,K2621,L2621)</f>
        <v>43340</v>
      </c>
      <c r="N2621" s="222" t="n">
        <f aca="false">M2621+E2621</f>
        <v>43340.5081828704</v>
      </c>
      <c r="O2621" s="0" t="n">
        <v>99.465</v>
      </c>
      <c r="P2621" s="0" t="n">
        <v>3.521447</v>
      </c>
      <c r="Q2621" s="0" t="s">
        <v>286</v>
      </c>
    </row>
    <row r="2622" customFormat="false" ht="15" hidden="false" customHeight="false" outlineLevel="0" collapsed="false">
      <c r="A2622" s="0" t="s">
        <v>1427</v>
      </c>
      <c r="B2622" s="0" t="s">
        <v>286</v>
      </c>
      <c r="C2622" s="0" t="s">
        <v>325</v>
      </c>
      <c r="D2622" s="0" t="n">
        <v>20180828</v>
      </c>
      <c r="E2622" s="0" t="s">
        <v>2019</v>
      </c>
      <c r="F2622" s="0" t="n">
        <v>100000</v>
      </c>
      <c r="G2622" s="0" t="n">
        <v>99.487</v>
      </c>
      <c r="H2622" s="0" t="n">
        <v>3.512295</v>
      </c>
      <c r="J2622" s="224" t="n">
        <f aca="false">ROUND(D2622/10000,0)</f>
        <v>2018</v>
      </c>
      <c r="K2622" s="224" t="n">
        <f aca="false">ROUND((D2622-J2622*10000)/100,0)</f>
        <v>8</v>
      </c>
      <c r="L2622" s="224" t="n">
        <f aca="false">D2622-J2622*10000-K2622*100</f>
        <v>28</v>
      </c>
      <c r="M2622" s="325" t="n">
        <f aca="false">DATE(J2622,K2622,L2622)</f>
        <v>43340</v>
      </c>
      <c r="N2622" s="222" t="n">
        <f aca="false">M2622+E2622</f>
        <v>43340.5296064815</v>
      </c>
      <c r="O2622" s="0" t="n">
        <v>99.487</v>
      </c>
      <c r="P2622" s="0" t="n">
        <v>3.512295</v>
      </c>
      <c r="Q2622" s="0" t="s">
        <v>286</v>
      </c>
    </row>
    <row r="2623" customFormat="false" ht="15" hidden="false" customHeight="false" outlineLevel="0" collapsed="false">
      <c r="A2623" s="0" t="s">
        <v>1427</v>
      </c>
      <c r="B2623" s="0" t="s">
        <v>286</v>
      </c>
      <c r="C2623" s="0" t="s">
        <v>325</v>
      </c>
      <c r="D2623" s="0" t="n">
        <v>20180828</v>
      </c>
      <c r="E2623" s="0" t="s">
        <v>2019</v>
      </c>
      <c r="F2623" s="0" t="n">
        <v>100000</v>
      </c>
      <c r="G2623" s="0" t="n">
        <v>99.487</v>
      </c>
      <c r="H2623" s="0" t="n">
        <v>3.512295</v>
      </c>
      <c r="J2623" s="224" t="n">
        <f aca="false">ROUND(D2623/10000,0)</f>
        <v>2018</v>
      </c>
      <c r="K2623" s="224" t="n">
        <f aca="false">ROUND((D2623-J2623*10000)/100,0)</f>
        <v>8</v>
      </c>
      <c r="L2623" s="224" t="n">
        <f aca="false">D2623-J2623*10000-K2623*100</f>
        <v>28</v>
      </c>
      <c r="M2623" s="325" t="n">
        <f aca="false">DATE(J2623,K2623,L2623)</f>
        <v>43340</v>
      </c>
      <c r="N2623" s="222" t="n">
        <f aca="false">M2623+E2623</f>
        <v>43340.5296064815</v>
      </c>
      <c r="O2623" s="0" t="n">
        <v>99.487</v>
      </c>
      <c r="P2623" s="0" t="n">
        <v>3.512295</v>
      </c>
      <c r="Q2623" s="0" t="s">
        <v>286</v>
      </c>
    </row>
    <row r="2624" customFormat="false" ht="15" hidden="false" customHeight="false" outlineLevel="0" collapsed="false">
      <c r="A2624" s="0" t="s">
        <v>1427</v>
      </c>
      <c r="B2624" s="0" t="s">
        <v>286</v>
      </c>
      <c r="C2624" s="0" t="s">
        <v>325</v>
      </c>
      <c r="D2624" s="0" t="n">
        <v>20180828</v>
      </c>
      <c r="E2624" s="0" t="s">
        <v>1818</v>
      </c>
      <c r="F2624" s="0" t="n">
        <v>250000</v>
      </c>
      <c r="G2624" s="0" t="n">
        <v>99.761</v>
      </c>
      <c r="H2624" s="0" t="n">
        <v>3.398513</v>
      </c>
      <c r="J2624" s="224" t="n">
        <f aca="false">ROUND(D2624/10000,0)</f>
        <v>2018</v>
      </c>
      <c r="K2624" s="224" t="n">
        <f aca="false">ROUND((D2624-J2624*10000)/100,0)</f>
        <v>8</v>
      </c>
      <c r="L2624" s="224" t="n">
        <f aca="false">D2624-J2624*10000-K2624*100</f>
        <v>28</v>
      </c>
      <c r="M2624" s="325" t="n">
        <f aca="false">DATE(J2624,K2624,L2624)</f>
        <v>43340</v>
      </c>
      <c r="N2624" s="222" t="n">
        <f aca="false">M2624+E2624</f>
        <v>43340.5395023148</v>
      </c>
      <c r="O2624" s="0" t="n">
        <v>99.761</v>
      </c>
      <c r="P2624" s="0" t="n">
        <v>3.398513</v>
      </c>
      <c r="Q2624" s="0" t="s">
        <v>286</v>
      </c>
    </row>
    <row r="2625" customFormat="false" ht="15" hidden="false" customHeight="false" outlineLevel="0" collapsed="false">
      <c r="A2625" s="0" t="s">
        <v>1427</v>
      </c>
      <c r="B2625" s="0" t="s">
        <v>286</v>
      </c>
      <c r="C2625" s="0" t="s">
        <v>325</v>
      </c>
      <c r="D2625" s="0" t="n">
        <v>20180828</v>
      </c>
      <c r="E2625" s="0" t="s">
        <v>2020</v>
      </c>
      <c r="F2625" s="0" t="n">
        <v>250000</v>
      </c>
      <c r="G2625" s="0" t="n">
        <v>99.761</v>
      </c>
      <c r="H2625" s="0" t="n">
        <v>3.398513</v>
      </c>
      <c r="J2625" s="224" t="n">
        <f aca="false">ROUND(D2625/10000,0)</f>
        <v>2018</v>
      </c>
      <c r="K2625" s="224" t="n">
        <f aca="false">ROUND((D2625-J2625*10000)/100,0)</f>
        <v>8</v>
      </c>
      <c r="L2625" s="224" t="n">
        <f aca="false">D2625-J2625*10000-K2625*100</f>
        <v>28</v>
      </c>
      <c r="M2625" s="325" t="n">
        <f aca="false">DATE(J2625,K2625,L2625)</f>
        <v>43340</v>
      </c>
      <c r="N2625" s="222" t="n">
        <f aca="false">M2625+E2625</f>
        <v>43340.5395138889</v>
      </c>
      <c r="O2625" s="0" t="n">
        <v>99.761</v>
      </c>
      <c r="P2625" s="0" t="n">
        <v>3.398513</v>
      </c>
      <c r="Q2625" s="0" t="s">
        <v>286</v>
      </c>
    </row>
    <row r="2626" customFormat="false" ht="15" hidden="false" customHeight="false" outlineLevel="0" collapsed="false">
      <c r="A2626" s="0" t="s">
        <v>1427</v>
      </c>
      <c r="B2626" s="0" t="s">
        <v>286</v>
      </c>
      <c r="C2626" s="0" t="s">
        <v>325</v>
      </c>
      <c r="D2626" s="0" t="n">
        <v>20180828</v>
      </c>
      <c r="E2626" s="0" t="s">
        <v>2020</v>
      </c>
      <c r="F2626" s="0" t="n">
        <v>250000</v>
      </c>
      <c r="G2626" s="0" t="n">
        <v>100.136</v>
      </c>
      <c r="H2626" s="0" t="n">
        <v>3.243409</v>
      </c>
      <c r="J2626" s="224" t="n">
        <f aca="false">ROUND(D2626/10000,0)</f>
        <v>2018</v>
      </c>
      <c r="K2626" s="224" t="n">
        <f aca="false">ROUND((D2626-J2626*10000)/100,0)</f>
        <v>8</v>
      </c>
      <c r="L2626" s="224" t="n">
        <f aca="false">D2626-J2626*10000-K2626*100</f>
        <v>28</v>
      </c>
      <c r="M2626" s="325" t="n">
        <f aca="false">DATE(J2626,K2626,L2626)</f>
        <v>43340</v>
      </c>
      <c r="N2626" s="222" t="n">
        <f aca="false">M2626+E2626</f>
        <v>43340.5395138889</v>
      </c>
      <c r="O2626" s="0" t="n">
        <v>100.136</v>
      </c>
      <c r="P2626" s="0" t="n">
        <v>3.243409</v>
      </c>
      <c r="Q2626" s="0" t="s">
        <v>286</v>
      </c>
    </row>
    <row r="2627" customFormat="false" ht="15" hidden="false" customHeight="false" outlineLevel="0" collapsed="false">
      <c r="A2627" s="0" t="s">
        <v>1427</v>
      </c>
      <c r="B2627" s="0" t="s">
        <v>286</v>
      </c>
      <c r="C2627" s="0" t="s">
        <v>325</v>
      </c>
      <c r="D2627" s="0" t="n">
        <v>20180828</v>
      </c>
      <c r="E2627" s="0" t="s">
        <v>2021</v>
      </c>
      <c r="F2627" s="0" t="n">
        <v>25000</v>
      </c>
      <c r="G2627" s="0" t="n">
        <v>99.531</v>
      </c>
      <c r="H2627" s="0" t="n">
        <v>3.493997</v>
      </c>
      <c r="J2627" s="224" t="n">
        <f aca="false">ROUND(D2627/10000,0)</f>
        <v>2018</v>
      </c>
      <c r="K2627" s="224" t="n">
        <f aca="false">ROUND((D2627-J2627*10000)/100,0)</f>
        <v>8</v>
      </c>
      <c r="L2627" s="224" t="n">
        <f aca="false">D2627-J2627*10000-K2627*100</f>
        <v>28</v>
      </c>
      <c r="M2627" s="325" t="n">
        <f aca="false">DATE(J2627,K2627,L2627)</f>
        <v>43340</v>
      </c>
      <c r="N2627" s="222" t="n">
        <f aca="false">M2627+E2627</f>
        <v>43340.5540046296</v>
      </c>
      <c r="O2627" s="0" t="n">
        <v>99.531</v>
      </c>
      <c r="P2627" s="0" t="n">
        <v>3.493997</v>
      </c>
      <c r="Q2627" s="0" t="s">
        <v>286</v>
      </c>
    </row>
    <row r="2628" customFormat="false" ht="15" hidden="false" customHeight="false" outlineLevel="0" collapsed="false">
      <c r="A2628" s="0" t="s">
        <v>1427</v>
      </c>
      <c r="B2628" s="0" t="s">
        <v>286</v>
      </c>
      <c r="C2628" s="0" t="s">
        <v>325</v>
      </c>
      <c r="D2628" s="0" t="n">
        <v>20180828</v>
      </c>
      <c r="E2628" s="0" t="s">
        <v>2021</v>
      </c>
      <c r="F2628" s="0" t="n">
        <v>25000</v>
      </c>
      <c r="G2628" s="0" t="n">
        <v>99.511</v>
      </c>
      <c r="H2628" s="0" t="n">
        <v>3.502313</v>
      </c>
      <c r="J2628" s="224" t="n">
        <f aca="false">ROUND(D2628/10000,0)</f>
        <v>2018</v>
      </c>
      <c r="K2628" s="224" t="n">
        <f aca="false">ROUND((D2628-J2628*10000)/100,0)</f>
        <v>8</v>
      </c>
      <c r="L2628" s="224" t="n">
        <f aca="false">D2628-J2628*10000-K2628*100</f>
        <v>28</v>
      </c>
      <c r="M2628" s="325" t="n">
        <f aca="false">DATE(J2628,K2628,L2628)</f>
        <v>43340</v>
      </c>
      <c r="N2628" s="222" t="n">
        <f aca="false">M2628+E2628</f>
        <v>43340.5540046296</v>
      </c>
      <c r="O2628" s="0" t="n">
        <v>99.511</v>
      </c>
      <c r="P2628" s="0" t="n">
        <v>3.502313</v>
      </c>
      <c r="Q2628" s="0" t="s">
        <v>286</v>
      </c>
    </row>
    <row r="2629" customFormat="false" ht="15" hidden="false" customHeight="false" outlineLevel="0" collapsed="false">
      <c r="A2629" s="0" t="s">
        <v>1427</v>
      </c>
      <c r="B2629" s="0" t="s">
        <v>286</v>
      </c>
      <c r="C2629" s="0" t="s">
        <v>325</v>
      </c>
      <c r="D2629" s="0" t="n">
        <v>20180828</v>
      </c>
      <c r="E2629" s="0" t="s">
        <v>2022</v>
      </c>
      <c r="F2629" s="0" t="n">
        <v>25000</v>
      </c>
      <c r="G2629" s="0" t="n">
        <v>99.511</v>
      </c>
      <c r="H2629" s="0" t="n">
        <v>3.502313</v>
      </c>
      <c r="J2629" s="224" t="n">
        <f aca="false">ROUND(D2629/10000,0)</f>
        <v>2018</v>
      </c>
      <c r="K2629" s="224" t="n">
        <f aca="false">ROUND((D2629-J2629*10000)/100,0)</f>
        <v>8</v>
      </c>
      <c r="L2629" s="224" t="n">
        <f aca="false">D2629-J2629*10000-K2629*100</f>
        <v>28</v>
      </c>
      <c r="M2629" s="325" t="n">
        <f aca="false">DATE(J2629,K2629,L2629)</f>
        <v>43340</v>
      </c>
      <c r="N2629" s="222" t="n">
        <f aca="false">M2629+E2629</f>
        <v>43340.5541087963</v>
      </c>
      <c r="O2629" s="0" t="n">
        <v>99.511</v>
      </c>
      <c r="P2629" s="0" t="n">
        <v>3.502313</v>
      </c>
      <c r="Q2629" s="0" t="s">
        <v>286</v>
      </c>
    </row>
    <row r="2630" customFormat="false" ht="15" hidden="false" customHeight="false" outlineLevel="0" collapsed="false">
      <c r="A2630" s="0" t="s">
        <v>1427</v>
      </c>
      <c r="B2630" s="0" t="s">
        <v>286</v>
      </c>
      <c r="C2630" s="0" t="s">
        <v>325</v>
      </c>
      <c r="D2630" s="0" t="n">
        <v>20180828</v>
      </c>
      <c r="E2630" s="0" t="s">
        <v>2023</v>
      </c>
      <c r="F2630" s="0" t="n">
        <v>50000</v>
      </c>
      <c r="G2630" s="0" t="n">
        <v>99.511</v>
      </c>
      <c r="H2630" s="0" t="n">
        <v>3.502313</v>
      </c>
      <c r="J2630" s="224" t="n">
        <f aca="false">ROUND(D2630/10000,0)</f>
        <v>2018</v>
      </c>
      <c r="K2630" s="224" t="n">
        <f aca="false">ROUND((D2630-J2630*10000)/100,0)</f>
        <v>8</v>
      </c>
      <c r="L2630" s="224" t="n">
        <f aca="false">D2630-J2630*10000-K2630*100</f>
        <v>28</v>
      </c>
      <c r="M2630" s="325" t="n">
        <f aca="false">DATE(J2630,K2630,L2630)</f>
        <v>43340</v>
      </c>
      <c r="N2630" s="222" t="n">
        <f aca="false">M2630+E2630</f>
        <v>43340.5554398148</v>
      </c>
      <c r="O2630" s="0" t="n">
        <v>99.511</v>
      </c>
      <c r="P2630" s="0" t="n">
        <v>3.502313</v>
      </c>
      <c r="Q2630" s="0" t="s">
        <v>286</v>
      </c>
    </row>
    <row r="2631" customFormat="false" ht="15" hidden="false" customHeight="false" outlineLevel="0" collapsed="false">
      <c r="A2631" s="0" t="s">
        <v>1427</v>
      </c>
      <c r="B2631" s="0" t="s">
        <v>286</v>
      </c>
      <c r="C2631" s="0" t="s">
        <v>325</v>
      </c>
      <c r="D2631" s="0" t="n">
        <v>20180828</v>
      </c>
      <c r="E2631" s="0" t="s">
        <v>2023</v>
      </c>
      <c r="F2631" s="0" t="n">
        <v>50000</v>
      </c>
      <c r="G2631" s="0" t="n">
        <v>99.511</v>
      </c>
      <c r="H2631" s="0" t="n">
        <v>3.502313</v>
      </c>
      <c r="J2631" s="224" t="n">
        <f aca="false">ROUND(D2631/10000,0)</f>
        <v>2018</v>
      </c>
      <c r="K2631" s="224" t="n">
        <f aca="false">ROUND((D2631-J2631*10000)/100,0)</f>
        <v>8</v>
      </c>
      <c r="L2631" s="224" t="n">
        <f aca="false">D2631-J2631*10000-K2631*100</f>
        <v>28</v>
      </c>
      <c r="M2631" s="325" t="n">
        <f aca="false">DATE(J2631,K2631,L2631)</f>
        <v>43340</v>
      </c>
      <c r="N2631" s="222" t="n">
        <f aca="false">M2631+E2631</f>
        <v>43340.5554398148</v>
      </c>
      <c r="O2631" s="0" t="n">
        <v>99.511</v>
      </c>
      <c r="P2631" s="0" t="n">
        <v>3.502313</v>
      </c>
      <c r="Q2631" s="0" t="s">
        <v>286</v>
      </c>
    </row>
    <row r="2632" customFormat="false" ht="15" hidden="false" customHeight="false" outlineLevel="0" collapsed="false">
      <c r="A2632" s="0" t="s">
        <v>1427</v>
      </c>
      <c r="B2632" s="0" t="s">
        <v>286</v>
      </c>
      <c r="C2632" s="0" t="s">
        <v>325</v>
      </c>
      <c r="D2632" s="0" t="n">
        <v>20180828</v>
      </c>
      <c r="E2632" s="0" t="s">
        <v>2024</v>
      </c>
      <c r="F2632" s="0" t="n">
        <v>15000</v>
      </c>
      <c r="G2632" s="0" t="n">
        <v>99.51</v>
      </c>
      <c r="H2632" s="0" t="n">
        <v>3.502729</v>
      </c>
      <c r="J2632" s="224" t="n">
        <f aca="false">ROUND(D2632/10000,0)</f>
        <v>2018</v>
      </c>
      <c r="K2632" s="224" t="n">
        <f aca="false">ROUND((D2632-J2632*10000)/100,0)</f>
        <v>8</v>
      </c>
      <c r="L2632" s="224" t="n">
        <f aca="false">D2632-J2632*10000-K2632*100</f>
        <v>28</v>
      </c>
      <c r="M2632" s="325" t="n">
        <f aca="false">DATE(J2632,K2632,L2632)</f>
        <v>43340</v>
      </c>
      <c r="N2632" s="222" t="n">
        <f aca="false">M2632+E2632</f>
        <v>43340.6007407407</v>
      </c>
      <c r="O2632" s="0" t="n">
        <v>99.51</v>
      </c>
      <c r="P2632" s="0" t="n">
        <v>3.502729</v>
      </c>
      <c r="Q2632" s="0" t="s">
        <v>286</v>
      </c>
    </row>
    <row r="2633" customFormat="false" ht="15" hidden="false" customHeight="false" outlineLevel="0" collapsed="false">
      <c r="A2633" s="0" t="s">
        <v>1427</v>
      </c>
      <c r="B2633" s="0" t="s">
        <v>286</v>
      </c>
      <c r="C2633" s="0" t="s">
        <v>325</v>
      </c>
      <c r="D2633" s="0" t="n">
        <v>20180828</v>
      </c>
      <c r="E2633" s="0" t="s">
        <v>2025</v>
      </c>
      <c r="F2633" s="0" t="n">
        <v>15000</v>
      </c>
      <c r="G2633" s="0" t="n">
        <v>100.38</v>
      </c>
      <c r="H2633" s="0" t="n">
        <v>3.142869</v>
      </c>
      <c r="J2633" s="224" t="n">
        <f aca="false">ROUND(D2633/10000,0)</f>
        <v>2018</v>
      </c>
      <c r="K2633" s="224" t="n">
        <f aca="false">ROUND((D2633-J2633*10000)/100,0)</f>
        <v>8</v>
      </c>
      <c r="L2633" s="224" t="n">
        <f aca="false">D2633-J2633*10000-K2633*100</f>
        <v>28</v>
      </c>
      <c r="M2633" s="325" t="n">
        <f aca="false">DATE(J2633,K2633,L2633)</f>
        <v>43340</v>
      </c>
      <c r="N2633" s="222" t="n">
        <f aca="false">M2633+E2633</f>
        <v>43340.6007523148</v>
      </c>
      <c r="O2633" s="0" t="n">
        <v>100.38</v>
      </c>
      <c r="P2633" s="0" t="n">
        <v>3.142869</v>
      </c>
      <c r="Q2633" s="0" t="s">
        <v>286</v>
      </c>
    </row>
    <row r="2634" customFormat="false" ht="15" hidden="false" customHeight="false" outlineLevel="0" collapsed="false">
      <c r="A2634" s="0" t="s">
        <v>1427</v>
      </c>
      <c r="B2634" s="0" t="s">
        <v>286</v>
      </c>
      <c r="C2634" s="0" t="s">
        <v>325</v>
      </c>
      <c r="D2634" s="0" t="n">
        <v>20180828</v>
      </c>
      <c r="E2634" s="0" t="s">
        <v>2026</v>
      </c>
      <c r="F2634" s="0" t="n">
        <v>25000</v>
      </c>
      <c r="G2634" s="0" t="n">
        <v>99.538</v>
      </c>
      <c r="H2634" s="0" t="n">
        <v>3.491087</v>
      </c>
      <c r="J2634" s="224" t="n">
        <f aca="false">ROUND(D2634/10000,0)</f>
        <v>2018</v>
      </c>
      <c r="K2634" s="224" t="n">
        <f aca="false">ROUND((D2634-J2634*10000)/100,0)</f>
        <v>8</v>
      </c>
      <c r="L2634" s="224" t="n">
        <f aca="false">D2634-J2634*10000-K2634*100</f>
        <v>28</v>
      </c>
      <c r="M2634" s="325" t="n">
        <f aca="false">DATE(J2634,K2634,L2634)</f>
        <v>43340</v>
      </c>
      <c r="N2634" s="222" t="n">
        <f aca="false">M2634+E2634</f>
        <v>43340.6090625</v>
      </c>
      <c r="O2634" s="0" t="n">
        <v>99.538</v>
      </c>
      <c r="P2634" s="0" t="n">
        <v>3.491087</v>
      </c>
      <c r="Q2634" s="0" t="s">
        <v>286</v>
      </c>
    </row>
    <row r="2635" customFormat="false" ht="15" hidden="false" customHeight="false" outlineLevel="0" collapsed="false">
      <c r="A2635" s="0" t="s">
        <v>1427</v>
      </c>
      <c r="B2635" s="0" t="s">
        <v>286</v>
      </c>
      <c r="C2635" s="0" t="s">
        <v>325</v>
      </c>
      <c r="D2635" s="0" t="n">
        <v>20180828</v>
      </c>
      <c r="E2635" s="0" t="s">
        <v>2027</v>
      </c>
      <c r="F2635" s="0" t="n">
        <v>36000</v>
      </c>
      <c r="G2635" s="0" t="n">
        <v>99.511</v>
      </c>
      <c r="H2635" s="0" t="n">
        <v>3.502313</v>
      </c>
      <c r="J2635" s="224" t="n">
        <f aca="false">ROUND(D2635/10000,0)</f>
        <v>2018</v>
      </c>
      <c r="K2635" s="224" t="n">
        <f aca="false">ROUND((D2635-J2635*10000)/100,0)</f>
        <v>8</v>
      </c>
      <c r="L2635" s="224" t="n">
        <f aca="false">D2635-J2635*10000-K2635*100</f>
        <v>28</v>
      </c>
      <c r="M2635" s="325" t="n">
        <f aca="false">DATE(J2635,K2635,L2635)</f>
        <v>43340</v>
      </c>
      <c r="N2635" s="222" t="n">
        <f aca="false">M2635+E2635</f>
        <v>43340.6113310185</v>
      </c>
      <c r="O2635" s="0" t="n">
        <v>99.511</v>
      </c>
      <c r="P2635" s="0" t="n">
        <v>3.502313</v>
      </c>
      <c r="Q2635" s="0" t="s">
        <v>286</v>
      </c>
    </row>
    <row r="2636" customFormat="false" ht="15" hidden="false" customHeight="false" outlineLevel="0" collapsed="false">
      <c r="A2636" s="0" t="s">
        <v>1427</v>
      </c>
      <c r="B2636" s="0" t="s">
        <v>286</v>
      </c>
      <c r="C2636" s="0" t="s">
        <v>325</v>
      </c>
      <c r="D2636" s="0" t="n">
        <v>20180828</v>
      </c>
      <c r="E2636" s="0" t="s">
        <v>2028</v>
      </c>
      <c r="F2636" s="0" t="n">
        <v>36000</v>
      </c>
      <c r="G2636" s="0" t="n">
        <v>99.511</v>
      </c>
      <c r="H2636" s="0" t="n">
        <v>3.502313</v>
      </c>
      <c r="J2636" s="224" t="n">
        <f aca="false">ROUND(D2636/10000,0)</f>
        <v>2018</v>
      </c>
      <c r="K2636" s="224" t="n">
        <f aca="false">ROUND((D2636-J2636*10000)/100,0)</f>
        <v>8</v>
      </c>
      <c r="L2636" s="224" t="n">
        <f aca="false">D2636-J2636*10000-K2636*100</f>
        <v>28</v>
      </c>
      <c r="M2636" s="325" t="n">
        <f aca="false">DATE(J2636,K2636,L2636)</f>
        <v>43340</v>
      </c>
      <c r="N2636" s="222" t="n">
        <f aca="false">M2636+E2636</f>
        <v>43340.6114467593</v>
      </c>
      <c r="O2636" s="0" t="n">
        <v>99.511</v>
      </c>
      <c r="P2636" s="0" t="n">
        <v>3.502313</v>
      </c>
      <c r="Q2636" s="0" t="s">
        <v>286</v>
      </c>
    </row>
    <row r="2637" customFormat="false" ht="15" hidden="false" customHeight="false" outlineLevel="0" collapsed="false">
      <c r="A2637" s="0" t="s">
        <v>1427</v>
      </c>
      <c r="B2637" s="0" t="s">
        <v>286</v>
      </c>
      <c r="C2637" s="0" t="s">
        <v>325</v>
      </c>
      <c r="D2637" s="0" t="n">
        <v>20180828</v>
      </c>
      <c r="E2637" s="0" t="s">
        <v>2029</v>
      </c>
      <c r="F2637" s="0" t="n">
        <v>25000</v>
      </c>
      <c r="G2637" s="0" t="n">
        <v>100</v>
      </c>
      <c r="H2637" s="0" t="n">
        <v>3.299578</v>
      </c>
      <c r="J2637" s="224" t="n">
        <f aca="false">ROUND(D2637/10000,0)</f>
        <v>2018</v>
      </c>
      <c r="K2637" s="224" t="n">
        <f aca="false">ROUND((D2637-J2637*10000)/100,0)</f>
        <v>8</v>
      </c>
      <c r="L2637" s="224" t="n">
        <f aca="false">D2637-J2637*10000-K2637*100</f>
        <v>28</v>
      </c>
      <c r="M2637" s="325" t="n">
        <f aca="false">DATE(J2637,K2637,L2637)</f>
        <v>43340</v>
      </c>
      <c r="N2637" s="222" t="n">
        <f aca="false">M2637+E2637</f>
        <v>43340.6395833333</v>
      </c>
      <c r="O2637" s="0" t="n">
        <v>100</v>
      </c>
      <c r="P2637" s="0" t="n">
        <v>3.299578</v>
      </c>
      <c r="Q2637" s="0" t="s">
        <v>286</v>
      </c>
    </row>
    <row r="2638" customFormat="false" ht="15" hidden="false" customHeight="false" outlineLevel="0" collapsed="false">
      <c r="A2638" s="0" t="s">
        <v>1427</v>
      </c>
      <c r="B2638" s="0" t="s">
        <v>286</v>
      </c>
      <c r="C2638" s="0" t="s">
        <v>325</v>
      </c>
      <c r="D2638" s="0" t="n">
        <v>20180828</v>
      </c>
      <c r="E2638" s="0" t="s">
        <v>2030</v>
      </c>
      <c r="F2638" s="0" t="n">
        <v>15000</v>
      </c>
      <c r="G2638" s="0" t="n">
        <v>100.39</v>
      </c>
      <c r="H2638" s="0" t="n">
        <v>3.138754</v>
      </c>
      <c r="J2638" s="224" t="n">
        <f aca="false">ROUND(D2638/10000,0)</f>
        <v>2018</v>
      </c>
      <c r="K2638" s="224" t="n">
        <f aca="false">ROUND((D2638-J2638*10000)/100,0)</f>
        <v>8</v>
      </c>
      <c r="L2638" s="224" t="n">
        <f aca="false">D2638-J2638*10000-K2638*100</f>
        <v>28</v>
      </c>
      <c r="M2638" s="325" t="n">
        <f aca="false">DATE(J2638,K2638,L2638)</f>
        <v>43340</v>
      </c>
      <c r="N2638" s="222" t="n">
        <f aca="false">M2638+E2638</f>
        <v>43340.6477662037</v>
      </c>
      <c r="O2638" s="0" t="n">
        <v>100.39</v>
      </c>
      <c r="P2638" s="0" t="n">
        <v>3.138754</v>
      </c>
      <c r="Q2638" s="0" t="s">
        <v>286</v>
      </c>
    </row>
    <row r="2639" customFormat="false" ht="15" hidden="false" customHeight="false" outlineLevel="0" collapsed="false">
      <c r="A2639" s="0" t="s">
        <v>1427</v>
      </c>
      <c r="B2639" s="0" t="s">
        <v>286</v>
      </c>
      <c r="C2639" s="0" t="s">
        <v>325</v>
      </c>
      <c r="D2639" s="0" t="n">
        <v>20180828</v>
      </c>
      <c r="E2639" s="0" t="s">
        <v>2031</v>
      </c>
      <c r="F2639" s="0" t="n">
        <v>15000</v>
      </c>
      <c r="G2639" s="0" t="n">
        <v>99.62</v>
      </c>
      <c r="H2639" s="0" t="n">
        <v>3.457017</v>
      </c>
      <c r="J2639" s="224" t="n">
        <f aca="false">ROUND(D2639/10000,0)</f>
        <v>2018</v>
      </c>
      <c r="K2639" s="224" t="n">
        <f aca="false">ROUND((D2639-J2639*10000)/100,0)</f>
        <v>8</v>
      </c>
      <c r="L2639" s="224" t="n">
        <f aca="false">D2639-J2639*10000-K2639*100</f>
        <v>28</v>
      </c>
      <c r="M2639" s="325" t="n">
        <f aca="false">DATE(J2639,K2639,L2639)</f>
        <v>43340</v>
      </c>
      <c r="N2639" s="222" t="n">
        <f aca="false">M2639+E2639</f>
        <v>43340.6481944444</v>
      </c>
      <c r="O2639" s="0" t="n">
        <v>99.62</v>
      </c>
      <c r="P2639" s="0" t="n">
        <v>3.457017</v>
      </c>
      <c r="Q2639" s="0" t="s">
        <v>286</v>
      </c>
    </row>
    <row r="2640" customFormat="false" ht="15" hidden="false" customHeight="false" outlineLevel="0" collapsed="false">
      <c r="A2640" s="0" t="s">
        <v>1427</v>
      </c>
      <c r="B2640" s="0" t="s">
        <v>286</v>
      </c>
      <c r="C2640" s="0" t="s">
        <v>325</v>
      </c>
      <c r="D2640" s="0" t="n">
        <v>20180829</v>
      </c>
      <c r="E2640" s="0" t="s">
        <v>2032</v>
      </c>
      <c r="F2640" s="0" t="n">
        <v>150000</v>
      </c>
      <c r="G2640" s="0" t="n">
        <v>99.433</v>
      </c>
      <c r="H2640" s="0" t="n">
        <v>3.535038</v>
      </c>
      <c r="J2640" s="224" t="n">
        <f aca="false">ROUND(D2640/10000,0)</f>
        <v>2018</v>
      </c>
      <c r="K2640" s="224" t="n">
        <f aca="false">ROUND((D2640-J2640*10000)/100,0)</f>
        <v>8</v>
      </c>
      <c r="L2640" s="224" t="n">
        <f aca="false">D2640-J2640*10000-K2640*100</f>
        <v>29</v>
      </c>
      <c r="M2640" s="325" t="n">
        <f aca="false">DATE(J2640,K2640,L2640)</f>
        <v>43341</v>
      </c>
      <c r="N2640" s="222" t="n">
        <f aca="false">M2640+E2640</f>
        <v>43341.3959375</v>
      </c>
      <c r="O2640" s="0" t="n">
        <v>99.433</v>
      </c>
      <c r="P2640" s="0" t="n">
        <v>3.535038</v>
      </c>
      <c r="Q2640" s="0" t="s">
        <v>286</v>
      </c>
    </row>
    <row r="2641" customFormat="false" ht="15" hidden="false" customHeight="false" outlineLevel="0" collapsed="false">
      <c r="A2641" s="0" t="s">
        <v>1427</v>
      </c>
      <c r="B2641" s="0" t="s">
        <v>286</v>
      </c>
      <c r="C2641" s="0" t="s">
        <v>325</v>
      </c>
      <c r="D2641" s="0" t="n">
        <v>20180829</v>
      </c>
      <c r="E2641" s="0" t="s">
        <v>2033</v>
      </c>
      <c r="F2641" s="0" t="n">
        <v>25000</v>
      </c>
      <c r="G2641" s="0" t="n">
        <v>99.458</v>
      </c>
      <c r="H2641" s="0" t="n">
        <v>3.524623</v>
      </c>
      <c r="J2641" s="224" t="n">
        <f aca="false">ROUND(D2641/10000,0)</f>
        <v>2018</v>
      </c>
      <c r="K2641" s="224" t="n">
        <f aca="false">ROUND((D2641-J2641*10000)/100,0)</f>
        <v>8</v>
      </c>
      <c r="L2641" s="224" t="n">
        <f aca="false">D2641-J2641*10000-K2641*100</f>
        <v>29</v>
      </c>
      <c r="M2641" s="325" t="n">
        <f aca="false">DATE(J2641,K2641,L2641)</f>
        <v>43341</v>
      </c>
      <c r="N2641" s="222" t="n">
        <f aca="false">M2641+E2641</f>
        <v>43341.4628356482</v>
      </c>
      <c r="O2641" s="0" t="n">
        <v>99.458</v>
      </c>
      <c r="P2641" s="0" t="n">
        <v>3.524623</v>
      </c>
      <c r="Q2641" s="0" t="s">
        <v>286</v>
      </c>
    </row>
    <row r="2642" customFormat="false" ht="15" hidden="false" customHeight="false" outlineLevel="0" collapsed="false">
      <c r="A2642" s="0" t="s">
        <v>1427</v>
      </c>
      <c r="B2642" s="0" t="s">
        <v>286</v>
      </c>
      <c r="C2642" s="0" t="s">
        <v>325</v>
      </c>
      <c r="D2642" s="0" t="n">
        <v>20180829</v>
      </c>
      <c r="E2642" s="0" t="s">
        <v>2033</v>
      </c>
      <c r="F2642" s="0" t="n">
        <v>25000</v>
      </c>
      <c r="G2642" s="0" t="n">
        <v>99.608</v>
      </c>
      <c r="H2642" s="0" t="n">
        <v>3.462198</v>
      </c>
      <c r="J2642" s="224" t="n">
        <f aca="false">ROUND(D2642/10000,0)</f>
        <v>2018</v>
      </c>
      <c r="K2642" s="224" t="n">
        <f aca="false">ROUND((D2642-J2642*10000)/100,0)</f>
        <v>8</v>
      </c>
      <c r="L2642" s="224" t="n">
        <f aca="false">D2642-J2642*10000-K2642*100</f>
        <v>29</v>
      </c>
      <c r="M2642" s="325" t="n">
        <f aca="false">DATE(J2642,K2642,L2642)</f>
        <v>43341</v>
      </c>
      <c r="N2642" s="222" t="n">
        <f aca="false">M2642+E2642</f>
        <v>43341.4628356482</v>
      </c>
      <c r="O2642" s="0" t="n">
        <v>99.608</v>
      </c>
      <c r="P2642" s="0" t="n">
        <v>3.462198</v>
      </c>
      <c r="Q2642" s="0" t="s">
        <v>286</v>
      </c>
    </row>
    <row r="2643" customFormat="false" ht="15" hidden="false" customHeight="false" outlineLevel="0" collapsed="false">
      <c r="A2643" s="0" t="s">
        <v>1427</v>
      </c>
      <c r="B2643" s="0" t="s">
        <v>286</v>
      </c>
      <c r="C2643" s="0" t="s">
        <v>325</v>
      </c>
      <c r="D2643" s="0" t="n">
        <v>20180829</v>
      </c>
      <c r="E2643" s="0" t="s">
        <v>2033</v>
      </c>
      <c r="F2643" s="0" t="n">
        <v>25000</v>
      </c>
      <c r="G2643" s="0" t="n">
        <v>99.608</v>
      </c>
      <c r="H2643" s="0" t="n">
        <v>3.462198</v>
      </c>
      <c r="J2643" s="224" t="n">
        <f aca="false">ROUND(D2643/10000,0)</f>
        <v>2018</v>
      </c>
      <c r="K2643" s="224" t="n">
        <f aca="false">ROUND((D2643-J2643*10000)/100,0)</f>
        <v>8</v>
      </c>
      <c r="L2643" s="224" t="n">
        <f aca="false">D2643-J2643*10000-K2643*100</f>
        <v>29</v>
      </c>
      <c r="M2643" s="325" t="n">
        <f aca="false">DATE(J2643,K2643,L2643)</f>
        <v>43341</v>
      </c>
      <c r="N2643" s="222" t="n">
        <f aca="false">M2643+E2643</f>
        <v>43341.4628356482</v>
      </c>
      <c r="O2643" s="0" t="n">
        <v>99.608</v>
      </c>
      <c r="P2643" s="0" t="n">
        <v>3.462198</v>
      </c>
      <c r="Q2643" s="0" t="s">
        <v>286</v>
      </c>
    </row>
    <row r="2644" customFormat="false" ht="15" hidden="false" customHeight="false" outlineLevel="0" collapsed="false">
      <c r="A2644" s="0" t="s">
        <v>1427</v>
      </c>
      <c r="B2644" s="0" t="s">
        <v>286</v>
      </c>
      <c r="C2644" s="0" t="s">
        <v>325</v>
      </c>
      <c r="D2644" s="0" t="n">
        <v>20180829</v>
      </c>
      <c r="E2644" s="0" t="s">
        <v>2034</v>
      </c>
      <c r="F2644" s="0" t="n">
        <v>50000</v>
      </c>
      <c r="G2644" s="0" t="n">
        <v>99.457</v>
      </c>
      <c r="H2644" s="0" t="n">
        <v>3.525039</v>
      </c>
      <c r="J2644" s="224" t="n">
        <f aca="false">ROUND(D2644/10000,0)</f>
        <v>2018</v>
      </c>
      <c r="K2644" s="224" t="n">
        <f aca="false">ROUND((D2644-J2644*10000)/100,0)</f>
        <v>8</v>
      </c>
      <c r="L2644" s="224" t="n">
        <f aca="false">D2644-J2644*10000-K2644*100</f>
        <v>29</v>
      </c>
      <c r="M2644" s="325" t="n">
        <f aca="false">DATE(J2644,K2644,L2644)</f>
        <v>43341</v>
      </c>
      <c r="N2644" s="222" t="n">
        <f aca="false">M2644+E2644</f>
        <v>43341.4748842593</v>
      </c>
      <c r="O2644" s="0" t="n">
        <v>99.457</v>
      </c>
      <c r="P2644" s="0" t="n">
        <v>3.525039</v>
      </c>
      <c r="Q2644" s="0" t="s">
        <v>286</v>
      </c>
    </row>
    <row r="2645" customFormat="false" ht="15" hidden="false" customHeight="false" outlineLevel="0" collapsed="false">
      <c r="A2645" s="0" t="s">
        <v>1427</v>
      </c>
      <c r="B2645" s="0" t="s">
        <v>286</v>
      </c>
      <c r="C2645" s="0" t="s">
        <v>325</v>
      </c>
      <c r="D2645" s="0" t="n">
        <v>20180829</v>
      </c>
      <c r="E2645" s="0" t="s">
        <v>2034</v>
      </c>
      <c r="F2645" s="0" t="n">
        <v>50000</v>
      </c>
      <c r="G2645" s="0" t="n">
        <v>99.553</v>
      </c>
      <c r="H2645" s="0" t="n">
        <v>3.485074</v>
      </c>
      <c r="J2645" s="224" t="n">
        <f aca="false">ROUND(D2645/10000,0)</f>
        <v>2018</v>
      </c>
      <c r="K2645" s="224" t="n">
        <f aca="false">ROUND((D2645-J2645*10000)/100,0)</f>
        <v>8</v>
      </c>
      <c r="L2645" s="224" t="n">
        <f aca="false">D2645-J2645*10000-K2645*100</f>
        <v>29</v>
      </c>
      <c r="M2645" s="325" t="n">
        <f aca="false">DATE(J2645,K2645,L2645)</f>
        <v>43341</v>
      </c>
      <c r="N2645" s="222" t="n">
        <f aca="false">M2645+E2645</f>
        <v>43341.4748842593</v>
      </c>
      <c r="O2645" s="0" t="n">
        <v>99.553</v>
      </c>
      <c r="P2645" s="0" t="n">
        <v>3.485074</v>
      </c>
      <c r="Q2645" s="0" t="s">
        <v>286</v>
      </c>
    </row>
    <row r="2646" customFormat="false" ht="15" hidden="false" customHeight="false" outlineLevel="0" collapsed="false">
      <c r="A2646" s="0" t="s">
        <v>1427</v>
      </c>
      <c r="B2646" s="0" t="s">
        <v>286</v>
      </c>
      <c r="C2646" s="0" t="s">
        <v>325</v>
      </c>
      <c r="D2646" s="0" t="n">
        <v>20180829</v>
      </c>
      <c r="E2646" s="0" t="s">
        <v>2035</v>
      </c>
      <c r="F2646" s="0" t="n">
        <v>50000</v>
      </c>
      <c r="G2646" s="0" t="n">
        <v>99.46</v>
      </c>
      <c r="H2646" s="0" t="n">
        <v>3.52379</v>
      </c>
      <c r="J2646" s="224" t="n">
        <f aca="false">ROUND(D2646/10000,0)</f>
        <v>2018</v>
      </c>
      <c r="K2646" s="224" t="n">
        <f aca="false">ROUND((D2646-J2646*10000)/100,0)</f>
        <v>8</v>
      </c>
      <c r="L2646" s="224" t="n">
        <f aca="false">D2646-J2646*10000-K2646*100</f>
        <v>29</v>
      </c>
      <c r="M2646" s="325" t="n">
        <f aca="false">DATE(J2646,K2646,L2646)</f>
        <v>43341</v>
      </c>
      <c r="N2646" s="222" t="n">
        <f aca="false">M2646+E2646</f>
        <v>43341.485474537</v>
      </c>
      <c r="O2646" s="0" t="n">
        <v>99.46</v>
      </c>
      <c r="P2646" s="0" t="n">
        <v>3.52379</v>
      </c>
      <c r="Q2646" s="0" t="s">
        <v>286</v>
      </c>
    </row>
    <row r="2647" customFormat="false" ht="15" hidden="false" customHeight="false" outlineLevel="0" collapsed="false">
      <c r="A2647" s="0" t="s">
        <v>1427</v>
      </c>
      <c r="B2647" s="0" t="s">
        <v>286</v>
      </c>
      <c r="C2647" s="0" t="s">
        <v>325</v>
      </c>
      <c r="D2647" s="0" t="n">
        <v>20180829</v>
      </c>
      <c r="E2647" s="0" t="s">
        <v>2035</v>
      </c>
      <c r="F2647" s="0" t="n">
        <v>50000</v>
      </c>
      <c r="G2647" s="0" t="n">
        <v>100</v>
      </c>
      <c r="H2647" s="0" t="n">
        <v>3.299603</v>
      </c>
      <c r="J2647" s="224" t="n">
        <f aca="false">ROUND(D2647/10000,0)</f>
        <v>2018</v>
      </c>
      <c r="K2647" s="224" t="n">
        <f aca="false">ROUND((D2647-J2647*10000)/100,0)</f>
        <v>8</v>
      </c>
      <c r="L2647" s="224" t="n">
        <f aca="false">D2647-J2647*10000-K2647*100</f>
        <v>29</v>
      </c>
      <c r="M2647" s="325" t="n">
        <f aca="false">DATE(J2647,K2647,L2647)</f>
        <v>43341</v>
      </c>
      <c r="N2647" s="222" t="n">
        <f aca="false">M2647+E2647</f>
        <v>43341.485474537</v>
      </c>
      <c r="O2647" s="0" t="n">
        <v>100</v>
      </c>
      <c r="P2647" s="0" t="n">
        <v>3.299603</v>
      </c>
      <c r="Q2647" s="0" t="s">
        <v>286</v>
      </c>
    </row>
    <row r="2648" customFormat="false" ht="15" hidden="false" customHeight="false" outlineLevel="0" collapsed="false">
      <c r="A2648" s="0" t="s">
        <v>1427</v>
      </c>
      <c r="B2648" s="0" t="s">
        <v>286</v>
      </c>
      <c r="C2648" s="0" t="s">
        <v>325</v>
      </c>
      <c r="D2648" s="0" t="n">
        <v>20180829</v>
      </c>
      <c r="E2648" s="0" t="s">
        <v>2036</v>
      </c>
      <c r="F2648" s="0" t="n">
        <v>30000</v>
      </c>
      <c r="G2648" s="0" t="n">
        <v>99.46</v>
      </c>
      <c r="H2648" s="0" t="n">
        <v>3.52379</v>
      </c>
      <c r="J2648" s="224" t="n">
        <f aca="false">ROUND(D2648/10000,0)</f>
        <v>2018</v>
      </c>
      <c r="K2648" s="224" t="n">
        <f aca="false">ROUND((D2648-J2648*10000)/100,0)</f>
        <v>8</v>
      </c>
      <c r="L2648" s="224" t="n">
        <f aca="false">D2648-J2648*10000-K2648*100</f>
        <v>29</v>
      </c>
      <c r="M2648" s="325" t="n">
        <f aca="false">DATE(J2648,K2648,L2648)</f>
        <v>43341</v>
      </c>
      <c r="N2648" s="222" t="n">
        <f aca="false">M2648+E2648</f>
        <v>43341.486412037</v>
      </c>
      <c r="O2648" s="0" t="n">
        <v>99.46</v>
      </c>
      <c r="P2648" s="0" t="n">
        <v>3.52379</v>
      </c>
      <c r="Q2648" s="0" t="s">
        <v>286</v>
      </c>
    </row>
    <row r="2649" customFormat="false" ht="15" hidden="false" customHeight="false" outlineLevel="0" collapsed="false">
      <c r="A2649" s="0" t="s">
        <v>1427</v>
      </c>
      <c r="B2649" s="0" t="s">
        <v>286</v>
      </c>
      <c r="C2649" s="0" t="s">
        <v>325</v>
      </c>
      <c r="D2649" s="0" t="n">
        <v>20180829</v>
      </c>
      <c r="E2649" s="0" t="s">
        <v>2036</v>
      </c>
      <c r="F2649" s="0" t="n">
        <v>30000</v>
      </c>
      <c r="G2649" s="0" t="n">
        <v>100</v>
      </c>
      <c r="H2649" s="0" t="n">
        <v>3.299603</v>
      </c>
      <c r="J2649" s="224" t="n">
        <f aca="false">ROUND(D2649/10000,0)</f>
        <v>2018</v>
      </c>
      <c r="K2649" s="224" t="n">
        <f aca="false">ROUND((D2649-J2649*10000)/100,0)</f>
        <v>8</v>
      </c>
      <c r="L2649" s="224" t="n">
        <f aca="false">D2649-J2649*10000-K2649*100</f>
        <v>29</v>
      </c>
      <c r="M2649" s="325" t="n">
        <f aca="false">DATE(J2649,K2649,L2649)</f>
        <v>43341</v>
      </c>
      <c r="N2649" s="222" t="n">
        <f aca="false">M2649+E2649</f>
        <v>43341.486412037</v>
      </c>
      <c r="O2649" s="0" t="n">
        <v>100</v>
      </c>
      <c r="P2649" s="0" t="n">
        <v>3.299603</v>
      </c>
      <c r="Q2649" s="0" t="s">
        <v>286</v>
      </c>
    </row>
    <row r="2650" customFormat="false" ht="15" hidden="false" customHeight="false" outlineLevel="0" collapsed="false">
      <c r="A2650" s="0" t="s">
        <v>1427</v>
      </c>
      <c r="B2650" s="0" t="s">
        <v>286</v>
      </c>
      <c r="C2650" s="0" t="s">
        <v>325</v>
      </c>
      <c r="D2650" s="0" t="n">
        <v>20180829</v>
      </c>
      <c r="E2650" s="0" t="s">
        <v>2037</v>
      </c>
      <c r="F2650" s="0" t="n">
        <v>20000</v>
      </c>
      <c r="G2650" s="0" t="n">
        <v>99.472</v>
      </c>
      <c r="H2650" s="0" t="n">
        <v>3.518791</v>
      </c>
      <c r="J2650" s="224" t="n">
        <f aca="false">ROUND(D2650/10000,0)</f>
        <v>2018</v>
      </c>
      <c r="K2650" s="224" t="n">
        <f aca="false">ROUND((D2650-J2650*10000)/100,0)</f>
        <v>8</v>
      </c>
      <c r="L2650" s="224" t="n">
        <f aca="false">D2650-J2650*10000-K2650*100</f>
        <v>29</v>
      </c>
      <c r="M2650" s="325" t="n">
        <f aca="false">DATE(J2650,K2650,L2650)</f>
        <v>43341</v>
      </c>
      <c r="N2650" s="222" t="n">
        <f aca="false">M2650+E2650</f>
        <v>43341.498587963</v>
      </c>
      <c r="O2650" s="0" t="n">
        <v>99.472</v>
      </c>
      <c r="P2650" s="0" t="n">
        <v>3.518791</v>
      </c>
      <c r="Q2650" s="0" t="s">
        <v>286</v>
      </c>
    </row>
    <row r="2651" customFormat="false" ht="15" hidden="false" customHeight="false" outlineLevel="0" collapsed="false">
      <c r="A2651" s="0" t="s">
        <v>1427</v>
      </c>
      <c r="B2651" s="0" t="s">
        <v>286</v>
      </c>
      <c r="C2651" s="0" t="s">
        <v>325</v>
      </c>
      <c r="D2651" s="0" t="n">
        <v>20180829</v>
      </c>
      <c r="E2651" s="0" t="s">
        <v>2038</v>
      </c>
      <c r="F2651" s="0" t="n">
        <v>20000</v>
      </c>
      <c r="G2651" s="0" t="n">
        <v>99.472</v>
      </c>
      <c r="H2651" s="0" t="n">
        <v>3.518791</v>
      </c>
      <c r="J2651" s="224" t="n">
        <f aca="false">ROUND(D2651/10000,0)</f>
        <v>2018</v>
      </c>
      <c r="K2651" s="224" t="n">
        <f aca="false">ROUND((D2651-J2651*10000)/100,0)</f>
        <v>8</v>
      </c>
      <c r="L2651" s="224" t="n">
        <f aca="false">D2651-J2651*10000-K2651*100</f>
        <v>29</v>
      </c>
      <c r="M2651" s="325" t="n">
        <f aca="false">DATE(J2651,K2651,L2651)</f>
        <v>43341</v>
      </c>
      <c r="N2651" s="222" t="n">
        <f aca="false">M2651+E2651</f>
        <v>43341.5034375</v>
      </c>
      <c r="O2651" s="0" t="n">
        <v>99.472</v>
      </c>
      <c r="P2651" s="0" t="n">
        <v>3.518791</v>
      </c>
      <c r="Q2651" s="0" t="s">
        <v>286</v>
      </c>
    </row>
    <row r="2652" customFormat="false" ht="15" hidden="false" customHeight="false" outlineLevel="0" collapsed="false">
      <c r="A2652" s="0" t="s">
        <v>1427</v>
      </c>
      <c r="B2652" s="0" t="s">
        <v>286</v>
      </c>
      <c r="C2652" s="0" t="s">
        <v>325</v>
      </c>
      <c r="D2652" s="0" t="n">
        <v>20180829</v>
      </c>
      <c r="E2652" s="0" t="s">
        <v>2039</v>
      </c>
      <c r="F2652" s="0" t="n">
        <v>10000</v>
      </c>
      <c r="G2652" s="0" t="n">
        <v>99.496</v>
      </c>
      <c r="H2652" s="0" t="n">
        <v>3.508797</v>
      </c>
      <c r="J2652" s="224" t="n">
        <f aca="false">ROUND(D2652/10000,0)</f>
        <v>2018</v>
      </c>
      <c r="K2652" s="224" t="n">
        <f aca="false">ROUND((D2652-J2652*10000)/100,0)</f>
        <v>8</v>
      </c>
      <c r="L2652" s="224" t="n">
        <f aca="false">D2652-J2652*10000-K2652*100</f>
        <v>29</v>
      </c>
      <c r="M2652" s="325" t="n">
        <f aca="false">DATE(J2652,K2652,L2652)</f>
        <v>43341</v>
      </c>
      <c r="N2652" s="222" t="n">
        <f aca="false">M2652+E2652</f>
        <v>43341.5442824074</v>
      </c>
      <c r="O2652" s="0" t="n">
        <v>99.496</v>
      </c>
      <c r="P2652" s="0" t="n">
        <v>3.508797</v>
      </c>
      <c r="Q2652" s="0" t="s">
        <v>286</v>
      </c>
    </row>
    <row r="2653" customFormat="false" ht="15" hidden="false" customHeight="false" outlineLevel="0" collapsed="false">
      <c r="A2653" s="0" t="s">
        <v>1427</v>
      </c>
      <c r="B2653" s="0" t="s">
        <v>286</v>
      </c>
      <c r="C2653" s="0" t="s">
        <v>325</v>
      </c>
      <c r="D2653" s="0" t="n">
        <v>20180829</v>
      </c>
      <c r="E2653" s="0" t="s">
        <v>2039</v>
      </c>
      <c r="F2653" s="0" t="n">
        <v>10000</v>
      </c>
      <c r="G2653" s="0" t="n">
        <v>99.496</v>
      </c>
      <c r="H2653" s="0" t="n">
        <v>3.508797</v>
      </c>
      <c r="J2653" s="224" t="n">
        <f aca="false">ROUND(D2653/10000,0)</f>
        <v>2018</v>
      </c>
      <c r="K2653" s="224" t="n">
        <f aca="false">ROUND((D2653-J2653*10000)/100,0)</f>
        <v>8</v>
      </c>
      <c r="L2653" s="224" t="n">
        <f aca="false">D2653-J2653*10000-K2653*100</f>
        <v>29</v>
      </c>
      <c r="M2653" s="325" t="n">
        <f aca="false">DATE(J2653,K2653,L2653)</f>
        <v>43341</v>
      </c>
      <c r="N2653" s="222" t="n">
        <f aca="false">M2653+E2653</f>
        <v>43341.5442824074</v>
      </c>
      <c r="O2653" s="0" t="n">
        <v>99.496</v>
      </c>
      <c r="P2653" s="0" t="n">
        <v>3.508797</v>
      </c>
      <c r="Q2653" s="0" t="s">
        <v>286</v>
      </c>
    </row>
    <row r="2654" customFormat="false" ht="15" hidden="false" customHeight="false" outlineLevel="0" collapsed="false">
      <c r="A2654" s="0" t="s">
        <v>1427</v>
      </c>
      <c r="B2654" s="0" t="s">
        <v>286</v>
      </c>
      <c r="C2654" s="0" t="s">
        <v>325</v>
      </c>
      <c r="D2654" s="0" t="n">
        <v>20180829</v>
      </c>
      <c r="E2654" s="0" t="s">
        <v>2039</v>
      </c>
      <c r="F2654" s="0" t="n">
        <v>10000</v>
      </c>
      <c r="G2654" s="0" t="n">
        <v>99.496</v>
      </c>
      <c r="H2654" s="0" t="n">
        <v>3.508797</v>
      </c>
      <c r="J2654" s="224" t="n">
        <f aca="false">ROUND(D2654/10000,0)</f>
        <v>2018</v>
      </c>
      <c r="K2654" s="224" t="n">
        <f aca="false">ROUND((D2654-J2654*10000)/100,0)</f>
        <v>8</v>
      </c>
      <c r="L2654" s="224" t="n">
        <f aca="false">D2654-J2654*10000-K2654*100</f>
        <v>29</v>
      </c>
      <c r="M2654" s="325" t="n">
        <f aca="false">DATE(J2654,K2654,L2654)</f>
        <v>43341</v>
      </c>
      <c r="N2654" s="222" t="n">
        <f aca="false">M2654+E2654</f>
        <v>43341.5442824074</v>
      </c>
      <c r="O2654" s="0" t="n">
        <v>99.496</v>
      </c>
      <c r="P2654" s="0" t="n">
        <v>3.508797</v>
      </c>
      <c r="Q2654" s="0" t="s">
        <v>286</v>
      </c>
    </row>
    <row r="2655" customFormat="false" ht="15" hidden="false" customHeight="false" outlineLevel="0" collapsed="false">
      <c r="A2655" s="0" t="s">
        <v>1427</v>
      </c>
      <c r="B2655" s="0" t="s">
        <v>286</v>
      </c>
      <c r="C2655" s="0" t="s">
        <v>325</v>
      </c>
      <c r="D2655" s="0" t="n">
        <v>20180829</v>
      </c>
      <c r="E2655" s="0" t="s">
        <v>2040</v>
      </c>
      <c r="F2655" s="0" t="n">
        <v>40000</v>
      </c>
      <c r="G2655" s="0" t="n">
        <v>99.496</v>
      </c>
      <c r="H2655" s="0" t="n">
        <v>3.508797</v>
      </c>
      <c r="J2655" s="224" t="n">
        <f aca="false">ROUND(D2655/10000,0)</f>
        <v>2018</v>
      </c>
      <c r="K2655" s="224" t="n">
        <f aca="false">ROUND((D2655-J2655*10000)/100,0)</f>
        <v>8</v>
      </c>
      <c r="L2655" s="224" t="n">
        <f aca="false">D2655-J2655*10000-K2655*100</f>
        <v>29</v>
      </c>
      <c r="M2655" s="325" t="n">
        <f aca="false">DATE(J2655,K2655,L2655)</f>
        <v>43341</v>
      </c>
      <c r="N2655" s="222" t="n">
        <f aca="false">M2655+E2655</f>
        <v>43341.6263657407</v>
      </c>
      <c r="O2655" s="0" t="n">
        <v>99.496</v>
      </c>
      <c r="P2655" s="0" t="n">
        <v>3.508797</v>
      </c>
      <c r="Q2655" s="0" t="s">
        <v>286</v>
      </c>
    </row>
    <row r="2656" customFormat="false" ht="15" hidden="false" customHeight="false" outlineLevel="0" collapsed="false">
      <c r="A2656" s="0" t="s">
        <v>1427</v>
      </c>
      <c r="B2656" s="0" t="s">
        <v>286</v>
      </c>
      <c r="C2656" s="0" t="s">
        <v>325</v>
      </c>
      <c r="D2656" s="0" t="n">
        <v>20180829</v>
      </c>
      <c r="E2656" s="0" t="s">
        <v>2040</v>
      </c>
      <c r="F2656" s="0" t="n">
        <v>40000</v>
      </c>
      <c r="G2656" s="0" t="n">
        <v>99.496</v>
      </c>
      <c r="H2656" s="0" t="n">
        <v>3.508797</v>
      </c>
      <c r="J2656" s="224" t="n">
        <f aca="false">ROUND(D2656/10000,0)</f>
        <v>2018</v>
      </c>
      <c r="K2656" s="224" t="n">
        <f aca="false">ROUND((D2656-J2656*10000)/100,0)</f>
        <v>8</v>
      </c>
      <c r="L2656" s="224" t="n">
        <f aca="false">D2656-J2656*10000-K2656*100</f>
        <v>29</v>
      </c>
      <c r="M2656" s="325" t="n">
        <f aca="false">DATE(J2656,K2656,L2656)</f>
        <v>43341</v>
      </c>
      <c r="N2656" s="222" t="n">
        <f aca="false">M2656+E2656</f>
        <v>43341.6263657407</v>
      </c>
      <c r="O2656" s="0" t="n">
        <v>99.496</v>
      </c>
      <c r="P2656" s="0" t="n">
        <v>3.508797</v>
      </c>
      <c r="Q2656" s="0" t="s">
        <v>286</v>
      </c>
    </row>
    <row r="2657" customFormat="false" ht="15" hidden="false" customHeight="false" outlineLevel="0" collapsed="false">
      <c r="A2657" s="0" t="s">
        <v>1427</v>
      </c>
      <c r="B2657" s="0" t="s">
        <v>286</v>
      </c>
      <c r="C2657" s="0" t="s">
        <v>325</v>
      </c>
      <c r="D2657" s="0" t="n">
        <v>20180829</v>
      </c>
      <c r="E2657" s="0" t="s">
        <v>2041</v>
      </c>
      <c r="F2657" s="0" t="n">
        <v>40000</v>
      </c>
      <c r="G2657" s="0" t="n">
        <v>99.496</v>
      </c>
      <c r="H2657" s="0" t="n">
        <v>3.508797</v>
      </c>
      <c r="J2657" s="224" t="n">
        <f aca="false">ROUND(D2657/10000,0)</f>
        <v>2018</v>
      </c>
      <c r="K2657" s="224" t="n">
        <f aca="false">ROUND((D2657-J2657*10000)/100,0)</f>
        <v>8</v>
      </c>
      <c r="L2657" s="224" t="n">
        <f aca="false">D2657-J2657*10000-K2657*100</f>
        <v>29</v>
      </c>
      <c r="M2657" s="325" t="n">
        <f aca="false">DATE(J2657,K2657,L2657)</f>
        <v>43341</v>
      </c>
      <c r="N2657" s="222" t="n">
        <f aca="false">M2657+E2657</f>
        <v>43341.6264814815</v>
      </c>
      <c r="O2657" s="0" t="n">
        <v>99.496</v>
      </c>
      <c r="P2657" s="0" t="n">
        <v>3.508797</v>
      </c>
      <c r="Q2657" s="0" t="s">
        <v>286</v>
      </c>
    </row>
    <row r="2658" customFormat="false" ht="15" hidden="false" customHeight="false" outlineLevel="0" collapsed="false">
      <c r="A2658" s="0" t="s">
        <v>1427</v>
      </c>
      <c r="B2658" s="0" t="s">
        <v>286</v>
      </c>
      <c r="C2658" s="0" t="s">
        <v>325</v>
      </c>
      <c r="D2658" s="0" t="n">
        <v>20180829</v>
      </c>
      <c r="E2658" s="0" t="s">
        <v>2042</v>
      </c>
      <c r="F2658" s="0" t="n">
        <v>150000</v>
      </c>
      <c r="G2658" s="0" t="n">
        <v>99.319</v>
      </c>
      <c r="H2658" s="0" t="n">
        <v>3.582572</v>
      </c>
      <c r="J2658" s="224" t="n">
        <f aca="false">ROUND(D2658/10000,0)</f>
        <v>2018</v>
      </c>
      <c r="K2658" s="224" t="n">
        <f aca="false">ROUND((D2658-J2658*10000)/100,0)</f>
        <v>8</v>
      </c>
      <c r="L2658" s="224" t="n">
        <f aca="false">D2658-J2658*10000-K2658*100</f>
        <v>29</v>
      </c>
      <c r="M2658" s="325" t="n">
        <f aca="false">DATE(J2658,K2658,L2658)</f>
        <v>43341</v>
      </c>
      <c r="N2658" s="222" t="n">
        <f aca="false">M2658+E2658</f>
        <v>43341.636087963</v>
      </c>
      <c r="O2658" s="0" t="n">
        <v>99.319</v>
      </c>
      <c r="P2658" s="0" t="n">
        <v>3.582572</v>
      </c>
      <c r="Q2658" s="0" t="s">
        <v>286</v>
      </c>
    </row>
    <row r="2659" customFormat="false" ht="15" hidden="false" customHeight="false" outlineLevel="0" collapsed="false">
      <c r="A2659" s="0" t="s">
        <v>1427</v>
      </c>
      <c r="B2659" s="0" t="s">
        <v>286</v>
      </c>
      <c r="C2659" s="0" t="s">
        <v>325</v>
      </c>
      <c r="D2659" s="0" t="n">
        <v>20180829</v>
      </c>
      <c r="E2659" s="0" t="s">
        <v>2043</v>
      </c>
      <c r="F2659" s="0" t="n">
        <v>25000</v>
      </c>
      <c r="G2659" s="0" t="n">
        <v>99.552</v>
      </c>
      <c r="H2659" s="0" t="n">
        <v>3.48549</v>
      </c>
      <c r="J2659" s="224" t="n">
        <f aca="false">ROUND(D2659/10000,0)</f>
        <v>2018</v>
      </c>
      <c r="K2659" s="224" t="n">
        <f aca="false">ROUND((D2659-J2659*10000)/100,0)</f>
        <v>8</v>
      </c>
      <c r="L2659" s="224" t="n">
        <f aca="false">D2659-J2659*10000-K2659*100</f>
        <v>29</v>
      </c>
      <c r="M2659" s="325" t="n">
        <f aca="false">DATE(J2659,K2659,L2659)</f>
        <v>43341</v>
      </c>
      <c r="N2659" s="222" t="n">
        <f aca="false">M2659+E2659</f>
        <v>43341.6867824074</v>
      </c>
      <c r="O2659" s="0" t="n">
        <v>99.552</v>
      </c>
      <c r="P2659" s="0" t="n">
        <v>3.48549</v>
      </c>
      <c r="Q2659" s="0" t="s">
        <v>286</v>
      </c>
    </row>
    <row r="2660" customFormat="false" ht="15" hidden="false" customHeight="false" outlineLevel="0" collapsed="false">
      <c r="A2660" s="0" t="s">
        <v>1427</v>
      </c>
      <c r="B2660" s="0" t="s">
        <v>286</v>
      </c>
      <c r="C2660" s="0" t="s">
        <v>325</v>
      </c>
      <c r="D2660" s="0" t="n">
        <v>20180829</v>
      </c>
      <c r="E2660" s="0" t="s">
        <v>2043</v>
      </c>
      <c r="F2660" s="0" t="n">
        <v>25000</v>
      </c>
      <c r="G2660" s="0" t="n">
        <v>99.552</v>
      </c>
      <c r="H2660" s="0" t="n">
        <v>3.48549</v>
      </c>
      <c r="J2660" s="224" t="n">
        <f aca="false">ROUND(D2660/10000,0)</f>
        <v>2018</v>
      </c>
      <c r="K2660" s="224" t="n">
        <f aca="false">ROUND((D2660-J2660*10000)/100,0)</f>
        <v>8</v>
      </c>
      <c r="L2660" s="224" t="n">
        <f aca="false">D2660-J2660*10000-K2660*100</f>
        <v>29</v>
      </c>
      <c r="M2660" s="325" t="n">
        <f aca="false">DATE(J2660,K2660,L2660)</f>
        <v>43341</v>
      </c>
      <c r="N2660" s="222" t="n">
        <f aca="false">M2660+E2660</f>
        <v>43341.6867824074</v>
      </c>
      <c r="O2660" s="0" t="n">
        <v>99.552</v>
      </c>
      <c r="P2660" s="0" t="n">
        <v>3.48549</v>
      </c>
      <c r="Q2660" s="0" t="s">
        <v>286</v>
      </c>
    </row>
    <row r="2661" customFormat="false" ht="15" hidden="false" customHeight="false" outlineLevel="0" collapsed="false">
      <c r="A2661" s="0" t="s">
        <v>1427</v>
      </c>
      <c r="B2661" s="0" t="s">
        <v>286</v>
      </c>
      <c r="C2661" s="0" t="s">
        <v>325</v>
      </c>
      <c r="D2661" s="0" t="n">
        <v>20180830</v>
      </c>
      <c r="E2661" s="0" t="s">
        <v>2044</v>
      </c>
      <c r="F2661" s="0" t="n">
        <v>20000</v>
      </c>
      <c r="G2661" s="0" t="n">
        <v>99.653</v>
      </c>
      <c r="H2661" s="0" t="n">
        <v>3.44403</v>
      </c>
      <c r="J2661" s="224" t="n">
        <f aca="false">ROUND(D2661/10000,0)</f>
        <v>2018</v>
      </c>
      <c r="K2661" s="224" t="n">
        <f aca="false">ROUND((D2661-J2661*10000)/100,0)</f>
        <v>8</v>
      </c>
      <c r="L2661" s="224" t="n">
        <f aca="false">D2661-J2661*10000-K2661*100</f>
        <v>30</v>
      </c>
      <c r="M2661" s="325" t="n">
        <f aca="false">DATE(J2661,K2661,L2661)</f>
        <v>43342</v>
      </c>
      <c r="N2661" s="222" t="n">
        <f aca="false">M2661+E2661</f>
        <v>43342.4428935185</v>
      </c>
      <c r="O2661" s="0" t="n">
        <v>99.653</v>
      </c>
      <c r="P2661" s="0" t="n">
        <v>3.44403</v>
      </c>
      <c r="Q2661" s="0" t="s">
        <v>286</v>
      </c>
    </row>
    <row r="2662" customFormat="false" ht="15" hidden="false" customHeight="false" outlineLevel="0" collapsed="false">
      <c r="A2662" s="0" t="s">
        <v>1427</v>
      </c>
      <c r="B2662" s="0" t="s">
        <v>286</v>
      </c>
      <c r="C2662" s="0" t="s">
        <v>325</v>
      </c>
      <c r="D2662" s="0" t="n">
        <v>20180830</v>
      </c>
      <c r="E2662" s="0" t="s">
        <v>2045</v>
      </c>
      <c r="F2662" s="0" t="n">
        <v>20000</v>
      </c>
      <c r="G2662" s="0" t="n">
        <v>99.653</v>
      </c>
      <c r="H2662" s="0" t="n">
        <v>3.44403</v>
      </c>
      <c r="J2662" s="224" t="n">
        <f aca="false">ROUND(D2662/10000,0)</f>
        <v>2018</v>
      </c>
      <c r="K2662" s="224" t="n">
        <f aca="false">ROUND((D2662-J2662*10000)/100,0)</f>
        <v>8</v>
      </c>
      <c r="L2662" s="224" t="n">
        <f aca="false">D2662-J2662*10000-K2662*100</f>
        <v>30</v>
      </c>
      <c r="M2662" s="325" t="n">
        <f aca="false">DATE(J2662,K2662,L2662)</f>
        <v>43342</v>
      </c>
      <c r="N2662" s="222" t="n">
        <f aca="false">M2662+E2662</f>
        <v>43342.442974537</v>
      </c>
      <c r="O2662" s="0" t="n">
        <v>99.653</v>
      </c>
      <c r="P2662" s="0" t="n">
        <v>3.44403</v>
      </c>
      <c r="Q2662" s="0" t="s">
        <v>286</v>
      </c>
    </row>
    <row r="2663" customFormat="false" ht="15" hidden="false" customHeight="false" outlineLevel="0" collapsed="false">
      <c r="A2663" s="0" t="s">
        <v>1427</v>
      </c>
      <c r="B2663" s="0" t="s">
        <v>286</v>
      </c>
      <c r="C2663" s="0" t="s">
        <v>325</v>
      </c>
      <c r="D2663" s="0" t="n">
        <v>20180830</v>
      </c>
      <c r="E2663" s="0" t="s">
        <v>2046</v>
      </c>
      <c r="F2663" s="0" t="n">
        <v>10000</v>
      </c>
      <c r="G2663" s="0" t="n">
        <v>99.651</v>
      </c>
      <c r="H2663" s="0" t="n">
        <v>3.444863</v>
      </c>
      <c r="J2663" s="224" t="n">
        <f aca="false">ROUND(D2663/10000,0)</f>
        <v>2018</v>
      </c>
      <c r="K2663" s="224" t="n">
        <f aca="false">ROUND((D2663-J2663*10000)/100,0)</f>
        <v>8</v>
      </c>
      <c r="L2663" s="224" t="n">
        <f aca="false">D2663-J2663*10000-K2663*100</f>
        <v>30</v>
      </c>
      <c r="M2663" s="325" t="n">
        <f aca="false">DATE(J2663,K2663,L2663)</f>
        <v>43342</v>
      </c>
      <c r="N2663" s="222" t="n">
        <f aca="false">M2663+E2663</f>
        <v>43342.4694328704</v>
      </c>
      <c r="O2663" s="0" t="n">
        <v>99.651</v>
      </c>
      <c r="P2663" s="0" t="n">
        <v>3.444863</v>
      </c>
      <c r="Q2663" s="0" t="s">
        <v>286</v>
      </c>
    </row>
    <row r="2664" customFormat="false" ht="15" hidden="false" customHeight="false" outlineLevel="0" collapsed="false">
      <c r="A2664" s="0" t="s">
        <v>1427</v>
      </c>
      <c r="B2664" s="0" t="s">
        <v>286</v>
      </c>
      <c r="C2664" s="0" t="s">
        <v>325</v>
      </c>
      <c r="D2664" s="0" t="n">
        <v>20180830</v>
      </c>
      <c r="E2664" s="0" t="s">
        <v>2047</v>
      </c>
      <c r="F2664" s="0" t="n">
        <v>10000</v>
      </c>
      <c r="G2664" s="0" t="n">
        <v>99.651</v>
      </c>
      <c r="H2664" s="0" t="n">
        <v>3.444863</v>
      </c>
      <c r="J2664" s="224" t="n">
        <f aca="false">ROUND(D2664/10000,0)</f>
        <v>2018</v>
      </c>
      <c r="K2664" s="224" t="n">
        <f aca="false">ROUND((D2664-J2664*10000)/100,0)</f>
        <v>8</v>
      </c>
      <c r="L2664" s="224" t="n">
        <f aca="false">D2664-J2664*10000-K2664*100</f>
        <v>30</v>
      </c>
      <c r="M2664" s="325" t="n">
        <f aca="false">DATE(J2664,K2664,L2664)</f>
        <v>43342</v>
      </c>
      <c r="N2664" s="222" t="n">
        <f aca="false">M2664+E2664</f>
        <v>43342.4696064815</v>
      </c>
      <c r="O2664" s="0" t="n">
        <v>99.651</v>
      </c>
      <c r="P2664" s="0" t="n">
        <v>3.444863</v>
      </c>
      <c r="Q2664" s="0" t="s">
        <v>286</v>
      </c>
    </row>
    <row r="2665" customFormat="false" ht="15" hidden="false" customHeight="false" outlineLevel="0" collapsed="false">
      <c r="A2665" s="0" t="s">
        <v>1427</v>
      </c>
      <c r="B2665" s="0" t="s">
        <v>286</v>
      </c>
      <c r="C2665" s="0" t="s">
        <v>325</v>
      </c>
      <c r="D2665" s="0" t="n">
        <v>20180830</v>
      </c>
      <c r="E2665" s="0" t="s">
        <v>2048</v>
      </c>
      <c r="F2665" s="0" t="n">
        <v>35000</v>
      </c>
      <c r="G2665" s="0" t="n">
        <v>99.676</v>
      </c>
      <c r="H2665" s="0" t="n">
        <v>3.434443</v>
      </c>
      <c r="J2665" s="224" t="n">
        <f aca="false">ROUND(D2665/10000,0)</f>
        <v>2018</v>
      </c>
      <c r="K2665" s="224" t="n">
        <f aca="false">ROUND((D2665-J2665*10000)/100,0)</f>
        <v>8</v>
      </c>
      <c r="L2665" s="224" t="n">
        <f aca="false">D2665-J2665*10000-K2665*100</f>
        <v>30</v>
      </c>
      <c r="M2665" s="325" t="n">
        <f aca="false">DATE(J2665,K2665,L2665)</f>
        <v>43342</v>
      </c>
      <c r="N2665" s="222" t="n">
        <f aca="false">M2665+E2665</f>
        <v>43342.4797453704</v>
      </c>
      <c r="O2665" s="0" t="n">
        <v>99.676</v>
      </c>
      <c r="P2665" s="0" t="n">
        <v>3.434443</v>
      </c>
      <c r="Q2665" s="0" t="s">
        <v>286</v>
      </c>
    </row>
    <row r="2666" customFormat="false" ht="15" hidden="false" customHeight="false" outlineLevel="0" collapsed="false">
      <c r="A2666" s="0" t="s">
        <v>1427</v>
      </c>
      <c r="B2666" s="0" t="s">
        <v>286</v>
      </c>
      <c r="C2666" s="0" t="s">
        <v>325</v>
      </c>
      <c r="D2666" s="0" t="n">
        <v>20180830</v>
      </c>
      <c r="E2666" s="0" t="s">
        <v>2048</v>
      </c>
      <c r="F2666" s="0" t="n">
        <v>35000</v>
      </c>
      <c r="G2666" s="0" t="n">
        <v>99.676</v>
      </c>
      <c r="H2666" s="0" t="n">
        <v>3.434443</v>
      </c>
      <c r="J2666" s="224" t="n">
        <f aca="false">ROUND(D2666/10000,0)</f>
        <v>2018</v>
      </c>
      <c r="K2666" s="224" t="n">
        <f aca="false">ROUND((D2666-J2666*10000)/100,0)</f>
        <v>8</v>
      </c>
      <c r="L2666" s="224" t="n">
        <f aca="false">D2666-J2666*10000-K2666*100</f>
        <v>30</v>
      </c>
      <c r="M2666" s="325" t="n">
        <f aca="false">DATE(J2666,K2666,L2666)</f>
        <v>43342</v>
      </c>
      <c r="N2666" s="222" t="n">
        <f aca="false">M2666+E2666</f>
        <v>43342.4797453704</v>
      </c>
      <c r="O2666" s="0" t="n">
        <v>99.676</v>
      </c>
      <c r="P2666" s="0" t="n">
        <v>3.434443</v>
      </c>
      <c r="Q2666" s="0" t="s">
        <v>286</v>
      </c>
    </row>
    <row r="2667" customFormat="false" ht="15" hidden="false" customHeight="false" outlineLevel="0" collapsed="false">
      <c r="A2667" s="0" t="s">
        <v>1427</v>
      </c>
      <c r="B2667" s="0" t="s">
        <v>286</v>
      </c>
      <c r="C2667" s="0" t="s">
        <v>325</v>
      </c>
      <c r="D2667" s="0" t="n">
        <v>20180830</v>
      </c>
      <c r="E2667" s="0" t="s">
        <v>2049</v>
      </c>
      <c r="F2667" s="0" t="n">
        <v>25000</v>
      </c>
      <c r="G2667" s="0" t="n">
        <v>99.656</v>
      </c>
      <c r="H2667" s="0" t="n">
        <v>3.442779</v>
      </c>
      <c r="J2667" s="224" t="n">
        <f aca="false">ROUND(D2667/10000,0)</f>
        <v>2018</v>
      </c>
      <c r="K2667" s="224" t="n">
        <f aca="false">ROUND((D2667-J2667*10000)/100,0)</f>
        <v>8</v>
      </c>
      <c r="L2667" s="224" t="n">
        <f aca="false">D2667-J2667*10000-K2667*100</f>
        <v>30</v>
      </c>
      <c r="M2667" s="325" t="n">
        <f aca="false">DATE(J2667,K2667,L2667)</f>
        <v>43342</v>
      </c>
      <c r="N2667" s="222" t="n">
        <f aca="false">M2667+E2667</f>
        <v>43342.6241435185</v>
      </c>
      <c r="O2667" s="0" t="n">
        <v>99.656</v>
      </c>
      <c r="P2667" s="0" t="n">
        <v>3.442779</v>
      </c>
      <c r="Q2667" s="0" t="s">
        <v>286</v>
      </c>
    </row>
    <row r="2668" customFormat="false" ht="15" hidden="false" customHeight="false" outlineLevel="0" collapsed="false">
      <c r="A2668" s="0" t="s">
        <v>1427</v>
      </c>
      <c r="B2668" s="0" t="s">
        <v>286</v>
      </c>
      <c r="C2668" s="0" t="s">
        <v>325</v>
      </c>
      <c r="D2668" s="0" t="n">
        <v>20180830</v>
      </c>
      <c r="E2668" s="0" t="s">
        <v>2049</v>
      </c>
      <c r="F2668" s="0" t="n">
        <v>25000</v>
      </c>
      <c r="G2668" s="0" t="n">
        <v>99.656</v>
      </c>
      <c r="H2668" s="0" t="n">
        <v>3.442779</v>
      </c>
      <c r="J2668" s="224" t="n">
        <f aca="false">ROUND(D2668/10000,0)</f>
        <v>2018</v>
      </c>
      <c r="K2668" s="224" t="n">
        <f aca="false">ROUND((D2668-J2668*10000)/100,0)</f>
        <v>8</v>
      </c>
      <c r="L2668" s="224" t="n">
        <f aca="false">D2668-J2668*10000-K2668*100</f>
        <v>30</v>
      </c>
      <c r="M2668" s="325" t="n">
        <f aca="false">DATE(J2668,K2668,L2668)</f>
        <v>43342</v>
      </c>
      <c r="N2668" s="222" t="n">
        <f aca="false">M2668+E2668</f>
        <v>43342.6241435185</v>
      </c>
      <c r="O2668" s="0" t="n">
        <v>99.656</v>
      </c>
      <c r="P2668" s="0" t="n">
        <v>3.442779</v>
      </c>
      <c r="Q2668" s="0" t="s">
        <v>286</v>
      </c>
    </row>
    <row r="2669" customFormat="false" ht="15" hidden="false" customHeight="false" outlineLevel="0" collapsed="false">
      <c r="A2669" s="0" t="s">
        <v>1427</v>
      </c>
      <c r="B2669" s="0" t="s">
        <v>286</v>
      </c>
      <c r="C2669" s="0" t="s">
        <v>325</v>
      </c>
      <c r="D2669" s="0" t="n">
        <v>20180830</v>
      </c>
      <c r="E2669" s="0" t="s">
        <v>2050</v>
      </c>
      <c r="F2669" s="0" t="n">
        <v>15000</v>
      </c>
      <c r="G2669" s="0" t="n">
        <v>99.677</v>
      </c>
      <c r="H2669" s="0" t="n">
        <v>3.434026</v>
      </c>
      <c r="J2669" s="224" t="n">
        <f aca="false">ROUND(D2669/10000,0)</f>
        <v>2018</v>
      </c>
      <c r="K2669" s="224" t="n">
        <f aca="false">ROUND((D2669-J2669*10000)/100,0)</f>
        <v>8</v>
      </c>
      <c r="L2669" s="224" t="n">
        <f aca="false">D2669-J2669*10000-K2669*100</f>
        <v>30</v>
      </c>
      <c r="M2669" s="325" t="n">
        <f aca="false">DATE(J2669,K2669,L2669)</f>
        <v>43342</v>
      </c>
      <c r="N2669" s="222" t="n">
        <f aca="false">M2669+E2669</f>
        <v>43342.6307291667</v>
      </c>
      <c r="O2669" s="0" t="n">
        <v>99.677</v>
      </c>
      <c r="P2669" s="0" t="n">
        <v>3.434026</v>
      </c>
      <c r="Q2669" s="0" t="s">
        <v>286</v>
      </c>
    </row>
    <row r="2670" customFormat="false" ht="15" hidden="false" customHeight="false" outlineLevel="0" collapsed="false">
      <c r="A2670" s="0" t="s">
        <v>1427</v>
      </c>
      <c r="B2670" s="0" t="s">
        <v>286</v>
      </c>
      <c r="C2670" s="0" t="s">
        <v>325</v>
      </c>
      <c r="D2670" s="0" t="n">
        <v>20180830</v>
      </c>
      <c r="E2670" s="0" t="s">
        <v>2050</v>
      </c>
      <c r="F2670" s="0" t="n">
        <v>15000</v>
      </c>
      <c r="G2670" s="0" t="n">
        <v>100.386</v>
      </c>
      <c r="H2670" s="0" t="n">
        <v>3.139828</v>
      </c>
      <c r="J2670" s="224" t="n">
        <f aca="false">ROUND(D2670/10000,0)</f>
        <v>2018</v>
      </c>
      <c r="K2670" s="224" t="n">
        <f aca="false">ROUND((D2670-J2670*10000)/100,0)</f>
        <v>8</v>
      </c>
      <c r="L2670" s="224" t="n">
        <f aca="false">D2670-J2670*10000-K2670*100</f>
        <v>30</v>
      </c>
      <c r="M2670" s="325" t="n">
        <f aca="false">DATE(J2670,K2670,L2670)</f>
        <v>43342</v>
      </c>
      <c r="N2670" s="222" t="n">
        <f aca="false">M2670+E2670</f>
        <v>43342.6307291667</v>
      </c>
      <c r="O2670" s="0" t="n">
        <v>100.386</v>
      </c>
      <c r="P2670" s="0" t="n">
        <v>3.139828</v>
      </c>
      <c r="Q2670" s="0" t="s">
        <v>286</v>
      </c>
    </row>
    <row r="2671" customFormat="false" ht="15" hidden="false" customHeight="false" outlineLevel="0" collapsed="false">
      <c r="A2671" s="0" t="s">
        <v>1427</v>
      </c>
      <c r="B2671" s="0" t="s">
        <v>286</v>
      </c>
      <c r="C2671" s="0" t="s">
        <v>325</v>
      </c>
      <c r="D2671" s="0" t="n">
        <v>20180830</v>
      </c>
      <c r="E2671" s="0" t="s">
        <v>2051</v>
      </c>
      <c r="F2671" s="0" t="n">
        <v>20000</v>
      </c>
      <c r="G2671" s="0" t="n">
        <v>99.742</v>
      </c>
      <c r="H2671" s="0" t="n">
        <v>3.406948</v>
      </c>
      <c r="J2671" s="224" t="n">
        <f aca="false">ROUND(D2671/10000,0)</f>
        <v>2018</v>
      </c>
      <c r="K2671" s="224" t="n">
        <f aca="false">ROUND((D2671-J2671*10000)/100,0)</f>
        <v>8</v>
      </c>
      <c r="L2671" s="224" t="n">
        <f aca="false">D2671-J2671*10000-K2671*100</f>
        <v>30</v>
      </c>
      <c r="M2671" s="325" t="n">
        <f aca="false">DATE(J2671,K2671,L2671)</f>
        <v>43342</v>
      </c>
      <c r="N2671" s="222" t="n">
        <f aca="false">M2671+E2671</f>
        <v>43342.6325925926</v>
      </c>
      <c r="O2671" s="0" t="n">
        <v>99.742</v>
      </c>
      <c r="P2671" s="0" t="n">
        <v>3.406948</v>
      </c>
      <c r="Q2671" s="0" t="s">
        <v>286</v>
      </c>
    </row>
    <row r="2672" customFormat="false" ht="15" hidden="false" customHeight="false" outlineLevel="0" collapsed="false">
      <c r="A2672" s="0" t="s">
        <v>1427</v>
      </c>
      <c r="B2672" s="0" t="s">
        <v>286</v>
      </c>
      <c r="C2672" s="0" t="s">
        <v>325</v>
      </c>
      <c r="D2672" s="0" t="n">
        <v>20180830</v>
      </c>
      <c r="E2672" s="0" t="s">
        <v>2052</v>
      </c>
      <c r="F2672" s="0" t="n">
        <v>20000</v>
      </c>
      <c r="G2672" s="0" t="n">
        <v>99.742</v>
      </c>
      <c r="H2672" s="0" t="n">
        <v>3.406948</v>
      </c>
      <c r="J2672" s="224" t="n">
        <f aca="false">ROUND(D2672/10000,0)</f>
        <v>2018</v>
      </c>
      <c r="K2672" s="224" t="n">
        <f aca="false">ROUND((D2672-J2672*10000)/100,0)</f>
        <v>8</v>
      </c>
      <c r="L2672" s="224" t="n">
        <f aca="false">D2672-J2672*10000-K2672*100</f>
        <v>30</v>
      </c>
      <c r="M2672" s="325" t="n">
        <f aca="false">DATE(J2672,K2672,L2672)</f>
        <v>43342</v>
      </c>
      <c r="N2672" s="222" t="n">
        <f aca="false">M2672+E2672</f>
        <v>43342.6326041667</v>
      </c>
      <c r="O2672" s="0" t="n">
        <v>99.742</v>
      </c>
      <c r="P2672" s="0" t="n">
        <v>3.406948</v>
      </c>
      <c r="Q2672" s="0" t="s">
        <v>286</v>
      </c>
    </row>
    <row r="2673" customFormat="false" ht="15" hidden="false" customHeight="false" outlineLevel="0" collapsed="false">
      <c r="A2673" s="0" t="s">
        <v>1427</v>
      </c>
      <c r="B2673" s="0" t="s">
        <v>286</v>
      </c>
      <c r="C2673" s="0" t="s">
        <v>325</v>
      </c>
      <c r="D2673" s="0" t="n">
        <v>20180830</v>
      </c>
      <c r="E2673" s="0" t="s">
        <v>2052</v>
      </c>
      <c r="F2673" s="0" t="n">
        <v>20000</v>
      </c>
      <c r="G2673" s="0" t="n">
        <v>100.614</v>
      </c>
      <c r="H2673" s="0" t="n">
        <v>3.04576</v>
      </c>
      <c r="J2673" s="224" t="n">
        <f aca="false">ROUND(D2673/10000,0)</f>
        <v>2018</v>
      </c>
      <c r="K2673" s="224" t="n">
        <f aca="false">ROUND((D2673-J2673*10000)/100,0)</f>
        <v>8</v>
      </c>
      <c r="L2673" s="224" t="n">
        <f aca="false">D2673-J2673*10000-K2673*100</f>
        <v>30</v>
      </c>
      <c r="M2673" s="325" t="n">
        <f aca="false">DATE(J2673,K2673,L2673)</f>
        <v>43342</v>
      </c>
      <c r="N2673" s="222" t="n">
        <f aca="false">M2673+E2673</f>
        <v>43342.6326041667</v>
      </c>
      <c r="O2673" s="0" t="n">
        <v>100.614</v>
      </c>
      <c r="P2673" s="0" t="n">
        <v>3.04576</v>
      </c>
      <c r="Q2673" s="0" t="s">
        <v>286</v>
      </c>
    </row>
    <row r="2674" customFormat="false" ht="15" hidden="false" customHeight="false" outlineLevel="0" collapsed="false">
      <c r="A2674" s="0" t="s">
        <v>1427</v>
      </c>
      <c r="B2674" s="0" t="s">
        <v>286</v>
      </c>
      <c r="C2674" s="0" t="s">
        <v>325</v>
      </c>
      <c r="D2674" s="0" t="n">
        <v>20180830</v>
      </c>
      <c r="E2674" s="0" t="s">
        <v>2053</v>
      </c>
      <c r="F2674" s="0" t="n">
        <v>180000</v>
      </c>
      <c r="G2674" s="0" t="n">
        <v>99.64</v>
      </c>
      <c r="H2674" s="0" t="n">
        <v>3.449449</v>
      </c>
      <c r="J2674" s="224" t="n">
        <f aca="false">ROUND(D2674/10000,0)</f>
        <v>2018</v>
      </c>
      <c r="K2674" s="224" t="n">
        <f aca="false">ROUND((D2674-J2674*10000)/100,0)</f>
        <v>8</v>
      </c>
      <c r="L2674" s="224" t="n">
        <f aca="false">D2674-J2674*10000-K2674*100</f>
        <v>30</v>
      </c>
      <c r="M2674" s="325" t="n">
        <f aca="false">DATE(J2674,K2674,L2674)</f>
        <v>43342</v>
      </c>
      <c r="N2674" s="222" t="n">
        <f aca="false">M2674+E2674</f>
        <v>43342.6406828704</v>
      </c>
      <c r="O2674" s="0" t="n">
        <v>99.64</v>
      </c>
      <c r="P2674" s="0" t="n">
        <v>3.449449</v>
      </c>
      <c r="Q2674" s="0" t="s">
        <v>286</v>
      </c>
    </row>
    <row r="2675" customFormat="false" ht="15" hidden="false" customHeight="false" outlineLevel="0" collapsed="false">
      <c r="A2675" s="0" t="s">
        <v>1427</v>
      </c>
      <c r="B2675" s="0" t="s">
        <v>286</v>
      </c>
      <c r="C2675" s="0" t="s">
        <v>325</v>
      </c>
      <c r="D2675" s="0" t="n">
        <v>20180830</v>
      </c>
      <c r="E2675" s="0" t="s">
        <v>2054</v>
      </c>
      <c r="F2675" s="0" t="n">
        <v>10000</v>
      </c>
      <c r="G2675" s="0" t="n">
        <v>99.69</v>
      </c>
      <c r="H2675" s="0" t="n">
        <v>3.428609</v>
      </c>
      <c r="J2675" s="224" t="n">
        <f aca="false">ROUND(D2675/10000,0)</f>
        <v>2018</v>
      </c>
      <c r="K2675" s="224" t="n">
        <f aca="false">ROUND((D2675-J2675*10000)/100,0)</f>
        <v>8</v>
      </c>
      <c r="L2675" s="224" t="n">
        <f aca="false">D2675-J2675*10000-K2675*100</f>
        <v>30</v>
      </c>
      <c r="M2675" s="325" t="n">
        <f aca="false">DATE(J2675,K2675,L2675)</f>
        <v>43342</v>
      </c>
      <c r="N2675" s="222" t="n">
        <f aca="false">M2675+E2675</f>
        <v>43342.6757291667</v>
      </c>
      <c r="O2675" s="0" t="n">
        <v>99.69</v>
      </c>
      <c r="P2675" s="0" t="n">
        <v>3.428609</v>
      </c>
      <c r="Q2675" s="0" t="s">
        <v>286</v>
      </c>
    </row>
    <row r="2676" customFormat="false" ht="15" hidden="false" customHeight="false" outlineLevel="0" collapsed="false">
      <c r="A2676" s="0" t="s">
        <v>1427</v>
      </c>
      <c r="B2676" s="0" t="s">
        <v>286</v>
      </c>
      <c r="C2676" s="0" t="s">
        <v>325</v>
      </c>
      <c r="D2676" s="0" t="n">
        <v>20180830</v>
      </c>
      <c r="E2676" s="0" t="s">
        <v>2054</v>
      </c>
      <c r="F2676" s="0" t="n">
        <v>10000</v>
      </c>
      <c r="G2676" s="0" t="n">
        <v>99.69</v>
      </c>
      <c r="H2676" s="0" t="n">
        <v>3.428609</v>
      </c>
      <c r="J2676" s="224" t="n">
        <f aca="false">ROUND(D2676/10000,0)</f>
        <v>2018</v>
      </c>
      <c r="K2676" s="224" t="n">
        <f aca="false">ROUND((D2676-J2676*10000)/100,0)</f>
        <v>8</v>
      </c>
      <c r="L2676" s="224" t="n">
        <f aca="false">D2676-J2676*10000-K2676*100</f>
        <v>30</v>
      </c>
      <c r="M2676" s="325" t="n">
        <f aca="false">DATE(J2676,K2676,L2676)</f>
        <v>43342</v>
      </c>
      <c r="N2676" s="222" t="n">
        <f aca="false">M2676+E2676</f>
        <v>43342.6757291667</v>
      </c>
      <c r="O2676" s="0" t="n">
        <v>99.69</v>
      </c>
      <c r="P2676" s="0" t="n">
        <v>3.428609</v>
      </c>
      <c r="Q2676" s="0" t="s">
        <v>286</v>
      </c>
    </row>
    <row r="2677" customFormat="false" ht="15" hidden="false" customHeight="false" outlineLevel="0" collapsed="false">
      <c r="A2677" s="0" t="s">
        <v>1427</v>
      </c>
      <c r="B2677" s="0" t="s">
        <v>286</v>
      </c>
      <c r="C2677" s="0" t="s">
        <v>325</v>
      </c>
      <c r="D2677" s="0" t="n">
        <v>20180830</v>
      </c>
      <c r="E2677" s="0" t="s">
        <v>2054</v>
      </c>
      <c r="F2677" s="0" t="n">
        <v>10000</v>
      </c>
      <c r="G2677" s="0" t="n">
        <v>99.69</v>
      </c>
      <c r="H2677" s="0" t="n">
        <v>3.428609</v>
      </c>
      <c r="J2677" s="224" t="n">
        <f aca="false">ROUND(D2677/10000,0)</f>
        <v>2018</v>
      </c>
      <c r="K2677" s="224" t="n">
        <f aca="false">ROUND((D2677-J2677*10000)/100,0)</f>
        <v>8</v>
      </c>
      <c r="L2677" s="224" t="n">
        <f aca="false">D2677-J2677*10000-K2677*100</f>
        <v>30</v>
      </c>
      <c r="M2677" s="325" t="n">
        <f aca="false">DATE(J2677,K2677,L2677)</f>
        <v>43342</v>
      </c>
      <c r="N2677" s="222" t="n">
        <f aca="false">M2677+E2677</f>
        <v>43342.6757291667</v>
      </c>
      <c r="O2677" s="0" t="n">
        <v>99.69</v>
      </c>
      <c r="P2677" s="0" t="n">
        <v>3.428609</v>
      </c>
      <c r="Q2677" s="0" t="s">
        <v>286</v>
      </c>
    </row>
    <row r="2678" customFormat="false" ht="15" hidden="false" customHeight="false" outlineLevel="0" collapsed="false">
      <c r="A2678" s="0" t="s">
        <v>1427</v>
      </c>
      <c r="B2678" s="0" t="s">
        <v>286</v>
      </c>
      <c r="C2678" s="0" t="s">
        <v>325</v>
      </c>
      <c r="D2678" s="0" t="n">
        <v>20180830</v>
      </c>
      <c r="E2678" s="0" t="s">
        <v>2055</v>
      </c>
      <c r="F2678" s="0" t="n">
        <v>10000</v>
      </c>
      <c r="G2678" s="0" t="n">
        <v>99.785</v>
      </c>
      <c r="H2678" s="0" t="n">
        <v>3.389047</v>
      </c>
      <c r="J2678" s="224" t="n">
        <f aca="false">ROUND(D2678/10000,0)</f>
        <v>2018</v>
      </c>
      <c r="K2678" s="224" t="n">
        <f aca="false">ROUND((D2678-J2678*10000)/100,0)</f>
        <v>8</v>
      </c>
      <c r="L2678" s="224" t="n">
        <f aca="false">D2678-J2678*10000-K2678*100</f>
        <v>30</v>
      </c>
      <c r="M2678" s="325" t="n">
        <f aca="false">DATE(J2678,K2678,L2678)</f>
        <v>43342</v>
      </c>
      <c r="N2678" s="222" t="n">
        <f aca="false">M2678+E2678</f>
        <v>43342.6869097222</v>
      </c>
      <c r="O2678" s="0" t="n">
        <v>99.785</v>
      </c>
      <c r="P2678" s="0" t="n">
        <v>3.389047</v>
      </c>
      <c r="Q2678" s="0" t="s">
        <v>286</v>
      </c>
    </row>
    <row r="2679" customFormat="false" ht="15" hidden="false" customHeight="false" outlineLevel="0" collapsed="false">
      <c r="A2679" s="0" t="s">
        <v>1427</v>
      </c>
      <c r="B2679" s="0" t="s">
        <v>286</v>
      </c>
      <c r="C2679" s="0" t="s">
        <v>325</v>
      </c>
      <c r="D2679" s="0" t="n">
        <v>20180830</v>
      </c>
      <c r="E2679" s="0" t="s">
        <v>2055</v>
      </c>
      <c r="F2679" s="0" t="n">
        <v>10000</v>
      </c>
      <c r="G2679" s="0" t="n">
        <v>99.785</v>
      </c>
      <c r="H2679" s="0" t="n">
        <v>3.389047</v>
      </c>
      <c r="J2679" s="224" t="n">
        <f aca="false">ROUND(D2679/10000,0)</f>
        <v>2018</v>
      </c>
      <c r="K2679" s="224" t="n">
        <f aca="false">ROUND((D2679-J2679*10000)/100,0)</f>
        <v>8</v>
      </c>
      <c r="L2679" s="224" t="n">
        <f aca="false">D2679-J2679*10000-K2679*100</f>
        <v>30</v>
      </c>
      <c r="M2679" s="325" t="n">
        <f aca="false">DATE(J2679,K2679,L2679)</f>
        <v>43342</v>
      </c>
      <c r="N2679" s="222" t="n">
        <f aca="false">M2679+E2679</f>
        <v>43342.6869097222</v>
      </c>
      <c r="O2679" s="0" t="n">
        <v>99.785</v>
      </c>
      <c r="P2679" s="0" t="n">
        <v>3.389047</v>
      </c>
      <c r="Q2679" s="0" t="s">
        <v>286</v>
      </c>
    </row>
    <row r="2680" customFormat="false" ht="15" hidden="false" customHeight="false" outlineLevel="0" collapsed="false">
      <c r="A2680" s="0" t="s">
        <v>1427</v>
      </c>
      <c r="B2680" s="0" t="s">
        <v>286</v>
      </c>
      <c r="C2680" s="0" t="s">
        <v>325</v>
      </c>
      <c r="D2680" s="0" t="n">
        <v>20180831</v>
      </c>
      <c r="E2680" s="0" t="s">
        <v>2056</v>
      </c>
      <c r="F2680" s="0" t="n">
        <v>10000</v>
      </c>
      <c r="G2680" s="0" t="n">
        <v>99.43</v>
      </c>
      <c r="H2680" s="0" t="n">
        <v>3.53712</v>
      </c>
      <c r="J2680" s="224" t="n">
        <f aca="false">ROUND(D2680/10000,0)</f>
        <v>2018</v>
      </c>
      <c r="K2680" s="224" t="n">
        <f aca="false">ROUND((D2680-J2680*10000)/100,0)</f>
        <v>8</v>
      </c>
      <c r="L2680" s="224" t="n">
        <f aca="false">D2680-J2680*10000-K2680*100</f>
        <v>31</v>
      </c>
      <c r="M2680" s="325" t="n">
        <f aca="false">DATE(J2680,K2680,L2680)</f>
        <v>43343</v>
      </c>
      <c r="N2680" s="222" t="n">
        <f aca="false">M2680+E2680</f>
        <v>43343.3516435185</v>
      </c>
      <c r="O2680" s="0" t="n">
        <v>99.43</v>
      </c>
      <c r="P2680" s="0" t="n">
        <v>3.53712</v>
      </c>
      <c r="Q2680" s="0" t="s">
        <v>286</v>
      </c>
    </row>
    <row r="2681" customFormat="false" ht="15" hidden="false" customHeight="false" outlineLevel="0" collapsed="false">
      <c r="A2681" s="0" t="s">
        <v>1427</v>
      </c>
      <c r="B2681" s="0" t="s">
        <v>286</v>
      </c>
      <c r="C2681" s="0" t="s">
        <v>325</v>
      </c>
      <c r="D2681" s="0" t="n">
        <v>20180831</v>
      </c>
      <c r="E2681" s="0" t="s">
        <v>2057</v>
      </c>
      <c r="F2681" s="0" t="s">
        <v>575</v>
      </c>
      <c r="G2681" s="0" t="n">
        <v>99.374</v>
      </c>
      <c r="H2681" s="0" t="n">
        <v>3.560842</v>
      </c>
      <c r="J2681" s="224" t="n">
        <f aca="false">ROUND(D2681/10000,0)</f>
        <v>2018</v>
      </c>
      <c r="K2681" s="224" t="n">
        <f aca="false">ROUND((D2681-J2681*10000)/100,0)</f>
        <v>8</v>
      </c>
      <c r="L2681" s="224" t="n">
        <f aca="false">D2681-J2681*10000-K2681*100</f>
        <v>31</v>
      </c>
      <c r="M2681" s="325" t="n">
        <f aca="false">DATE(J2681,K2681,L2681)</f>
        <v>43343</v>
      </c>
      <c r="N2681" s="222" t="n">
        <f aca="false">M2681+E2681</f>
        <v>43343.3584953704</v>
      </c>
      <c r="O2681" s="0" t="n">
        <v>99.374</v>
      </c>
      <c r="P2681" s="0" t="n">
        <v>3.560842</v>
      </c>
      <c r="Q2681" s="0" t="s">
        <v>286</v>
      </c>
    </row>
    <row r="2682" customFormat="false" ht="15" hidden="false" customHeight="false" outlineLevel="0" collapsed="false">
      <c r="A2682" s="0" t="s">
        <v>1427</v>
      </c>
      <c r="B2682" s="0" t="s">
        <v>286</v>
      </c>
      <c r="C2682" s="0" t="s">
        <v>325</v>
      </c>
      <c r="D2682" s="0" t="n">
        <v>20180831</v>
      </c>
      <c r="E2682" s="0" t="s">
        <v>2058</v>
      </c>
      <c r="F2682" s="0" t="n">
        <v>350000</v>
      </c>
      <c r="G2682" s="0" t="n">
        <v>99.498</v>
      </c>
      <c r="H2682" s="0" t="n">
        <v>3.508956</v>
      </c>
      <c r="J2682" s="224" t="n">
        <f aca="false">ROUND(D2682/10000,0)</f>
        <v>2018</v>
      </c>
      <c r="K2682" s="224" t="n">
        <f aca="false">ROUND((D2682-J2682*10000)/100,0)</f>
        <v>8</v>
      </c>
      <c r="L2682" s="224" t="n">
        <f aca="false">D2682-J2682*10000-K2682*100</f>
        <v>31</v>
      </c>
      <c r="M2682" s="325" t="n">
        <f aca="false">DATE(J2682,K2682,L2682)</f>
        <v>43343</v>
      </c>
      <c r="N2682" s="222" t="n">
        <f aca="false">M2682+E2682</f>
        <v>43343.5270717593</v>
      </c>
      <c r="O2682" s="0" t="n">
        <v>99.498</v>
      </c>
      <c r="P2682" s="0" t="n">
        <v>3.508956</v>
      </c>
      <c r="Q2682" s="0" t="s">
        <v>286</v>
      </c>
    </row>
    <row r="2683" customFormat="false" ht="15" hidden="false" customHeight="false" outlineLevel="0" collapsed="false">
      <c r="A2683" s="0" t="s">
        <v>2059</v>
      </c>
      <c r="B2683" s="0" t="s">
        <v>288</v>
      </c>
      <c r="C2683" s="0" t="s">
        <v>325</v>
      </c>
      <c r="D2683" s="0" t="n">
        <v>20180702</v>
      </c>
      <c r="E2683" s="0" t="s">
        <v>2060</v>
      </c>
      <c r="F2683" s="0" t="n">
        <v>300000</v>
      </c>
      <c r="G2683" s="0" t="n">
        <v>98.237</v>
      </c>
      <c r="H2683" s="0" t="n">
        <v>4.065305</v>
      </c>
      <c r="J2683" s="224" t="n">
        <f aca="false">ROUND(D2683/10000,0)</f>
        <v>2018</v>
      </c>
      <c r="K2683" s="224" t="n">
        <f aca="false">ROUND((D2683-J2683*10000)/100,0)</f>
        <v>7</v>
      </c>
      <c r="L2683" s="224" t="n">
        <f aca="false">D2683-J2683*10000-K2683*100</f>
        <v>2</v>
      </c>
      <c r="M2683" s="325" t="n">
        <f aca="false">DATE(J2683,K2683,L2683)</f>
        <v>43283</v>
      </c>
      <c r="N2683" s="222" t="n">
        <f aca="false">M2683+E2683</f>
        <v>43283.4053935185</v>
      </c>
      <c r="O2683" s="0" t="n">
        <v>98.237</v>
      </c>
      <c r="P2683" s="0" t="n">
        <v>4.065305</v>
      </c>
      <c r="Q2683" s="0" t="s">
        <v>288</v>
      </c>
    </row>
    <row r="2684" customFormat="false" ht="15" hidden="false" customHeight="false" outlineLevel="0" collapsed="false">
      <c r="A2684" s="0" t="s">
        <v>2059</v>
      </c>
      <c r="B2684" s="0" t="s">
        <v>288</v>
      </c>
      <c r="C2684" s="0" t="s">
        <v>325</v>
      </c>
      <c r="D2684" s="0" t="n">
        <v>20180702</v>
      </c>
      <c r="E2684" s="0" t="s">
        <v>2061</v>
      </c>
      <c r="F2684" s="0" t="n">
        <v>20000</v>
      </c>
      <c r="G2684" s="0" t="n">
        <v>98.546</v>
      </c>
      <c r="H2684" s="0" t="n">
        <v>3.991733</v>
      </c>
      <c r="J2684" s="224" t="n">
        <f aca="false">ROUND(D2684/10000,0)</f>
        <v>2018</v>
      </c>
      <c r="K2684" s="224" t="n">
        <f aca="false">ROUND((D2684-J2684*10000)/100,0)</f>
        <v>7</v>
      </c>
      <c r="L2684" s="224" t="n">
        <f aca="false">D2684-J2684*10000-K2684*100</f>
        <v>2</v>
      </c>
      <c r="M2684" s="325" t="n">
        <f aca="false">DATE(J2684,K2684,L2684)</f>
        <v>43283</v>
      </c>
      <c r="N2684" s="222" t="n">
        <f aca="false">M2684+E2684</f>
        <v>43283.4536458333</v>
      </c>
      <c r="O2684" s="0" t="n">
        <v>98.546</v>
      </c>
      <c r="P2684" s="0" t="n">
        <v>3.991733</v>
      </c>
      <c r="Q2684" s="0" t="s">
        <v>288</v>
      </c>
    </row>
    <row r="2685" customFormat="false" ht="15" hidden="false" customHeight="false" outlineLevel="0" collapsed="false">
      <c r="A2685" s="0" t="s">
        <v>2059</v>
      </c>
      <c r="B2685" s="0" t="s">
        <v>288</v>
      </c>
      <c r="C2685" s="0" t="s">
        <v>325</v>
      </c>
      <c r="D2685" s="0" t="n">
        <v>20180702</v>
      </c>
      <c r="E2685" s="0" t="s">
        <v>2061</v>
      </c>
      <c r="F2685" s="0" t="n">
        <v>20000</v>
      </c>
      <c r="G2685" s="0" t="n">
        <v>98.646</v>
      </c>
      <c r="H2685" s="0" t="n">
        <v>3.96798</v>
      </c>
      <c r="J2685" s="224" t="n">
        <f aca="false">ROUND(D2685/10000,0)</f>
        <v>2018</v>
      </c>
      <c r="K2685" s="224" t="n">
        <f aca="false">ROUND((D2685-J2685*10000)/100,0)</f>
        <v>7</v>
      </c>
      <c r="L2685" s="224" t="n">
        <f aca="false">D2685-J2685*10000-K2685*100</f>
        <v>2</v>
      </c>
      <c r="M2685" s="325" t="n">
        <f aca="false">DATE(J2685,K2685,L2685)</f>
        <v>43283</v>
      </c>
      <c r="N2685" s="222" t="n">
        <f aca="false">M2685+E2685</f>
        <v>43283.4536458333</v>
      </c>
      <c r="O2685" s="0" t="n">
        <v>98.646</v>
      </c>
      <c r="P2685" s="0" t="n">
        <v>3.96798</v>
      </c>
      <c r="Q2685" s="0" t="s">
        <v>288</v>
      </c>
    </row>
    <row r="2686" customFormat="false" ht="15" hidden="false" customHeight="false" outlineLevel="0" collapsed="false">
      <c r="A2686" s="0" t="s">
        <v>2059</v>
      </c>
      <c r="B2686" s="0" t="s">
        <v>288</v>
      </c>
      <c r="C2686" s="0" t="s">
        <v>325</v>
      </c>
      <c r="D2686" s="0" t="n">
        <v>20180702</v>
      </c>
      <c r="E2686" s="0" t="s">
        <v>2061</v>
      </c>
      <c r="F2686" s="0" t="n">
        <v>20000</v>
      </c>
      <c r="G2686" s="0" t="n">
        <v>98.546</v>
      </c>
      <c r="H2686" s="0" t="n">
        <v>3.991733</v>
      </c>
      <c r="J2686" s="224" t="n">
        <f aca="false">ROUND(D2686/10000,0)</f>
        <v>2018</v>
      </c>
      <c r="K2686" s="224" t="n">
        <f aca="false">ROUND((D2686-J2686*10000)/100,0)</f>
        <v>7</v>
      </c>
      <c r="L2686" s="224" t="n">
        <f aca="false">D2686-J2686*10000-K2686*100</f>
        <v>2</v>
      </c>
      <c r="M2686" s="325" t="n">
        <f aca="false">DATE(J2686,K2686,L2686)</f>
        <v>43283</v>
      </c>
      <c r="N2686" s="222" t="n">
        <f aca="false">M2686+E2686</f>
        <v>43283.4536458333</v>
      </c>
      <c r="O2686" s="0" t="n">
        <v>98.546</v>
      </c>
      <c r="P2686" s="0" t="n">
        <v>3.991733</v>
      </c>
      <c r="Q2686" s="0" t="s">
        <v>288</v>
      </c>
    </row>
    <row r="2687" customFormat="false" ht="15" hidden="false" customHeight="false" outlineLevel="0" collapsed="false">
      <c r="A2687" s="0" t="s">
        <v>2059</v>
      </c>
      <c r="B2687" s="0" t="s">
        <v>288</v>
      </c>
      <c r="C2687" s="0" t="s">
        <v>325</v>
      </c>
      <c r="D2687" s="0" t="n">
        <v>20180702</v>
      </c>
      <c r="E2687" s="0" t="s">
        <v>2062</v>
      </c>
      <c r="F2687" s="0" t="n">
        <v>7000</v>
      </c>
      <c r="G2687" s="0" t="n">
        <v>98.35</v>
      </c>
      <c r="H2687" s="0" t="n">
        <v>4.038369</v>
      </c>
      <c r="J2687" s="224" t="n">
        <f aca="false">ROUND(D2687/10000,0)</f>
        <v>2018</v>
      </c>
      <c r="K2687" s="224" t="n">
        <f aca="false">ROUND((D2687-J2687*10000)/100,0)</f>
        <v>7</v>
      </c>
      <c r="L2687" s="224" t="n">
        <f aca="false">D2687-J2687*10000-K2687*100</f>
        <v>2</v>
      </c>
      <c r="M2687" s="325" t="n">
        <f aca="false">DATE(J2687,K2687,L2687)</f>
        <v>43283</v>
      </c>
      <c r="N2687" s="222" t="n">
        <f aca="false">M2687+E2687</f>
        <v>43283.5687037037</v>
      </c>
      <c r="O2687" s="0" t="n">
        <v>98.35</v>
      </c>
      <c r="P2687" s="0" t="n">
        <v>4.038369</v>
      </c>
      <c r="Q2687" s="0" t="s">
        <v>288</v>
      </c>
    </row>
    <row r="2688" customFormat="false" ht="15" hidden="false" customHeight="false" outlineLevel="0" collapsed="false">
      <c r="A2688" s="0" t="s">
        <v>2059</v>
      </c>
      <c r="B2688" s="0" t="s">
        <v>288</v>
      </c>
      <c r="C2688" s="0" t="s">
        <v>325</v>
      </c>
      <c r="D2688" s="0" t="n">
        <v>20180702</v>
      </c>
      <c r="E2688" s="0" t="s">
        <v>2062</v>
      </c>
      <c r="F2688" s="0" t="n">
        <v>7000</v>
      </c>
      <c r="G2688" s="0" t="n">
        <v>98.25</v>
      </c>
      <c r="H2688" s="0" t="n">
        <v>4.062204</v>
      </c>
      <c r="J2688" s="224" t="n">
        <f aca="false">ROUND(D2688/10000,0)</f>
        <v>2018</v>
      </c>
      <c r="K2688" s="224" t="n">
        <f aca="false">ROUND((D2688-J2688*10000)/100,0)</f>
        <v>7</v>
      </c>
      <c r="L2688" s="224" t="n">
        <f aca="false">D2688-J2688*10000-K2688*100</f>
        <v>2</v>
      </c>
      <c r="M2688" s="325" t="n">
        <f aca="false">DATE(J2688,K2688,L2688)</f>
        <v>43283</v>
      </c>
      <c r="N2688" s="222" t="n">
        <f aca="false">M2688+E2688</f>
        <v>43283.5687037037</v>
      </c>
      <c r="O2688" s="0" t="n">
        <v>98.25</v>
      </c>
      <c r="P2688" s="0" t="n">
        <v>4.062204</v>
      </c>
      <c r="Q2688" s="0" t="s">
        <v>288</v>
      </c>
    </row>
    <row r="2689" customFormat="false" ht="15" hidden="false" customHeight="false" outlineLevel="0" collapsed="false">
      <c r="A2689" s="0" t="s">
        <v>2059</v>
      </c>
      <c r="B2689" s="0" t="s">
        <v>288</v>
      </c>
      <c r="C2689" s="0" t="s">
        <v>325</v>
      </c>
      <c r="D2689" s="0" t="n">
        <v>20180702</v>
      </c>
      <c r="E2689" s="0" t="s">
        <v>2062</v>
      </c>
      <c r="F2689" s="0" t="n">
        <v>7000</v>
      </c>
      <c r="G2689" s="0" t="n">
        <v>98.25</v>
      </c>
      <c r="H2689" s="0" t="n">
        <v>4.062204</v>
      </c>
      <c r="J2689" s="224" t="n">
        <f aca="false">ROUND(D2689/10000,0)</f>
        <v>2018</v>
      </c>
      <c r="K2689" s="224" t="n">
        <f aca="false">ROUND((D2689-J2689*10000)/100,0)</f>
        <v>7</v>
      </c>
      <c r="L2689" s="224" t="n">
        <f aca="false">D2689-J2689*10000-K2689*100</f>
        <v>2</v>
      </c>
      <c r="M2689" s="325" t="n">
        <f aca="false">DATE(J2689,K2689,L2689)</f>
        <v>43283</v>
      </c>
      <c r="N2689" s="222" t="n">
        <f aca="false">M2689+E2689</f>
        <v>43283.5687037037</v>
      </c>
      <c r="O2689" s="0" t="n">
        <v>98.25</v>
      </c>
      <c r="P2689" s="0" t="n">
        <v>4.062204</v>
      </c>
      <c r="Q2689" s="0" t="s">
        <v>288</v>
      </c>
    </row>
    <row r="2690" customFormat="false" ht="15" hidden="false" customHeight="false" outlineLevel="0" collapsed="false">
      <c r="A2690" s="0" t="s">
        <v>2059</v>
      </c>
      <c r="B2690" s="0" t="s">
        <v>288</v>
      </c>
      <c r="C2690" s="0" t="s">
        <v>325</v>
      </c>
      <c r="D2690" s="0" t="n">
        <v>20180702</v>
      </c>
      <c r="E2690" s="0" t="s">
        <v>770</v>
      </c>
      <c r="F2690" s="0" t="n">
        <v>21000</v>
      </c>
      <c r="G2690" s="0" t="n">
        <v>98.132</v>
      </c>
      <c r="H2690" s="0" t="n">
        <v>4.090367</v>
      </c>
      <c r="J2690" s="224" t="n">
        <f aca="false">ROUND(D2690/10000,0)</f>
        <v>2018</v>
      </c>
      <c r="K2690" s="224" t="n">
        <f aca="false">ROUND((D2690-J2690*10000)/100,0)</f>
        <v>7</v>
      </c>
      <c r="L2690" s="224" t="n">
        <f aca="false">D2690-J2690*10000-K2690*100</f>
        <v>2</v>
      </c>
      <c r="M2690" s="325" t="n">
        <f aca="false">DATE(J2690,K2690,L2690)</f>
        <v>43283</v>
      </c>
      <c r="N2690" s="222" t="n">
        <f aca="false">M2690+E2690</f>
        <v>43283.5701388889</v>
      </c>
      <c r="O2690" s="0" t="n">
        <v>98.132</v>
      </c>
      <c r="P2690" s="0" t="n">
        <v>4.090367</v>
      </c>
      <c r="Q2690" s="0" t="s">
        <v>288</v>
      </c>
    </row>
    <row r="2691" customFormat="false" ht="15" hidden="false" customHeight="false" outlineLevel="0" collapsed="false">
      <c r="A2691" s="0" t="s">
        <v>2059</v>
      </c>
      <c r="B2691" s="0" t="s">
        <v>288</v>
      </c>
      <c r="C2691" s="0" t="s">
        <v>325</v>
      </c>
      <c r="D2691" s="0" t="n">
        <v>20180702</v>
      </c>
      <c r="E2691" s="0" t="s">
        <v>2063</v>
      </c>
      <c r="F2691" s="0" t="n">
        <v>25000</v>
      </c>
      <c r="G2691" s="0" t="n">
        <v>98.333</v>
      </c>
      <c r="H2691" s="0" t="n">
        <v>4.042419</v>
      </c>
      <c r="J2691" s="224" t="n">
        <f aca="false">ROUND(D2691/10000,0)</f>
        <v>2018</v>
      </c>
      <c r="K2691" s="224" t="n">
        <f aca="false">ROUND((D2691-J2691*10000)/100,0)</f>
        <v>7</v>
      </c>
      <c r="L2691" s="224" t="n">
        <f aca="false">D2691-J2691*10000-K2691*100</f>
        <v>2</v>
      </c>
      <c r="M2691" s="325" t="n">
        <f aca="false">DATE(J2691,K2691,L2691)</f>
        <v>43283</v>
      </c>
      <c r="N2691" s="222" t="n">
        <f aca="false">M2691+E2691</f>
        <v>43283.5855787037</v>
      </c>
      <c r="O2691" s="0" t="n">
        <v>98.333</v>
      </c>
      <c r="P2691" s="0" t="n">
        <v>4.042419</v>
      </c>
      <c r="Q2691" s="0" t="s">
        <v>288</v>
      </c>
    </row>
    <row r="2692" customFormat="false" ht="15" hidden="false" customHeight="false" outlineLevel="0" collapsed="false">
      <c r="A2692" s="0" t="s">
        <v>2059</v>
      </c>
      <c r="B2692" s="0" t="s">
        <v>288</v>
      </c>
      <c r="C2692" s="0" t="s">
        <v>325</v>
      </c>
      <c r="D2692" s="0" t="n">
        <v>20180702</v>
      </c>
      <c r="E2692" s="0" t="s">
        <v>2064</v>
      </c>
      <c r="F2692" s="0" t="n">
        <v>25000</v>
      </c>
      <c r="G2692" s="0" t="n">
        <v>98.333</v>
      </c>
      <c r="H2692" s="0" t="n">
        <v>4.042419</v>
      </c>
      <c r="J2692" s="224" t="n">
        <f aca="false">ROUND(D2692/10000,0)</f>
        <v>2018</v>
      </c>
      <c r="K2692" s="224" t="n">
        <f aca="false">ROUND((D2692-J2692*10000)/100,0)</f>
        <v>7</v>
      </c>
      <c r="L2692" s="224" t="n">
        <f aca="false">D2692-J2692*10000-K2692*100</f>
        <v>2</v>
      </c>
      <c r="M2692" s="325" t="n">
        <f aca="false">DATE(J2692,K2692,L2692)</f>
        <v>43283</v>
      </c>
      <c r="N2692" s="222" t="n">
        <f aca="false">M2692+E2692</f>
        <v>43283.5855902778</v>
      </c>
      <c r="O2692" s="0" t="n">
        <v>98.333</v>
      </c>
      <c r="P2692" s="0" t="n">
        <v>4.042419</v>
      </c>
      <c r="Q2692" s="0" t="s">
        <v>288</v>
      </c>
    </row>
    <row r="2693" customFormat="false" ht="15" hidden="false" customHeight="false" outlineLevel="0" collapsed="false">
      <c r="A2693" s="0" t="s">
        <v>2059</v>
      </c>
      <c r="B2693" s="0" t="s">
        <v>288</v>
      </c>
      <c r="C2693" s="0" t="s">
        <v>325</v>
      </c>
      <c r="D2693" s="0" t="n">
        <v>20180703</v>
      </c>
      <c r="E2693" s="0" t="s">
        <v>2065</v>
      </c>
      <c r="F2693" s="0" t="n">
        <v>25000</v>
      </c>
      <c r="G2693" s="0" t="n">
        <v>98.613</v>
      </c>
      <c r="H2693" s="0" t="n">
        <v>3.975998</v>
      </c>
      <c r="J2693" s="224" t="n">
        <f aca="false">ROUND(D2693/10000,0)</f>
        <v>2018</v>
      </c>
      <c r="K2693" s="224" t="n">
        <f aca="false">ROUND((D2693-J2693*10000)/100,0)</f>
        <v>7</v>
      </c>
      <c r="L2693" s="224" t="n">
        <f aca="false">D2693-J2693*10000-K2693*100</f>
        <v>3</v>
      </c>
      <c r="M2693" s="325" t="n">
        <f aca="false">DATE(J2693,K2693,L2693)</f>
        <v>43284</v>
      </c>
      <c r="N2693" s="222" t="n">
        <f aca="false">M2693+E2693</f>
        <v>43284.3957060185</v>
      </c>
      <c r="O2693" s="0" t="n">
        <v>98.613</v>
      </c>
      <c r="P2693" s="0" t="n">
        <v>3.975998</v>
      </c>
      <c r="Q2693" s="0" t="s">
        <v>288</v>
      </c>
    </row>
    <row r="2694" customFormat="false" ht="15" hidden="false" customHeight="false" outlineLevel="0" collapsed="false">
      <c r="A2694" s="0" t="s">
        <v>2059</v>
      </c>
      <c r="B2694" s="0" t="s">
        <v>288</v>
      </c>
      <c r="C2694" s="0" t="s">
        <v>325</v>
      </c>
      <c r="D2694" s="0" t="n">
        <v>20180703</v>
      </c>
      <c r="E2694" s="0" t="s">
        <v>2065</v>
      </c>
      <c r="F2694" s="0" t="n">
        <v>25000</v>
      </c>
      <c r="G2694" s="0" t="n">
        <v>98.533</v>
      </c>
      <c r="H2694" s="0" t="n">
        <v>3.995015</v>
      </c>
      <c r="J2694" s="224" t="n">
        <f aca="false">ROUND(D2694/10000,0)</f>
        <v>2018</v>
      </c>
      <c r="K2694" s="224" t="n">
        <f aca="false">ROUND((D2694-J2694*10000)/100,0)</f>
        <v>7</v>
      </c>
      <c r="L2694" s="224" t="n">
        <f aca="false">D2694-J2694*10000-K2694*100</f>
        <v>3</v>
      </c>
      <c r="M2694" s="325" t="n">
        <f aca="false">DATE(J2694,K2694,L2694)</f>
        <v>43284</v>
      </c>
      <c r="N2694" s="222" t="n">
        <f aca="false">M2694+E2694</f>
        <v>43284.3957060185</v>
      </c>
      <c r="O2694" s="0" t="n">
        <v>98.533</v>
      </c>
      <c r="P2694" s="0" t="n">
        <v>3.995015</v>
      </c>
      <c r="Q2694" s="0" t="s">
        <v>288</v>
      </c>
    </row>
    <row r="2695" customFormat="false" ht="15" hidden="false" customHeight="false" outlineLevel="0" collapsed="false">
      <c r="A2695" s="0" t="s">
        <v>2059</v>
      </c>
      <c r="B2695" s="0" t="s">
        <v>288</v>
      </c>
      <c r="C2695" s="0" t="s">
        <v>325</v>
      </c>
      <c r="D2695" s="0" t="n">
        <v>20180703</v>
      </c>
      <c r="E2695" s="0" t="s">
        <v>2066</v>
      </c>
      <c r="F2695" s="0" t="n">
        <v>200000</v>
      </c>
      <c r="G2695" s="0" t="n">
        <v>98.579</v>
      </c>
      <c r="H2695" s="0" t="n">
        <v>3.984078</v>
      </c>
      <c r="J2695" s="224" t="n">
        <f aca="false">ROUND(D2695/10000,0)</f>
        <v>2018</v>
      </c>
      <c r="K2695" s="224" t="n">
        <f aca="false">ROUND((D2695-J2695*10000)/100,0)</f>
        <v>7</v>
      </c>
      <c r="L2695" s="224" t="n">
        <f aca="false">D2695-J2695*10000-K2695*100</f>
        <v>3</v>
      </c>
      <c r="M2695" s="325" t="n">
        <f aca="false">DATE(J2695,K2695,L2695)</f>
        <v>43284</v>
      </c>
      <c r="N2695" s="222" t="n">
        <f aca="false">M2695+E2695</f>
        <v>43284.4411342593</v>
      </c>
      <c r="O2695" s="0" t="n">
        <v>98.579</v>
      </c>
      <c r="P2695" s="0" t="n">
        <v>3.984078</v>
      </c>
      <c r="Q2695" s="0" t="s">
        <v>288</v>
      </c>
    </row>
    <row r="2696" customFormat="false" ht="15" hidden="false" customHeight="false" outlineLevel="0" collapsed="false">
      <c r="A2696" s="0" t="s">
        <v>2059</v>
      </c>
      <c r="B2696" s="0" t="s">
        <v>288</v>
      </c>
      <c r="C2696" s="0" t="s">
        <v>325</v>
      </c>
      <c r="D2696" s="0" t="n">
        <v>20180703</v>
      </c>
      <c r="E2696" s="0" t="s">
        <v>2067</v>
      </c>
      <c r="F2696" s="0" t="n">
        <v>10000</v>
      </c>
      <c r="G2696" s="0" t="n">
        <v>98.373</v>
      </c>
      <c r="H2696" s="0" t="n">
        <v>4.033104</v>
      </c>
      <c r="J2696" s="224" t="n">
        <f aca="false">ROUND(D2696/10000,0)</f>
        <v>2018</v>
      </c>
      <c r="K2696" s="224" t="n">
        <f aca="false">ROUND((D2696-J2696*10000)/100,0)</f>
        <v>7</v>
      </c>
      <c r="L2696" s="224" t="n">
        <f aca="false">D2696-J2696*10000-K2696*100</f>
        <v>3</v>
      </c>
      <c r="M2696" s="325" t="n">
        <f aca="false">DATE(J2696,K2696,L2696)</f>
        <v>43284</v>
      </c>
      <c r="N2696" s="222" t="n">
        <f aca="false">M2696+E2696</f>
        <v>43284.441712963</v>
      </c>
      <c r="O2696" s="0" t="n">
        <v>98.373</v>
      </c>
      <c r="P2696" s="0" t="n">
        <v>4.033104</v>
      </c>
      <c r="Q2696" s="0" t="s">
        <v>288</v>
      </c>
    </row>
    <row r="2697" customFormat="false" ht="15" hidden="false" customHeight="false" outlineLevel="0" collapsed="false">
      <c r="A2697" s="0" t="s">
        <v>2059</v>
      </c>
      <c r="B2697" s="0" t="s">
        <v>288</v>
      </c>
      <c r="C2697" s="0" t="s">
        <v>325</v>
      </c>
      <c r="D2697" s="0" t="n">
        <v>20180703</v>
      </c>
      <c r="E2697" s="0" t="s">
        <v>2068</v>
      </c>
      <c r="F2697" s="0" t="n">
        <v>7000</v>
      </c>
      <c r="G2697" s="0" t="n">
        <v>98.217143</v>
      </c>
      <c r="H2697" s="0" t="n">
        <v>4.070276</v>
      </c>
      <c r="J2697" s="224" t="n">
        <f aca="false">ROUND(D2697/10000,0)</f>
        <v>2018</v>
      </c>
      <c r="K2697" s="224" t="n">
        <f aca="false">ROUND((D2697-J2697*10000)/100,0)</f>
        <v>7</v>
      </c>
      <c r="L2697" s="224" t="n">
        <f aca="false">D2697-J2697*10000-K2697*100</f>
        <v>3</v>
      </c>
      <c r="M2697" s="325" t="n">
        <f aca="false">DATE(J2697,K2697,L2697)</f>
        <v>43284</v>
      </c>
      <c r="N2697" s="222" t="n">
        <f aca="false">M2697+E2697</f>
        <v>43284.4508564815</v>
      </c>
      <c r="O2697" s="0" t="n">
        <v>98.217143</v>
      </c>
      <c r="P2697" s="0" t="n">
        <v>4.070276</v>
      </c>
      <c r="Q2697" s="0" t="s">
        <v>288</v>
      </c>
    </row>
    <row r="2698" customFormat="false" ht="15" hidden="false" customHeight="false" outlineLevel="0" collapsed="false">
      <c r="A2698" s="0" t="s">
        <v>2059</v>
      </c>
      <c r="B2698" s="0" t="s">
        <v>288</v>
      </c>
      <c r="C2698" s="0" t="s">
        <v>325</v>
      </c>
      <c r="D2698" s="0" t="n">
        <v>20180703</v>
      </c>
      <c r="E2698" s="0" t="s">
        <v>2068</v>
      </c>
      <c r="F2698" s="0" t="n">
        <v>7000</v>
      </c>
      <c r="G2698" s="0" t="n">
        <v>98.36</v>
      </c>
      <c r="H2698" s="0" t="n">
        <v>4.036202</v>
      </c>
      <c r="J2698" s="224" t="n">
        <f aca="false">ROUND(D2698/10000,0)</f>
        <v>2018</v>
      </c>
      <c r="K2698" s="224" t="n">
        <f aca="false">ROUND((D2698-J2698*10000)/100,0)</f>
        <v>7</v>
      </c>
      <c r="L2698" s="224" t="n">
        <f aca="false">D2698-J2698*10000-K2698*100</f>
        <v>3</v>
      </c>
      <c r="M2698" s="325" t="n">
        <f aca="false">DATE(J2698,K2698,L2698)</f>
        <v>43284</v>
      </c>
      <c r="N2698" s="222" t="n">
        <f aca="false">M2698+E2698</f>
        <v>43284.4508564815</v>
      </c>
      <c r="O2698" s="0" t="n">
        <v>98.36</v>
      </c>
      <c r="P2698" s="0" t="n">
        <v>4.036202</v>
      </c>
      <c r="Q2698" s="0" t="s">
        <v>288</v>
      </c>
    </row>
    <row r="2699" customFormat="false" ht="15" hidden="false" customHeight="false" outlineLevel="0" collapsed="false">
      <c r="A2699" s="0" t="s">
        <v>2059</v>
      </c>
      <c r="B2699" s="0" t="s">
        <v>288</v>
      </c>
      <c r="C2699" s="0" t="s">
        <v>325</v>
      </c>
      <c r="D2699" s="0" t="n">
        <v>20180703</v>
      </c>
      <c r="E2699" s="0" t="s">
        <v>2069</v>
      </c>
      <c r="F2699" s="0" t="n">
        <v>10000</v>
      </c>
      <c r="G2699" s="0" t="n">
        <v>98.713</v>
      </c>
      <c r="H2699" s="0" t="n">
        <v>3.952251</v>
      </c>
      <c r="J2699" s="224" t="n">
        <f aca="false">ROUND(D2699/10000,0)</f>
        <v>2018</v>
      </c>
      <c r="K2699" s="224" t="n">
        <f aca="false">ROUND((D2699-J2699*10000)/100,0)</f>
        <v>7</v>
      </c>
      <c r="L2699" s="224" t="n">
        <f aca="false">D2699-J2699*10000-K2699*100</f>
        <v>3</v>
      </c>
      <c r="M2699" s="325" t="n">
        <f aca="false">DATE(J2699,K2699,L2699)</f>
        <v>43284</v>
      </c>
      <c r="N2699" s="222" t="n">
        <f aca="false">M2699+E2699</f>
        <v>43284.4798611111</v>
      </c>
      <c r="O2699" s="0" t="n">
        <v>98.713</v>
      </c>
      <c r="P2699" s="0" t="n">
        <v>3.952251</v>
      </c>
      <c r="Q2699" s="0" t="s">
        <v>288</v>
      </c>
    </row>
    <row r="2700" customFormat="false" ht="15" hidden="false" customHeight="false" outlineLevel="0" collapsed="false">
      <c r="A2700" s="0" t="s">
        <v>2059</v>
      </c>
      <c r="B2700" s="0" t="s">
        <v>288</v>
      </c>
      <c r="C2700" s="0" t="s">
        <v>325</v>
      </c>
      <c r="D2700" s="0" t="n">
        <v>20180703</v>
      </c>
      <c r="E2700" s="0" t="s">
        <v>1621</v>
      </c>
      <c r="F2700" s="0" t="n">
        <v>10000</v>
      </c>
      <c r="G2700" s="0" t="n">
        <v>98.713</v>
      </c>
      <c r="H2700" s="0" t="n">
        <v>3.952251</v>
      </c>
      <c r="J2700" s="224" t="n">
        <f aca="false">ROUND(D2700/10000,0)</f>
        <v>2018</v>
      </c>
      <c r="K2700" s="224" t="n">
        <f aca="false">ROUND((D2700-J2700*10000)/100,0)</f>
        <v>7</v>
      </c>
      <c r="L2700" s="224" t="n">
        <f aca="false">D2700-J2700*10000-K2700*100</f>
        <v>3</v>
      </c>
      <c r="M2700" s="325" t="n">
        <f aca="false">DATE(J2700,K2700,L2700)</f>
        <v>43284</v>
      </c>
      <c r="N2700" s="222" t="n">
        <f aca="false">M2700+E2700</f>
        <v>43284.4800231482</v>
      </c>
      <c r="O2700" s="0" t="n">
        <v>98.713</v>
      </c>
      <c r="P2700" s="0" t="n">
        <v>3.952251</v>
      </c>
      <c r="Q2700" s="0" t="s">
        <v>288</v>
      </c>
    </row>
    <row r="2701" customFormat="false" ht="15" hidden="false" customHeight="false" outlineLevel="0" collapsed="false">
      <c r="A2701" s="0" t="s">
        <v>2059</v>
      </c>
      <c r="B2701" s="0" t="s">
        <v>288</v>
      </c>
      <c r="C2701" s="0" t="s">
        <v>325</v>
      </c>
      <c r="D2701" s="0" t="n">
        <v>20180703</v>
      </c>
      <c r="E2701" s="0" t="s">
        <v>2070</v>
      </c>
      <c r="F2701" s="0" t="n">
        <v>310000</v>
      </c>
      <c r="G2701" s="0" t="n">
        <v>98.499</v>
      </c>
      <c r="H2701" s="0" t="n">
        <v>4.003103</v>
      </c>
      <c r="J2701" s="224" t="n">
        <f aca="false">ROUND(D2701/10000,0)</f>
        <v>2018</v>
      </c>
      <c r="K2701" s="224" t="n">
        <f aca="false">ROUND((D2701-J2701*10000)/100,0)</f>
        <v>7</v>
      </c>
      <c r="L2701" s="224" t="n">
        <f aca="false">D2701-J2701*10000-K2701*100</f>
        <v>3</v>
      </c>
      <c r="M2701" s="325" t="n">
        <f aca="false">DATE(J2701,K2701,L2701)</f>
        <v>43284</v>
      </c>
      <c r="N2701" s="222" t="n">
        <f aca="false">M2701+E2701</f>
        <v>43284.4813541667</v>
      </c>
      <c r="O2701" s="0" t="n">
        <v>98.499</v>
      </c>
      <c r="P2701" s="0" t="n">
        <v>4.003103</v>
      </c>
      <c r="Q2701" s="0" t="s">
        <v>288</v>
      </c>
    </row>
    <row r="2702" customFormat="false" ht="15" hidden="false" customHeight="false" outlineLevel="0" collapsed="false">
      <c r="A2702" s="0" t="s">
        <v>2059</v>
      </c>
      <c r="B2702" s="0" t="s">
        <v>288</v>
      </c>
      <c r="C2702" s="0" t="s">
        <v>325</v>
      </c>
      <c r="D2702" s="0" t="n">
        <v>20180703</v>
      </c>
      <c r="E2702" s="0" t="s">
        <v>2071</v>
      </c>
      <c r="F2702" s="0" t="n">
        <v>250000</v>
      </c>
      <c r="G2702" s="0" t="n">
        <v>98.491959</v>
      </c>
      <c r="H2702" s="0" t="n">
        <v>4.004778</v>
      </c>
      <c r="J2702" s="224" t="n">
        <f aca="false">ROUND(D2702/10000,0)</f>
        <v>2018</v>
      </c>
      <c r="K2702" s="224" t="n">
        <f aca="false">ROUND((D2702-J2702*10000)/100,0)</f>
        <v>7</v>
      </c>
      <c r="L2702" s="224" t="n">
        <f aca="false">D2702-J2702*10000-K2702*100</f>
        <v>3</v>
      </c>
      <c r="M2702" s="325" t="n">
        <f aca="false">DATE(J2702,K2702,L2702)</f>
        <v>43284</v>
      </c>
      <c r="N2702" s="222" t="n">
        <f aca="false">M2702+E2702</f>
        <v>43284.5759259259</v>
      </c>
      <c r="O2702" s="0" t="n">
        <v>98.491959</v>
      </c>
      <c r="P2702" s="0" t="n">
        <v>4.004778</v>
      </c>
      <c r="Q2702" s="0" t="s">
        <v>288</v>
      </c>
    </row>
    <row r="2703" customFormat="false" ht="15" hidden="false" customHeight="false" outlineLevel="0" collapsed="false">
      <c r="A2703" s="0" t="s">
        <v>2059</v>
      </c>
      <c r="B2703" s="0" t="s">
        <v>288</v>
      </c>
      <c r="C2703" s="0" t="s">
        <v>325</v>
      </c>
      <c r="D2703" s="0" t="n">
        <v>20180705</v>
      </c>
      <c r="E2703" s="0" t="s">
        <v>2072</v>
      </c>
      <c r="F2703" s="0" t="n">
        <v>12000</v>
      </c>
      <c r="G2703" s="0" t="n">
        <v>98.515</v>
      </c>
      <c r="H2703" s="0" t="n">
        <v>3.999884</v>
      </c>
      <c r="J2703" s="224" t="n">
        <f aca="false">ROUND(D2703/10000,0)</f>
        <v>2018</v>
      </c>
      <c r="K2703" s="224" t="n">
        <f aca="false">ROUND((D2703-J2703*10000)/100,0)</f>
        <v>7</v>
      </c>
      <c r="L2703" s="224" t="n">
        <f aca="false">D2703-J2703*10000-K2703*100</f>
        <v>5</v>
      </c>
      <c r="M2703" s="325" t="n">
        <f aca="false">DATE(J2703,K2703,L2703)</f>
        <v>43286</v>
      </c>
      <c r="N2703" s="222" t="n">
        <f aca="false">M2703+E2703</f>
        <v>43286.4178356482</v>
      </c>
      <c r="O2703" s="0" t="n">
        <v>98.515</v>
      </c>
      <c r="P2703" s="0" t="n">
        <v>3.999884</v>
      </c>
      <c r="Q2703" s="0" t="s">
        <v>288</v>
      </c>
    </row>
    <row r="2704" customFormat="false" ht="15" hidden="false" customHeight="false" outlineLevel="0" collapsed="false">
      <c r="A2704" s="0" t="s">
        <v>2059</v>
      </c>
      <c r="B2704" s="0" t="s">
        <v>288</v>
      </c>
      <c r="C2704" s="0" t="s">
        <v>325</v>
      </c>
      <c r="D2704" s="0" t="n">
        <v>20180705</v>
      </c>
      <c r="E2704" s="0" t="s">
        <v>2073</v>
      </c>
      <c r="F2704" s="0" t="n">
        <v>7000</v>
      </c>
      <c r="G2704" s="0" t="n">
        <v>98.46</v>
      </c>
      <c r="H2704" s="0" t="n">
        <v>4.012993</v>
      </c>
      <c r="J2704" s="224" t="n">
        <f aca="false">ROUND(D2704/10000,0)</f>
        <v>2018</v>
      </c>
      <c r="K2704" s="224" t="n">
        <f aca="false">ROUND((D2704-J2704*10000)/100,0)</f>
        <v>7</v>
      </c>
      <c r="L2704" s="224" t="n">
        <f aca="false">D2704-J2704*10000-K2704*100</f>
        <v>5</v>
      </c>
      <c r="M2704" s="325" t="n">
        <f aca="false">DATE(J2704,K2704,L2704)</f>
        <v>43286</v>
      </c>
      <c r="N2704" s="222" t="n">
        <f aca="false">M2704+E2704</f>
        <v>43286.5161342593</v>
      </c>
      <c r="O2704" s="0" t="n">
        <v>98.46</v>
      </c>
      <c r="P2704" s="0" t="n">
        <v>4.012993</v>
      </c>
      <c r="Q2704" s="0" t="s">
        <v>288</v>
      </c>
    </row>
    <row r="2705" customFormat="false" ht="15" hidden="false" customHeight="false" outlineLevel="0" collapsed="false">
      <c r="A2705" s="0" t="s">
        <v>2059</v>
      </c>
      <c r="B2705" s="0" t="s">
        <v>288</v>
      </c>
      <c r="C2705" s="0" t="s">
        <v>325</v>
      </c>
      <c r="D2705" s="0" t="n">
        <v>20180705</v>
      </c>
      <c r="E2705" s="0" t="s">
        <v>2074</v>
      </c>
      <c r="F2705" s="0" t="n">
        <v>600000</v>
      </c>
      <c r="G2705" s="0" t="n">
        <v>98.51</v>
      </c>
      <c r="H2705" s="0" t="n">
        <v>4.001075</v>
      </c>
      <c r="J2705" s="224" t="n">
        <f aca="false">ROUND(D2705/10000,0)</f>
        <v>2018</v>
      </c>
      <c r="K2705" s="224" t="n">
        <f aca="false">ROUND((D2705-J2705*10000)/100,0)</f>
        <v>7</v>
      </c>
      <c r="L2705" s="224" t="n">
        <f aca="false">D2705-J2705*10000-K2705*100</f>
        <v>5</v>
      </c>
      <c r="M2705" s="325" t="n">
        <f aca="false">DATE(J2705,K2705,L2705)</f>
        <v>43286</v>
      </c>
      <c r="N2705" s="222" t="n">
        <f aca="false">M2705+E2705</f>
        <v>43286.527962963</v>
      </c>
      <c r="O2705" s="0" t="n">
        <v>98.51</v>
      </c>
      <c r="P2705" s="0" t="n">
        <v>4.001075</v>
      </c>
      <c r="Q2705" s="0" t="s">
        <v>288</v>
      </c>
    </row>
    <row r="2706" customFormat="false" ht="15" hidden="false" customHeight="false" outlineLevel="0" collapsed="false">
      <c r="A2706" s="0" t="s">
        <v>2059</v>
      </c>
      <c r="B2706" s="0" t="s">
        <v>288</v>
      </c>
      <c r="C2706" s="0" t="s">
        <v>325</v>
      </c>
      <c r="D2706" s="0" t="n">
        <v>20180705</v>
      </c>
      <c r="E2706" s="0" t="s">
        <v>2075</v>
      </c>
      <c r="F2706" s="0" t="n">
        <v>15000</v>
      </c>
      <c r="G2706" s="0" t="n">
        <v>98.685</v>
      </c>
      <c r="H2706" s="0" t="n">
        <v>3.959418</v>
      </c>
      <c r="J2706" s="224" t="n">
        <f aca="false">ROUND(D2706/10000,0)</f>
        <v>2018</v>
      </c>
      <c r="K2706" s="224" t="n">
        <f aca="false">ROUND((D2706-J2706*10000)/100,0)</f>
        <v>7</v>
      </c>
      <c r="L2706" s="224" t="n">
        <f aca="false">D2706-J2706*10000-K2706*100</f>
        <v>5</v>
      </c>
      <c r="M2706" s="325" t="n">
        <f aca="false">DATE(J2706,K2706,L2706)</f>
        <v>43286</v>
      </c>
      <c r="N2706" s="222" t="n">
        <f aca="false">M2706+E2706</f>
        <v>43286.5336111111</v>
      </c>
      <c r="O2706" s="0" t="n">
        <v>98.685</v>
      </c>
      <c r="P2706" s="0" t="n">
        <v>3.959418</v>
      </c>
      <c r="Q2706" s="0" t="s">
        <v>288</v>
      </c>
    </row>
    <row r="2707" customFormat="false" ht="15" hidden="false" customHeight="false" outlineLevel="0" collapsed="false">
      <c r="A2707" s="0" t="s">
        <v>2059</v>
      </c>
      <c r="B2707" s="0" t="s">
        <v>288</v>
      </c>
      <c r="C2707" s="0" t="s">
        <v>325</v>
      </c>
      <c r="D2707" s="0" t="n">
        <v>20180705</v>
      </c>
      <c r="E2707" s="0" t="s">
        <v>2075</v>
      </c>
      <c r="F2707" s="0" t="n">
        <v>15000</v>
      </c>
      <c r="G2707" s="0" t="n">
        <v>99.685</v>
      </c>
      <c r="H2707" s="0" t="n">
        <v>3.723015</v>
      </c>
      <c r="J2707" s="224" t="n">
        <f aca="false">ROUND(D2707/10000,0)</f>
        <v>2018</v>
      </c>
      <c r="K2707" s="224" t="n">
        <f aca="false">ROUND((D2707-J2707*10000)/100,0)</f>
        <v>7</v>
      </c>
      <c r="L2707" s="224" t="n">
        <f aca="false">D2707-J2707*10000-K2707*100</f>
        <v>5</v>
      </c>
      <c r="M2707" s="325" t="n">
        <f aca="false">DATE(J2707,K2707,L2707)</f>
        <v>43286</v>
      </c>
      <c r="N2707" s="222" t="n">
        <f aca="false">M2707+E2707</f>
        <v>43286.5336111111</v>
      </c>
      <c r="O2707" s="0" t="n">
        <v>99.685</v>
      </c>
      <c r="P2707" s="0" t="n">
        <v>3.723015</v>
      </c>
      <c r="Q2707" s="0" t="s">
        <v>288</v>
      </c>
    </row>
    <row r="2708" customFormat="false" ht="15" hidden="false" customHeight="false" outlineLevel="0" collapsed="false">
      <c r="A2708" s="0" t="s">
        <v>2059</v>
      </c>
      <c r="B2708" s="0" t="s">
        <v>288</v>
      </c>
      <c r="C2708" s="0" t="s">
        <v>325</v>
      </c>
      <c r="D2708" s="0" t="n">
        <v>20180705</v>
      </c>
      <c r="E2708" s="0" t="s">
        <v>2076</v>
      </c>
      <c r="F2708" s="0" t="n">
        <v>25000</v>
      </c>
      <c r="G2708" s="0" t="n">
        <v>98.6027</v>
      </c>
      <c r="H2708" s="0" t="n">
        <v>3.978998</v>
      </c>
      <c r="J2708" s="224" t="n">
        <f aca="false">ROUND(D2708/10000,0)</f>
        <v>2018</v>
      </c>
      <c r="K2708" s="224" t="n">
        <f aca="false">ROUND((D2708-J2708*10000)/100,0)</f>
        <v>7</v>
      </c>
      <c r="L2708" s="224" t="n">
        <f aca="false">D2708-J2708*10000-K2708*100</f>
        <v>5</v>
      </c>
      <c r="M2708" s="325" t="n">
        <f aca="false">DATE(J2708,K2708,L2708)</f>
        <v>43286</v>
      </c>
      <c r="N2708" s="222" t="n">
        <f aca="false">M2708+E2708</f>
        <v>43286.5514699074</v>
      </c>
      <c r="O2708" s="0" t="n">
        <v>98.6027</v>
      </c>
      <c r="P2708" s="0" t="n">
        <v>3.978998</v>
      </c>
      <c r="Q2708" s="0" t="s">
        <v>288</v>
      </c>
    </row>
    <row r="2709" customFormat="false" ht="15" hidden="false" customHeight="false" outlineLevel="0" collapsed="false">
      <c r="A2709" s="0" t="s">
        <v>2059</v>
      </c>
      <c r="B2709" s="0" t="s">
        <v>288</v>
      </c>
      <c r="C2709" s="0" t="s">
        <v>325</v>
      </c>
      <c r="D2709" s="0" t="n">
        <v>20180705</v>
      </c>
      <c r="E2709" s="0" t="s">
        <v>2077</v>
      </c>
      <c r="F2709" s="0" t="n">
        <v>25000</v>
      </c>
      <c r="G2709" s="0" t="n">
        <v>98.6027</v>
      </c>
      <c r="H2709" s="0" t="n">
        <v>3.978998</v>
      </c>
      <c r="J2709" s="224" t="n">
        <f aca="false">ROUND(D2709/10000,0)</f>
        <v>2018</v>
      </c>
      <c r="K2709" s="224" t="n">
        <f aca="false">ROUND((D2709-J2709*10000)/100,0)</f>
        <v>7</v>
      </c>
      <c r="L2709" s="224" t="n">
        <f aca="false">D2709-J2709*10000-K2709*100</f>
        <v>5</v>
      </c>
      <c r="M2709" s="325" t="n">
        <f aca="false">DATE(J2709,K2709,L2709)</f>
        <v>43286</v>
      </c>
      <c r="N2709" s="222" t="n">
        <f aca="false">M2709+E2709</f>
        <v>43286.5516319444</v>
      </c>
      <c r="O2709" s="0" t="n">
        <v>98.6027</v>
      </c>
      <c r="P2709" s="0" t="n">
        <v>3.978998</v>
      </c>
      <c r="Q2709" s="0" t="s">
        <v>288</v>
      </c>
    </row>
    <row r="2710" customFormat="false" ht="15" hidden="false" customHeight="false" outlineLevel="0" collapsed="false">
      <c r="A2710" s="0" t="s">
        <v>2059</v>
      </c>
      <c r="B2710" s="0" t="s">
        <v>288</v>
      </c>
      <c r="C2710" s="0" t="s">
        <v>325</v>
      </c>
      <c r="D2710" s="0" t="n">
        <v>20180705</v>
      </c>
      <c r="E2710" s="0" t="s">
        <v>2078</v>
      </c>
      <c r="F2710" s="0" t="n">
        <v>15000</v>
      </c>
      <c r="G2710" s="0" t="n">
        <v>100.031</v>
      </c>
      <c r="H2710" s="0" t="n">
        <v>3.64186</v>
      </c>
      <c r="J2710" s="224" t="n">
        <f aca="false">ROUND(D2710/10000,0)</f>
        <v>2018</v>
      </c>
      <c r="K2710" s="224" t="n">
        <f aca="false">ROUND((D2710-J2710*10000)/100,0)</f>
        <v>7</v>
      </c>
      <c r="L2710" s="224" t="n">
        <f aca="false">D2710-J2710*10000-K2710*100</f>
        <v>5</v>
      </c>
      <c r="M2710" s="325" t="n">
        <f aca="false">DATE(J2710,K2710,L2710)</f>
        <v>43286</v>
      </c>
      <c r="N2710" s="222" t="n">
        <f aca="false">M2710+E2710</f>
        <v>43286.5643518519</v>
      </c>
      <c r="O2710" s="0" t="n">
        <v>100.031</v>
      </c>
      <c r="P2710" s="0" t="n">
        <v>3.64186</v>
      </c>
      <c r="Q2710" s="0" t="s">
        <v>288</v>
      </c>
    </row>
    <row r="2711" customFormat="false" ht="15" hidden="false" customHeight="false" outlineLevel="0" collapsed="false">
      <c r="A2711" s="0" t="s">
        <v>2059</v>
      </c>
      <c r="B2711" s="0" t="s">
        <v>288</v>
      </c>
      <c r="C2711" s="0" t="s">
        <v>325</v>
      </c>
      <c r="D2711" s="0" t="n">
        <v>20180705</v>
      </c>
      <c r="E2711" s="0" t="s">
        <v>2079</v>
      </c>
      <c r="F2711" s="0" t="n">
        <v>15000</v>
      </c>
      <c r="G2711" s="0" t="n">
        <v>98.796</v>
      </c>
      <c r="H2711" s="0" t="n">
        <v>3.933041</v>
      </c>
      <c r="J2711" s="224" t="n">
        <f aca="false">ROUND(D2711/10000,0)</f>
        <v>2018</v>
      </c>
      <c r="K2711" s="224" t="n">
        <f aca="false">ROUND((D2711-J2711*10000)/100,0)</f>
        <v>7</v>
      </c>
      <c r="L2711" s="224" t="n">
        <f aca="false">D2711-J2711*10000-K2711*100</f>
        <v>5</v>
      </c>
      <c r="M2711" s="325" t="n">
        <f aca="false">DATE(J2711,K2711,L2711)</f>
        <v>43286</v>
      </c>
      <c r="N2711" s="222" t="n">
        <f aca="false">M2711+E2711</f>
        <v>43286.5643634259</v>
      </c>
      <c r="O2711" s="0" t="n">
        <v>98.796</v>
      </c>
      <c r="P2711" s="0" t="n">
        <v>3.933041</v>
      </c>
      <c r="Q2711" s="0" t="s">
        <v>288</v>
      </c>
    </row>
    <row r="2712" customFormat="false" ht="15" hidden="false" customHeight="false" outlineLevel="0" collapsed="false">
      <c r="A2712" s="0" t="s">
        <v>2059</v>
      </c>
      <c r="B2712" s="0" t="s">
        <v>288</v>
      </c>
      <c r="C2712" s="0" t="s">
        <v>325</v>
      </c>
      <c r="D2712" s="0" t="n">
        <v>20180705</v>
      </c>
      <c r="E2712" s="0" t="s">
        <v>2080</v>
      </c>
      <c r="F2712" s="0" t="n">
        <v>100000</v>
      </c>
      <c r="G2712" s="0" t="n">
        <v>98.796</v>
      </c>
      <c r="H2712" s="0" t="n">
        <v>3.933041</v>
      </c>
      <c r="J2712" s="224" t="n">
        <f aca="false">ROUND(D2712/10000,0)</f>
        <v>2018</v>
      </c>
      <c r="K2712" s="224" t="n">
        <f aca="false">ROUND((D2712-J2712*10000)/100,0)</f>
        <v>7</v>
      </c>
      <c r="L2712" s="224" t="n">
        <f aca="false">D2712-J2712*10000-K2712*100</f>
        <v>5</v>
      </c>
      <c r="M2712" s="325" t="n">
        <f aca="false">DATE(J2712,K2712,L2712)</f>
        <v>43286</v>
      </c>
      <c r="N2712" s="222" t="n">
        <f aca="false">M2712+E2712</f>
        <v>43286.5689236111</v>
      </c>
      <c r="O2712" s="0" t="n">
        <v>98.796</v>
      </c>
      <c r="P2712" s="0" t="n">
        <v>3.933041</v>
      </c>
      <c r="Q2712" s="0" t="s">
        <v>288</v>
      </c>
    </row>
    <row r="2713" customFormat="false" ht="15" hidden="false" customHeight="false" outlineLevel="0" collapsed="false">
      <c r="A2713" s="0" t="s">
        <v>2059</v>
      </c>
      <c r="B2713" s="0" t="s">
        <v>288</v>
      </c>
      <c r="C2713" s="0" t="s">
        <v>325</v>
      </c>
      <c r="D2713" s="0" t="n">
        <v>20180705</v>
      </c>
      <c r="E2713" s="0" t="s">
        <v>2081</v>
      </c>
      <c r="F2713" s="0" t="n">
        <v>100000</v>
      </c>
      <c r="G2713" s="0" t="n">
        <v>98.896</v>
      </c>
      <c r="H2713" s="0" t="n">
        <v>3.909306</v>
      </c>
      <c r="J2713" s="224" t="n">
        <f aca="false">ROUND(D2713/10000,0)</f>
        <v>2018</v>
      </c>
      <c r="K2713" s="224" t="n">
        <f aca="false">ROUND((D2713-J2713*10000)/100,0)</f>
        <v>7</v>
      </c>
      <c r="L2713" s="224" t="n">
        <f aca="false">D2713-J2713*10000-K2713*100</f>
        <v>5</v>
      </c>
      <c r="M2713" s="325" t="n">
        <f aca="false">DATE(J2713,K2713,L2713)</f>
        <v>43286</v>
      </c>
      <c r="N2713" s="222" t="n">
        <f aca="false">M2713+E2713</f>
        <v>43286.5689351852</v>
      </c>
      <c r="O2713" s="0" t="n">
        <v>98.896</v>
      </c>
      <c r="P2713" s="0" t="n">
        <v>3.909306</v>
      </c>
      <c r="Q2713" s="0" t="s">
        <v>288</v>
      </c>
    </row>
    <row r="2714" customFormat="false" ht="15" hidden="false" customHeight="false" outlineLevel="0" collapsed="false">
      <c r="A2714" s="0" t="s">
        <v>2059</v>
      </c>
      <c r="B2714" s="0" t="s">
        <v>288</v>
      </c>
      <c r="C2714" s="0" t="s">
        <v>325</v>
      </c>
      <c r="D2714" s="0" t="n">
        <v>20180705</v>
      </c>
      <c r="E2714" s="0" t="s">
        <v>2082</v>
      </c>
      <c r="F2714" s="0" t="n">
        <v>50000</v>
      </c>
      <c r="G2714" s="0" t="n">
        <v>98.758</v>
      </c>
      <c r="H2714" s="0" t="n">
        <v>3.942067</v>
      </c>
      <c r="J2714" s="224" t="n">
        <f aca="false">ROUND(D2714/10000,0)</f>
        <v>2018</v>
      </c>
      <c r="K2714" s="224" t="n">
        <f aca="false">ROUND((D2714-J2714*10000)/100,0)</f>
        <v>7</v>
      </c>
      <c r="L2714" s="224" t="n">
        <f aca="false">D2714-J2714*10000-K2714*100</f>
        <v>5</v>
      </c>
      <c r="M2714" s="325" t="n">
        <f aca="false">DATE(J2714,K2714,L2714)</f>
        <v>43286</v>
      </c>
      <c r="N2714" s="222" t="n">
        <f aca="false">M2714+E2714</f>
        <v>43286.5868055556</v>
      </c>
      <c r="O2714" s="0" t="n">
        <v>98.758</v>
      </c>
      <c r="P2714" s="0" t="n">
        <v>3.942067</v>
      </c>
      <c r="Q2714" s="0" t="s">
        <v>288</v>
      </c>
    </row>
    <row r="2715" customFormat="false" ht="15" hidden="false" customHeight="false" outlineLevel="0" collapsed="false">
      <c r="A2715" s="0" t="s">
        <v>2059</v>
      </c>
      <c r="B2715" s="0" t="s">
        <v>288</v>
      </c>
      <c r="C2715" s="0" t="s">
        <v>325</v>
      </c>
      <c r="D2715" s="0" t="n">
        <v>20180705</v>
      </c>
      <c r="E2715" s="0" t="s">
        <v>2083</v>
      </c>
      <c r="F2715" s="0" t="n">
        <v>481000</v>
      </c>
      <c r="G2715" s="0" t="n">
        <v>98.489</v>
      </c>
      <c r="H2715" s="0" t="n">
        <v>4.00608</v>
      </c>
      <c r="J2715" s="224" t="n">
        <f aca="false">ROUND(D2715/10000,0)</f>
        <v>2018</v>
      </c>
      <c r="K2715" s="224" t="n">
        <f aca="false">ROUND((D2715-J2715*10000)/100,0)</f>
        <v>7</v>
      </c>
      <c r="L2715" s="224" t="n">
        <f aca="false">D2715-J2715*10000-K2715*100</f>
        <v>5</v>
      </c>
      <c r="M2715" s="325" t="n">
        <f aca="false">DATE(J2715,K2715,L2715)</f>
        <v>43286</v>
      </c>
      <c r="N2715" s="222" t="n">
        <f aca="false">M2715+E2715</f>
        <v>43286.5967476852</v>
      </c>
      <c r="O2715" s="0" t="n">
        <v>98.489</v>
      </c>
      <c r="P2715" s="0" t="n">
        <v>4.00608</v>
      </c>
      <c r="Q2715" s="0" t="s">
        <v>288</v>
      </c>
    </row>
    <row r="2716" customFormat="false" ht="15" hidden="false" customHeight="false" outlineLevel="0" collapsed="false">
      <c r="A2716" s="0" t="s">
        <v>2059</v>
      </c>
      <c r="B2716" s="0" t="s">
        <v>288</v>
      </c>
      <c r="C2716" s="0" t="s">
        <v>325</v>
      </c>
      <c r="D2716" s="0" t="n">
        <v>20180705</v>
      </c>
      <c r="E2716" s="0" t="s">
        <v>2084</v>
      </c>
      <c r="F2716" s="0" t="n">
        <v>500000</v>
      </c>
      <c r="G2716" s="0" t="n">
        <v>98.457</v>
      </c>
      <c r="H2716" s="0" t="n">
        <v>4.013708</v>
      </c>
      <c r="J2716" s="224" t="n">
        <f aca="false">ROUND(D2716/10000,0)</f>
        <v>2018</v>
      </c>
      <c r="K2716" s="224" t="n">
        <f aca="false">ROUND((D2716-J2716*10000)/100,0)</f>
        <v>7</v>
      </c>
      <c r="L2716" s="224" t="n">
        <f aca="false">D2716-J2716*10000-K2716*100</f>
        <v>5</v>
      </c>
      <c r="M2716" s="325" t="n">
        <f aca="false">DATE(J2716,K2716,L2716)</f>
        <v>43286</v>
      </c>
      <c r="N2716" s="222" t="n">
        <f aca="false">M2716+E2716</f>
        <v>43286.6393402778</v>
      </c>
      <c r="O2716" s="0" t="n">
        <v>98.457</v>
      </c>
      <c r="P2716" s="0" t="n">
        <v>4.013708</v>
      </c>
      <c r="Q2716" s="0" t="s">
        <v>288</v>
      </c>
    </row>
    <row r="2717" customFormat="false" ht="15" hidden="false" customHeight="false" outlineLevel="0" collapsed="false">
      <c r="A2717" s="0" t="s">
        <v>2059</v>
      </c>
      <c r="B2717" s="0" t="s">
        <v>288</v>
      </c>
      <c r="C2717" s="0" t="s">
        <v>325</v>
      </c>
      <c r="D2717" s="0" t="n">
        <v>20180705</v>
      </c>
      <c r="E2717" s="0" t="s">
        <v>2085</v>
      </c>
      <c r="F2717" s="0" t="n">
        <v>500000</v>
      </c>
      <c r="G2717" s="0" t="n">
        <v>98.489</v>
      </c>
      <c r="H2717" s="0" t="n">
        <v>4.00608</v>
      </c>
      <c r="J2717" s="224" t="n">
        <f aca="false">ROUND(D2717/10000,0)</f>
        <v>2018</v>
      </c>
      <c r="K2717" s="224" t="n">
        <f aca="false">ROUND((D2717-J2717*10000)/100,0)</f>
        <v>7</v>
      </c>
      <c r="L2717" s="224" t="n">
        <f aca="false">D2717-J2717*10000-K2717*100</f>
        <v>5</v>
      </c>
      <c r="M2717" s="325" t="n">
        <f aca="false">DATE(J2717,K2717,L2717)</f>
        <v>43286</v>
      </c>
      <c r="N2717" s="222" t="n">
        <f aca="false">M2717+E2717</f>
        <v>43286.6393865741</v>
      </c>
      <c r="O2717" s="0" t="n">
        <v>98.489</v>
      </c>
      <c r="P2717" s="0" t="n">
        <v>4.00608</v>
      </c>
      <c r="Q2717" s="0" t="s">
        <v>288</v>
      </c>
    </row>
    <row r="2718" customFormat="false" ht="15" hidden="false" customHeight="false" outlineLevel="0" collapsed="false">
      <c r="A2718" s="0" t="s">
        <v>2059</v>
      </c>
      <c r="B2718" s="0" t="s">
        <v>288</v>
      </c>
      <c r="C2718" s="0" t="s">
        <v>325</v>
      </c>
      <c r="D2718" s="0" t="n">
        <v>20180706</v>
      </c>
      <c r="E2718" s="0" t="s">
        <v>2086</v>
      </c>
      <c r="F2718" s="0" t="n">
        <v>50000</v>
      </c>
      <c r="G2718" s="0" t="n">
        <v>98.793</v>
      </c>
      <c r="H2718" s="0" t="n">
        <v>3.933914</v>
      </c>
      <c r="J2718" s="224" t="n">
        <f aca="false">ROUND(D2718/10000,0)</f>
        <v>2018</v>
      </c>
      <c r="K2718" s="224" t="n">
        <f aca="false">ROUND((D2718-J2718*10000)/100,0)</f>
        <v>7</v>
      </c>
      <c r="L2718" s="224" t="n">
        <f aca="false">D2718-J2718*10000-K2718*100</f>
        <v>6</v>
      </c>
      <c r="M2718" s="325" t="n">
        <f aca="false">DATE(J2718,K2718,L2718)</f>
        <v>43287</v>
      </c>
      <c r="N2718" s="222" t="n">
        <f aca="false">M2718+E2718</f>
        <v>43287.3928240741</v>
      </c>
      <c r="O2718" s="0" t="n">
        <v>98.793</v>
      </c>
      <c r="P2718" s="0" t="n">
        <v>3.933914</v>
      </c>
      <c r="Q2718" s="0" t="s">
        <v>288</v>
      </c>
    </row>
    <row r="2719" customFormat="false" ht="15" hidden="false" customHeight="false" outlineLevel="0" collapsed="false">
      <c r="A2719" s="0" t="s">
        <v>2059</v>
      </c>
      <c r="B2719" s="0" t="s">
        <v>288</v>
      </c>
      <c r="C2719" s="0" t="s">
        <v>325</v>
      </c>
      <c r="D2719" s="0" t="n">
        <v>20180706</v>
      </c>
      <c r="E2719" s="0" t="s">
        <v>2087</v>
      </c>
      <c r="F2719" s="0" t="n">
        <v>50000</v>
      </c>
      <c r="G2719" s="0" t="n">
        <v>98.855</v>
      </c>
      <c r="H2719" s="0" t="n">
        <v>3.919186</v>
      </c>
      <c r="J2719" s="224" t="n">
        <f aca="false">ROUND(D2719/10000,0)</f>
        <v>2018</v>
      </c>
      <c r="K2719" s="224" t="n">
        <f aca="false">ROUND((D2719-J2719*10000)/100,0)</f>
        <v>7</v>
      </c>
      <c r="L2719" s="224" t="n">
        <f aca="false">D2719-J2719*10000-K2719*100</f>
        <v>6</v>
      </c>
      <c r="M2719" s="325" t="n">
        <f aca="false">DATE(J2719,K2719,L2719)</f>
        <v>43287</v>
      </c>
      <c r="N2719" s="222" t="n">
        <f aca="false">M2719+E2719</f>
        <v>43287.4223032407</v>
      </c>
      <c r="O2719" s="0" t="n">
        <v>98.855</v>
      </c>
      <c r="P2719" s="0" t="n">
        <v>3.919186</v>
      </c>
      <c r="Q2719" s="0" t="s">
        <v>288</v>
      </c>
    </row>
    <row r="2720" customFormat="false" ht="15" hidden="false" customHeight="false" outlineLevel="0" collapsed="false">
      <c r="A2720" s="0" t="s">
        <v>2059</v>
      </c>
      <c r="B2720" s="0" t="s">
        <v>288</v>
      </c>
      <c r="C2720" s="0" t="s">
        <v>325</v>
      </c>
      <c r="D2720" s="0" t="n">
        <v>20180706</v>
      </c>
      <c r="E2720" s="0" t="s">
        <v>2088</v>
      </c>
      <c r="F2720" s="0" t="n">
        <v>50000</v>
      </c>
      <c r="G2720" s="0" t="n">
        <v>99.855</v>
      </c>
      <c r="H2720" s="0" t="n">
        <v>3.683124</v>
      </c>
      <c r="J2720" s="224" t="n">
        <f aca="false">ROUND(D2720/10000,0)</f>
        <v>2018</v>
      </c>
      <c r="K2720" s="224" t="n">
        <f aca="false">ROUND((D2720-J2720*10000)/100,0)</f>
        <v>7</v>
      </c>
      <c r="L2720" s="224" t="n">
        <f aca="false">D2720-J2720*10000-K2720*100</f>
        <v>6</v>
      </c>
      <c r="M2720" s="325" t="n">
        <f aca="false">DATE(J2720,K2720,L2720)</f>
        <v>43287</v>
      </c>
      <c r="N2720" s="222" t="n">
        <f aca="false">M2720+E2720</f>
        <v>43287.4226041667</v>
      </c>
      <c r="O2720" s="0" t="n">
        <v>99.855</v>
      </c>
      <c r="P2720" s="0" t="n">
        <v>3.683124</v>
      </c>
      <c r="Q2720" s="0" t="s">
        <v>288</v>
      </c>
    </row>
    <row r="2721" customFormat="false" ht="15" hidden="false" customHeight="false" outlineLevel="0" collapsed="false">
      <c r="A2721" s="0" t="s">
        <v>2059</v>
      </c>
      <c r="B2721" s="0" t="s">
        <v>288</v>
      </c>
      <c r="C2721" s="0" t="s">
        <v>325</v>
      </c>
      <c r="D2721" s="0" t="n">
        <v>20180706</v>
      </c>
      <c r="E2721" s="0" t="s">
        <v>2089</v>
      </c>
      <c r="F2721" s="0" t="n">
        <v>3000</v>
      </c>
      <c r="G2721" s="0" t="n">
        <v>98.086667</v>
      </c>
      <c r="H2721" s="0" t="n">
        <v>4.102455</v>
      </c>
      <c r="J2721" s="224" t="n">
        <f aca="false">ROUND(D2721/10000,0)</f>
        <v>2018</v>
      </c>
      <c r="K2721" s="224" t="n">
        <f aca="false">ROUND((D2721-J2721*10000)/100,0)</f>
        <v>7</v>
      </c>
      <c r="L2721" s="224" t="n">
        <f aca="false">D2721-J2721*10000-K2721*100</f>
        <v>6</v>
      </c>
      <c r="M2721" s="325" t="n">
        <f aca="false">DATE(J2721,K2721,L2721)</f>
        <v>43287</v>
      </c>
      <c r="N2721" s="222" t="n">
        <f aca="false">M2721+E2721</f>
        <v>43287.4274884259</v>
      </c>
      <c r="O2721" s="0" t="n">
        <v>98.086667</v>
      </c>
      <c r="P2721" s="0" t="n">
        <v>4.102455</v>
      </c>
      <c r="Q2721" s="0" t="s">
        <v>288</v>
      </c>
    </row>
    <row r="2722" customFormat="false" ht="15" hidden="false" customHeight="false" outlineLevel="0" collapsed="false">
      <c r="A2722" s="0" t="s">
        <v>2059</v>
      </c>
      <c r="B2722" s="0" t="s">
        <v>288</v>
      </c>
      <c r="C2722" s="0" t="s">
        <v>325</v>
      </c>
      <c r="D2722" s="0" t="n">
        <v>20180706</v>
      </c>
      <c r="E2722" s="0" t="s">
        <v>2089</v>
      </c>
      <c r="F2722" s="0" t="n">
        <v>3000</v>
      </c>
      <c r="G2722" s="0" t="n">
        <v>98.42</v>
      </c>
      <c r="H2722" s="0" t="n">
        <v>4.022741</v>
      </c>
      <c r="J2722" s="224" t="n">
        <f aca="false">ROUND(D2722/10000,0)</f>
        <v>2018</v>
      </c>
      <c r="K2722" s="224" t="n">
        <f aca="false">ROUND((D2722-J2722*10000)/100,0)</f>
        <v>7</v>
      </c>
      <c r="L2722" s="224" t="n">
        <f aca="false">D2722-J2722*10000-K2722*100</f>
        <v>6</v>
      </c>
      <c r="M2722" s="325" t="n">
        <f aca="false">DATE(J2722,K2722,L2722)</f>
        <v>43287</v>
      </c>
      <c r="N2722" s="222" t="n">
        <f aca="false">M2722+E2722</f>
        <v>43287.4274884259</v>
      </c>
      <c r="O2722" s="0" t="n">
        <v>98.42</v>
      </c>
      <c r="P2722" s="0" t="n">
        <v>4.022741</v>
      </c>
      <c r="Q2722" s="0" t="s">
        <v>288</v>
      </c>
    </row>
    <row r="2723" customFormat="false" ht="15" hidden="false" customHeight="false" outlineLevel="0" collapsed="false">
      <c r="A2723" s="0" t="s">
        <v>2059</v>
      </c>
      <c r="B2723" s="0" t="s">
        <v>288</v>
      </c>
      <c r="C2723" s="0" t="s">
        <v>325</v>
      </c>
      <c r="D2723" s="0" t="n">
        <v>20180706</v>
      </c>
      <c r="E2723" s="0" t="s">
        <v>2090</v>
      </c>
      <c r="F2723" s="0" t="n">
        <v>300000</v>
      </c>
      <c r="G2723" s="0" t="n">
        <v>98.62</v>
      </c>
      <c r="H2723" s="0" t="n">
        <v>3.975064</v>
      </c>
      <c r="J2723" s="224" t="n">
        <f aca="false">ROUND(D2723/10000,0)</f>
        <v>2018</v>
      </c>
      <c r="K2723" s="224" t="n">
        <f aca="false">ROUND((D2723-J2723*10000)/100,0)</f>
        <v>7</v>
      </c>
      <c r="L2723" s="224" t="n">
        <f aca="false">D2723-J2723*10000-K2723*100</f>
        <v>6</v>
      </c>
      <c r="M2723" s="325" t="n">
        <f aca="false">DATE(J2723,K2723,L2723)</f>
        <v>43287</v>
      </c>
      <c r="N2723" s="222" t="n">
        <f aca="false">M2723+E2723</f>
        <v>43287.5103587963</v>
      </c>
      <c r="O2723" s="0" t="n">
        <v>98.62</v>
      </c>
      <c r="P2723" s="0" t="n">
        <v>3.975064</v>
      </c>
      <c r="Q2723" s="0" t="s">
        <v>288</v>
      </c>
    </row>
    <row r="2724" customFormat="false" ht="15" hidden="false" customHeight="false" outlineLevel="0" collapsed="false">
      <c r="A2724" s="0" t="s">
        <v>2059</v>
      </c>
      <c r="B2724" s="0" t="s">
        <v>288</v>
      </c>
      <c r="C2724" s="0" t="s">
        <v>325</v>
      </c>
      <c r="D2724" s="0" t="n">
        <v>20180706</v>
      </c>
      <c r="E2724" s="0" t="s">
        <v>2091</v>
      </c>
      <c r="F2724" s="0" t="n">
        <v>125000</v>
      </c>
      <c r="G2724" s="0" t="n">
        <v>98.662</v>
      </c>
      <c r="H2724" s="0" t="n">
        <v>3.965066</v>
      </c>
      <c r="J2724" s="224" t="n">
        <f aca="false">ROUND(D2724/10000,0)</f>
        <v>2018</v>
      </c>
      <c r="K2724" s="224" t="n">
        <f aca="false">ROUND((D2724-J2724*10000)/100,0)</f>
        <v>7</v>
      </c>
      <c r="L2724" s="224" t="n">
        <f aca="false">D2724-J2724*10000-K2724*100</f>
        <v>6</v>
      </c>
      <c r="M2724" s="325" t="n">
        <f aca="false">DATE(J2724,K2724,L2724)</f>
        <v>43287</v>
      </c>
      <c r="N2724" s="222" t="n">
        <f aca="false">M2724+E2724</f>
        <v>43287.5618055556</v>
      </c>
      <c r="O2724" s="0" t="n">
        <v>98.662</v>
      </c>
      <c r="P2724" s="0" t="n">
        <v>3.965066</v>
      </c>
      <c r="Q2724" s="0" t="s">
        <v>288</v>
      </c>
    </row>
    <row r="2725" customFormat="false" ht="15" hidden="false" customHeight="false" outlineLevel="0" collapsed="false">
      <c r="A2725" s="0" t="s">
        <v>2059</v>
      </c>
      <c r="B2725" s="0" t="s">
        <v>288</v>
      </c>
      <c r="C2725" s="0" t="s">
        <v>325</v>
      </c>
      <c r="D2725" s="0" t="n">
        <v>20180706</v>
      </c>
      <c r="E2725" s="0" t="s">
        <v>2091</v>
      </c>
      <c r="F2725" s="0" t="n">
        <v>125000</v>
      </c>
      <c r="G2725" s="0" t="n">
        <v>98.662</v>
      </c>
      <c r="H2725" s="0" t="n">
        <v>3.965066</v>
      </c>
      <c r="J2725" s="224" t="n">
        <f aca="false">ROUND(D2725/10000,0)</f>
        <v>2018</v>
      </c>
      <c r="K2725" s="224" t="n">
        <f aca="false">ROUND((D2725-J2725*10000)/100,0)</f>
        <v>7</v>
      </c>
      <c r="L2725" s="224" t="n">
        <f aca="false">D2725-J2725*10000-K2725*100</f>
        <v>6</v>
      </c>
      <c r="M2725" s="325" t="n">
        <f aca="false">DATE(J2725,K2725,L2725)</f>
        <v>43287</v>
      </c>
      <c r="N2725" s="222" t="n">
        <f aca="false">M2725+E2725</f>
        <v>43287.5618055556</v>
      </c>
      <c r="O2725" s="0" t="n">
        <v>98.662</v>
      </c>
      <c r="P2725" s="0" t="n">
        <v>3.965066</v>
      </c>
      <c r="Q2725" s="0" t="s">
        <v>288</v>
      </c>
    </row>
    <row r="2726" customFormat="false" ht="15" hidden="false" customHeight="false" outlineLevel="0" collapsed="false">
      <c r="A2726" s="0" t="s">
        <v>2059</v>
      </c>
      <c r="B2726" s="0" t="s">
        <v>288</v>
      </c>
      <c r="C2726" s="0" t="s">
        <v>325</v>
      </c>
      <c r="D2726" s="0" t="n">
        <v>20180706</v>
      </c>
      <c r="E2726" s="0" t="s">
        <v>2092</v>
      </c>
      <c r="F2726" s="0" t="n">
        <v>271000</v>
      </c>
      <c r="G2726" s="0" t="n">
        <v>98.528</v>
      </c>
      <c r="H2726" s="0" t="n">
        <v>3.996982</v>
      </c>
      <c r="J2726" s="224" t="n">
        <f aca="false">ROUND(D2726/10000,0)</f>
        <v>2018</v>
      </c>
      <c r="K2726" s="224" t="n">
        <f aca="false">ROUND((D2726-J2726*10000)/100,0)</f>
        <v>7</v>
      </c>
      <c r="L2726" s="224" t="n">
        <f aca="false">D2726-J2726*10000-K2726*100</f>
        <v>6</v>
      </c>
      <c r="M2726" s="325" t="n">
        <f aca="false">DATE(J2726,K2726,L2726)</f>
        <v>43287</v>
      </c>
      <c r="N2726" s="222" t="n">
        <f aca="false">M2726+E2726</f>
        <v>43287.6024189815</v>
      </c>
      <c r="O2726" s="0" t="n">
        <v>98.528</v>
      </c>
      <c r="P2726" s="0" t="n">
        <v>3.996982</v>
      </c>
      <c r="Q2726" s="0" t="s">
        <v>288</v>
      </c>
    </row>
    <row r="2727" customFormat="false" ht="15" hidden="false" customHeight="false" outlineLevel="0" collapsed="false">
      <c r="A2727" s="0" t="s">
        <v>2059</v>
      </c>
      <c r="B2727" s="0" t="s">
        <v>288</v>
      </c>
      <c r="C2727" s="0" t="s">
        <v>325</v>
      </c>
      <c r="D2727" s="0" t="n">
        <v>20180706</v>
      </c>
      <c r="E2727" s="0" t="s">
        <v>2092</v>
      </c>
      <c r="F2727" s="0" t="n">
        <v>271000</v>
      </c>
      <c r="G2727" s="0" t="n">
        <v>98.578</v>
      </c>
      <c r="H2727" s="0" t="n">
        <v>3.985067</v>
      </c>
      <c r="J2727" s="224" t="n">
        <f aca="false">ROUND(D2727/10000,0)</f>
        <v>2018</v>
      </c>
      <c r="K2727" s="224" t="n">
        <f aca="false">ROUND((D2727-J2727*10000)/100,0)</f>
        <v>7</v>
      </c>
      <c r="L2727" s="224" t="n">
        <f aca="false">D2727-J2727*10000-K2727*100</f>
        <v>6</v>
      </c>
      <c r="M2727" s="325" t="n">
        <f aca="false">DATE(J2727,K2727,L2727)</f>
        <v>43287</v>
      </c>
      <c r="N2727" s="222" t="n">
        <f aca="false">M2727+E2727</f>
        <v>43287.6024189815</v>
      </c>
      <c r="O2727" s="0" t="n">
        <v>98.578</v>
      </c>
      <c r="P2727" s="0" t="n">
        <v>3.985067</v>
      </c>
      <c r="Q2727" s="0" t="s">
        <v>288</v>
      </c>
    </row>
    <row r="2728" customFormat="false" ht="15" hidden="false" customHeight="false" outlineLevel="0" collapsed="false">
      <c r="A2728" s="0" t="s">
        <v>2059</v>
      </c>
      <c r="B2728" s="0" t="s">
        <v>288</v>
      </c>
      <c r="C2728" s="0" t="s">
        <v>325</v>
      </c>
      <c r="D2728" s="0" t="n">
        <v>20180706</v>
      </c>
      <c r="E2728" s="0" t="s">
        <v>2093</v>
      </c>
      <c r="F2728" s="0" t="n">
        <v>25000</v>
      </c>
      <c r="G2728" s="0" t="n">
        <v>99.904</v>
      </c>
      <c r="H2728" s="0" t="n">
        <v>3.671627</v>
      </c>
      <c r="J2728" s="224" t="n">
        <f aca="false">ROUND(D2728/10000,0)</f>
        <v>2018</v>
      </c>
      <c r="K2728" s="224" t="n">
        <f aca="false">ROUND((D2728-J2728*10000)/100,0)</f>
        <v>7</v>
      </c>
      <c r="L2728" s="224" t="n">
        <f aca="false">D2728-J2728*10000-K2728*100</f>
        <v>6</v>
      </c>
      <c r="M2728" s="325" t="n">
        <f aca="false">DATE(J2728,K2728,L2728)</f>
        <v>43287</v>
      </c>
      <c r="N2728" s="222" t="n">
        <f aca="false">M2728+E2728</f>
        <v>43287.622974537</v>
      </c>
      <c r="O2728" s="0" t="n">
        <v>99.904</v>
      </c>
      <c r="P2728" s="0" t="n">
        <v>3.671627</v>
      </c>
      <c r="Q2728" s="0" t="s">
        <v>288</v>
      </c>
    </row>
    <row r="2729" customFormat="false" ht="15" hidden="false" customHeight="false" outlineLevel="0" collapsed="false">
      <c r="A2729" s="0" t="s">
        <v>2059</v>
      </c>
      <c r="B2729" s="0" t="s">
        <v>288</v>
      </c>
      <c r="C2729" s="0" t="s">
        <v>325</v>
      </c>
      <c r="D2729" s="0" t="n">
        <v>20180709</v>
      </c>
      <c r="E2729" s="0" t="s">
        <v>2094</v>
      </c>
      <c r="F2729" s="0" t="n">
        <v>25000</v>
      </c>
      <c r="G2729" s="0" t="n">
        <v>98.799</v>
      </c>
      <c r="H2729" s="0" t="n">
        <v>3.932648</v>
      </c>
      <c r="J2729" s="224" t="n">
        <f aca="false">ROUND(D2729/10000,0)</f>
        <v>2018</v>
      </c>
      <c r="K2729" s="224" t="n">
        <f aca="false">ROUND((D2729-J2729*10000)/100,0)</f>
        <v>7</v>
      </c>
      <c r="L2729" s="224" t="n">
        <f aca="false">D2729-J2729*10000-K2729*100</f>
        <v>9</v>
      </c>
      <c r="M2729" s="325" t="n">
        <f aca="false">DATE(J2729,K2729,L2729)</f>
        <v>43290</v>
      </c>
      <c r="N2729" s="222" t="n">
        <f aca="false">M2729+E2729</f>
        <v>43290.3968634259</v>
      </c>
      <c r="O2729" s="0" t="n">
        <v>98.799</v>
      </c>
      <c r="P2729" s="0" t="n">
        <v>3.932648</v>
      </c>
      <c r="Q2729" s="0" t="s">
        <v>288</v>
      </c>
    </row>
    <row r="2730" customFormat="false" ht="15" hidden="false" customHeight="false" outlineLevel="0" collapsed="false">
      <c r="A2730" s="0" t="s">
        <v>2059</v>
      </c>
      <c r="B2730" s="0" t="s">
        <v>288</v>
      </c>
      <c r="C2730" s="0" t="s">
        <v>325</v>
      </c>
      <c r="D2730" s="0" t="n">
        <v>20180709</v>
      </c>
      <c r="E2730" s="0" t="s">
        <v>2094</v>
      </c>
      <c r="F2730" s="0" t="n">
        <v>25000</v>
      </c>
      <c r="G2730" s="0" t="n">
        <v>98.999</v>
      </c>
      <c r="H2730" s="0" t="n">
        <v>3.885157</v>
      </c>
      <c r="J2730" s="224" t="n">
        <f aca="false">ROUND(D2730/10000,0)</f>
        <v>2018</v>
      </c>
      <c r="K2730" s="224" t="n">
        <f aca="false">ROUND((D2730-J2730*10000)/100,0)</f>
        <v>7</v>
      </c>
      <c r="L2730" s="224" t="n">
        <f aca="false">D2730-J2730*10000-K2730*100</f>
        <v>9</v>
      </c>
      <c r="M2730" s="325" t="n">
        <f aca="false">DATE(J2730,K2730,L2730)</f>
        <v>43290</v>
      </c>
      <c r="N2730" s="222" t="n">
        <f aca="false">M2730+E2730</f>
        <v>43290.3968634259</v>
      </c>
      <c r="O2730" s="0" t="n">
        <v>98.999</v>
      </c>
      <c r="P2730" s="0" t="n">
        <v>3.885157</v>
      </c>
      <c r="Q2730" s="0" t="s">
        <v>288</v>
      </c>
    </row>
    <row r="2731" customFormat="false" ht="15" hidden="false" customHeight="false" outlineLevel="0" collapsed="false">
      <c r="A2731" s="0" t="s">
        <v>2059</v>
      </c>
      <c r="B2731" s="0" t="s">
        <v>288</v>
      </c>
      <c r="C2731" s="0" t="s">
        <v>325</v>
      </c>
      <c r="D2731" s="0" t="n">
        <v>20180709</v>
      </c>
      <c r="E2731" s="0" t="s">
        <v>2094</v>
      </c>
      <c r="F2731" s="0" t="n">
        <v>25000</v>
      </c>
      <c r="G2731" s="0" t="n">
        <v>98.999</v>
      </c>
      <c r="H2731" s="0" t="n">
        <v>3.885157</v>
      </c>
      <c r="J2731" s="224" t="n">
        <f aca="false">ROUND(D2731/10000,0)</f>
        <v>2018</v>
      </c>
      <c r="K2731" s="224" t="n">
        <f aca="false">ROUND((D2731-J2731*10000)/100,0)</f>
        <v>7</v>
      </c>
      <c r="L2731" s="224" t="n">
        <f aca="false">D2731-J2731*10000-K2731*100</f>
        <v>9</v>
      </c>
      <c r="M2731" s="325" t="n">
        <f aca="false">DATE(J2731,K2731,L2731)</f>
        <v>43290</v>
      </c>
      <c r="N2731" s="222" t="n">
        <f aca="false">M2731+E2731</f>
        <v>43290.3968634259</v>
      </c>
      <c r="O2731" s="0" t="n">
        <v>98.999</v>
      </c>
      <c r="P2731" s="0" t="n">
        <v>3.885157</v>
      </c>
      <c r="Q2731" s="0" t="s">
        <v>288</v>
      </c>
    </row>
    <row r="2732" customFormat="false" ht="15" hidden="false" customHeight="false" outlineLevel="0" collapsed="false">
      <c r="A2732" s="0" t="s">
        <v>2059</v>
      </c>
      <c r="B2732" s="0" t="s">
        <v>288</v>
      </c>
      <c r="C2732" s="0" t="s">
        <v>325</v>
      </c>
      <c r="D2732" s="0" t="n">
        <v>20180709</v>
      </c>
      <c r="E2732" s="0" t="s">
        <v>2095</v>
      </c>
      <c r="F2732" s="0" t="n">
        <v>2000</v>
      </c>
      <c r="G2732" s="0" t="n">
        <v>97.634</v>
      </c>
      <c r="H2732" s="0" t="n">
        <v>4.211524</v>
      </c>
      <c r="J2732" s="224" t="n">
        <f aca="false">ROUND(D2732/10000,0)</f>
        <v>2018</v>
      </c>
      <c r="K2732" s="224" t="n">
        <f aca="false">ROUND((D2732-J2732*10000)/100,0)</f>
        <v>7</v>
      </c>
      <c r="L2732" s="224" t="n">
        <f aca="false">D2732-J2732*10000-K2732*100</f>
        <v>9</v>
      </c>
      <c r="M2732" s="325" t="n">
        <f aca="false">DATE(J2732,K2732,L2732)</f>
        <v>43290</v>
      </c>
      <c r="N2732" s="222" t="n">
        <f aca="false">M2732+E2732</f>
        <v>43290.4199652778</v>
      </c>
      <c r="O2732" s="0" t="n">
        <v>97.634</v>
      </c>
      <c r="P2732" s="0" t="n">
        <v>4.211524</v>
      </c>
      <c r="Q2732" s="0" t="s">
        <v>288</v>
      </c>
    </row>
    <row r="2733" customFormat="false" ht="15" hidden="false" customHeight="false" outlineLevel="0" collapsed="false">
      <c r="A2733" s="0" t="s">
        <v>2059</v>
      </c>
      <c r="B2733" s="0" t="s">
        <v>288</v>
      </c>
      <c r="C2733" s="0" t="s">
        <v>325</v>
      </c>
      <c r="D2733" s="0" t="n">
        <v>20180709</v>
      </c>
      <c r="E2733" s="0" t="s">
        <v>2095</v>
      </c>
      <c r="F2733" s="0" t="n">
        <v>2000</v>
      </c>
      <c r="G2733" s="0" t="n">
        <v>98.134</v>
      </c>
      <c r="H2733" s="0" t="n">
        <v>4.091363</v>
      </c>
      <c r="J2733" s="224" t="n">
        <f aca="false">ROUND(D2733/10000,0)</f>
        <v>2018</v>
      </c>
      <c r="K2733" s="224" t="n">
        <f aca="false">ROUND((D2733-J2733*10000)/100,0)</f>
        <v>7</v>
      </c>
      <c r="L2733" s="224" t="n">
        <f aca="false">D2733-J2733*10000-K2733*100</f>
        <v>9</v>
      </c>
      <c r="M2733" s="325" t="n">
        <f aca="false">DATE(J2733,K2733,L2733)</f>
        <v>43290</v>
      </c>
      <c r="N2733" s="222" t="n">
        <f aca="false">M2733+E2733</f>
        <v>43290.4199652778</v>
      </c>
      <c r="O2733" s="0" t="n">
        <v>98.134</v>
      </c>
      <c r="P2733" s="0" t="n">
        <v>4.091363</v>
      </c>
      <c r="Q2733" s="0" t="s">
        <v>288</v>
      </c>
    </row>
    <row r="2734" customFormat="false" ht="15" hidden="false" customHeight="false" outlineLevel="0" collapsed="false">
      <c r="A2734" s="0" t="s">
        <v>2059</v>
      </c>
      <c r="B2734" s="0" t="s">
        <v>288</v>
      </c>
      <c r="C2734" s="0" t="s">
        <v>325</v>
      </c>
      <c r="D2734" s="0" t="n">
        <v>20180709</v>
      </c>
      <c r="E2734" s="0" t="s">
        <v>2096</v>
      </c>
      <c r="F2734" s="0" t="n">
        <v>25000</v>
      </c>
      <c r="G2734" s="0" t="n">
        <v>98.747</v>
      </c>
      <c r="H2734" s="0" t="n">
        <v>3.945014</v>
      </c>
      <c r="J2734" s="224" t="n">
        <f aca="false">ROUND(D2734/10000,0)</f>
        <v>2018</v>
      </c>
      <c r="K2734" s="224" t="n">
        <f aca="false">ROUND((D2734-J2734*10000)/100,0)</f>
        <v>7</v>
      </c>
      <c r="L2734" s="224" t="n">
        <f aca="false">D2734-J2734*10000-K2734*100</f>
        <v>9</v>
      </c>
      <c r="M2734" s="325" t="n">
        <f aca="false">DATE(J2734,K2734,L2734)</f>
        <v>43290</v>
      </c>
      <c r="N2734" s="222" t="n">
        <f aca="false">M2734+E2734</f>
        <v>43290.4730671296</v>
      </c>
      <c r="O2734" s="0" t="n">
        <v>98.747</v>
      </c>
      <c r="P2734" s="0" t="n">
        <v>3.945014</v>
      </c>
      <c r="Q2734" s="0" t="s">
        <v>288</v>
      </c>
    </row>
    <row r="2735" customFormat="false" ht="15" hidden="false" customHeight="false" outlineLevel="0" collapsed="false">
      <c r="A2735" s="0" t="s">
        <v>2059</v>
      </c>
      <c r="B2735" s="0" t="s">
        <v>288</v>
      </c>
      <c r="C2735" s="0" t="s">
        <v>325</v>
      </c>
      <c r="D2735" s="0" t="n">
        <v>20180709</v>
      </c>
      <c r="E2735" s="0" t="s">
        <v>2097</v>
      </c>
      <c r="F2735" s="0" t="n">
        <v>25000</v>
      </c>
      <c r="G2735" s="0" t="n">
        <v>98.747</v>
      </c>
      <c r="H2735" s="0" t="n">
        <v>3.945014</v>
      </c>
      <c r="J2735" s="224" t="n">
        <f aca="false">ROUND(D2735/10000,0)</f>
        <v>2018</v>
      </c>
      <c r="K2735" s="224" t="n">
        <f aca="false">ROUND((D2735-J2735*10000)/100,0)</f>
        <v>7</v>
      </c>
      <c r="L2735" s="224" t="n">
        <f aca="false">D2735-J2735*10000-K2735*100</f>
        <v>9</v>
      </c>
      <c r="M2735" s="325" t="n">
        <f aca="false">DATE(J2735,K2735,L2735)</f>
        <v>43290</v>
      </c>
      <c r="N2735" s="222" t="n">
        <f aca="false">M2735+E2735</f>
        <v>43290.4730787037</v>
      </c>
      <c r="O2735" s="0" t="n">
        <v>98.747</v>
      </c>
      <c r="P2735" s="0" t="n">
        <v>3.945014</v>
      </c>
      <c r="Q2735" s="0" t="s">
        <v>288</v>
      </c>
    </row>
    <row r="2736" customFormat="false" ht="15" hidden="false" customHeight="false" outlineLevel="0" collapsed="false">
      <c r="A2736" s="0" t="s">
        <v>2059</v>
      </c>
      <c r="B2736" s="0" t="s">
        <v>288</v>
      </c>
      <c r="C2736" s="0" t="s">
        <v>325</v>
      </c>
      <c r="D2736" s="0" t="n">
        <v>20180709</v>
      </c>
      <c r="E2736" s="0" t="s">
        <v>2098</v>
      </c>
      <c r="F2736" s="0" t="n">
        <v>3000</v>
      </c>
      <c r="G2736" s="0" t="n">
        <v>97.905</v>
      </c>
      <c r="H2736" s="0" t="n">
        <v>4.146308</v>
      </c>
      <c r="J2736" s="224" t="n">
        <f aca="false">ROUND(D2736/10000,0)</f>
        <v>2018</v>
      </c>
      <c r="K2736" s="224" t="n">
        <f aca="false">ROUND((D2736-J2736*10000)/100,0)</f>
        <v>7</v>
      </c>
      <c r="L2736" s="224" t="n">
        <f aca="false">D2736-J2736*10000-K2736*100</f>
        <v>9</v>
      </c>
      <c r="M2736" s="325" t="n">
        <f aca="false">DATE(J2736,K2736,L2736)</f>
        <v>43290</v>
      </c>
      <c r="N2736" s="222" t="n">
        <f aca="false">M2736+E2736</f>
        <v>43290.5559375</v>
      </c>
      <c r="O2736" s="0" t="n">
        <v>97.905</v>
      </c>
      <c r="P2736" s="0" t="n">
        <v>4.146308</v>
      </c>
      <c r="Q2736" s="0" t="s">
        <v>288</v>
      </c>
    </row>
    <row r="2737" customFormat="false" ht="15" hidden="false" customHeight="false" outlineLevel="0" collapsed="false">
      <c r="A2737" s="0" t="s">
        <v>2059</v>
      </c>
      <c r="B2737" s="0" t="s">
        <v>288</v>
      </c>
      <c r="C2737" s="0" t="s">
        <v>325</v>
      </c>
      <c r="D2737" s="0" t="n">
        <v>20180709</v>
      </c>
      <c r="E2737" s="0" t="s">
        <v>2098</v>
      </c>
      <c r="F2737" s="0" t="n">
        <v>3000</v>
      </c>
      <c r="G2737" s="0" t="n">
        <v>97.905</v>
      </c>
      <c r="H2737" s="0" t="n">
        <v>4.146308</v>
      </c>
      <c r="J2737" s="224" t="n">
        <f aca="false">ROUND(D2737/10000,0)</f>
        <v>2018</v>
      </c>
      <c r="K2737" s="224" t="n">
        <f aca="false">ROUND((D2737-J2737*10000)/100,0)</f>
        <v>7</v>
      </c>
      <c r="L2737" s="224" t="n">
        <f aca="false">D2737-J2737*10000-K2737*100</f>
        <v>9</v>
      </c>
      <c r="M2737" s="325" t="n">
        <f aca="false">DATE(J2737,K2737,L2737)</f>
        <v>43290</v>
      </c>
      <c r="N2737" s="222" t="n">
        <f aca="false">M2737+E2737</f>
        <v>43290.5559375</v>
      </c>
      <c r="O2737" s="0" t="n">
        <v>97.905</v>
      </c>
      <c r="P2737" s="0" t="n">
        <v>4.146308</v>
      </c>
      <c r="Q2737" s="0" t="s">
        <v>288</v>
      </c>
    </row>
    <row r="2738" customFormat="false" ht="15" hidden="false" customHeight="false" outlineLevel="0" collapsed="false">
      <c r="A2738" s="0" t="s">
        <v>2059</v>
      </c>
      <c r="B2738" s="0" t="s">
        <v>288</v>
      </c>
      <c r="C2738" s="0" t="s">
        <v>325</v>
      </c>
      <c r="D2738" s="0" t="n">
        <v>20180709</v>
      </c>
      <c r="E2738" s="0" t="s">
        <v>2098</v>
      </c>
      <c r="F2738" s="0" t="n">
        <v>3000</v>
      </c>
      <c r="G2738" s="0" t="n">
        <v>98.105</v>
      </c>
      <c r="H2738" s="0" t="n">
        <v>4.098313</v>
      </c>
      <c r="J2738" s="224" t="n">
        <f aca="false">ROUND(D2738/10000,0)</f>
        <v>2018</v>
      </c>
      <c r="K2738" s="224" t="n">
        <f aca="false">ROUND((D2738-J2738*10000)/100,0)</f>
        <v>7</v>
      </c>
      <c r="L2738" s="224" t="n">
        <f aca="false">D2738-J2738*10000-K2738*100</f>
        <v>9</v>
      </c>
      <c r="M2738" s="325" t="n">
        <f aca="false">DATE(J2738,K2738,L2738)</f>
        <v>43290</v>
      </c>
      <c r="N2738" s="222" t="n">
        <f aca="false">M2738+E2738</f>
        <v>43290.5559375</v>
      </c>
      <c r="O2738" s="0" t="n">
        <v>98.105</v>
      </c>
      <c r="P2738" s="0" t="n">
        <v>4.098313</v>
      </c>
      <c r="Q2738" s="0" t="s">
        <v>288</v>
      </c>
    </row>
    <row r="2739" customFormat="false" ht="15" hidden="false" customHeight="false" outlineLevel="0" collapsed="false">
      <c r="A2739" s="0" t="s">
        <v>2059</v>
      </c>
      <c r="B2739" s="0" t="s">
        <v>288</v>
      </c>
      <c r="C2739" s="0" t="s">
        <v>325</v>
      </c>
      <c r="D2739" s="0" t="n">
        <v>20180709</v>
      </c>
      <c r="E2739" s="0" t="s">
        <v>2099</v>
      </c>
      <c r="F2739" s="0" t="n">
        <v>15000</v>
      </c>
      <c r="G2739" s="0" t="n">
        <v>98.4427</v>
      </c>
      <c r="H2739" s="0" t="n">
        <v>4.017531</v>
      </c>
      <c r="J2739" s="224" t="n">
        <f aca="false">ROUND(D2739/10000,0)</f>
        <v>2018</v>
      </c>
      <c r="K2739" s="224" t="n">
        <f aca="false">ROUND((D2739-J2739*10000)/100,0)</f>
        <v>7</v>
      </c>
      <c r="L2739" s="224" t="n">
        <f aca="false">D2739-J2739*10000-K2739*100</f>
        <v>9</v>
      </c>
      <c r="M2739" s="325" t="n">
        <f aca="false">DATE(J2739,K2739,L2739)</f>
        <v>43290</v>
      </c>
      <c r="N2739" s="222" t="n">
        <f aca="false">M2739+E2739</f>
        <v>43290.5631365741</v>
      </c>
      <c r="O2739" s="0" t="n">
        <v>98.4427</v>
      </c>
      <c r="P2739" s="0" t="n">
        <v>4.017531</v>
      </c>
      <c r="Q2739" s="0" t="s">
        <v>288</v>
      </c>
    </row>
    <row r="2740" customFormat="false" ht="15" hidden="false" customHeight="false" outlineLevel="0" collapsed="false">
      <c r="A2740" s="0" t="s">
        <v>2059</v>
      </c>
      <c r="B2740" s="0" t="s">
        <v>288</v>
      </c>
      <c r="C2740" s="0" t="s">
        <v>325</v>
      </c>
      <c r="D2740" s="0" t="n">
        <v>20180709</v>
      </c>
      <c r="E2740" s="0" t="s">
        <v>2099</v>
      </c>
      <c r="F2740" s="0" t="n">
        <v>15000</v>
      </c>
      <c r="G2740" s="0" t="n">
        <v>99.7957</v>
      </c>
      <c r="H2740" s="0" t="n">
        <v>3.697077</v>
      </c>
      <c r="J2740" s="224" t="n">
        <f aca="false">ROUND(D2740/10000,0)</f>
        <v>2018</v>
      </c>
      <c r="K2740" s="224" t="n">
        <f aca="false">ROUND((D2740-J2740*10000)/100,0)</f>
        <v>7</v>
      </c>
      <c r="L2740" s="224" t="n">
        <f aca="false">D2740-J2740*10000-K2740*100</f>
        <v>9</v>
      </c>
      <c r="M2740" s="325" t="n">
        <f aca="false">DATE(J2740,K2740,L2740)</f>
        <v>43290</v>
      </c>
      <c r="N2740" s="222" t="n">
        <f aca="false">M2740+E2740</f>
        <v>43290.5631365741</v>
      </c>
      <c r="O2740" s="0" t="n">
        <v>99.7957</v>
      </c>
      <c r="P2740" s="0" t="n">
        <v>3.697077</v>
      </c>
      <c r="Q2740" s="0" t="s">
        <v>288</v>
      </c>
    </row>
    <row r="2741" customFormat="false" ht="15" hidden="false" customHeight="false" outlineLevel="0" collapsed="false">
      <c r="A2741" s="0" t="s">
        <v>2059</v>
      </c>
      <c r="B2741" s="0" t="s">
        <v>288</v>
      </c>
      <c r="C2741" s="0" t="s">
        <v>325</v>
      </c>
      <c r="D2741" s="0" t="n">
        <v>20180709</v>
      </c>
      <c r="E2741" s="0" t="s">
        <v>2100</v>
      </c>
      <c r="F2741" s="0" t="n">
        <v>10000</v>
      </c>
      <c r="G2741" s="0" t="n">
        <v>98.859</v>
      </c>
      <c r="H2741" s="0" t="n">
        <v>3.918389</v>
      </c>
      <c r="J2741" s="224" t="n">
        <f aca="false">ROUND(D2741/10000,0)</f>
        <v>2018</v>
      </c>
      <c r="K2741" s="224" t="n">
        <f aca="false">ROUND((D2741-J2741*10000)/100,0)</f>
        <v>7</v>
      </c>
      <c r="L2741" s="224" t="n">
        <f aca="false">D2741-J2741*10000-K2741*100</f>
        <v>9</v>
      </c>
      <c r="M2741" s="325" t="n">
        <f aca="false">DATE(J2741,K2741,L2741)</f>
        <v>43290</v>
      </c>
      <c r="N2741" s="222" t="n">
        <f aca="false">M2741+E2741</f>
        <v>43290.5777893519</v>
      </c>
      <c r="O2741" s="0" t="n">
        <v>98.859</v>
      </c>
      <c r="P2741" s="0" t="n">
        <v>3.918389</v>
      </c>
      <c r="Q2741" s="0" t="s">
        <v>288</v>
      </c>
    </row>
    <row r="2742" customFormat="false" ht="15" hidden="false" customHeight="false" outlineLevel="0" collapsed="false">
      <c r="A2742" s="0" t="s">
        <v>2059</v>
      </c>
      <c r="B2742" s="0" t="s">
        <v>288</v>
      </c>
      <c r="C2742" s="0" t="s">
        <v>325</v>
      </c>
      <c r="D2742" s="0" t="n">
        <v>20180709</v>
      </c>
      <c r="E2742" s="0" t="s">
        <v>2101</v>
      </c>
      <c r="F2742" s="0" t="n">
        <v>10000</v>
      </c>
      <c r="G2742" s="0" t="n">
        <v>98.859</v>
      </c>
      <c r="H2742" s="0" t="n">
        <v>3.918389</v>
      </c>
      <c r="J2742" s="224" t="n">
        <f aca="false">ROUND(D2742/10000,0)</f>
        <v>2018</v>
      </c>
      <c r="K2742" s="224" t="n">
        <f aca="false">ROUND((D2742-J2742*10000)/100,0)</f>
        <v>7</v>
      </c>
      <c r="L2742" s="224" t="n">
        <f aca="false">D2742-J2742*10000-K2742*100</f>
        <v>9</v>
      </c>
      <c r="M2742" s="325" t="n">
        <f aca="false">DATE(J2742,K2742,L2742)</f>
        <v>43290</v>
      </c>
      <c r="N2742" s="222" t="n">
        <f aca="false">M2742+E2742</f>
        <v>43290.5778240741</v>
      </c>
      <c r="O2742" s="0" t="n">
        <v>98.859</v>
      </c>
      <c r="P2742" s="0" t="n">
        <v>3.918389</v>
      </c>
      <c r="Q2742" s="0" t="s">
        <v>288</v>
      </c>
    </row>
    <row r="2743" customFormat="false" ht="15" hidden="false" customHeight="false" outlineLevel="0" collapsed="false">
      <c r="A2743" s="0" t="s">
        <v>2059</v>
      </c>
      <c r="B2743" s="0" t="s">
        <v>288</v>
      </c>
      <c r="C2743" s="0" t="s">
        <v>325</v>
      </c>
      <c r="D2743" s="0" t="n">
        <v>20180709</v>
      </c>
      <c r="E2743" s="0" t="s">
        <v>2101</v>
      </c>
      <c r="F2743" s="0" t="n">
        <v>10000</v>
      </c>
      <c r="G2743" s="0" t="n">
        <v>98.859</v>
      </c>
      <c r="H2743" s="0" t="n">
        <v>3.918389</v>
      </c>
      <c r="J2743" s="224" t="n">
        <f aca="false">ROUND(D2743/10000,0)</f>
        <v>2018</v>
      </c>
      <c r="K2743" s="224" t="n">
        <f aca="false">ROUND((D2743-J2743*10000)/100,0)</f>
        <v>7</v>
      </c>
      <c r="L2743" s="224" t="n">
        <f aca="false">D2743-J2743*10000-K2743*100</f>
        <v>9</v>
      </c>
      <c r="M2743" s="325" t="n">
        <f aca="false">DATE(J2743,K2743,L2743)</f>
        <v>43290</v>
      </c>
      <c r="N2743" s="222" t="n">
        <f aca="false">M2743+E2743</f>
        <v>43290.5778240741</v>
      </c>
      <c r="O2743" s="0" t="n">
        <v>98.859</v>
      </c>
      <c r="P2743" s="0" t="n">
        <v>3.918389</v>
      </c>
      <c r="Q2743" s="0" t="s">
        <v>288</v>
      </c>
    </row>
    <row r="2744" customFormat="false" ht="15" hidden="false" customHeight="false" outlineLevel="0" collapsed="false">
      <c r="A2744" s="0" t="s">
        <v>2059</v>
      </c>
      <c r="B2744" s="0" t="s">
        <v>288</v>
      </c>
      <c r="C2744" s="0" t="s">
        <v>325</v>
      </c>
      <c r="D2744" s="0" t="n">
        <v>20180709</v>
      </c>
      <c r="E2744" s="0" t="s">
        <v>1123</v>
      </c>
      <c r="F2744" s="0" t="n">
        <v>10000</v>
      </c>
      <c r="G2744" s="0" t="n">
        <v>100.212</v>
      </c>
      <c r="H2744" s="0" t="n">
        <v>3.599109</v>
      </c>
      <c r="J2744" s="224" t="n">
        <f aca="false">ROUND(D2744/10000,0)</f>
        <v>2018</v>
      </c>
      <c r="K2744" s="224" t="n">
        <f aca="false">ROUND((D2744-J2744*10000)/100,0)</f>
        <v>7</v>
      </c>
      <c r="L2744" s="224" t="n">
        <f aca="false">D2744-J2744*10000-K2744*100</f>
        <v>9</v>
      </c>
      <c r="M2744" s="325" t="n">
        <f aca="false">DATE(J2744,K2744,L2744)</f>
        <v>43290</v>
      </c>
      <c r="N2744" s="222" t="n">
        <f aca="false">M2744+E2744</f>
        <v>43290.5778356481</v>
      </c>
      <c r="O2744" s="0" t="n">
        <v>100.212</v>
      </c>
      <c r="P2744" s="0" t="n">
        <v>3.599109</v>
      </c>
      <c r="Q2744" s="0" t="s">
        <v>288</v>
      </c>
    </row>
    <row r="2745" customFormat="false" ht="15" hidden="false" customHeight="false" outlineLevel="0" collapsed="false">
      <c r="A2745" s="0" t="s">
        <v>2059</v>
      </c>
      <c r="B2745" s="0" t="s">
        <v>288</v>
      </c>
      <c r="C2745" s="0" t="s">
        <v>325</v>
      </c>
      <c r="D2745" s="0" t="n">
        <v>20180709</v>
      </c>
      <c r="E2745" s="0" t="s">
        <v>2102</v>
      </c>
      <c r="F2745" s="0" t="n">
        <v>100000</v>
      </c>
      <c r="G2745" s="0" t="n">
        <v>99.852</v>
      </c>
      <c r="H2745" s="0" t="n">
        <v>3.683852</v>
      </c>
      <c r="J2745" s="224" t="n">
        <f aca="false">ROUND(D2745/10000,0)</f>
        <v>2018</v>
      </c>
      <c r="K2745" s="224" t="n">
        <f aca="false">ROUND((D2745-J2745*10000)/100,0)</f>
        <v>7</v>
      </c>
      <c r="L2745" s="224" t="n">
        <f aca="false">D2745-J2745*10000-K2745*100</f>
        <v>9</v>
      </c>
      <c r="M2745" s="325" t="n">
        <f aca="false">DATE(J2745,K2745,L2745)</f>
        <v>43290</v>
      </c>
      <c r="N2745" s="222" t="n">
        <f aca="false">M2745+E2745</f>
        <v>43290.6176967593</v>
      </c>
      <c r="O2745" s="0" t="n">
        <v>99.852</v>
      </c>
      <c r="P2745" s="0" t="n">
        <v>3.683852</v>
      </c>
      <c r="Q2745" s="0" t="s">
        <v>288</v>
      </c>
    </row>
    <row r="2746" customFormat="false" ht="15" hidden="false" customHeight="false" outlineLevel="0" collapsed="false">
      <c r="A2746" s="0" t="s">
        <v>2059</v>
      </c>
      <c r="B2746" s="0" t="s">
        <v>288</v>
      </c>
      <c r="C2746" s="0" t="s">
        <v>325</v>
      </c>
      <c r="D2746" s="0" t="n">
        <v>20180709</v>
      </c>
      <c r="E2746" s="0" t="s">
        <v>2103</v>
      </c>
      <c r="F2746" s="0" t="n">
        <v>20000</v>
      </c>
      <c r="G2746" s="0" t="n">
        <v>99.797</v>
      </c>
      <c r="H2746" s="0" t="n">
        <v>3.696772</v>
      </c>
      <c r="J2746" s="224" t="n">
        <f aca="false">ROUND(D2746/10000,0)</f>
        <v>2018</v>
      </c>
      <c r="K2746" s="224" t="n">
        <f aca="false">ROUND((D2746-J2746*10000)/100,0)</f>
        <v>7</v>
      </c>
      <c r="L2746" s="224" t="n">
        <f aca="false">D2746-J2746*10000-K2746*100</f>
        <v>9</v>
      </c>
      <c r="M2746" s="325" t="n">
        <f aca="false">DATE(J2746,K2746,L2746)</f>
        <v>43290</v>
      </c>
      <c r="N2746" s="222" t="n">
        <f aca="false">M2746+E2746</f>
        <v>43290.6199652778</v>
      </c>
      <c r="O2746" s="0" t="n">
        <v>99.797</v>
      </c>
      <c r="P2746" s="0" t="n">
        <v>3.696772</v>
      </c>
      <c r="Q2746" s="0" t="s">
        <v>288</v>
      </c>
    </row>
    <row r="2747" customFormat="false" ht="15" hidden="false" customHeight="false" outlineLevel="0" collapsed="false">
      <c r="A2747" s="0" t="s">
        <v>2059</v>
      </c>
      <c r="B2747" s="0" t="s">
        <v>288</v>
      </c>
      <c r="C2747" s="0" t="s">
        <v>325</v>
      </c>
      <c r="D2747" s="0" t="n">
        <v>20180709</v>
      </c>
      <c r="E2747" s="0" t="s">
        <v>2104</v>
      </c>
      <c r="F2747" s="0" t="n">
        <v>10000</v>
      </c>
      <c r="G2747" s="0" t="n">
        <v>98.93</v>
      </c>
      <c r="H2747" s="0" t="n">
        <v>3.901529</v>
      </c>
      <c r="J2747" s="224" t="n">
        <f aca="false">ROUND(D2747/10000,0)</f>
        <v>2018</v>
      </c>
      <c r="K2747" s="224" t="n">
        <f aca="false">ROUND((D2747-J2747*10000)/100,0)</f>
        <v>7</v>
      </c>
      <c r="L2747" s="224" t="n">
        <f aca="false">D2747-J2747*10000-K2747*100</f>
        <v>9</v>
      </c>
      <c r="M2747" s="325" t="n">
        <f aca="false">DATE(J2747,K2747,L2747)</f>
        <v>43290</v>
      </c>
      <c r="N2747" s="222" t="n">
        <f aca="false">M2747+E2747</f>
        <v>43290.684849537</v>
      </c>
      <c r="O2747" s="0" t="n">
        <v>98.93</v>
      </c>
      <c r="P2747" s="0" t="n">
        <v>3.901529</v>
      </c>
      <c r="Q2747" s="0" t="s">
        <v>288</v>
      </c>
    </row>
    <row r="2748" customFormat="false" ht="15" hidden="false" customHeight="false" outlineLevel="0" collapsed="false">
      <c r="A2748" s="0" t="s">
        <v>2059</v>
      </c>
      <c r="B2748" s="0" t="s">
        <v>288</v>
      </c>
      <c r="C2748" s="0" t="s">
        <v>325</v>
      </c>
      <c r="D2748" s="0" t="n">
        <v>20180709</v>
      </c>
      <c r="E2748" s="0" t="s">
        <v>2104</v>
      </c>
      <c r="F2748" s="0" t="n">
        <v>10000</v>
      </c>
      <c r="G2748" s="0" t="n">
        <v>98.83</v>
      </c>
      <c r="H2748" s="0" t="n">
        <v>3.92528</v>
      </c>
      <c r="J2748" s="224" t="n">
        <f aca="false">ROUND(D2748/10000,0)</f>
        <v>2018</v>
      </c>
      <c r="K2748" s="224" t="n">
        <f aca="false">ROUND((D2748-J2748*10000)/100,0)</f>
        <v>7</v>
      </c>
      <c r="L2748" s="224" t="n">
        <f aca="false">D2748-J2748*10000-K2748*100</f>
        <v>9</v>
      </c>
      <c r="M2748" s="325" t="n">
        <f aca="false">DATE(J2748,K2748,L2748)</f>
        <v>43290</v>
      </c>
      <c r="N2748" s="222" t="n">
        <f aca="false">M2748+E2748</f>
        <v>43290.684849537</v>
      </c>
      <c r="O2748" s="0" t="n">
        <v>98.83</v>
      </c>
      <c r="P2748" s="0" t="n">
        <v>3.92528</v>
      </c>
      <c r="Q2748" s="0" t="s">
        <v>288</v>
      </c>
    </row>
    <row r="2749" customFormat="false" ht="15" hidden="false" customHeight="false" outlineLevel="0" collapsed="false">
      <c r="A2749" s="0" t="s">
        <v>2059</v>
      </c>
      <c r="B2749" s="0" t="s">
        <v>288</v>
      </c>
      <c r="C2749" s="0" t="s">
        <v>325</v>
      </c>
      <c r="D2749" s="0" t="n">
        <v>20180710</v>
      </c>
      <c r="E2749" s="0" t="s">
        <v>2105</v>
      </c>
      <c r="F2749" s="0" t="n">
        <v>2275000</v>
      </c>
      <c r="G2749" s="0" t="n">
        <v>98.35</v>
      </c>
      <c r="H2749" s="0" t="n">
        <v>4.039893</v>
      </c>
      <c r="J2749" s="224" t="n">
        <f aca="false">ROUND(D2749/10000,0)</f>
        <v>2018</v>
      </c>
      <c r="K2749" s="224" t="n">
        <f aca="false">ROUND((D2749-J2749*10000)/100,0)</f>
        <v>7</v>
      </c>
      <c r="L2749" s="224" t="n">
        <f aca="false">D2749-J2749*10000-K2749*100</f>
        <v>10</v>
      </c>
      <c r="M2749" s="325" t="n">
        <f aca="false">DATE(J2749,K2749,L2749)</f>
        <v>43291</v>
      </c>
      <c r="N2749" s="222" t="n">
        <f aca="false">M2749+E2749</f>
        <v>43291.4153240741</v>
      </c>
      <c r="O2749" s="0" t="n">
        <v>98.35</v>
      </c>
      <c r="P2749" s="0" t="n">
        <v>4.039893</v>
      </c>
      <c r="Q2749" s="0" t="s">
        <v>288</v>
      </c>
    </row>
    <row r="2750" customFormat="false" ht="15" hidden="false" customHeight="false" outlineLevel="0" collapsed="false">
      <c r="A2750" s="0" t="s">
        <v>2059</v>
      </c>
      <c r="B2750" s="0" t="s">
        <v>288</v>
      </c>
      <c r="C2750" s="0" t="s">
        <v>325</v>
      </c>
      <c r="D2750" s="0" t="n">
        <v>20180710</v>
      </c>
      <c r="E2750" s="0" t="s">
        <v>2106</v>
      </c>
      <c r="F2750" s="0" t="n">
        <v>110000</v>
      </c>
      <c r="G2750" s="0" t="n">
        <v>98.408</v>
      </c>
      <c r="H2750" s="0" t="n">
        <v>4.026029</v>
      </c>
      <c r="J2750" s="224" t="n">
        <f aca="false">ROUND(D2750/10000,0)</f>
        <v>2018</v>
      </c>
      <c r="K2750" s="224" t="n">
        <f aca="false">ROUND((D2750-J2750*10000)/100,0)</f>
        <v>7</v>
      </c>
      <c r="L2750" s="224" t="n">
        <f aca="false">D2750-J2750*10000-K2750*100</f>
        <v>10</v>
      </c>
      <c r="M2750" s="325" t="n">
        <f aca="false">DATE(J2750,K2750,L2750)</f>
        <v>43291</v>
      </c>
      <c r="N2750" s="222" t="n">
        <f aca="false">M2750+E2750</f>
        <v>43291.4362037037</v>
      </c>
      <c r="O2750" s="0" t="n">
        <v>98.408</v>
      </c>
      <c r="P2750" s="0" t="n">
        <v>4.026029</v>
      </c>
      <c r="Q2750" s="0" t="s">
        <v>288</v>
      </c>
    </row>
    <row r="2751" customFormat="false" ht="15" hidden="false" customHeight="false" outlineLevel="0" collapsed="false">
      <c r="A2751" s="0" t="s">
        <v>2059</v>
      </c>
      <c r="B2751" s="0" t="s">
        <v>288</v>
      </c>
      <c r="C2751" s="0" t="s">
        <v>325</v>
      </c>
      <c r="D2751" s="0" t="n">
        <v>20180710</v>
      </c>
      <c r="E2751" s="0" t="s">
        <v>2107</v>
      </c>
      <c r="F2751" s="0" t="n">
        <v>250000</v>
      </c>
      <c r="G2751" s="0" t="n">
        <v>98.66</v>
      </c>
      <c r="H2751" s="0" t="n">
        <v>3.965899</v>
      </c>
      <c r="J2751" s="224" t="n">
        <f aca="false">ROUND(D2751/10000,0)</f>
        <v>2018</v>
      </c>
      <c r="K2751" s="224" t="n">
        <f aca="false">ROUND((D2751-J2751*10000)/100,0)</f>
        <v>7</v>
      </c>
      <c r="L2751" s="224" t="n">
        <f aca="false">D2751-J2751*10000-K2751*100</f>
        <v>10</v>
      </c>
      <c r="M2751" s="325" t="n">
        <f aca="false">DATE(J2751,K2751,L2751)</f>
        <v>43291</v>
      </c>
      <c r="N2751" s="222" t="n">
        <f aca="false">M2751+E2751</f>
        <v>43291.5384375</v>
      </c>
      <c r="O2751" s="0" t="n">
        <v>98.66</v>
      </c>
      <c r="P2751" s="0" t="n">
        <v>3.965899</v>
      </c>
      <c r="Q2751" s="0" t="s">
        <v>288</v>
      </c>
    </row>
    <row r="2752" customFormat="false" ht="15" hidden="false" customHeight="false" outlineLevel="0" collapsed="false">
      <c r="A2752" s="0" t="s">
        <v>2059</v>
      </c>
      <c r="B2752" s="0" t="s">
        <v>288</v>
      </c>
      <c r="C2752" s="0" t="s">
        <v>325</v>
      </c>
      <c r="D2752" s="0" t="n">
        <v>20180710</v>
      </c>
      <c r="E2752" s="0" t="s">
        <v>2107</v>
      </c>
      <c r="F2752" s="0" t="n">
        <v>250000</v>
      </c>
      <c r="G2752" s="0" t="n">
        <v>98.91</v>
      </c>
      <c r="H2752" s="0" t="n">
        <v>3.906423</v>
      </c>
      <c r="J2752" s="224" t="n">
        <f aca="false">ROUND(D2752/10000,0)</f>
        <v>2018</v>
      </c>
      <c r="K2752" s="224" t="n">
        <f aca="false">ROUND((D2752-J2752*10000)/100,0)</f>
        <v>7</v>
      </c>
      <c r="L2752" s="224" t="n">
        <f aca="false">D2752-J2752*10000-K2752*100</f>
        <v>10</v>
      </c>
      <c r="M2752" s="325" t="n">
        <f aca="false">DATE(J2752,K2752,L2752)</f>
        <v>43291</v>
      </c>
      <c r="N2752" s="222" t="n">
        <f aca="false">M2752+E2752</f>
        <v>43291.5384375</v>
      </c>
      <c r="O2752" s="0" t="n">
        <v>98.91</v>
      </c>
      <c r="P2752" s="0" t="n">
        <v>3.906423</v>
      </c>
      <c r="Q2752" s="0" t="s">
        <v>288</v>
      </c>
    </row>
    <row r="2753" customFormat="false" ht="15" hidden="false" customHeight="false" outlineLevel="0" collapsed="false">
      <c r="A2753" s="0" t="s">
        <v>2059</v>
      </c>
      <c r="B2753" s="0" t="s">
        <v>288</v>
      </c>
      <c r="C2753" s="0" t="s">
        <v>325</v>
      </c>
      <c r="D2753" s="0" t="n">
        <v>20180710</v>
      </c>
      <c r="E2753" s="0" t="s">
        <v>2108</v>
      </c>
      <c r="F2753" s="0" t="n">
        <v>470000</v>
      </c>
      <c r="G2753" s="0" t="n">
        <v>98.525</v>
      </c>
      <c r="H2753" s="0" t="n">
        <v>3.998089</v>
      </c>
      <c r="J2753" s="224" t="n">
        <f aca="false">ROUND(D2753/10000,0)</f>
        <v>2018</v>
      </c>
      <c r="K2753" s="224" t="n">
        <f aca="false">ROUND((D2753-J2753*10000)/100,0)</f>
        <v>7</v>
      </c>
      <c r="L2753" s="224" t="n">
        <f aca="false">D2753-J2753*10000-K2753*100</f>
        <v>10</v>
      </c>
      <c r="M2753" s="325" t="n">
        <f aca="false">DATE(J2753,K2753,L2753)</f>
        <v>43291</v>
      </c>
      <c r="N2753" s="222" t="n">
        <f aca="false">M2753+E2753</f>
        <v>43291.5568865741</v>
      </c>
      <c r="O2753" s="0" t="n">
        <v>98.525</v>
      </c>
      <c r="P2753" s="0" t="n">
        <v>3.998089</v>
      </c>
      <c r="Q2753" s="0" t="s">
        <v>288</v>
      </c>
    </row>
    <row r="2754" customFormat="false" ht="15" hidden="false" customHeight="false" outlineLevel="0" collapsed="false">
      <c r="A2754" s="0" t="s">
        <v>2059</v>
      </c>
      <c r="B2754" s="0" t="s">
        <v>288</v>
      </c>
      <c r="C2754" s="0" t="s">
        <v>325</v>
      </c>
      <c r="D2754" s="0" t="n">
        <v>20180710</v>
      </c>
      <c r="E2754" s="0" t="s">
        <v>2109</v>
      </c>
      <c r="F2754" s="0" t="n">
        <v>40000</v>
      </c>
      <c r="G2754" s="0" t="n">
        <v>98.879</v>
      </c>
      <c r="H2754" s="0" t="n">
        <v>3.913789</v>
      </c>
      <c r="J2754" s="224" t="n">
        <f aca="false">ROUND(D2754/10000,0)</f>
        <v>2018</v>
      </c>
      <c r="K2754" s="224" t="n">
        <f aca="false">ROUND((D2754-J2754*10000)/100,0)</f>
        <v>7</v>
      </c>
      <c r="L2754" s="224" t="n">
        <f aca="false">D2754-J2754*10000-K2754*100</f>
        <v>10</v>
      </c>
      <c r="M2754" s="325" t="n">
        <f aca="false">DATE(J2754,K2754,L2754)</f>
        <v>43291</v>
      </c>
      <c r="N2754" s="222" t="n">
        <f aca="false">M2754+E2754</f>
        <v>43291.5781481481</v>
      </c>
      <c r="O2754" s="0" t="n">
        <v>98.879</v>
      </c>
      <c r="P2754" s="0" t="n">
        <v>3.913789</v>
      </c>
      <c r="Q2754" s="0" t="s">
        <v>288</v>
      </c>
    </row>
    <row r="2755" customFormat="false" ht="15" hidden="false" customHeight="false" outlineLevel="0" collapsed="false">
      <c r="A2755" s="0" t="s">
        <v>2059</v>
      </c>
      <c r="B2755" s="0" t="s">
        <v>288</v>
      </c>
      <c r="C2755" s="0" t="s">
        <v>325</v>
      </c>
      <c r="D2755" s="0" t="n">
        <v>20180710</v>
      </c>
      <c r="E2755" s="0" t="s">
        <v>2110</v>
      </c>
      <c r="F2755" s="0" t="n">
        <v>40000</v>
      </c>
      <c r="G2755" s="0" t="n">
        <v>98.879</v>
      </c>
      <c r="H2755" s="0" t="n">
        <v>3.913789</v>
      </c>
      <c r="J2755" s="224" t="n">
        <f aca="false">ROUND(D2755/10000,0)</f>
        <v>2018</v>
      </c>
      <c r="K2755" s="224" t="n">
        <f aca="false">ROUND((D2755-J2755*10000)/100,0)</f>
        <v>7</v>
      </c>
      <c r="L2755" s="224" t="n">
        <f aca="false">D2755-J2755*10000-K2755*100</f>
        <v>10</v>
      </c>
      <c r="M2755" s="325" t="n">
        <f aca="false">DATE(J2755,K2755,L2755)</f>
        <v>43291</v>
      </c>
      <c r="N2755" s="222" t="n">
        <f aca="false">M2755+E2755</f>
        <v>43291.5781712963</v>
      </c>
      <c r="O2755" s="0" t="n">
        <v>98.879</v>
      </c>
      <c r="P2755" s="0" t="n">
        <v>3.913789</v>
      </c>
      <c r="Q2755" s="0" t="s">
        <v>288</v>
      </c>
    </row>
    <row r="2756" customFormat="false" ht="15" hidden="false" customHeight="false" outlineLevel="0" collapsed="false">
      <c r="A2756" s="0" t="s">
        <v>2059</v>
      </c>
      <c r="B2756" s="0" t="s">
        <v>288</v>
      </c>
      <c r="C2756" s="0" t="s">
        <v>325</v>
      </c>
      <c r="D2756" s="0" t="n">
        <v>20180710</v>
      </c>
      <c r="E2756" s="0" t="s">
        <v>2111</v>
      </c>
      <c r="F2756" s="0" t="n">
        <v>40000</v>
      </c>
      <c r="G2756" s="0" t="n">
        <v>99.25</v>
      </c>
      <c r="H2756" s="0" t="n">
        <v>3.825816</v>
      </c>
      <c r="J2756" s="224" t="n">
        <f aca="false">ROUND(D2756/10000,0)</f>
        <v>2018</v>
      </c>
      <c r="K2756" s="224" t="n">
        <f aca="false">ROUND((D2756-J2756*10000)/100,0)</f>
        <v>7</v>
      </c>
      <c r="L2756" s="224" t="n">
        <f aca="false">D2756-J2756*10000-K2756*100</f>
        <v>10</v>
      </c>
      <c r="M2756" s="325" t="n">
        <f aca="false">DATE(J2756,K2756,L2756)</f>
        <v>43291</v>
      </c>
      <c r="N2756" s="222" t="n">
        <f aca="false">M2756+E2756</f>
        <v>43291.5829050926</v>
      </c>
      <c r="O2756" s="0" t="n">
        <v>99.25</v>
      </c>
      <c r="P2756" s="0" t="n">
        <v>3.825816</v>
      </c>
      <c r="Q2756" s="0" t="s">
        <v>288</v>
      </c>
    </row>
    <row r="2757" customFormat="false" ht="15" hidden="false" customHeight="false" outlineLevel="0" collapsed="false">
      <c r="A2757" s="0" t="s">
        <v>2059</v>
      </c>
      <c r="B2757" s="0" t="s">
        <v>288</v>
      </c>
      <c r="C2757" s="0" t="s">
        <v>325</v>
      </c>
      <c r="D2757" s="0" t="n">
        <v>20180710</v>
      </c>
      <c r="E2757" s="0" t="s">
        <v>2112</v>
      </c>
      <c r="F2757" s="0" t="n">
        <v>20000</v>
      </c>
      <c r="G2757" s="0" t="n">
        <v>98.723</v>
      </c>
      <c r="H2757" s="0" t="n">
        <v>3.950895</v>
      </c>
      <c r="J2757" s="224" t="n">
        <f aca="false">ROUND(D2757/10000,0)</f>
        <v>2018</v>
      </c>
      <c r="K2757" s="224" t="n">
        <f aca="false">ROUND((D2757-J2757*10000)/100,0)</f>
        <v>7</v>
      </c>
      <c r="L2757" s="224" t="n">
        <f aca="false">D2757-J2757*10000-K2757*100</f>
        <v>10</v>
      </c>
      <c r="M2757" s="325" t="n">
        <f aca="false">DATE(J2757,K2757,L2757)</f>
        <v>43291</v>
      </c>
      <c r="N2757" s="222" t="n">
        <f aca="false">M2757+E2757</f>
        <v>43291.6295949074</v>
      </c>
      <c r="O2757" s="0" t="n">
        <v>98.723</v>
      </c>
      <c r="P2757" s="0" t="n">
        <v>3.950895</v>
      </c>
      <c r="Q2757" s="0" t="s">
        <v>288</v>
      </c>
    </row>
    <row r="2758" customFormat="false" ht="15" hidden="false" customHeight="false" outlineLevel="0" collapsed="false">
      <c r="A2758" s="0" t="s">
        <v>2059</v>
      </c>
      <c r="B2758" s="0" t="s">
        <v>288</v>
      </c>
      <c r="C2758" s="0" t="s">
        <v>325</v>
      </c>
      <c r="D2758" s="0" t="n">
        <v>20180710</v>
      </c>
      <c r="E2758" s="0" t="s">
        <v>2112</v>
      </c>
      <c r="F2758" s="0" t="n">
        <v>20000</v>
      </c>
      <c r="G2758" s="0" t="n">
        <v>98.823</v>
      </c>
      <c r="H2758" s="0" t="n">
        <v>3.927101</v>
      </c>
      <c r="J2758" s="224" t="n">
        <f aca="false">ROUND(D2758/10000,0)</f>
        <v>2018</v>
      </c>
      <c r="K2758" s="224" t="n">
        <f aca="false">ROUND((D2758-J2758*10000)/100,0)</f>
        <v>7</v>
      </c>
      <c r="L2758" s="224" t="n">
        <f aca="false">D2758-J2758*10000-K2758*100</f>
        <v>10</v>
      </c>
      <c r="M2758" s="325" t="n">
        <f aca="false">DATE(J2758,K2758,L2758)</f>
        <v>43291</v>
      </c>
      <c r="N2758" s="222" t="n">
        <f aca="false">M2758+E2758</f>
        <v>43291.6295949074</v>
      </c>
      <c r="O2758" s="0" t="n">
        <v>98.823</v>
      </c>
      <c r="P2758" s="0" t="n">
        <v>3.927101</v>
      </c>
      <c r="Q2758" s="0" t="s">
        <v>288</v>
      </c>
    </row>
    <row r="2759" customFormat="false" ht="15" hidden="false" customHeight="false" outlineLevel="0" collapsed="false">
      <c r="A2759" s="0" t="s">
        <v>2059</v>
      </c>
      <c r="B2759" s="0" t="s">
        <v>288</v>
      </c>
      <c r="C2759" s="0" t="s">
        <v>325</v>
      </c>
      <c r="D2759" s="0" t="n">
        <v>20180710</v>
      </c>
      <c r="E2759" s="0" t="s">
        <v>2112</v>
      </c>
      <c r="F2759" s="0" t="n">
        <v>20000</v>
      </c>
      <c r="G2759" s="0" t="n">
        <v>98.723</v>
      </c>
      <c r="H2759" s="0" t="n">
        <v>3.950895</v>
      </c>
      <c r="J2759" s="224" t="n">
        <f aca="false">ROUND(D2759/10000,0)</f>
        <v>2018</v>
      </c>
      <c r="K2759" s="224" t="n">
        <f aca="false">ROUND((D2759-J2759*10000)/100,0)</f>
        <v>7</v>
      </c>
      <c r="L2759" s="224" t="n">
        <f aca="false">D2759-J2759*10000-K2759*100</f>
        <v>10</v>
      </c>
      <c r="M2759" s="325" t="n">
        <f aca="false">DATE(J2759,K2759,L2759)</f>
        <v>43291</v>
      </c>
      <c r="N2759" s="222" t="n">
        <f aca="false">M2759+E2759</f>
        <v>43291.6295949074</v>
      </c>
      <c r="O2759" s="0" t="n">
        <v>98.723</v>
      </c>
      <c r="P2759" s="0" t="n">
        <v>3.950895</v>
      </c>
      <c r="Q2759" s="0" t="s">
        <v>288</v>
      </c>
    </row>
    <row r="2760" customFormat="false" ht="15" hidden="false" customHeight="false" outlineLevel="0" collapsed="false">
      <c r="A2760" s="0" t="s">
        <v>2059</v>
      </c>
      <c r="B2760" s="0" t="s">
        <v>288</v>
      </c>
      <c r="C2760" s="0" t="s">
        <v>325</v>
      </c>
      <c r="D2760" s="0" t="n">
        <v>20180710</v>
      </c>
      <c r="E2760" s="0" t="s">
        <v>2113</v>
      </c>
      <c r="F2760" s="0" t="n">
        <v>50000</v>
      </c>
      <c r="G2760" s="0" t="n">
        <v>98.769</v>
      </c>
      <c r="H2760" s="0" t="n">
        <v>3.939946</v>
      </c>
      <c r="J2760" s="224" t="n">
        <f aca="false">ROUND(D2760/10000,0)</f>
        <v>2018</v>
      </c>
      <c r="K2760" s="224" t="n">
        <f aca="false">ROUND((D2760-J2760*10000)/100,0)</f>
        <v>7</v>
      </c>
      <c r="L2760" s="224" t="n">
        <f aca="false">D2760-J2760*10000-K2760*100</f>
        <v>10</v>
      </c>
      <c r="M2760" s="325" t="n">
        <f aca="false">DATE(J2760,K2760,L2760)</f>
        <v>43291</v>
      </c>
      <c r="N2760" s="222" t="n">
        <f aca="false">M2760+E2760</f>
        <v>43291.6836226852</v>
      </c>
      <c r="O2760" s="0" t="n">
        <v>98.769</v>
      </c>
      <c r="P2760" s="0" t="n">
        <v>3.939946</v>
      </c>
      <c r="Q2760" s="0" t="s">
        <v>288</v>
      </c>
    </row>
    <row r="2761" customFormat="false" ht="15" hidden="false" customHeight="false" outlineLevel="0" collapsed="false">
      <c r="A2761" s="0" t="s">
        <v>2059</v>
      </c>
      <c r="B2761" s="0" t="s">
        <v>288</v>
      </c>
      <c r="C2761" s="0" t="s">
        <v>325</v>
      </c>
      <c r="D2761" s="0" t="n">
        <v>20180710</v>
      </c>
      <c r="E2761" s="0" t="s">
        <v>2113</v>
      </c>
      <c r="F2761" s="0" t="n">
        <v>50000</v>
      </c>
      <c r="G2761" s="0" t="n">
        <v>98.669</v>
      </c>
      <c r="H2761" s="0" t="n">
        <v>3.963755</v>
      </c>
      <c r="J2761" s="224" t="n">
        <f aca="false">ROUND(D2761/10000,0)</f>
        <v>2018</v>
      </c>
      <c r="K2761" s="224" t="n">
        <f aca="false">ROUND((D2761-J2761*10000)/100,0)</f>
        <v>7</v>
      </c>
      <c r="L2761" s="224" t="n">
        <f aca="false">D2761-J2761*10000-K2761*100</f>
        <v>10</v>
      </c>
      <c r="M2761" s="325" t="n">
        <f aca="false">DATE(J2761,K2761,L2761)</f>
        <v>43291</v>
      </c>
      <c r="N2761" s="222" t="n">
        <f aca="false">M2761+E2761</f>
        <v>43291.6836226852</v>
      </c>
      <c r="O2761" s="0" t="n">
        <v>98.669</v>
      </c>
      <c r="P2761" s="0" t="n">
        <v>3.963755</v>
      </c>
      <c r="Q2761" s="0" t="s">
        <v>288</v>
      </c>
    </row>
    <row r="2762" customFormat="false" ht="15" hidden="false" customHeight="false" outlineLevel="0" collapsed="false">
      <c r="A2762" s="0" t="s">
        <v>2059</v>
      </c>
      <c r="B2762" s="0" t="s">
        <v>288</v>
      </c>
      <c r="C2762" s="0" t="s">
        <v>325</v>
      </c>
      <c r="D2762" s="0" t="n">
        <v>20180711</v>
      </c>
      <c r="E2762" s="0" t="s">
        <v>2114</v>
      </c>
      <c r="F2762" s="0" t="n">
        <v>100000</v>
      </c>
      <c r="G2762" s="0" t="n">
        <v>98.692</v>
      </c>
      <c r="H2762" s="0" t="n">
        <v>3.958452</v>
      </c>
      <c r="J2762" s="224" t="n">
        <f aca="false">ROUND(D2762/10000,0)</f>
        <v>2018</v>
      </c>
      <c r="K2762" s="224" t="n">
        <f aca="false">ROUND((D2762-J2762*10000)/100,0)</f>
        <v>7</v>
      </c>
      <c r="L2762" s="224" t="n">
        <f aca="false">D2762-J2762*10000-K2762*100</f>
        <v>11</v>
      </c>
      <c r="M2762" s="325" t="n">
        <f aca="false">DATE(J2762,K2762,L2762)</f>
        <v>43292</v>
      </c>
      <c r="N2762" s="222" t="n">
        <f aca="false">M2762+E2762</f>
        <v>43292.4006597222</v>
      </c>
      <c r="O2762" s="0" t="n">
        <v>98.692</v>
      </c>
      <c r="P2762" s="0" t="n">
        <v>3.958452</v>
      </c>
      <c r="Q2762" s="0" t="s">
        <v>288</v>
      </c>
    </row>
    <row r="2763" customFormat="false" ht="15" hidden="false" customHeight="false" outlineLevel="0" collapsed="false">
      <c r="A2763" s="0" t="s">
        <v>2059</v>
      </c>
      <c r="B2763" s="0" t="s">
        <v>288</v>
      </c>
      <c r="C2763" s="0" t="s">
        <v>325</v>
      </c>
      <c r="D2763" s="0" t="n">
        <v>20180711</v>
      </c>
      <c r="E2763" s="0" t="s">
        <v>2115</v>
      </c>
      <c r="F2763" s="0" t="n">
        <v>100000</v>
      </c>
      <c r="G2763" s="0" t="n">
        <v>98.867</v>
      </c>
      <c r="H2763" s="0" t="n">
        <v>3.916793</v>
      </c>
      <c r="J2763" s="224" t="n">
        <f aca="false">ROUND(D2763/10000,0)</f>
        <v>2018</v>
      </c>
      <c r="K2763" s="224" t="n">
        <f aca="false">ROUND((D2763-J2763*10000)/100,0)</f>
        <v>7</v>
      </c>
      <c r="L2763" s="224" t="n">
        <f aca="false">D2763-J2763*10000-K2763*100</f>
        <v>11</v>
      </c>
      <c r="M2763" s="325" t="n">
        <f aca="false">DATE(J2763,K2763,L2763)</f>
        <v>43292</v>
      </c>
      <c r="N2763" s="222" t="n">
        <f aca="false">M2763+E2763</f>
        <v>43292.405150463</v>
      </c>
      <c r="O2763" s="0" t="n">
        <v>98.867</v>
      </c>
      <c r="P2763" s="0" t="n">
        <v>3.916793</v>
      </c>
      <c r="Q2763" s="0" t="s">
        <v>288</v>
      </c>
    </row>
    <row r="2764" customFormat="false" ht="15" hidden="false" customHeight="false" outlineLevel="0" collapsed="false">
      <c r="A2764" s="0" t="s">
        <v>2059</v>
      </c>
      <c r="B2764" s="0" t="s">
        <v>288</v>
      </c>
      <c r="C2764" s="0" t="s">
        <v>325</v>
      </c>
      <c r="D2764" s="0" t="n">
        <v>20180711</v>
      </c>
      <c r="E2764" s="0" t="s">
        <v>2116</v>
      </c>
      <c r="F2764" s="0" t="n">
        <v>40000</v>
      </c>
      <c r="G2764" s="0" t="n">
        <v>98.381</v>
      </c>
      <c r="H2764" s="0" t="n">
        <v>4.032698</v>
      </c>
      <c r="J2764" s="224" t="n">
        <f aca="false">ROUND(D2764/10000,0)</f>
        <v>2018</v>
      </c>
      <c r="K2764" s="224" t="n">
        <f aca="false">ROUND((D2764-J2764*10000)/100,0)</f>
        <v>7</v>
      </c>
      <c r="L2764" s="224" t="n">
        <f aca="false">D2764-J2764*10000-K2764*100</f>
        <v>11</v>
      </c>
      <c r="M2764" s="325" t="n">
        <f aca="false">DATE(J2764,K2764,L2764)</f>
        <v>43292</v>
      </c>
      <c r="N2764" s="222" t="n">
        <f aca="false">M2764+E2764</f>
        <v>43292.4239351852</v>
      </c>
      <c r="O2764" s="0" t="n">
        <v>98.381</v>
      </c>
      <c r="P2764" s="0" t="n">
        <v>4.032698</v>
      </c>
      <c r="Q2764" s="0" t="s">
        <v>288</v>
      </c>
    </row>
    <row r="2765" customFormat="false" ht="15" hidden="false" customHeight="false" outlineLevel="0" collapsed="false">
      <c r="A2765" s="0" t="s">
        <v>2059</v>
      </c>
      <c r="B2765" s="0" t="s">
        <v>288</v>
      </c>
      <c r="C2765" s="0" t="s">
        <v>325</v>
      </c>
      <c r="D2765" s="0" t="n">
        <v>20180711</v>
      </c>
      <c r="E2765" s="0" t="s">
        <v>2117</v>
      </c>
      <c r="F2765" s="0" t="n">
        <v>5000</v>
      </c>
      <c r="G2765" s="0" t="n">
        <v>98.4378</v>
      </c>
      <c r="H2765" s="0" t="n">
        <v>4.019117</v>
      </c>
      <c r="J2765" s="224" t="n">
        <f aca="false">ROUND(D2765/10000,0)</f>
        <v>2018</v>
      </c>
      <c r="K2765" s="224" t="n">
        <f aca="false">ROUND((D2765-J2765*10000)/100,0)</f>
        <v>7</v>
      </c>
      <c r="L2765" s="224" t="n">
        <f aca="false">D2765-J2765*10000-K2765*100</f>
        <v>11</v>
      </c>
      <c r="M2765" s="325" t="n">
        <f aca="false">DATE(J2765,K2765,L2765)</f>
        <v>43292</v>
      </c>
      <c r="N2765" s="222" t="n">
        <f aca="false">M2765+E2765</f>
        <v>43292.4652662037</v>
      </c>
      <c r="O2765" s="0" t="n">
        <v>98.4378</v>
      </c>
      <c r="P2765" s="0" t="n">
        <v>4.019117</v>
      </c>
      <c r="Q2765" s="0" t="s">
        <v>288</v>
      </c>
    </row>
    <row r="2766" customFormat="false" ht="15" hidden="false" customHeight="false" outlineLevel="0" collapsed="false">
      <c r="A2766" s="0" t="s">
        <v>2059</v>
      </c>
      <c r="B2766" s="0" t="s">
        <v>288</v>
      </c>
      <c r="C2766" s="0" t="s">
        <v>325</v>
      </c>
      <c r="D2766" s="0" t="n">
        <v>20180711</v>
      </c>
      <c r="E2766" s="0" t="s">
        <v>2117</v>
      </c>
      <c r="F2766" s="0" t="n">
        <v>5000</v>
      </c>
      <c r="G2766" s="0" t="n">
        <v>99.7908</v>
      </c>
      <c r="H2766" s="0" t="n">
        <v>3.698294</v>
      </c>
      <c r="J2766" s="224" t="n">
        <f aca="false">ROUND(D2766/10000,0)</f>
        <v>2018</v>
      </c>
      <c r="K2766" s="224" t="n">
        <f aca="false">ROUND((D2766-J2766*10000)/100,0)</f>
        <v>7</v>
      </c>
      <c r="L2766" s="224" t="n">
        <f aca="false">D2766-J2766*10000-K2766*100</f>
        <v>11</v>
      </c>
      <c r="M2766" s="325" t="n">
        <f aca="false">DATE(J2766,K2766,L2766)</f>
        <v>43292</v>
      </c>
      <c r="N2766" s="222" t="n">
        <f aca="false">M2766+E2766</f>
        <v>43292.4652662037</v>
      </c>
      <c r="O2766" s="0" t="n">
        <v>99.7908</v>
      </c>
      <c r="P2766" s="0" t="n">
        <v>3.698294</v>
      </c>
      <c r="Q2766" s="0" t="s">
        <v>288</v>
      </c>
    </row>
    <row r="2767" customFormat="false" ht="15" hidden="false" customHeight="false" outlineLevel="0" collapsed="false">
      <c r="A2767" s="0" t="s">
        <v>2059</v>
      </c>
      <c r="B2767" s="0" t="s">
        <v>288</v>
      </c>
      <c r="C2767" s="0" t="s">
        <v>325</v>
      </c>
      <c r="D2767" s="0" t="n">
        <v>20180711</v>
      </c>
      <c r="E2767" s="0" t="s">
        <v>761</v>
      </c>
      <c r="F2767" s="0" t="n">
        <v>3000</v>
      </c>
      <c r="G2767" s="0" t="n">
        <v>98.049667</v>
      </c>
      <c r="H2767" s="0" t="n">
        <v>4.112098</v>
      </c>
      <c r="J2767" s="224" t="n">
        <f aca="false">ROUND(D2767/10000,0)</f>
        <v>2018</v>
      </c>
      <c r="K2767" s="224" t="n">
        <f aca="false">ROUND((D2767-J2767*10000)/100,0)</f>
        <v>7</v>
      </c>
      <c r="L2767" s="224" t="n">
        <f aca="false">D2767-J2767*10000-K2767*100</f>
        <v>11</v>
      </c>
      <c r="M2767" s="325" t="n">
        <f aca="false">DATE(J2767,K2767,L2767)</f>
        <v>43292</v>
      </c>
      <c r="N2767" s="222" t="n">
        <f aca="false">M2767+E2767</f>
        <v>43292.4671527778</v>
      </c>
      <c r="O2767" s="0" t="n">
        <v>98.049667</v>
      </c>
      <c r="P2767" s="0" t="n">
        <v>4.112098</v>
      </c>
      <c r="Q2767" s="0" t="s">
        <v>288</v>
      </c>
    </row>
    <row r="2768" customFormat="false" ht="15" hidden="false" customHeight="false" outlineLevel="0" collapsed="false">
      <c r="A2768" s="0" t="s">
        <v>2059</v>
      </c>
      <c r="B2768" s="0" t="s">
        <v>288</v>
      </c>
      <c r="C2768" s="0" t="s">
        <v>325</v>
      </c>
      <c r="D2768" s="0" t="n">
        <v>20180711</v>
      </c>
      <c r="E2768" s="0" t="s">
        <v>761</v>
      </c>
      <c r="F2768" s="0" t="n">
        <v>3000</v>
      </c>
      <c r="G2768" s="0" t="n">
        <v>98.383</v>
      </c>
      <c r="H2768" s="0" t="n">
        <v>4.032219</v>
      </c>
      <c r="J2768" s="224" t="n">
        <f aca="false">ROUND(D2768/10000,0)</f>
        <v>2018</v>
      </c>
      <c r="K2768" s="224" t="n">
        <f aca="false">ROUND((D2768-J2768*10000)/100,0)</f>
        <v>7</v>
      </c>
      <c r="L2768" s="224" t="n">
        <f aca="false">D2768-J2768*10000-K2768*100</f>
        <v>11</v>
      </c>
      <c r="M2768" s="325" t="n">
        <f aca="false">DATE(J2768,K2768,L2768)</f>
        <v>43292</v>
      </c>
      <c r="N2768" s="222" t="n">
        <f aca="false">M2768+E2768</f>
        <v>43292.4671527778</v>
      </c>
      <c r="O2768" s="0" t="n">
        <v>98.383</v>
      </c>
      <c r="P2768" s="0" t="n">
        <v>4.032219</v>
      </c>
      <c r="Q2768" s="0" t="s">
        <v>288</v>
      </c>
    </row>
    <row r="2769" customFormat="false" ht="15" hidden="false" customHeight="false" outlineLevel="0" collapsed="false">
      <c r="A2769" s="0" t="s">
        <v>2059</v>
      </c>
      <c r="B2769" s="0" t="s">
        <v>288</v>
      </c>
      <c r="C2769" s="0" t="s">
        <v>325</v>
      </c>
      <c r="D2769" s="0" t="n">
        <v>20180711</v>
      </c>
      <c r="E2769" s="0" t="s">
        <v>1050</v>
      </c>
      <c r="F2769" s="0" t="n">
        <v>10000</v>
      </c>
      <c r="G2769" s="0" t="n">
        <v>98.517</v>
      </c>
      <c r="H2769" s="0" t="n">
        <v>4.000197</v>
      </c>
      <c r="J2769" s="224" t="n">
        <f aca="false">ROUND(D2769/10000,0)</f>
        <v>2018</v>
      </c>
      <c r="K2769" s="224" t="n">
        <f aca="false">ROUND((D2769-J2769*10000)/100,0)</f>
        <v>7</v>
      </c>
      <c r="L2769" s="224" t="n">
        <f aca="false">D2769-J2769*10000-K2769*100</f>
        <v>11</v>
      </c>
      <c r="M2769" s="325" t="n">
        <f aca="false">DATE(J2769,K2769,L2769)</f>
        <v>43292</v>
      </c>
      <c r="N2769" s="222" t="n">
        <f aca="false">M2769+E2769</f>
        <v>43292.4738773148</v>
      </c>
      <c r="O2769" s="0" t="n">
        <v>98.517</v>
      </c>
      <c r="P2769" s="0" t="n">
        <v>4.000197</v>
      </c>
      <c r="Q2769" s="0" t="s">
        <v>288</v>
      </c>
    </row>
    <row r="2770" customFormat="false" ht="15" hidden="false" customHeight="false" outlineLevel="0" collapsed="false">
      <c r="A2770" s="0" t="s">
        <v>2059</v>
      </c>
      <c r="B2770" s="0" t="s">
        <v>288</v>
      </c>
      <c r="C2770" s="0" t="s">
        <v>325</v>
      </c>
      <c r="D2770" s="0" t="n">
        <v>20180711</v>
      </c>
      <c r="E2770" s="0" t="s">
        <v>1050</v>
      </c>
      <c r="F2770" s="0" t="n">
        <v>10000</v>
      </c>
      <c r="G2770" s="0" t="n">
        <v>98.517</v>
      </c>
      <c r="H2770" s="0" t="n">
        <v>4.000197</v>
      </c>
      <c r="J2770" s="224" t="n">
        <f aca="false">ROUND(D2770/10000,0)</f>
        <v>2018</v>
      </c>
      <c r="K2770" s="224" t="n">
        <f aca="false">ROUND((D2770-J2770*10000)/100,0)</f>
        <v>7</v>
      </c>
      <c r="L2770" s="224" t="n">
        <f aca="false">D2770-J2770*10000-K2770*100</f>
        <v>11</v>
      </c>
      <c r="M2770" s="325" t="n">
        <f aca="false">DATE(J2770,K2770,L2770)</f>
        <v>43292</v>
      </c>
      <c r="N2770" s="222" t="n">
        <f aca="false">M2770+E2770</f>
        <v>43292.4738773148</v>
      </c>
      <c r="O2770" s="0" t="n">
        <v>98.517</v>
      </c>
      <c r="P2770" s="0" t="n">
        <v>4.000197</v>
      </c>
      <c r="Q2770" s="0" t="s">
        <v>288</v>
      </c>
    </row>
    <row r="2771" customFormat="false" ht="15" hidden="false" customHeight="false" outlineLevel="0" collapsed="false">
      <c r="A2771" s="0" t="s">
        <v>2059</v>
      </c>
      <c r="B2771" s="0" t="s">
        <v>288</v>
      </c>
      <c r="C2771" s="0" t="s">
        <v>325</v>
      </c>
      <c r="D2771" s="0" t="n">
        <v>20180711</v>
      </c>
      <c r="E2771" s="0" t="s">
        <v>2118</v>
      </c>
      <c r="F2771" s="0" t="n">
        <v>2000</v>
      </c>
      <c r="G2771" s="0" t="n">
        <v>100.225</v>
      </c>
      <c r="H2771" s="0" t="n">
        <v>3.59597</v>
      </c>
      <c r="J2771" s="224" t="n">
        <f aca="false">ROUND(D2771/10000,0)</f>
        <v>2018</v>
      </c>
      <c r="K2771" s="224" t="n">
        <f aca="false">ROUND((D2771-J2771*10000)/100,0)</f>
        <v>7</v>
      </c>
      <c r="L2771" s="224" t="n">
        <f aca="false">D2771-J2771*10000-K2771*100</f>
        <v>11</v>
      </c>
      <c r="M2771" s="325" t="n">
        <f aca="false">DATE(J2771,K2771,L2771)</f>
        <v>43292</v>
      </c>
      <c r="N2771" s="222" t="n">
        <f aca="false">M2771+E2771</f>
        <v>43292.5158333333</v>
      </c>
      <c r="O2771" s="0" t="n">
        <v>100.225</v>
      </c>
      <c r="P2771" s="0" t="n">
        <v>3.59597</v>
      </c>
      <c r="Q2771" s="0" t="s">
        <v>288</v>
      </c>
    </row>
    <row r="2772" customFormat="false" ht="15" hidden="false" customHeight="false" outlineLevel="0" collapsed="false">
      <c r="A2772" s="0" t="s">
        <v>2059</v>
      </c>
      <c r="B2772" s="0" t="s">
        <v>288</v>
      </c>
      <c r="C2772" s="0" t="s">
        <v>325</v>
      </c>
      <c r="D2772" s="0" t="n">
        <v>20180711</v>
      </c>
      <c r="E2772" s="0" t="s">
        <v>2118</v>
      </c>
      <c r="F2772" s="0" t="n">
        <v>2000</v>
      </c>
      <c r="G2772" s="0" t="n">
        <v>99.04</v>
      </c>
      <c r="H2772" s="0" t="n">
        <v>3.875695</v>
      </c>
      <c r="J2772" s="224" t="n">
        <f aca="false">ROUND(D2772/10000,0)</f>
        <v>2018</v>
      </c>
      <c r="K2772" s="224" t="n">
        <f aca="false">ROUND((D2772-J2772*10000)/100,0)</f>
        <v>7</v>
      </c>
      <c r="L2772" s="224" t="n">
        <f aca="false">D2772-J2772*10000-K2772*100</f>
        <v>11</v>
      </c>
      <c r="M2772" s="325" t="n">
        <f aca="false">DATE(J2772,K2772,L2772)</f>
        <v>43292</v>
      </c>
      <c r="N2772" s="222" t="n">
        <f aca="false">M2772+E2772</f>
        <v>43292.5158333333</v>
      </c>
      <c r="O2772" s="0" t="n">
        <v>99.04</v>
      </c>
      <c r="P2772" s="0" t="n">
        <v>3.875695</v>
      </c>
      <c r="Q2772" s="0" t="s">
        <v>288</v>
      </c>
    </row>
    <row r="2773" customFormat="false" ht="15" hidden="false" customHeight="false" outlineLevel="0" collapsed="false">
      <c r="A2773" s="0" t="s">
        <v>2059</v>
      </c>
      <c r="B2773" s="0" t="s">
        <v>288</v>
      </c>
      <c r="C2773" s="0" t="s">
        <v>325</v>
      </c>
      <c r="D2773" s="0" t="n">
        <v>20180711</v>
      </c>
      <c r="E2773" s="0" t="s">
        <v>2119</v>
      </c>
      <c r="F2773" s="0" t="n">
        <v>50000</v>
      </c>
      <c r="G2773" s="0" t="n">
        <v>98.577</v>
      </c>
      <c r="H2773" s="0" t="n">
        <v>3.985874</v>
      </c>
      <c r="J2773" s="224" t="n">
        <f aca="false">ROUND(D2773/10000,0)</f>
        <v>2018</v>
      </c>
      <c r="K2773" s="224" t="n">
        <f aca="false">ROUND((D2773-J2773*10000)/100,0)</f>
        <v>7</v>
      </c>
      <c r="L2773" s="224" t="n">
        <f aca="false">D2773-J2773*10000-K2773*100</f>
        <v>11</v>
      </c>
      <c r="M2773" s="325" t="n">
        <f aca="false">DATE(J2773,K2773,L2773)</f>
        <v>43292</v>
      </c>
      <c r="N2773" s="222" t="n">
        <f aca="false">M2773+E2773</f>
        <v>43292.542962963</v>
      </c>
      <c r="O2773" s="0" t="n">
        <v>98.577</v>
      </c>
      <c r="P2773" s="0" t="n">
        <v>3.985874</v>
      </c>
      <c r="Q2773" s="0" t="s">
        <v>288</v>
      </c>
    </row>
    <row r="2774" customFormat="false" ht="15" hidden="false" customHeight="false" outlineLevel="0" collapsed="false">
      <c r="A2774" s="0" t="s">
        <v>2059</v>
      </c>
      <c r="B2774" s="0" t="s">
        <v>288</v>
      </c>
      <c r="C2774" s="0" t="s">
        <v>325</v>
      </c>
      <c r="D2774" s="0" t="n">
        <v>20180711</v>
      </c>
      <c r="E2774" s="0" t="s">
        <v>2120</v>
      </c>
      <c r="F2774" s="0" t="n">
        <v>50000</v>
      </c>
      <c r="G2774" s="0" t="n">
        <v>98.887</v>
      </c>
      <c r="H2774" s="0" t="n">
        <v>3.912038</v>
      </c>
      <c r="J2774" s="224" t="n">
        <f aca="false">ROUND(D2774/10000,0)</f>
        <v>2018</v>
      </c>
      <c r="K2774" s="224" t="n">
        <f aca="false">ROUND((D2774-J2774*10000)/100,0)</f>
        <v>7</v>
      </c>
      <c r="L2774" s="224" t="n">
        <f aca="false">D2774-J2774*10000-K2774*100</f>
        <v>11</v>
      </c>
      <c r="M2774" s="325" t="n">
        <f aca="false">DATE(J2774,K2774,L2774)</f>
        <v>43292</v>
      </c>
      <c r="N2774" s="222" t="n">
        <f aca="false">M2774+E2774</f>
        <v>43292.5508796296</v>
      </c>
      <c r="O2774" s="0" t="n">
        <v>98.887</v>
      </c>
      <c r="P2774" s="0" t="n">
        <v>3.912038</v>
      </c>
      <c r="Q2774" s="0" t="s">
        <v>288</v>
      </c>
    </row>
    <row r="2775" customFormat="false" ht="15" hidden="false" customHeight="false" outlineLevel="0" collapsed="false">
      <c r="A2775" s="0" t="s">
        <v>2059</v>
      </c>
      <c r="B2775" s="0" t="s">
        <v>288</v>
      </c>
      <c r="C2775" s="0" t="s">
        <v>325</v>
      </c>
      <c r="D2775" s="0" t="n">
        <v>20180711</v>
      </c>
      <c r="E2775" s="0" t="s">
        <v>2120</v>
      </c>
      <c r="F2775" s="0" t="n">
        <v>50000</v>
      </c>
      <c r="G2775" s="0" t="n">
        <v>98.887</v>
      </c>
      <c r="H2775" s="0" t="n">
        <v>3.912038</v>
      </c>
      <c r="J2775" s="224" t="n">
        <f aca="false">ROUND(D2775/10000,0)</f>
        <v>2018</v>
      </c>
      <c r="K2775" s="224" t="n">
        <f aca="false">ROUND((D2775-J2775*10000)/100,0)</f>
        <v>7</v>
      </c>
      <c r="L2775" s="224" t="n">
        <f aca="false">D2775-J2775*10000-K2775*100</f>
        <v>11</v>
      </c>
      <c r="M2775" s="325" t="n">
        <f aca="false">DATE(J2775,K2775,L2775)</f>
        <v>43292</v>
      </c>
      <c r="N2775" s="222" t="n">
        <f aca="false">M2775+E2775</f>
        <v>43292.5508796296</v>
      </c>
      <c r="O2775" s="0" t="n">
        <v>98.887</v>
      </c>
      <c r="P2775" s="0" t="n">
        <v>3.912038</v>
      </c>
      <c r="Q2775" s="0" t="s">
        <v>288</v>
      </c>
    </row>
    <row r="2776" customFormat="false" ht="15" hidden="false" customHeight="false" outlineLevel="0" collapsed="false">
      <c r="A2776" s="0" t="s">
        <v>2059</v>
      </c>
      <c r="B2776" s="0" t="s">
        <v>288</v>
      </c>
      <c r="C2776" s="0" t="s">
        <v>325</v>
      </c>
      <c r="D2776" s="0" t="n">
        <v>20180711</v>
      </c>
      <c r="E2776" s="0" t="s">
        <v>2120</v>
      </c>
      <c r="F2776" s="0" t="n">
        <v>50000</v>
      </c>
      <c r="G2776" s="0" t="n">
        <v>98.987</v>
      </c>
      <c r="H2776" s="0" t="n">
        <v>3.888277</v>
      </c>
      <c r="J2776" s="224" t="n">
        <f aca="false">ROUND(D2776/10000,0)</f>
        <v>2018</v>
      </c>
      <c r="K2776" s="224" t="n">
        <f aca="false">ROUND((D2776-J2776*10000)/100,0)</f>
        <v>7</v>
      </c>
      <c r="L2776" s="224" t="n">
        <f aca="false">D2776-J2776*10000-K2776*100</f>
        <v>11</v>
      </c>
      <c r="M2776" s="325" t="n">
        <f aca="false">DATE(J2776,K2776,L2776)</f>
        <v>43292</v>
      </c>
      <c r="N2776" s="222" t="n">
        <f aca="false">M2776+E2776</f>
        <v>43292.5508796296</v>
      </c>
      <c r="O2776" s="0" t="n">
        <v>98.987</v>
      </c>
      <c r="P2776" s="0" t="n">
        <v>3.888277</v>
      </c>
      <c r="Q2776" s="0" t="s">
        <v>288</v>
      </c>
    </row>
    <row r="2777" customFormat="false" ht="15" hidden="false" customHeight="false" outlineLevel="0" collapsed="false">
      <c r="A2777" s="0" t="s">
        <v>2059</v>
      </c>
      <c r="B2777" s="0" t="s">
        <v>288</v>
      </c>
      <c r="C2777" s="0" t="s">
        <v>325</v>
      </c>
      <c r="D2777" s="0" t="n">
        <v>20180711</v>
      </c>
      <c r="E2777" s="0" t="s">
        <v>2121</v>
      </c>
      <c r="F2777" s="0" t="n">
        <v>2000</v>
      </c>
      <c r="G2777" s="0" t="n">
        <v>98.497</v>
      </c>
      <c r="H2777" s="0" t="n">
        <v>4.004973</v>
      </c>
      <c r="J2777" s="224" t="n">
        <f aca="false">ROUND(D2777/10000,0)</f>
        <v>2018</v>
      </c>
      <c r="K2777" s="224" t="n">
        <f aca="false">ROUND((D2777-J2777*10000)/100,0)</f>
        <v>7</v>
      </c>
      <c r="L2777" s="224" t="n">
        <f aca="false">D2777-J2777*10000-K2777*100</f>
        <v>11</v>
      </c>
      <c r="M2777" s="325" t="n">
        <f aca="false">DATE(J2777,K2777,L2777)</f>
        <v>43292</v>
      </c>
      <c r="N2777" s="222" t="n">
        <f aca="false">M2777+E2777</f>
        <v>43292.5791087963</v>
      </c>
      <c r="O2777" s="0" t="n">
        <v>98.497</v>
      </c>
      <c r="P2777" s="0" t="n">
        <v>4.004973</v>
      </c>
      <c r="Q2777" s="0" t="s">
        <v>288</v>
      </c>
    </row>
    <row r="2778" customFormat="false" ht="15" hidden="false" customHeight="false" outlineLevel="0" collapsed="false">
      <c r="A2778" s="0" t="s">
        <v>2059</v>
      </c>
      <c r="B2778" s="0" t="s">
        <v>288</v>
      </c>
      <c r="C2778" s="0" t="s">
        <v>325</v>
      </c>
      <c r="D2778" s="0" t="n">
        <v>20180711</v>
      </c>
      <c r="E2778" s="0" t="s">
        <v>2122</v>
      </c>
      <c r="F2778" s="0" t="n">
        <v>8000</v>
      </c>
      <c r="G2778" s="0" t="n">
        <v>99.862</v>
      </c>
      <c r="H2778" s="0" t="n">
        <v>3.681551</v>
      </c>
      <c r="J2778" s="224" t="n">
        <f aca="false">ROUND(D2778/10000,0)</f>
        <v>2018</v>
      </c>
      <c r="K2778" s="224" t="n">
        <f aca="false">ROUND((D2778-J2778*10000)/100,0)</f>
        <v>7</v>
      </c>
      <c r="L2778" s="224" t="n">
        <f aca="false">D2778-J2778*10000-K2778*100</f>
        <v>11</v>
      </c>
      <c r="M2778" s="325" t="n">
        <f aca="false">DATE(J2778,K2778,L2778)</f>
        <v>43292</v>
      </c>
      <c r="N2778" s="222" t="n">
        <f aca="false">M2778+E2778</f>
        <v>43292.6449305556</v>
      </c>
      <c r="O2778" s="0" t="n">
        <v>99.862</v>
      </c>
      <c r="P2778" s="0" t="n">
        <v>3.681551</v>
      </c>
      <c r="Q2778" s="0" t="s">
        <v>288</v>
      </c>
    </row>
    <row r="2779" customFormat="false" ht="15" hidden="false" customHeight="false" outlineLevel="0" collapsed="false">
      <c r="A2779" s="0" t="s">
        <v>2059</v>
      </c>
      <c r="B2779" s="0" t="s">
        <v>288</v>
      </c>
      <c r="C2779" s="0" t="s">
        <v>325</v>
      </c>
      <c r="D2779" s="0" t="n">
        <v>20180711</v>
      </c>
      <c r="E2779" s="0" t="s">
        <v>2122</v>
      </c>
      <c r="F2779" s="0" t="n">
        <v>8000</v>
      </c>
      <c r="G2779" s="0" t="n">
        <v>98.762</v>
      </c>
      <c r="H2779" s="0" t="n">
        <v>3.941778</v>
      </c>
      <c r="J2779" s="224" t="n">
        <f aca="false">ROUND(D2779/10000,0)</f>
        <v>2018</v>
      </c>
      <c r="K2779" s="224" t="n">
        <f aca="false">ROUND((D2779-J2779*10000)/100,0)</f>
        <v>7</v>
      </c>
      <c r="L2779" s="224" t="n">
        <f aca="false">D2779-J2779*10000-K2779*100</f>
        <v>11</v>
      </c>
      <c r="M2779" s="325" t="n">
        <f aca="false">DATE(J2779,K2779,L2779)</f>
        <v>43292</v>
      </c>
      <c r="N2779" s="222" t="n">
        <f aca="false">M2779+E2779</f>
        <v>43292.6449305556</v>
      </c>
      <c r="O2779" s="0" t="n">
        <v>98.762</v>
      </c>
      <c r="P2779" s="0" t="n">
        <v>3.941778</v>
      </c>
      <c r="Q2779" s="0" t="s">
        <v>288</v>
      </c>
    </row>
    <row r="2780" customFormat="false" ht="15" hidden="false" customHeight="false" outlineLevel="0" collapsed="false">
      <c r="A2780" s="0" t="s">
        <v>2059</v>
      </c>
      <c r="B2780" s="0" t="s">
        <v>288</v>
      </c>
      <c r="C2780" s="0" t="s">
        <v>325</v>
      </c>
      <c r="D2780" s="0" t="n">
        <v>20180711</v>
      </c>
      <c r="E2780" s="0" t="s">
        <v>2123</v>
      </c>
      <c r="F2780" s="0" t="n">
        <v>25000</v>
      </c>
      <c r="G2780" s="0" t="n">
        <v>98.923</v>
      </c>
      <c r="H2780" s="0" t="n">
        <v>3.90348</v>
      </c>
      <c r="J2780" s="224" t="n">
        <f aca="false">ROUND(D2780/10000,0)</f>
        <v>2018</v>
      </c>
      <c r="K2780" s="224" t="n">
        <f aca="false">ROUND((D2780-J2780*10000)/100,0)</f>
        <v>7</v>
      </c>
      <c r="L2780" s="224" t="n">
        <f aca="false">D2780-J2780*10000-K2780*100</f>
        <v>11</v>
      </c>
      <c r="M2780" s="325" t="n">
        <f aca="false">DATE(J2780,K2780,L2780)</f>
        <v>43292</v>
      </c>
      <c r="N2780" s="222" t="n">
        <f aca="false">M2780+E2780</f>
        <v>43292.6514236111</v>
      </c>
      <c r="O2780" s="0" t="n">
        <v>98.923</v>
      </c>
      <c r="P2780" s="0" t="n">
        <v>3.90348</v>
      </c>
      <c r="Q2780" s="0" t="s">
        <v>288</v>
      </c>
    </row>
    <row r="2781" customFormat="false" ht="15" hidden="false" customHeight="false" outlineLevel="0" collapsed="false">
      <c r="A2781" s="0" t="s">
        <v>2059</v>
      </c>
      <c r="B2781" s="0" t="s">
        <v>288</v>
      </c>
      <c r="C2781" s="0" t="s">
        <v>325</v>
      </c>
      <c r="D2781" s="0" t="n">
        <v>20180711</v>
      </c>
      <c r="E2781" s="0" t="s">
        <v>2123</v>
      </c>
      <c r="F2781" s="0" t="n">
        <v>25000</v>
      </c>
      <c r="G2781" s="0" t="n">
        <v>100.023</v>
      </c>
      <c r="H2781" s="0" t="n">
        <v>3.643743</v>
      </c>
      <c r="J2781" s="224" t="n">
        <f aca="false">ROUND(D2781/10000,0)</f>
        <v>2018</v>
      </c>
      <c r="K2781" s="224" t="n">
        <f aca="false">ROUND((D2781-J2781*10000)/100,0)</f>
        <v>7</v>
      </c>
      <c r="L2781" s="224" t="n">
        <f aca="false">D2781-J2781*10000-K2781*100</f>
        <v>11</v>
      </c>
      <c r="M2781" s="325" t="n">
        <f aca="false">DATE(J2781,K2781,L2781)</f>
        <v>43292</v>
      </c>
      <c r="N2781" s="222" t="n">
        <f aca="false">M2781+E2781</f>
        <v>43292.6514236111</v>
      </c>
      <c r="O2781" s="0" t="n">
        <v>100.023</v>
      </c>
      <c r="P2781" s="0" t="n">
        <v>3.643743</v>
      </c>
      <c r="Q2781" s="0" t="s">
        <v>288</v>
      </c>
    </row>
    <row r="2782" customFormat="false" ht="15" hidden="false" customHeight="false" outlineLevel="0" collapsed="false">
      <c r="A2782" s="0" t="s">
        <v>2059</v>
      </c>
      <c r="B2782" s="0" t="s">
        <v>288</v>
      </c>
      <c r="C2782" s="0" t="s">
        <v>325</v>
      </c>
      <c r="D2782" s="0" t="n">
        <v>20180711</v>
      </c>
      <c r="E2782" s="0" t="s">
        <v>2124</v>
      </c>
      <c r="F2782" s="0" t="n">
        <v>12000</v>
      </c>
      <c r="G2782" s="0" t="n">
        <v>99.937</v>
      </c>
      <c r="H2782" s="0" t="n">
        <v>3.66393</v>
      </c>
      <c r="J2782" s="224" t="n">
        <f aca="false">ROUND(D2782/10000,0)</f>
        <v>2018</v>
      </c>
      <c r="K2782" s="224" t="n">
        <f aca="false">ROUND((D2782-J2782*10000)/100,0)</f>
        <v>7</v>
      </c>
      <c r="L2782" s="224" t="n">
        <f aca="false">D2782-J2782*10000-K2782*100</f>
        <v>11</v>
      </c>
      <c r="M2782" s="325" t="n">
        <f aca="false">DATE(J2782,K2782,L2782)</f>
        <v>43292</v>
      </c>
      <c r="N2782" s="222" t="n">
        <f aca="false">M2782+E2782</f>
        <v>43292.6897337963</v>
      </c>
      <c r="O2782" s="0" t="n">
        <v>99.937</v>
      </c>
      <c r="P2782" s="0" t="n">
        <v>3.66393</v>
      </c>
      <c r="Q2782" s="0" t="s">
        <v>288</v>
      </c>
    </row>
    <row r="2783" customFormat="false" ht="15" hidden="false" customHeight="false" outlineLevel="0" collapsed="false">
      <c r="A2783" s="0" t="s">
        <v>2059</v>
      </c>
      <c r="B2783" s="0" t="s">
        <v>288</v>
      </c>
      <c r="C2783" s="0" t="s">
        <v>325</v>
      </c>
      <c r="D2783" s="0" t="n">
        <v>20180712</v>
      </c>
      <c r="E2783" s="0" t="s">
        <v>2125</v>
      </c>
      <c r="F2783" s="0" t="n">
        <v>10000</v>
      </c>
      <c r="G2783" s="0" t="n">
        <v>98.911</v>
      </c>
      <c r="H2783" s="0" t="n">
        <v>3.906775</v>
      </c>
      <c r="J2783" s="224" t="n">
        <f aca="false">ROUND(D2783/10000,0)</f>
        <v>2018</v>
      </c>
      <c r="K2783" s="224" t="n">
        <f aca="false">ROUND((D2783-J2783*10000)/100,0)</f>
        <v>7</v>
      </c>
      <c r="L2783" s="224" t="n">
        <f aca="false">D2783-J2783*10000-K2783*100</f>
        <v>12</v>
      </c>
      <c r="M2783" s="325" t="n">
        <f aca="false">DATE(J2783,K2783,L2783)</f>
        <v>43293</v>
      </c>
      <c r="N2783" s="222" t="n">
        <f aca="false">M2783+E2783</f>
        <v>43293.4184953704</v>
      </c>
      <c r="O2783" s="0" t="n">
        <v>98.911</v>
      </c>
      <c r="P2783" s="0" t="n">
        <v>3.906775</v>
      </c>
      <c r="Q2783" s="0" t="s">
        <v>288</v>
      </c>
    </row>
    <row r="2784" customFormat="false" ht="15" hidden="false" customHeight="false" outlineLevel="0" collapsed="false">
      <c r="A2784" s="0" t="s">
        <v>2059</v>
      </c>
      <c r="B2784" s="0" t="s">
        <v>288</v>
      </c>
      <c r="C2784" s="0" t="s">
        <v>325</v>
      </c>
      <c r="D2784" s="0" t="n">
        <v>20180712</v>
      </c>
      <c r="E2784" s="0" t="s">
        <v>2125</v>
      </c>
      <c r="F2784" s="0" t="n">
        <v>15000</v>
      </c>
      <c r="G2784" s="0" t="n">
        <v>98.908</v>
      </c>
      <c r="H2784" s="0" t="n">
        <v>3.907489</v>
      </c>
      <c r="J2784" s="224" t="n">
        <f aca="false">ROUND(D2784/10000,0)</f>
        <v>2018</v>
      </c>
      <c r="K2784" s="224" t="n">
        <f aca="false">ROUND((D2784-J2784*10000)/100,0)</f>
        <v>7</v>
      </c>
      <c r="L2784" s="224" t="n">
        <f aca="false">D2784-J2784*10000-K2784*100</f>
        <v>12</v>
      </c>
      <c r="M2784" s="325" t="n">
        <f aca="false">DATE(J2784,K2784,L2784)</f>
        <v>43293</v>
      </c>
      <c r="N2784" s="222" t="n">
        <f aca="false">M2784+E2784</f>
        <v>43293.4184953704</v>
      </c>
      <c r="O2784" s="0" t="n">
        <v>98.908</v>
      </c>
      <c r="P2784" s="0" t="n">
        <v>3.907489</v>
      </c>
      <c r="Q2784" s="0" t="s">
        <v>288</v>
      </c>
    </row>
    <row r="2785" customFormat="false" ht="15" hidden="false" customHeight="false" outlineLevel="0" collapsed="false">
      <c r="A2785" s="0" t="s">
        <v>2059</v>
      </c>
      <c r="B2785" s="0" t="s">
        <v>288</v>
      </c>
      <c r="C2785" s="0" t="s">
        <v>325</v>
      </c>
      <c r="D2785" s="0" t="n">
        <v>20180712</v>
      </c>
      <c r="E2785" s="0" t="s">
        <v>2125</v>
      </c>
      <c r="F2785" s="0" t="n">
        <v>15000</v>
      </c>
      <c r="G2785" s="0" t="n">
        <v>98.908</v>
      </c>
      <c r="H2785" s="0" t="n">
        <v>3.907489</v>
      </c>
      <c r="J2785" s="224" t="n">
        <f aca="false">ROUND(D2785/10000,0)</f>
        <v>2018</v>
      </c>
      <c r="K2785" s="224" t="n">
        <f aca="false">ROUND((D2785-J2785*10000)/100,0)</f>
        <v>7</v>
      </c>
      <c r="L2785" s="224" t="n">
        <f aca="false">D2785-J2785*10000-K2785*100</f>
        <v>12</v>
      </c>
      <c r="M2785" s="325" t="n">
        <f aca="false">DATE(J2785,K2785,L2785)</f>
        <v>43293</v>
      </c>
      <c r="N2785" s="222" t="n">
        <f aca="false">M2785+E2785</f>
        <v>43293.4184953704</v>
      </c>
      <c r="O2785" s="0" t="n">
        <v>98.908</v>
      </c>
      <c r="P2785" s="0" t="n">
        <v>3.907489</v>
      </c>
      <c r="Q2785" s="0" t="s">
        <v>288</v>
      </c>
    </row>
    <row r="2786" customFormat="false" ht="15" hidden="false" customHeight="false" outlineLevel="0" collapsed="false">
      <c r="A2786" s="0" t="s">
        <v>2059</v>
      </c>
      <c r="B2786" s="0" t="s">
        <v>288</v>
      </c>
      <c r="C2786" s="0" t="s">
        <v>325</v>
      </c>
      <c r="D2786" s="0" t="n">
        <v>20180712</v>
      </c>
      <c r="E2786" s="0" t="s">
        <v>2126</v>
      </c>
      <c r="F2786" s="0" t="n">
        <v>5000</v>
      </c>
      <c r="G2786" s="0" t="n">
        <v>98.903</v>
      </c>
      <c r="H2786" s="0" t="n">
        <v>3.90868</v>
      </c>
      <c r="J2786" s="224" t="n">
        <f aca="false">ROUND(D2786/10000,0)</f>
        <v>2018</v>
      </c>
      <c r="K2786" s="224" t="n">
        <f aca="false">ROUND((D2786-J2786*10000)/100,0)</f>
        <v>7</v>
      </c>
      <c r="L2786" s="224" t="n">
        <f aca="false">D2786-J2786*10000-K2786*100</f>
        <v>12</v>
      </c>
      <c r="M2786" s="325" t="n">
        <f aca="false">DATE(J2786,K2786,L2786)</f>
        <v>43293</v>
      </c>
      <c r="N2786" s="222" t="n">
        <f aca="false">M2786+E2786</f>
        <v>43293.4185069444</v>
      </c>
      <c r="O2786" s="0" t="n">
        <v>98.903</v>
      </c>
      <c r="P2786" s="0" t="n">
        <v>3.90868</v>
      </c>
      <c r="Q2786" s="0" t="s">
        <v>288</v>
      </c>
    </row>
    <row r="2787" customFormat="false" ht="15" hidden="false" customHeight="false" outlineLevel="0" collapsed="false">
      <c r="A2787" s="0" t="s">
        <v>2059</v>
      </c>
      <c r="B2787" s="0" t="s">
        <v>288</v>
      </c>
      <c r="C2787" s="0" t="s">
        <v>325</v>
      </c>
      <c r="D2787" s="0" t="n">
        <v>20180712</v>
      </c>
      <c r="E2787" s="0" t="s">
        <v>2127</v>
      </c>
      <c r="F2787" s="0" t="n">
        <v>4000</v>
      </c>
      <c r="G2787" s="0" t="n">
        <v>98.395</v>
      </c>
      <c r="H2787" s="0" t="n">
        <v>4.029995</v>
      </c>
      <c r="J2787" s="224" t="n">
        <f aca="false">ROUND(D2787/10000,0)</f>
        <v>2018</v>
      </c>
      <c r="K2787" s="224" t="n">
        <f aca="false">ROUND((D2787-J2787*10000)/100,0)</f>
        <v>7</v>
      </c>
      <c r="L2787" s="224" t="n">
        <f aca="false">D2787-J2787*10000-K2787*100</f>
        <v>12</v>
      </c>
      <c r="M2787" s="325" t="n">
        <f aca="false">DATE(J2787,K2787,L2787)</f>
        <v>43293</v>
      </c>
      <c r="N2787" s="222" t="n">
        <f aca="false">M2787+E2787</f>
        <v>43293.4530787037</v>
      </c>
      <c r="O2787" s="0" t="n">
        <v>98.395</v>
      </c>
      <c r="P2787" s="0" t="n">
        <v>4.029995</v>
      </c>
      <c r="Q2787" s="0" t="s">
        <v>288</v>
      </c>
    </row>
    <row r="2788" customFormat="false" ht="15" hidden="false" customHeight="false" outlineLevel="0" collapsed="false">
      <c r="A2788" s="0" t="s">
        <v>2059</v>
      </c>
      <c r="B2788" s="0" t="s">
        <v>288</v>
      </c>
      <c r="C2788" s="0" t="s">
        <v>325</v>
      </c>
      <c r="D2788" s="0" t="n">
        <v>20180712</v>
      </c>
      <c r="E2788" s="0" t="s">
        <v>2127</v>
      </c>
      <c r="F2788" s="0" t="n">
        <v>4000</v>
      </c>
      <c r="G2788" s="0" t="n">
        <v>98.637</v>
      </c>
      <c r="H2788" s="0" t="n">
        <v>3.972112</v>
      </c>
      <c r="J2788" s="224" t="n">
        <f aca="false">ROUND(D2788/10000,0)</f>
        <v>2018</v>
      </c>
      <c r="K2788" s="224" t="n">
        <f aca="false">ROUND((D2788-J2788*10000)/100,0)</f>
        <v>7</v>
      </c>
      <c r="L2788" s="224" t="n">
        <f aca="false">D2788-J2788*10000-K2788*100</f>
        <v>12</v>
      </c>
      <c r="M2788" s="325" t="n">
        <f aca="false">DATE(J2788,K2788,L2788)</f>
        <v>43293</v>
      </c>
      <c r="N2788" s="222" t="n">
        <f aca="false">M2788+E2788</f>
        <v>43293.4530787037</v>
      </c>
      <c r="O2788" s="0" t="n">
        <v>98.637</v>
      </c>
      <c r="P2788" s="0" t="n">
        <v>3.972112</v>
      </c>
      <c r="Q2788" s="0" t="s">
        <v>288</v>
      </c>
    </row>
    <row r="2789" customFormat="false" ht="15" hidden="false" customHeight="false" outlineLevel="0" collapsed="false">
      <c r="A2789" s="0" t="s">
        <v>2059</v>
      </c>
      <c r="B2789" s="0" t="s">
        <v>288</v>
      </c>
      <c r="C2789" s="0" t="s">
        <v>325</v>
      </c>
      <c r="D2789" s="0" t="n">
        <v>20180712</v>
      </c>
      <c r="E2789" s="0" t="s">
        <v>2128</v>
      </c>
      <c r="F2789" s="0" t="n">
        <v>25000</v>
      </c>
      <c r="G2789" s="0" t="n">
        <v>99.3535</v>
      </c>
      <c r="H2789" s="0" t="n">
        <v>3.8017</v>
      </c>
      <c r="J2789" s="224" t="n">
        <f aca="false">ROUND(D2789/10000,0)</f>
        <v>2018</v>
      </c>
      <c r="K2789" s="224" t="n">
        <f aca="false">ROUND((D2789-J2789*10000)/100,0)</f>
        <v>7</v>
      </c>
      <c r="L2789" s="224" t="n">
        <f aca="false">D2789-J2789*10000-K2789*100</f>
        <v>12</v>
      </c>
      <c r="M2789" s="325" t="n">
        <f aca="false">DATE(J2789,K2789,L2789)</f>
        <v>43293</v>
      </c>
      <c r="N2789" s="222" t="n">
        <f aca="false">M2789+E2789</f>
        <v>43293.4996064815</v>
      </c>
      <c r="O2789" s="0" t="n">
        <v>99.3535</v>
      </c>
      <c r="P2789" s="0" t="n">
        <v>3.8017</v>
      </c>
      <c r="Q2789" s="0" t="s">
        <v>288</v>
      </c>
    </row>
    <row r="2790" customFormat="false" ht="15" hidden="false" customHeight="false" outlineLevel="0" collapsed="false">
      <c r="A2790" s="0" t="s">
        <v>2059</v>
      </c>
      <c r="B2790" s="0" t="s">
        <v>288</v>
      </c>
      <c r="C2790" s="0" t="s">
        <v>325</v>
      </c>
      <c r="D2790" s="0" t="n">
        <v>20180712</v>
      </c>
      <c r="E2790" s="0" t="s">
        <v>2128</v>
      </c>
      <c r="F2790" s="0" t="n">
        <v>25000</v>
      </c>
      <c r="G2790" s="0" t="n">
        <v>98.9535</v>
      </c>
      <c r="H2790" s="0" t="n">
        <v>3.896659</v>
      </c>
      <c r="J2790" s="224" t="n">
        <f aca="false">ROUND(D2790/10000,0)</f>
        <v>2018</v>
      </c>
      <c r="K2790" s="224" t="n">
        <f aca="false">ROUND((D2790-J2790*10000)/100,0)</f>
        <v>7</v>
      </c>
      <c r="L2790" s="224" t="n">
        <f aca="false">D2790-J2790*10000-K2790*100</f>
        <v>12</v>
      </c>
      <c r="M2790" s="325" t="n">
        <f aca="false">DATE(J2790,K2790,L2790)</f>
        <v>43293</v>
      </c>
      <c r="N2790" s="222" t="n">
        <f aca="false">M2790+E2790</f>
        <v>43293.4996064815</v>
      </c>
      <c r="O2790" s="0" t="n">
        <v>98.9535</v>
      </c>
      <c r="P2790" s="0" t="n">
        <v>3.896659</v>
      </c>
      <c r="Q2790" s="0" t="s">
        <v>288</v>
      </c>
    </row>
    <row r="2791" customFormat="false" ht="15" hidden="false" customHeight="false" outlineLevel="0" collapsed="false">
      <c r="A2791" s="0" t="s">
        <v>2059</v>
      </c>
      <c r="B2791" s="0" t="s">
        <v>288</v>
      </c>
      <c r="C2791" s="0" t="s">
        <v>325</v>
      </c>
      <c r="D2791" s="0" t="n">
        <v>20180712</v>
      </c>
      <c r="E2791" s="0" t="s">
        <v>2129</v>
      </c>
      <c r="F2791" s="0" t="n">
        <v>40000</v>
      </c>
      <c r="G2791" s="0" t="n">
        <v>98.432</v>
      </c>
      <c r="H2791" s="0" t="n">
        <v>4.021134</v>
      </c>
      <c r="J2791" s="224" t="n">
        <f aca="false">ROUND(D2791/10000,0)</f>
        <v>2018</v>
      </c>
      <c r="K2791" s="224" t="n">
        <f aca="false">ROUND((D2791-J2791*10000)/100,0)</f>
        <v>7</v>
      </c>
      <c r="L2791" s="224" t="n">
        <f aca="false">D2791-J2791*10000-K2791*100</f>
        <v>12</v>
      </c>
      <c r="M2791" s="325" t="n">
        <f aca="false">DATE(J2791,K2791,L2791)</f>
        <v>43293</v>
      </c>
      <c r="N2791" s="222" t="n">
        <f aca="false">M2791+E2791</f>
        <v>43293.5432291667</v>
      </c>
      <c r="O2791" s="0" t="n">
        <v>98.432</v>
      </c>
      <c r="P2791" s="0" t="n">
        <v>4.021134</v>
      </c>
      <c r="Q2791" s="0" t="s">
        <v>288</v>
      </c>
    </row>
    <row r="2792" customFormat="false" ht="15" hidden="false" customHeight="false" outlineLevel="0" collapsed="false">
      <c r="A2792" s="0" t="s">
        <v>2059</v>
      </c>
      <c r="B2792" s="0" t="s">
        <v>288</v>
      </c>
      <c r="C2792" s="0" t="s">
        <v>325</v>
      </c>
      <c r="D2792" s="0" t="n">
        <v>20180712</v>
      </c>
      <c r="E2792" s="0" t="s">
        <v>2130</v>
      </c>
      <c r="F2792" s="0" t="n">
        <v>46000</v>
      </c>
      <c r="G2792" s="0" t="n">
        <v>98.936</v>
      </c>
      <c r="H2792" s="0" t="n">
        <v>3.900824</v>
      </c>
      <c r="J2792" s="224" t="n">
        <f aca="false">ROUND(D2792/10000,0)</f>
        <v>2018</v>
      </c>
      <c r="K2792" s="224" t="n">
        <f aca="false">ROUND((D2792-J2792*10000)/100,0)</f>
        <v>7</v>
      </c>
      <c r="L2792" s="224" t="n">
        <f aca="false">D2792-J2792*10000-K2792*100</f>
        <v>12</v>
      </c>
      <c r="M2792" s="325" t="n">
        <f aca="false">DATE(J2792,K2792,L2792)</f>
        <v>43293</v>
      </c>
      <c r="N2792" s="222" t="n">
        <f aca="false">M2792+E2792</f>
        <v>43293.5448148148</v>
      </c>
      <c r="O2792" s="0" t="n">
        <v>98.936</v>
      </c>
      <c r="P2792" s="0" t="n">
        <v>3.900824</v>
      </c>
      <c r="Q2792" s="0" t="s">
        <v>288</v>
      </c>
    </row>
    <row r="2793" customFormat="false" ht="15" hidden="false" customHeight="false" outlineLevel="0" collapsed="false">
      <c r="A2793" s="0" t="s">
        <v>2059</v>
      </c>
      <c r="B2793" s="0" t="s">
        <v>288</v>
      </c>
      <c r="C2793" s="0" t="s">
        <v>325</v>
      </c>
      <c r="D2793" s="0" t="n">
        <v>20180712</v>
      </c>
      <c r="E2793" s="0" t="s">
        <v>2131</v>
      </c>
      <c r="F2793" s="0" t="s">
        <v>575</v>
      </c>
      <c r="G2793" s="0" t="n">
        <v>98.445</v>
      </c>
      <c r="H2793" s="0" t="n">
        <v>4.018022</v>
      </c>
      <c r="J2793" s="224" t="n">
        <f aca="false">ROUND(D2793/10000,0)</f>
        <v>2018</v>
      </c>
      <c r="K2793" s="224" t="n">
        <f aca="false">ROUND((D2793-J2793*10000)/100,0)</f>
        <v>7</v>
      </c>
      <c r="L2793" s="224" t="n">
        <f aca="false">D2793-J2793*10000-K2793*100</f>
        <v>12</v>
      </c>
      <c r="M2793" s="325" t="n">
        <f aca="false">DATE(J2793,K2793,L2793)</f>
        <v>43293</v>
      </c>
      <c r="N2793" s="222" t="n">
        <f aca="false">M2793+E2793</f>
        <v>43293.7050347222</v>
      </c>
      <c r="O2793" s="0" t="n">
        <v>98.445</v>
      </c>
      <c r="P2793" s="0" t="n">
        <v>4.018022</v>
      </c>
      <c r="Q2793" s="0" t="s">
        <v>288</v>
      </c>
    </row>
    <row r="2794" customFormat="false" ht="15" hidden="false" customHeight="false" outlineLevel="0" collapsed="false">
      <c r="A2794" s="0" t="s">
        <v>2059</v>
      </c>
      <c r="B2794" s="0" t="s">
        <v>288</v>
      </c>
      <c r="C2794" s="0" t="s">
        <v>325</v>
      </c>
      <c r="D2794" s="0" t="n">
        <v>20180713</v>
      </c>
      <c r="E2794" s="0" t="s">
        <v>2132</v>
      </c>
      <c r="F2794" s="0" t="n">
        <v>300000</v>
      </c>
      <c r="G2794" s="0" t="n">
        <v>98.707</v>
      </c>
      <c r="H2794" s="0" t="n">
        <v>3.955575</v>
      </c>
      <c r="J2794" s="224" t="n">
        <f aca="false">ROUND(D2794/10000,0)</f>
        <v>2018</v>
      </c>
      <c r="K2794" s="224" t="n">
        <f aca="false">ROUND((D2794-J2794*10000)/100,0)</f>
        <v>7</v>
      </c>
      <c r="L2794" s="224" t="n">
        <f aca="false">D2794-J2794*10000-K2794*100</f>
        <v>13</v>
      </c>
      <c r="M2794" s="325" t="n">
        <f aca="false">DATE(J2794,K2794,L2794)</f>
        <v>43294</v>
      </c>
      <c r="N2794" s="222" t="n">
        <f aca="false">M2794+E2794</f>
        <v>43294.3975462963</v>
      </c>
      <c r="O2794" s="0" t="n">
        <v>98.707</v>
      </c>
      <c r="P2794" s="0" t="n">
        <v>3.955575</v>
      </c>
      <c r="Q2794" s="0" t="s">
        <v>288</v>
      </c>
    </row>
    <row r="2795" customFormat="false" ht="15" hidden="false" customHeight="false" outlineLevel="0" collapsed="false">
      <c r="A2795" s="0" t="s">
        <v>2059</v>
      </c>
      <c r="B2795" s="0" t="s">
        <v>288</v>
      </c>
      <c r="C2795" s="0" t="s">
        <v>325</v>
      </c>
      <c r="D2795" s="0" t="n">
        <v>20180713</v>
      </c>
      <c r="E2795" s="0" t="s">
        <v>2133</v>
      </c>
      <c r="F2795" s="0" t="n">
        <v>5000000</v>
      </c>
      <c r="G2795" s="0" t="n">
        <v>98.617</v>
      </c>
      <c r="H2795" s="0" t="n">
        <v>3.977077</v>
      </c>
      <c r="J2795" s="224" t="n">
        <f aca="false">ROUND(D2795/10000,0)</f>
        <v>2018</v>
      </c>
      <c r="K2795" s="224" t="n">
        <f aca="false">ROUND((D2795-J2795*10000)/100,0)</f>
        <v>7</v>
      </c>
      <c r="L2795" s="224" t="n">
        <f aca="false">D2795-J2795*10000-K2795*100</f>
        <v>13</v>
      </c>
      <c r="M2795" s="325" t="n">
        <f aca="false">DATE(J2795,K2795,L2795)</f>
        <v>43294</v>
      </c>
      <c r="N2795" s="222" t="n">
        <f aca="false">M2795+E2795</f>
        <v>43294.424375</v>
      </c>
      <c r="O2795" s="0" t="n">
        <v>98.617</v>
      </c>
      <c r="P2795" s="0" t="n">
        <v>3.977077</v>
      </c>
      <c r="Q2795" s="0" t="s">
        <v>288</v>
      </c>
    </row>
    <row r="2796" customFormat="false" ht="15" hidden="false" customHeight="false" outlineLevel="0" collapsed="false">
      <c r="A2796" s="0" t="s">
        <v>2059</v>
      </c>
      <c r="B2796" s="0" t="s">
        <v>288</v>
      </c>
      <c r="C2796" s="0" t="s">
        <v>325</v>
      </c>
      <c r="D2796" s="0" t="n">
        <v>20180713</v>
      </c>
      <c r="E2796" s="0" t="s">
        <v>2134</v>
      </c>
      <c r="F2796" s="0" t="n">
        <v>225000</v>
      </c>
      <c r="G2796" s="0" t="n">
        <v>98.625</v>
      </c>
      <c r="H2796" s="0" t="n">
        <v>3.974979</v>
      </c>
      <c r="J2796" s="224" t="n">
        <f aca="false">ROUND(D2796/10000,0)</f>
        <v>2018</v>
      </c>
      <c r="K2796" s="224" t="n">
        <f aca="false">ROUND((D2796-J2796*10000)/100,0)</f>
        <v>7</v>
      </c>
      <c r="L2796" s="224" t="n">
        <f aca="false">D2796-J2796*10000-K2796*100</f>
        <v>13</v>
      </c>
      <c r="M2796" s="325" t="n">
        <f aca="false">DATE(J2796,K2796,L2796)</f>
        <v>43294</v>
      </c>
      <c r="N2796" s="222" t="n">
        <f aca="false">M2796+E2796</f>
        <v>43294.4524074074</v>
      </c>
      <c r="O2796" s="0" t="n">
        <v>98.625</v>
      </c>
      <c r="P2796" s="0" t="n">
        <v>3.974979</v>
      </c>
      <c r="Q2796" s="0" t="s">
        <v>288</v>
      </c>
    </row>
    <row r="2797" customFormat="false" ht="15" hidden="false" customHeight="false" outlineLevel="0" collapsed="false">
      <c r="A2797" s="0" t="s">
        <v>2059</v>
      </c>
      <c r="B2797" s="0" t="s">
        <v>288</v>
      </c>
      <c r="C2797" s="0" t="s">
        <v>325</v>
      </c>
      <c r="D2797" s="0" t="n">
        <v>20180713</v>
      </c>
      <c r="E2797" s="0" t="s">
        <v>2135</v>
      </c>
      <c r="F2797" s="0" t="n">
        <v>500000</v>
      </c>
      <c r="G2797" s="0" t="n">
        <v>98.554</v>
      </c>
      <c r="H2797" s="0" t="n">
        <v>3.992141</v>
      </c>
      <c r="J2797" s="224" t="n">
        <f aca="false">ROUND(D2797/10000,0)</f>
        <v>2018</v>
      </c>
      <c r="K2797" s="224" t="n">
        <f aca="false">ROUND((D2797-J2797*10000)/100,0)</f>
        <v>7</v>
      </c>
      <c r="L2797" s="224" t="n">
        <f aca="false">D2797-J2797*10000-K2797*100</f>
        <v>13</v>
      </c>
      <c r="M2797" s="325" t="n">
        <f aca="false">DATE(J2797,K2797,L2797)</f>
        <v>43294</v>
      </c>
      <c r="N2797" s="222" t="n">
        <f aca="false">M2797+E2797</f>
        <v>43294.4808912037</v>
      </c>
      <c r="O2797" s="0" t="n">
        <v>98.554</v>
      </c>
      <c r="P2797" s="0" t="n">
        <v>3.992141</v>
      </c>
      <c r="Q2797" s="0" t="s">
        <v>288</v>
      </c>
    </row>
    <row r="2798" customFormat="false" ht="15" hidden="false" customHeight="false" outlineLevel="0" collapsed="false">
      <c r="A2798" s="0" t="s">
        <v>2059</v>
      </c>
      <c r="B2798" s="0" t="s">
        <v>288</v>
      </c>
      <c r="C2798" s="0" t="s">
        <v>325</v>
      </c>
      <c r="D2798" s="0" t="n">
        <v>20180713</v>
      </c>
      <c r="E2798" s="0" t="s">
        <v>2136</v>
      </c>
      <c r="F2798" s="0" t="n">
        <v>500000</v>
      </c>
      <c r="G2798" s="0" t="n">
        <v>98.512</v>
      </c>
      <c r="H2798" s="0" t="n">
        <v>4.00219</v>
      </c>
      <c r="J2798" s="224" t="n">
        <f aca="false">ROUND(D2798/10000,0)</f>
        <v>2018</v>
      </c>
      <c r="K2798" s="224" t="n">
        <f aca="false">ROUND((D2798-J2798*10000)/100,0)</f>
        <v>7</v>
      </c>
      <c r="L2798" s="224" t="n">
        <f aca="false">D2798-J2798*10000-K2798*100</f>
        <v>13</v>
      </c>
      <c r="M2798" s="325" t="n">
        <f aca="false">DATE(J2798,K2798,L2798)</f>
        <v>43294</v>
      </c>
      <c r="N2798" s="222" t="n">
        <f aca="false">M2798+E2798</f>
        <v>43294.4811226852</v>
      </c>
      <c r="O2798" s="0" t="n">
        <v>98.512</v>
      </c>
      <c r="P2798" s="0" t="n">
        <v>4.00219</v>
      </c>
      <c r="Q2798" s="0" t="s">
        <v>288</v>
      </c>
    </row>
    <row r="2799" customFormat="false" ht="15" hidden="false" customHeight="false" outlineLevel="0" collapsed="false">
      <c r="A2799" s="0" t="s">
        <v>2059</v>
      </c>
      <c r="B2799" s="0" t="s">
        <v>288</v>
      </c>
      <c r="C2799" s="0" t="s">
        <v>325</v>
      </c>
      <c r="D2799" s="0" t="n">
        <v>20180713</v>
      </c>
      <c r="E2799" s="0" t="s">
        <v>2070</v>
      </c>
      <c r="F2799" s="0" t="s">
        <v>575</v>
      </c>
      <c r="G2799" s="0" t="n">
        <v>98.634</v>
      </c>
      <c r="H2799" s="0" t="n">
        <v>3.973014</v>
      </c>
      <c r="J2799" s="224" t="n">
        <f aca="false">ROUND(D2799/10000,0)</f>
        <v>2018</v>
      </c>
      <c r="K2799" s="224" t="n">
        <f aca="false">ROUND((D2799-J2799*10000)/100,0)</f>
        <v>7</v>
      </c>
      <c r="L2799" s="224" t="n">
        <f aca="false">D2799-J2799*10000-K2799*100</f>
        <v>13</v>
      </c>
      <c r="M2799" s="325" t="n">
        <f aca="false">DATE(J2799,K2799,L2799)</f>
        <v>43294</v>
      </c>
      <c r="N2799" s="222" t="n">
        <f aca="false">M2799+E2799</f>
        <v>43294.4813541667</v>
      </c>
      <c r="O2799" s="0" t="n">
        <v>98.634</v>
      </c>
      <c r="P2799" s="0" t="n">
        <v>3.973014</v>
      </c>
      <c r="Q2799" s="0" t="s">
        <v>288</v>
      </c>
    </row>
    <row r="2800" customFormat="false" ht="15" hidden="false" customHeight="false" outlineLevel="0" collapsed="false">
      <c r="A2800" s="0" t="s">
        <v>2059</v>
      </c>
      <c r="B2800" s="0" t="s">
        <v>288</v>
      </c>
      <c r="C2800" s="0" t="s">
        <v>325</v>
      </c>
      <c r="D2800" s="0" t="n">
        <v>20180713</v>
      </c>
      <c r="E2800" s="0" t="s">
        <v>1787</v>
      </c>
      <c r="F2800" s="0" t="n">
        <v>10000</v>
      </c>
      <c r="G2800" s="0" t="n">
        <v>99.9</v>
      </c>
      <c r="H2800" s="0" t="n">
        <v>3.672698</v>
      </c>
      <c r="J2800" s="224" t="n">
        <f aca="false">ROUND(D2800/10000,0)</f>
        <v>2018</v>
      </c>
      <c r="K2800" s="224" t="n">
        <f aca="false">ROUND((D2800-J2800*10000)/100,0)</f>
        <v>7</v>
      </c>
      <c r="L2800" s="224" t="n">
        <f aca="false">D2800-J2800*10000-K2800*100</f>
        <v>13</v>
      </c>
      <c r="M2800" s="325" t="n">
        <f aca="false">DATE(J2800,K2800,L2800)</f>
        <v>43294</v>
      </c>
      <c r="N2800" s="222" t="n">
        <f aca="false">M2800+E2800</f>
        <v>43294.493287037</v>
      </c>
      <c r="O2800" s="0" t="n">
        <v>99.9</v>
      </c>
      <c r="P2800" s="0" t="n">
        <v>3.672698</v>
      </c>
      <c r="Q2800" s="0" t="s">
        <v>288</v>
      </c>
    </row>
    <row r="2801" customFormat="false" ht="15" hidden="false" customHeight="false" outlineLevel="0" collapsed="false">
      <c r="A2801" s="0" t="s">
        <v>2059</v>
      </c>
      <c r="B2801" s="0" t="s">
        <v>288</v>
      </c>
      <c r="C2801" s="0" t="s">
        <v>325</v>
      </c>
      <c r="D2801" s="0" t="n">
        <v>20180713</v>
      </c>
      <c r="E2801" s="0" t="s">
        <v>2137</v>
      </c>
      <c r="F2801" s="0" t="n">
        <v>10000</v>
      </c>
      <c r="G2801" s="0" t="n">
        <v>99.949</v>
      </c>
      <c r="H2801" s="0" t="n">
        <v>3.661164</v>
      </c>
      <c r="J2801" s="224" t="n">
        <f aca="false">ROUND(D2801/10000,0)</f>
        <v>2018</v>
      </c>
      <c r="K2801" s="224" t="n">
        <f aca="false">ROUND((D2801-J2801*10000)/100,0)</f>
        <v>7</v>
      </c>
      <c r="L2801" s="224" t="n">
        <f aca="false">D2801-J2801*10000-K2801*100</f>
        <v>13</v>
      </c>
      <c r="M2801" s="325" t="n">
        <f aca="false">DATE(J2801,K2801,L2801)</f>
        <v>43294</v>
      </c>
      <c r="N2801" s="222" t="n">
        <f aca="false">M2801+E2801</f>
        <v>43294.5275925926</v>
      </c>
      <c r="O2801" s="0" t="n">
        <v>99.949</v>
      </c>
      <c r="P2801" s="0" t="n">
        <v>3.661164</v>
      </c>
      <c r="Q2801" s="0" t="s">
        <v>288</v>
      </c>
    </row>
    <row r="2802" customFormat="false" ht="15" hidden="false" customHeight="false" outlineLevel="0" collapsed="false">
      <c r="A2802" s="0" t="s">
        <v>2059</v>
      </c>
      <c r="B2802" s="0" t="s">
        <v>288</v>
      </c>
      <c r="C2802" s="0" t="s">
        <v>325</v>
      </c>
      <c r="D2802" s="0" t="n">
        <v>20180713</v>
      </c>
      <c r="E2802" s="0" t="s">
        <v>2137</v>
      </c>
      <c r="F2802" s="0" t="n">
        <v>10000</v>
      </c>
      <c r="G2802" s="0" t="n">
        <v>98.935</v>
      </c>
      <c r="H2802" s="0" t="n">
        <v>3.901207</v>
      </c>
      <c r="J2802" s="224" t="n">
        <f aca="false">ROUND(D2802/10000,0)</f>
        <v>2018</v>
      </c>
      <c r="K2802" s="224" t="n">
        <f aca="false">ROUND((D2802-J2802*10000)/100,0)</f>
        <v>7</v>
      </c>
      <c r="L2802" s="224" t="n">
        <f aca="false">D2802-J2802*10000-K2802*100</f>
        <v>13</v>
      </c>
      <c r="M2802" s="325" t="n">
        <f aca="false">DATE(J2802,K2802,L2802)</f>
        <v>43294</v>
      </c>
      <c r="N2802" s="222" t="n">
        <f aca="false">M2802+E2802</f>
        <v>43294.5275925926</v>
      </c>
      <c r="O2802" s="0" t="n">
        <v>98.935</v>
      </c>
      <c r="P2802" s="0" t="n">
        <v>3.901207</v>
      </c>
      <c r="Q2802" s="0" t="s">
        <v>288</v>
      </c>
    </row>
    <row r="2803" customFormat="false" ht="15" hidden="false" customHeight="false" outlineLevel="0" collapsed="false">
      <c r="A2803" s="0" t="s">
        <v>2059</v>
      </c>
      <c r="B2803" s="0" t="s">
        <v>288</v>
      </c>
      <c r="C2803" s="0" t="s">
        <v>325</v>
      </c>
      <c r="D2803" s="0" t="n">
        <v>20180713</v>
      </c>
      <c r="E2803" s="0" t="s">
        <v>2137</v>
      </c>
      <c r="F2803" s="0" t="n">
        <v>10000</v>
      </c>
      <c r="G2803" s="0" t="n">
        <v>99.083</v>
      </c>
      <c r="H2803" s="0" t="n">
        <v>3.865993</v>
      </c>
      <c r="J2803" s="224" t="n">
        <f aca="false">ROUND(D2803/10000,0)</f>
        <v>2018</v>
      </c>
      <c r="K2803" s="224" t="n">
        <f aca="false">ROUND((D2803-J2803*10000)/100,0)</f>
        <v>7</v>
      </c>
      <c r="L2803" s="224" t="n">
        <f aca="false">D2803-J2803*10000-K2803*100</f>
        <v>13</v>
      </c>
      <c r="M2803" s="325" t="n">
        <f aca="false">DATE(J2803,K2803,L2803)</f>
        <v>43294</v>
      </c>
      <c r="N2803" s="222" t="n">
        <f aca="false">M2803+E2803</f>
        <v>43294.5275925926</v>
      </c>
      <c r="O2803" s="0" t="n">
        <v>99.083</v>
      </c>
      <c r="P2803" s="0" t="n">
        <v>3.865993</v>
      </c>
      <c r="Q2803" s="0" t="s">
        <v>288</v>
      </c>
    </row>
    <row r="2804" customFormat="false" ht="15" hidden="false" customHeight="false" outlineLevel="0" collapsed="false">
      <c r="A2804" s="0" t="s">
        <v>2059</v>
      </c>
      <c r="B2804" s="0" t="s">
        <v>288</v>
      </c>
      <c r="C2804" s="0" t="s">
        <v>325</v>
      </c>
      <c r="D2804" s="0" t="n">
        <v>20180713</v>
      </c>
      <c r="E2804" s="0" t="s">
        <v>2138</v>
      </c>
      <c r="F2804" s="0" t="n">
        <v>10000</v>
      </c>
      <c r="G2804" s="0" t="n">
        <v>98.935</v>
      </c>
      <c r="H2804" s="0" t="n">
        <v>3.901207</v>
      </c>
      <c r="J2804" s="224" t="n">
        <f aca="false">ROUND(D2804/10000,0)</f>
        <v>2018</v>
      </c>
      <c r="K2804" s="224" t="n">
        <f aca="false">ROUND((D2804-J2804*10000)/100,0)</f>
        <v>7</v>
      </c>
      <c r="L2804" s="224" t="n">
        <f aca="false">D2804-J2804*10000-K2804*100</f>
        <v>13</v>
      </c>
      <c r="M2804" s="325" t="n">
        <f aca="false">DATE(J2804,K2804,L2804)</f>
        <v>43294</v>
      </c>
      <c r="N2804" s="222" t="n">
        <f aca="false">M2804+E2804</f>
        <v>43294.5278356481</v>
      </c>
      <c r="O2804" s="0" t="n">
        <v>98.935</v>
      </c>
      <c r="P2804" s="0" t="n">
        <v>3.901207</v>
      </c>
      <c r="Q2804" s="0" t="s">
        <v>288</v>
      </c>
    </row>
    <row r="2805" customFormat="false" ht="15" hidden="false" customHeight="false" outlineLevel="0" collapsed="false">
      <c r="A2805" s="0" t="s">
        <v>2059</v>
      </c>
      <c r="B2805" s="0" t="s">
        <v>288</v>
      </c>
      <c r="C2805" s="0" t="s">
        <v>325</v>
      </c>
      <c r="D2805" s="0" t="n">
        <v>20180713</v>
      </c>
      <c r="E2805" s="0" t="s">
        <v>2139</v>
      </c>
      <c r="F2805" s="0" t="s">
        <v>575</v>
      </c>
      <c r="G2805" s="0" t="n">
        <v>98.55</v>
      </c>
      <c r="H2805" s="0" t="n">
        <v>3.993098</v>
      </c>
      <c r="J2805" s="224" t="n">
        <f aca="false">ROUND(D2805/10000,0)</f>
        <v>2018</v>
      </c>
      <c r="K2805" s="224" t="n">
        <f aca="false">ROUND((D2805-J2805*10000)/100,0)</f>
        <v>7</v>
      </c>
      <c r="L2805" s="224" t="n">
        <f aca="false">D2805-J2805*10000-K2805*100</f>
        <v>13</v>
      </c>
      <c r="M2805" s="325" t="n">
        <f aca="false">DATE(J2805,K2805,L2805)</f>
        <v>43294</v>
      </c>
      <c r="N2805" s="222" t="n">
        <f aca="false">M2805+E2805</f>
        <v>43294.5316203704</v>
      </c>
      <c r="O2805" s="0" t="n">
        <v>98.55</v>
      </c>
      <c r="P2805" s="0" t="n">
        <v>3.993098</v>
      </c>
      <c r="Q2805" s="0" t="s">
        <v>288</v>
      </c>
    </row>
    <row r="2806" customFormat="false" ht="15" hidden="false" customHeight="false" outlineLevel="0" collapsed="false">
      <c r="A2806" s="0" t="s">
        <v>2059</v>
      </c>
      <c r="B2806" s="0" t="s">
        <v>288</v>
      </c>
      <c r="C2806" s="0" t="s">
        <v>325</v>
      </c>
      <c r="D2806" s="0" t="n">
        <v>20180713</v>
      </c>
      <c r="E2806" s="0" t="s">
        <v>2140</v>
      </c>
      <c r="F2806" s="0" t="s">
        <v>575</v>
      </c>
      <c r="G2806" s="0" t="n">
        <v>98.575</v>
      </c>
      <c r="H2806" s="0" t="n">
        <v>3.987118</v>
      </c>
      <c r="J2806" s="224" t="n">
        <f aca="false">ROUND(D2806/10000,0)</f>
        <v>2018</v>
      </c>
      <c r="K2806" s="224" t="n">
        <f aca="false">ROUND((D2806-J2806*10000)/100,0)</f>
        <v>7</v>
      </c>
      <c r="L2806" s="224" t="n">
        <f aca="false">D2806-J2806*10000-K2806*100</f>
        <v>13</v>
      </c>
      <c r="M2806" s="325" t="n">
        <f aca="false">DATE(J2806,K2806,L2806)</f>
        <v>43294</v>
      </c>
      <c r="N2806" s="222" t="n">
        <f aca="false">M2806+E2806</f>
        <v>43294.564849537</v>
      </c>
      <c r="O2806" s="0" t="n">
        <v>98.575</v>
      </c>
      <c r="P2806" s="0" t="n">
        <v>3.987118</v>
      </c>
      <c r="Q2806" s="0" t="s">
        <v>288</v>
      </c>
    </row>
    <row r="2807" customFormat="false" ht="15" hidden="false" customHeight="false" outlineLevel="0" collapsed="false">
      <c r="A2807" s="0" t="s">
        <v>2059</v>
      </c>
      <c r="B2807" s="0" t="s">
        <v>288</v>
      </c>
      <c r="C2807" s="0" t="s">
        <v>325</v>
      </c>
      <c r="D2807" s="0" t="n">
        <v>20180713</v>
      </c>
      <c r="E2807" s="0" t="s">
        <v>2141</v>
      </c>
      <c r="F2807" s="0" t="s">
        <v>575</v>
      </c>
      <c r="G2807" s="0" t="n">
        <v>98.543</v>
      </c>
      <c r="H2807" s="0" t="n">
        <v>3.994773</v>
      </c>
      <c r="J2807" s="224" t="n">
        <f aca="false">ROUND(D2807/10000,0)</f>
        <v>2018</v>
      </c>
      <c r="K2807" s="224" t="n">
        <f aca="false">ROUND((D2807-J2807*10000)/100,0)</f>
        <v>7</v>
      </c>
      <c r="L2807" s="224" t="n">
        <f aca="false">D2807-J2807*10000-K2807*100</f>
        <v>13</v>
      </c>
      <c r="M2807" s="325" t="n">
        <f aca="false">DATE(J2807,K2807,L2807)</f>
        <v>43294</v>
      </c>
      <c r="N2807" s="222" t="n">
        <f aca="false">M2807+E2807</f>
        <v>43294.5672569444</v>
      </c>
      <c r="O2807" s="0" t="n">
        <v>98.543</v>
      </c>
      <c r="P2807" s="0" t="n">
        <v>3.994773</v>
      </c>
      <c r="Q2807" s="0" t="s">
        <v>288</v>
      </c>
    </row>
    <row r="2808" customFormat="false" ht="15" hidden="false" customHeight="false" outlineLevel="0" collapsed="false">
      <c r="A2808" s="0" t="s">
        <v>2059</v>
      </c>
      <c r="B2808" s="0" t="s">
        <v>288</v>
      </c>
      <c r="C2808" s="0" t="s">
        <v>325</v>
      </c>
      <c r="D2808" s="0" t="n">
        <v>20180713</v>
      </c>
      <c r="E2808" s="0" t="s">
        <v>2142</v>
      </c>
      <c r="F2808" s="0" t="s">
        <v>575</v>
      </c>
      <c r="G2808" s="0" t="n">
        <v>98.575</v>
      </c>
      <c r="H2808" s="0" t="n">
        <v>3.987118</v>
      </c>
      <c r="J2808" s="224" t="n">
        <f aca="false">ROUND(D2808/10000,0)</f>
        <v>2018</v>
      </c>
      <c r="K2808" s="224" t="n">
        <f aca="false">ROUND((D2808-J2808*10000)/100,0)</f>
        <v>7</v>
      </c>
      <c r="L2808" s="224" t="n">
        <f aca="false">D2808-J2808*10000-K2808*100</f>
        <v>13</v>
      </c>
      <c r="M2808" s="325" t="n">
        <f aca="false">DATE(J2808,K2808,L2808)</f>
        <v>43294</v>
      </c>
      <c r="N2808" s="222" t="n">
        <f aca="false">M2808+E2808</f>
        <v>43294.5675347222</v>
      </c>
      <c r="O2808" s="0" t="n">
        <v>98.575</v>
      </c>
      <c r="P2808" s="0" t="n">
        <v>3.987118</v>
      </c>
      <c r="Q2808" s="0" t="s">
        <v>288</v>
      </c>
    </row>
    <row r="2809" customFormat="false" ht="15" hidden="false" customHeight="false" outlineLevel="0" collapsed="false">
      <c r="A2809" s="0" t="s">
        <v>2059</v>
      </c>
      <c r="B2809" s="0" t="s">
        <v>288</v>
      </c>
      <c r="C2809" s="0" t="s">
        <v>325</v>
      </c>
      <c r="D2809" s="0" t="n">
        <v>20180713</v>
      </c>
      <c r="E2809" s="0" t="s">
        <v>757</v>
      </c>
      <c r="F2809" s="0" t="n">
        <v>50000</v>
      </c>
      <c r="G2809" s="0" t="n">
        <v>98.886</v>
      </c>
      <c r="H2809" s="0" t="n">
        <v>3.912879</v>
      </c>
      <c r="J2809" s="224" t="n">
        <f aca="false">ROUND(D2809/10000,0)</f>
        <v>2018</v>
      </c>
      <c r="K2809" s="224" t="n">
        <f aca="false">ROUND((D2809-J2809*10000)/100,0)</f>
        <v>7</v>
      </c>
      <c r="L2809" s="224" t="n">
        <f aca="false">D2809-J2809*10000-K2809*100</f>
        <v>13</v>
      </c>
      <c r="M2809" s="325" t="n">
        <f aca="false">DATE(J2809,K2809,L2809)</f>
        <v>43294</v>
      </c>
      <c r="N2809" s="222" t="n">
        <f aca="false">M2809+E2809</f>
        <v>43294.5692708333</v>
      </c>
      <c r="O2809" s="0" t="n">
        <v>98.886</v>
      </c>
      <c r="P2809" s="0" t="n">
        <v>3.912879</v>
      </c>
      <c r="Q2809" s="0" t="s">
        <v>288</v>
      </c>
    </row>
    <row r="2810" customFormat="false" ht="15" hidden="false" customHeight="false" outlineLevel="0" collapsed="false">
      <c r="A2810" s="0" t="s">
        <v>2059</v>
      </c>
      <c r="B2810" s="0" t="s">
        <v>288</v>
      </c>
      <c r="C2810" s="0" t="s">
        <v>325</v>
      </c>
      <c r="D2810" s="0" t="n">
        <v>20180713</v>
      </c>
      <c r="E2810" s="0" t="s">
        <v>757</v>
      </c>
      <c r="F2810" s="0" t="n">
        <v>50000</v>
      </c>
      <c r="G2810" s="0" t="n">
        <v>98.886</v>
      </c>
      <c r="H2810" s="0" t="n">
        <v>3.912879</v>
      </c>
      <c r="J2810" s="224" t="n">
        <f aca="false">ROUND(D2810/10000,0)</f>
        <v>2018</v>
      </c>
      <c r="K2810" s="224" t="n">
        <f aca="false">ROUND((D2810-J2810*10000)/100,0)</f>
        <v>7</v>
      </c>
      <c r="L2810" s="224" t="n">
        <f aca="false">D2810-J2810*10000-K2810*100</f>
        <v>13</v>
      </c>
      <c r="M2810" s="325" t="n">
        <f aca="false">DATE(J2810,K2810,L2810)</f>
        <v>43294</v>
      </c>
      <c r="N2810" s="222" t="n">
        <f aca="false">M2810+E2810</f>
        <v>43294.5692708333</v>
      </c>
      <c r="O2810" s="0" t="n">
        <v>98.886</v>
      </c>
      <c r="P2810" s="0" t="n">
        <v>3.912879</v>
      </c>
      <c r="Q2810" s="0" t="s">
        <v>288</v>
      </c>
    </row>
    <row r="2811" customFormat="false" ht="15" hidden="false" customHeight="false" outlineLevel="0" collapsed="false">
      <c r="A2811" s="0" t="s">
        <v>2059</v>
      </c>
      <c r="B2811" s="0" t="s">
        <v>288</v>
      </c>
      <c r="C2811" s="0" t="s">
        <v>325</v>
      </c>
      <c r="D2811" s="0" t="n">
        <v>20180713</v>
      </c>
      <c r="E2811" s="0" t="s">
        <v>2143</v>
      </c>
      <c r="F2811" s="0" t="n">
        <v>5000</v>
      </c>
      <c r="G2811" s="0" t="n">
        <v>98.289</v>
      </c>
      <c r="H2811" s="0" t="n">
        <v>4.055631</v>
      </c>
      <c r="J2811" s="224" t="n">
        <f aca="false">ROUND(D2811/10000,0)</f>
        <v>2018</v>
      </c>
      <c r="K2811" s="224" t="n">
        <f aca="false">ROUND((D2811-J2811*10000)/100,0)</f>
        <v>7</v>
      </c>
      <c r="L2811" s="224" t="n">
        <f aca="false">D2811-J2811*10000-K2811*100</f>
        <v>13</v>
      </c>
      <c r="M2811" s="325" t="n">
        <f aca="false">DATE(J2811,K2811,L2811)</f>
        <v>43294</v>
      </c>
      <c r="N2811" s="222" t="n">
        <f aca="false">M2811+E2811</f>
        <v>43294.5868287037</v>
      </c>
      <c r="O2811" s="0" t="n">
        <v>98.289</v>
      </c>
      <c r="P2811" s="0" t="n">
        <v>4.055631</v>
      </c>
      <c r="Q2811" s="0" t="s">
        <v>288</v>
      </c>
    </row>
    <row r="2812" customFormat="false" ht="15" hidden="false" customHeight="false" outlineLevel="0" collapsed="false">
      <c r="A2812" s="0" t="s">
        <v>2059</v>
      </c>
      <c r="B2812" s="0" t="s">
        <v>288</v>
      </c>
      <c r="C2812" s="0" t="s">
        <v>325</v>
      </c>
      <c r="D2812" s="0" t="n">
        <v>20180713</v>
      </c>
      <c r="E2812" s="0" t="s">
        <v>2143</v>
      </c>
      <c r="F2812" s="0" t="n">
        <v>5000</v>
      </c>
      <c r="G2812" s="0" t="n">
        <v>98.489</v>
      </c>
      <c r="H2812" s="0" t="n">
        <v>4.007696</v>
      </c>
      <c r="J2812" s="224" t="n">
        <f aca="false">ROUND(D2812/10000,0)</f>
        <v>2018</v>
      </c>
      <c r="K2812" s="224" t="n">
        <f aca="false">ROUND((D2812-J2812*10000)/100,0)</f>
        <v>7</v>
      </c>
      <c r="L2812" s="224" t="n">
        <f aca="false">D2812-J2812*10000-K2812*100</f>
        <v>13</v>
      </c>
      <c r="M2812" s="325" t="n">
        <f aca="false">DATE(J2812,K2812,L2812)</f>
        <v>43294</v>
      </c>
      <c r="N2812" s="222" t="n">
        <f aca="false">M2812+E2812</f>
        <v>43294.5868287037</v>
      </c>
      <c r="O2812" s="0" t="n">
        <v>98.489</v>
      </c>
      <c r="P2812" s="0" t="n">
        <v>4.007696</v>
      </c>
      <c r="Q2812" s="0" t="s">
        <v>288</v>
      </c>
    </row>
    <row r="2813" customFormat="false" ht="15" hidden="false" customHeight="false" outlineLevel="0" collapsed="false">
      <c r="A2813" s="0" t="s">
        <v>2059</v>
      </c>
      <c r="B2813" s="0" t="s">
        <v>288</v>
      </c>
      <c r="C2813" s="0" t="s">
        <v>325</v>
      </c>
      <c r="D2813" s="0" t="n">
        <v>20180713</v>
      </c>
      <c r="E2813" s="0" t="s">
        <v>2144</v>
      </c>
      <c r="F2813" s="0" t="n">
        <v>35000</v>
      </c>
      <c r="G2813" s="0" t="n">
        <v>98.888</v>
      </c>
      <c r="H2813" s="0" t="n">
        <v>3.912403</v>
      </c>
      <c r="J2813" s="224" t="n">
        <f aca="false">ROUND(D2813/10000,0)</f>
        <v>2018</v>
      </c>
      <c r="K2813" s="224" t="n">
        <f aca="false">ROUND((D2813-J2813*10000)/100,0)</f>
        <v>7</v>
      </c>
      <c r="L2813" s="224" t="n">
        <f aca="false">D2813-J2813*10000-K2813*100</f>
        <v>13</v>
      </c>
      <c r="M2813" s="325" t="n">
        <f aca="false">DATE(J2813,K2813,L2813)</f>
        <v>43294</v>
      </c>
      <c r="N2813" s="222" t="n">
        <f aca="false">M2813+E2813</f>
        <v>43294.6056597222</v>
      </c>
      <c r="O2813" s="0" t="n">
        <v>98.888</v>
      </c>
      <c r="P2813" s="0" t="n">
        <v>3.912403</v>
      </c>
      <c r="Q2813" s="0" t="s">
        <v>288</v>
      </c>
    </row>
    <row r="2814" customFormat="false" ht="15" hidden="false" customHeight="false" outlineLevel="0" collapsed="false">
      <c r="A2814" s="0" t="s">
        <v>2059</v>
      </c>
      <c r="B2814" s="0" t="s">
        <v>288</v>
      </c>
      <c r="C2814" s="0" t="s">
        <v>325</v>
      </c>
      <c r="D2814" s="0" t="n">
        <v>20180713</v>
      </c>
      <c r="E2814" s="0" t="s">
        <v>2144</v>
      </c>
      <c r="F2814" s="0" t="n">
        <v>35000</v>
      </c>
      <c r="G2814" s="0" t="n">
        <v>98.888</v>
      </c>
      <c r="H2814" s="0" t="n">
        <v>3.912403</v>
      </c>
      <c r="J2814" s="224" t="n">
        <f aca="false">ROUND(D2814/10000,0)</f>
        <v>2018</v>
      </c>
      <c r="K2814" s="224" t="n">
        <f aca="false">ROUND((D2814-J2814*10000)/100,0)</f>
        <v>7</v>
      </c>
      <c r="L2814" s="224" t="n">
        <f aca="false">D2814-J2814*10000-K2814*100</f>
        <v>13</v>
      </c>
      <c r="M2814" s="325" t="n">
        <f aca="false">DATE(J2814,K2814,L2814)</f>
        <v>43294</v>
      </c>
      <c r="N2814" s="222" t="n">
        <f aca="false">M2814+E2814</f>
        <v>43294.6056597222</v>
      </c>
      <c r="O2814" s="0" t="n">
        <v>98.888</v>
      </c>
      <c r="P2814" s="0" t="n">
        <v>3.912403</v>
      </c>
      <c r="Q2814" s="0" t="s">
        <v>288</v>
      </c>
    </row>
    <row r="2815" customFormat="false" ht="15" hidden="false" customHeight="false" outlineLevel="0" collapsed="false">
      <c r="A2815" s="0" t="s">
        <v>2059</v>
      </c>
      <c r="B2815" s="0" t="s">
        <v>288</v>
      </c>
      <c r="C2815" s="0" t="s">
        <v>325</v>
      </c>
      <c r="D2815" s="0" t="n">
        <v>20180713</v>
      </c>
      <c r="E2815" s="0" t="s">
        <v>2145</v>
      </c>
      <c r="F2815" s="0" t="s">
        <v>575</v>
      </c>
      <c r="G2815" s="0" t="n">
        <v>98.479</v>
      </c>
      <c r="H2815" s="0" t="n">
        <v>4.01009</v>
      </c>
      <c r="J2815" s="224" t="n">
        <f aca="false">ROUND(D2815/10000,0)</f>
        <v>2018</v>
      </c>
      <c r="K2815" s="224" t="n">
        <f aca="false">ROUND((D2815-J2815*10000)/100,0)</f>
        <v>7</v>
      </c>
      <c r="L2815" s="224" t="n">
        <f aca="false">D2815-J2815*10000-K2815*100</f>
        <v>13</v>
      </c>
      <c r="M2815" s="325" t="n">
        <f aca="false">DATE(J2815,K2815,L2815)</f>
        <v>43294</v>
      </c>
      <c r="N2815" s="222" t="n">
        <f aca="false">M2815+E2815</f>
        <v>43294.6259143519</v>
      </c>
      <c r="O2815" s="0" t="n">
        <v>98.479</v>
      </c>
      <c r="P2815" s="0" t="n">
        <v>4.01009</v>
      </c>
      <c r="Q2815" s="0" t="s">
        <v>288</v>
      </c>
    </row>
    <row r="2816" customFormat="false" ht="15" hidden="false" customHeight="false" outlineLevel="0" collapsed="false">
      <c r="A2816" s="0" t="s">
        <v>2059</v>
      </c>
      <c r="B2816" s="0" t="s">
        <v>288</v>
      </c>
      <c r="C2816" s="0" t="s">
        <v>325</v>
      </c>
      <c r="D2816" s="0" t="n">
        <v>20180716</v>
      </c>
      <c r="E2816" s="0" t="s">
        <v>2146</v>
      </c>
      <c r="F2816" s="0" t="n">
        <v>3000</v>
      </c>
      <c r="G2816" s="0" t="n">
        <v>98.014667</v>
      </c>
      <c r="H2816" s="0" t="n">
        <v>4.121833</v>
      </c>
      <c r="J2816" s="224" t="n">
        <f aca="false">ROUND(D2816/10000,0)</f>
        <v>2018</v>
      </c>
      <c r="K2816" s="224" t="n">
        <f aca="false">ROUND((D2816-J2816*10000)/100,0)</f>
        <v>7</v>
      </c>
      <c r="L2816" s="224" t="n">
        <f aca="false">D2816-J2816*10000-K2816*100</f>
        <v>16</v>
      </c>
      <c r="M2816" s="325" t="n">
        <f aca="false">DATE(J2816,K2816,L2816)</f>
        <v>43297</v>
      </c>
      <c r="N2816" s="222" t="n">
        <f aca="false">M2816+E2816</f>
        <v>43297.478900463</v>
      </c>
      <c r="O2816" s="0" t="n">
        <v>98.014667</v>
      </c>
      <c r="P2816" s="0" t="n">
        <v>4.121833</v>
      </c>
      <c r="Q2816" s="0" t="s">
        <v>288</v>
      </c>
    </row>
    <row r="2817" customFormat="false" ht="15" hidden="false" customHeight="false" outlineLevel="0" collapsed="false">
      <c r="A2817" s="0" t="s">
        <v>2059</v>
      </c>
      <c r="B2817" s="0" t="s">
        <v>288</v>
      </c>
      <c r="C2817" s="0" t="s">
        <v>325</v>
      </c>
      <c r="D2817" s="0" t="n">
        <v>20180716</v>
      </c>
      <c r="E2817" s="0" t="s">
        <v>2146</v>
      </c>
      <c r="F2817" s="0" t="n">
        <v>3000</v>
      </c>
      <c r="G2817" s="0" t="n">
        <v>98.348</v>
      </c>
      <c r="H2817" s="0" t="n">
        <v>4.041701</v>
      </c>
      <c r="J2817" s="224" t="n">
        <f aca="false">ROUND(D2817/10000,0)</f>
        <v>2018</v>
      </c>
      <c r="K2817" s="224" t="n">
        <f aca="false">ROUND((D2817-J2817*10000)/100,0)</f>
        <v>7</v>
      </c>
      <c r="L2817" s="224" t="n">
        <f aca="false">D2817-J2817*10000-K2817*100</f>
        <v>16</v>
      </c>
      <c r="M2817" s="325" t="n">
        <f aca="false">DATE(J2817,K2817,L2817)</f>
        <v>43297</v>
      </c>
      <c r="N2817" s="222" t="n">
        <f aca="false">M2817+E2817</f>
        <v>43297.478900463</v>
      </c>
      <c r="O2817" s="0" t="n">
        <v>98.348</v>
      </c>
      <c r="P2817" s="0" t="n">
        <v>4.041701</v>
      </c>
      <c r="Q2817" s="0" t="s">
        <v>288</v>
      </c>
    </row>
    <row r="2818" customFormat="false" ht="15" hidden="false" customHeight="false" outlineLevel="0" collapsed="false">
      <c r="A2818" s="0" t="s">
        <v>2059</v>
      </c>
      <c r="B2818" s="0" t="s">
        <v>288</v>
      </c>
      <c r="C2818" s="0" t="s">
        <v>325</v>
      </c>
      <c r="D2818" s="0" t="n">
        <v>20180716</v>
      </c>
      <c r="E2818" s="0" t="s">
        <v>2147</v>
      </c>
      <c r="F2818" s="0" t="n">
        <v>10000</v>
      </c>
      <c r="G2818" s="0" t="n">
        <v>98.66</v>
      </c>
      <c r="H2818" s="0" t="n">
        <v>3.966983</v>
      </c>
      <c r="J2818" s="224" t="n">
        <f aca="false">ROUND(D2818/10000,0)</f>
        <v>2018</v>
      </c>
      <c r="K2818" s="224" t="n">
        <f aca="false">ROUND((D2818-J2818*10000)/100,0)</f>
        <v>7</v>
      </c>
      <c r="L2818" s="224" t="n">
        <f aca="false">D2818-J2818*10000-K2818*100</f>
        <v>16</v>
      </c>
      <c r="M2818" s="325" t="n">
        <f aca="false">DATE(J2818,K2818,L2818)</f>
        <v>43297</v>
      </c>
      <c r="N2818" s="222" t="n">
        <f aca="false">M2818+E2818</f>
        <v>43297.5334722222</v>
      </c>
      <c r="O2818" s="0" t="n">
        <v>98.66</v>
      </c>
      <c r="P2818" s="0" t="n">
        <v>3.966983</v>
      </c>
      <c r="Q2818" s="0" t="s">
        <v>288</v>
      </c>
    </row>
    <row r="2819" customFormat="false" ht="15" hidden="false" customHeight="false" outlineLevel="0" collapsed="false">
      <c r="A2819" s="0" t="s">
        <v>2059</v>
      </c>
      <c r="B2819" s="0" t="s">
        <v>288</v>
      </c>
      <c r="C2819" s="0" t="s">
        <v>325</v>
      </c>
      <c r="D2819" s="0" t="n">
        <v>20180716</v>
      </c>
      <c r="E2819" s="0" t="s">
        <v>2147</v>
      </c>
      <c r="F2819" s="0" t="n">
        <v>10000</v>
      </c>
      <c r="G2819" s="0" t="n">
        <v>98.66</v>
      </c>
      <c r="H2819" s="0" t="n">
        <v>3.966983</v>
      </c>
      <c r="J2819" s="224" t="n">
        <f aca="false">ROUND(D2819/10000,0)</f>
        <v>2018</v>
      </c>
      <c r="K2819" s="224" t="n">
        <f aca="false">ROUND((D2819-J2819*10000)/100,0)</f>
        <v>7</v>
      </c>
      <c r="L2819" s="224" t="n">
        <f aca="false">D2819-J2819*10000-K2819*100</f>
        <v>16</v>
      </c>
      <c r="M2819" s="325" t="n">
        <f aca="false">DATE(J2819,K2819,L2819)</f>
        <v>43297</v>
      </c>
      <c r="N2819" s="222" t="n">
        <f aca="false">M2819+E2819</f>
        <v>43297.5334722222</v>
      </c>
      <c r="O2819" s="0" t="n">
        <v>98.66</v>
      </c>
      <c r="P2819" s="0" t="n">
        <v>3.966983</v>
      </c>
      <c r="Q2819" s="0" t="s">
        <v>288</v>
      </c>
    </row>
    <row r="2820" customFormat="false" ht="15" hidden="false" customHeight="false" outlineLevel="0" collapsed="false">
      <c r="A2820" s="0" t="s">
        <v>2059</v>
      </c>
      <c r="B2820" s="0" t="s">
        <v>288</v>
      </c>
      <c r="C2820" s="0" t="s">
        <v>325</v>
      </c>
      <c r="D2820" s="0" t="n">
        <v>20180716</v>
      </c>
      <c r="E2820" s="0" t="s">
        <v>2148</v>
      </c>
      <c r="F2820" s="0" t="n">
        <v>40000</v>
      </c>
      <c r="G2820" s="0" t="n">
        <v>98.751</v>
      </c>
      <c r="H2820" s="0" t="n">
        <v>3.945242</v>
      </c>
      <c r="J2820" s="224" t="n">
        <f aca="false">ROUND(D2820/10000,0)</f>
        <v>2018</v>
      </c>
      <c r="K2820" s="224" t="n">
        <f aca="false">ROUND((D2820-J2820*10000)/100,0)</f>
        <v>7</v>
      </c>
      <c r="L2820" s="224" t="n">
        <f aca="false">D2820-J2820*10000-K2820*100</f>
        <v>16</v>
      </c>
      <c r="M2820" s="325" t="n">
        <f aca="false">DATE(J2820,K2820,L2820)</f>
        <v>43297</v>
      </c>
      <c r="N2820" s="222" t="n">
        <f aca="false">M2820+E2820</f>
        <v>43297.6340972222</v>
      </c>
      <c r="O2820" s="0" t="n">
        <v>98.751</v>
      </c>
      <c r="P2820" s="0" t="n">
        <v>3.945242</v>
      </c>
      <c r="Q2820" s="0" t="s">
        <v>288</v>
      </c>
    </row>
    <row r="2821" customFormat="false" ht="15" hidden="false" customHeight="false" outlineLevel="0" collapsed="false">
      <c r="A2821" s="0" t="s">
        <v>2059</v>
      </c>
      <c r="B2821" s="0" t="s">
        <v>288</v>
      </c>
      <c r="C2821" s="0" t="s">
        <v>325</v>
      </c>
      <c r="D2821" s="0" t="n">
        <v>20180716</v>
      </c>
      <c r="E2821" s="0" t="s">
        <v>2148</v>
      </c>
      <c r="F2821" s="0" t="n">
        <v>40000</v>
      </c>
      <c r="G2821" s="0" t="n">
        <v>99.779</v>
      </c>
      <c r="H2821" s="0" t="n">
        <v>3.701245</v>
      </c>
      <c r="J2821" s="224" t="n">
        <f aca="false">ROUND(D2821/10000,0)</f>
        <v>2018</v>
      </c>
      <c r="K2821" s="224" t="n">
        <f aca="false">ROUND((D2821-J2821*10000)/100,0)</f>
        <v>7</v>
      </c>
      <c r="L2821" s="224" t="n">
        <f aca="false">D2821-J2821*10000-K2821*100</f>
        <v>16</v>
      </c>
      <c r="M2821" s="325" t="n">
        <f aca="false">DATE(J2821,K2821,L2821)</f>
        <v>43297</v>
      </c>
      <c r="N2821" s="222" t="n">
        <f aca="false">M2821+E2821</f>
        <v>43297.6340972222</v>
      </c>
      <c r="O2821" s="0" t="n">
        <v>99.779</v>
      </c>
      <c r="P2821" s="0" t="n">
        <v>3.701245</v>
      </c>
      <c r="Q2821" s="0" t="s">
        <v>288</v>
      </c>
    </row>
    <row r="2822" customFormat="false" ht="15" hidden="false" customHeight="false" outlineLevel="0" collapsed="false">
      <c r="A2822" s="0" t="s">
        <v>2059</v>
      </c>
      <c r="B2822" s="0" t="s">
        <v>288</v>
      </c>
      <c r="C2822" s="0" t="s">
        <v>325</v>
      </c>
      <c r="D2822" s="0" t="n">
        <v>20180716</v>
      </c>
      <c r="E2822" s="0" t="s">
        <v>2149</v>
      </c>
      <c r="F2822" s="0" t="n">
        <v>35000</v>
      </c>
      <c r="G2822" s="0" t="n">
        <v>98.743</v>
      </c>
      <c r="H2822" s="0" t="n">
        <v>3.947152</v>
      </c>
      <c r="J2822" s="224" t="n">
        <f aca="false">ROUND(D2822/10000,0)</f>
        <v>2018</v>
      </c>
      <c r="K2822" s="224" t="n">
        <f aca="false">ROUND((D2822-J2822*10000)/100,0)</f>
        <v>7</v>
      </c>
      <c r="L2822" s="224" t="n">
        <f aca="false">D2822-J2822*10000-K2822*100</f>
        <v>16</v>
      </c>
      <c r="M2822" s="325" t="n">
        <f aca="false">DATE(J2822,K2822,L2822)</f>
        <v>43297</v>
      </c>
      <c r="N2822" s="222" t="n">
        <f aca="false">M2822+E2822</f>
        <v>43297.6593518519</v>
      </c>
      <c r="O2822" s="0" t="n">
        <v>98.743</v>
      </c>
      <c r="P2822" s="0" t="n">
        <v>3.947152</v>
      </c>
      <c r="Q2822" s="0" t="s">
        <v>288</v>
      </c>
    </row>
    <row r="2823" customFormat="false" ht="15" hidden="false" customHeight="false" outlineLevel="0" collapsed="false">
      <c r="A2823" s="0" t="s">
        <v>2059</v>
      </c>
      <c r="B2823" s="0" t="s">
        <v>288</v>
      </c>
      <c r="C2823" s="0" t="s">
        <v>325</v>
      </c>
      <c r="D2823" s="0" t="n">
        <v>20180716</v>
      </c>
      <c r="E2823" s="0" t="s">
        <v>2149</v>
      </c>
      <c r="F2823" s="0" t="n">
        <v>35000</v>
      </c>
      <c r="G2823" s="0" t="n">
        <v>98.833</v>
      </c>
      <c r="H2823" s="0" t="n">
        <v>3.925671</v>
      </c>
      <c r="J2823" s="224" t="n">
        <f aca="false">ROUND(D2823/10000,0)</f>
        <v>2018</v>
      </c>
      <c r="K2823" s="224" t="n">
        <f aca="false">ROUND((D2823-J2823*10000)/100,0)</f>
        <v>7</v>
      </c>
      <c r="L2823" s="224" t="n">
        <f aca="false">D2823-J2823*10000-K2823*100</f>
        <v>16</v>
      </c>
      <c r="M2823" s="325" t="n">
        <f aca="false">DATE(J2823,K2823,L2823)</f>
        <v>43297</v>
      </c>
      <c r="N2823" s="222" t="n">
        <f aca="false">M2823+E2823</f>
        <v>43297.6593518519</v>
      </c>
      <c r="O2823" s="0" t="n">
        <v>98.833</v>
      </c>
      <c r="P2823" s="0" t="n">
        <v>3.925671</v>
      </c>
      <c r="Q2823" s="0" t="s">
        <v>288</v>
      </c>
    </row>
    <row r="2824" customFormat="false" ht="15" hidden="false" customHeight="false" outlineLevel="0" collapsed="false">
      <c r="A2824" s="0" t="s">
        <v>2059</v>
      </c>
      <c r="B2824" s="0" t="s">
        <v>288</v>
      </c>
      <c r="C2824" s="0" t="s">
        <v>325</v>
      </c>
      <c r="D2824" s="0" t="n">
        <v>20180716</v>
      </c>
      <c r="E2824" s="0" t="s">
        <v>2150</v>
      </c>
      <c r="F2824" s="0" t="n">
        <v>25000</v>
      </c>
      <c r="G2824" s="0" t="n">
        <v>98.775</v>
      </c>
      <c r="H2824" s="0" t="n">
        <v>3.939512</v>
      </c>
      <c r="J2824" s="224" t="n">
        <f aca="false">ROUND(D2824/10000,0)</f>
        <v>2018</v>
      </c>
      <c r="K2824" s="224" t="n">
        <f aca="false">ROUND((D2824-J2824*10000)/100,0)</f>
        <v>7</v>
      </c>
      <c r="L2824" s="224" t="n">
        <f aca="false">D2824-J2824*10000-K2824*100</f>
        <v>16</v>
      </c>
      <c r="M2824" s="325" t="n">
        <f aca="false">DATE(J2824,K2824,L2824)</f>
        <v>43297</v>
      </c>
      <c r="N2824" s="222" t="n">
        <f aca="false">M2824+E2824</f>
        <v>43297.6604976852</v>
      </c>
      <c r="O2824" s="0" t="n">
        <v>98.775</v>
      </c>
      <c r="P2824" s="0" t="n">
        <v>3.939512</v>
      </c>
      <c r="Q2824" s="0" t="s">
        <v>288</v>
      </c>
    </row>
    <row r="2825" customFormat="false" ht="15" hidden="false" customHeight="false" outlineLevel="0" collapsed="false">
      <c r="A2825" s="0" t="s">
        <v>2059</v>
      </c>
      <c r="B2825" s="0" t="s">
        <v>288</v>
      </c>
      <c r="C2825" s="0" t="s">
        <v>325</v>
      </c>
      <c r="D2825" s="0" t="n">
        <v>20180716</v>
      </c>
      <c r="E2825" s="0" t="s">
        <v>2151</v>
      </c>
      <c r="F2825" s="0" t="n">
        <v>25000</v>
      </c>
      <c r="G2825" s="0" t="n">
        <v>98.87</v>
      </c>
      <c r="H2825" s="0" t="n">
        <v>3.916846</v>
      </c>
      <c r="J2825" s="224" t="n">
        <f aca="false">ROUND(D2825/10000,0)</f>
        <v>2018</v>
      </c>
      <c r="K2825" s="224" t="n">
        <f aca="false">ROUND((D2825-J2825*10000)/100,0)</f>
        <v>7</v>
      </c>
      <c r="L2825" s="224" t="n">
        <f aca="false">D2825-J2825*10000-K2825*100</f>
        <v>16</v>
      </c>
      <c r="M2825" s="325" t="n">
        <f aca="false">DATE(J2825,K2825,L2825)</f>
        <v>43297</v>
      </c>
      <c r="N2825" s="222" t="n">
        <f aca="false">M2825+E2825</f>
        <v>43297.6605092593</v>
      </c>
      <c r="O2825" s="0" t="n">
        <v>98.87</v>
      </c>
      <c r="P2825" s="0" t="n">
        <v>3.916846</v>
      </c>
      <c r="Q2825" s="0" t="s">
        <v>288</v>
      </c>
    </row>
    <row r="2826" customFormat="false" ht="15" hidden="false" customHeight="false" outlineLevel="0" collapsed="false">
      <c r="A2826" s="0" t="s">
        <v>2059</v>
      </c>
      <c r="B2826" s="0" t="s">
        <v>288</v>
      </c>
      <c r="C2826" s="0" t="s">
        <v>325</v>
      </c>
      <c r="D2826" s="0" t="n">
        <v>20180717</v>
      </c>
      <c r="E2826" s="0" t="s">
        <v>2152</v>
      </c>
      <c r="F2826" s="0" t="n">
        <v>100000</v>
      </c>
      <c r="G2826" s="0" t="n">
        <v>98.5</v>
      </c>
      <c r="H2826" s="0" t="n">
        <v>4.005469</v>
      </c>
      <c r="J2826" s="224" t="n">
        <f aca="false">ROUND(D2826/10000,0)</f>
        <v>2018</v>
      </c>
      <c r="K2826" s="224" t="n">
        <f aca="false">ROUND((D2826-J2826*10000)/100,0)</f>
        <v>7</v>
      </c>
      <c r="L2826" s="224" t="n">
        <f aca="false">D2826-J2826*10000-K2826*100</f>
        <v>17</v>
      </c>
      <c r="M2826" s="325" t="n">
        <f aca="false">DATE(J2826,K2826,L2826)</f>
        <v>43298</v>
      </c>
      <c r="N2826" s="222" t="n">
        <f aca="false">M2826+E2826</f>
        <v>43298.37875</v>
      </c>
      <c r="O2826" s="0" t="n">
        <v>98.5</v>
      </c>
      <c r="P2826" s="0" t="n">
        <v>4.005469</v>
      </c>
      <c r="Q2826" s="0" t="s">
        <v>288</v>
      </c>
    </row>
    <row r="2827" customFormat="false" ht="15" hidden="false" customHeight="false" outlineLevel="0" collapsed="false">
      <c r="A2827" s="0" t="s">
        <v>2059</v>
      </c>
      <c r="B2827" s="0" t="s">
        <v>288</v>
      </c>
      <c r="C2827" s="0" t="s">
        <v>325</v>
      </c>
      <c r="D2827" s="0" t="n">
        <v>20180717</v>
      </c>
      <c r="E2827" s="0" t="s">
        <v>2152</v>
      </c>
      <c r="F2827" s="0" t="n">
        <v>100000</v>
      </c>
      <c r="G2827" s="0" t="n">
        <v>98.43</v>
      </c>
      <c r="H2827" s="0" t="n">
        <v>4.022249</v>
      </c>
      <c r="J2827" s="224" t="n">
        <f aca="false">ROUND(D2827/10000,0)</f>
        <v>2018</v>
      </c>
      <c r="K2827" s="224" t="n">
        <f aca="false">ROUND((D2827-J2827*10000)/100,0)</f>
        <v>7</v>
      </c>
      <c r="L2827" s="224" t="n">
        <f aca="false">D2827-J2827*10000-K2827*100</f>
        <v>17</v>
      </c>
      <c r="M2827" s="325" t="n">
        <f aca="false">DATE(J2827,K2827,L2827)</f>
        <v>43298</v>
      </c>
      <c r="N2827" s="222" t="n">
        <f aca="false">M2827+E2827</f>
        <v>43298.37875</v>
      </c>
      <c r="O2827" s="0" t="n">
        <v>98.43</v>
      </c>
      <c r="P2827" s="0" t="n">
        <v>4.022249</v>
      </c>
      <c r="Q2827" s="0" t="s">
        <v>288</v>
      </c>
    </row>
    <row r="2828" customFormat="false" ht="15" hidden="false" customHeight="false" outlineLevel="0" collapsed="false">
      <c r="A2828" s="0" t="s">
        <v>2059</v>
      </c>
      <c r="B2828" s="0" t="s">
        <v>288</v>
      </c>
      <c r="C2828" s="0" t="s">
        <v>325</v>
      </c>
      <c r="D2828" s="0" t="n">
        <v>20180717</v>
      </c>
      <c r="E2828" s="0" t="s">
        <v>2153</v>
      </c>
      <c r="F2828" s="0" t="n">
        <v>100000</v>
      </c>
      <c r="G2828" s="0" t="n">
        <v>98.37</v>
      </c>
      <c r="H2828" s="0" t="n">
        <v>4.036644</v>
      </c>
      <c r="J2828" s="224" t="n">
        <f aca="false">ROUND(D2828/10000,0)</f>
        <v>2018</v>
      </c>
      <c r="K2828" s="224" t="n">
        <f aca="false">ROUND((D2828-J2828*10000)/100,0)</f>
        <v>7</v>
      </c>
      <c r="L2828" s="224" t="n">
        <f aca="false">D2828-J2828*10000-K2828*100</f>
        <v>17</v>
      </c>
      <c r="M2828" s="325" t="n">
        <f aca="false">DATE(J2828,K2828,L2828)</f>
        <v>43298</v>
      </c>
      <c r="N2828" s="222" t="n">
        <f aca="false">M2828+E2828</f>
        <v>43298.3787615741</v>
      </c>
      <c r="O2828" s="0" t="n">
        <v>98.37</v>
      </c>
      <c r="P2828" s="0" t="n">
        <v>4.036644</v>
      </c>
      <c r="Q2828" s="0" t="s">
        <v>288</v>
      </c>
    </row>
    <row r="2829" customFormat="false" ht="15" hidden="false" customHeight="false" outlineLevel="0" collapsed="false">
      <c r="A2829" s="0" t="s">
        <v>2059</v>
      </c>
      <c r="B2829" s="0" t="s">
        <v>288</v>
      </c>
      <c r="C2829" s="0" t="s">
        <v>325</v>
      </c>
      <c r="D2829" s="0" t="n">
        <v>20180717</v>
      </c>
      <c r="E2829" s="0" t="s">
        <v>2154</v>
      </c>
      <c r="F2829" s="0" t="n">
        <v>110000</v>
      </c>
      <c r="G2829" s="0" t="n">
        <v>98.398</v>
      </c>
      <c r="H2829" s="0" t="n">
        <v>4.029925</v>
      </c>
      <c r="J2829" s="224" t="n">
        <f aca="false">ROUND(D2829/10000,0)</f>
        <v>2018</v>
      </c>
      <c r="K2829" s="224" t="n">
        <f aca="false">ROUND((D2829-J2829*10000)/100,0)</f>
        <v>7</v>
      </c>
      <c r="L2829" s="224" t="n">
        <f aca="false">D2829-J2829*10000-K2829*100</f>
        <v>17</v>
      </c>
      <c r="M2829" s="325" t="n">
        <f aca="false">DATE(J2829,K2829,L2829)</f>
        <v>43298</v>
      </c>
      <c r="N2829" s="222" t="n">
        <f aca="false">M2829+E2829</f>
        <v>43298.3793981482</v>
      </c>
      <c r="O2829" s="0" t="n">
        <v>98.398</v>
      </c>
      <c r="P2829" s="0" t="n">
        <v>4.029925</v>
      </c>
      <c r="Q2829" s="0" t="s">
        <v>288</v>
      </c>
    </row>
    <row r="2830" customFormat="false" ht="15" hidden="false" customHeight="false" outlineLevel="0" collapsed="false">
      <c r="A2830" s="0" t="s">
        <v>2059</v>
      </c>
      <c r="B2830" s="0" t="s">
        <v>288</v>
      </c>
      <c r="C2830" s="0" t="s">
        <v>325</v>
      </c>
      <c r="D2830" s="0" t="n">
        <v>20180717</v>
      </c>
      <c r="E2830" s="0" t="s">
        <v>2155</v>
      </c>
      <c r="F2830" s="0" t="n">
        <v>50000</v>
      </c>
      <c r="G2830" s="0" t="n">
        <v>98.396</v>
      </c>
      <c r="H2830" s="0" t="n">
        <v>4.030405</v>
      </c>
      <c r="J2830" s="224" t="n">
        <f aca="false">ROUND(D2830/10000,0)</f>
        <v>2018</v>
      </c>
      <c r="K2830" s="224" t="n">
        <f aca="false">ROUND((D2830-J2830*10000)/100,0)</f>
        <v>7</v>
      </c>
      <c r="L2830" s="224" t="n">
        <f aca="false">D2830-J2830*10000-K2830*100</f>
        <v>17</v>
      </c>
      <c r="M2830" s="325" t="n">
        <f aca="false">DATE(J2830,K2830,L2830)</f>
        <v>43298</v>
      </c>
      <c r="N2830" s="222" t="n">
        <f aca="false">M2830+E2830</f>
        <v>43298.379537037</v>
      </c>
      <c r="O2830" s="0" t="n">
        <v>98.396</v>
      </c>
      <c r="P2830" s="0" t="n">
        <v>4.030405</v>
      </c>
      <c r="Q2830" s="0" t="s">
        <v>288</v>
      </c>
    </row>
    <row r="2831" customFormat="false" ht="15" hidden="false" customHeight="false" outlineLevel="0" collapsed="false">
      <c r="A2831" s="0" t="s">
        <v>2059</v>
      </c>
      <c r="B2831" s="0" t="s">
        <v>288</v>
      </c>
      <c r="C2831" s="0" t="s">
        <v>325</v>
      </c>
      <c r="D2831" s="0" t="n">
        <v>20180717</v>
      </c>
      <c r="E2831" s="0" t="s">
        <v>2155</v>
      </c>
      <c r="F2831" s="0" t="n">
        <v>50000</v>
      </c>
      <c r="G2831" s="0" t="n">
        <v>98.496</v>
      </c>
      <c r="H2831" s="0" t="n">
        <v>4.006427</v>
      </c>
      <c r="J2831" s="224" t="n">
        <f aca="false">ROUND(D2831/10000,0)</f>
        <v>2018</v>
      </c>
      <c r="K2831" s="224" t="n">
        <f aca="false">ROUND((D2831-J2831*10000)/100,0)</f>
        <v>7</v>
      </c>
      <c r="L2831" s="224" t="n">
        <f aca="false">D2831-J2831*10000-K2831*100</f>
        <v>17</v>
      </c>
      <c r="M2831" s="325" t="n">
        <f aca="false">DATE(J2831,K2831,L2831)</f>
        <v>43298</v>
      </c>
      <c r="N2831" s="222" t="n">
        <f aca="false">M2831+E2831</f>
        <v>43298.379537037</v>
      </c>
      <c r="O2831" s="0" t="n">
        <v>98.496</v>
      </c>
      <c r="P2831" s="0" t="n">
        <v>4.006427</v>
      </c>
      <c r="Q2831" s="0" t="s">
        <v>288</v>
      </c>
    </row>
    <row r="2832" customFormat="false" ht="15" hidden="false" customHeight="false" outlineLevel="0" collapsed="false">
      <c r="A2832" s="0" t="s">
        <v>2059</v>
      </c>
      <c r="B2832" s="0" t="s">
        <v>288</v>
      </c>
      <c r="C2832" s="0" t="s">
        <v>325</v>
      </c>
      <c r="D2832" s="0" t="n">
        <v>20180717</v>
      </c>
      <c r="E2832" s="0" t="s">
        <v>2156</v>
      </c>
      <c r="F2832" s="0" t="n">
        <v>60000</v>
      </c>
      <c r="G2832" s="0" t="n">
        <v>98.55</v>
      </c>
      <c r="H2832" s="0" t="n">
        <v>3.993491</v>
      </c>
      <c r="J2832" s="224" t="n">
        <f aca="false">ROUND(D2832/10000,0)</f>
        <v>2018</v>
      </c>
      <c r="K2832" s="224" t="n">
        <f aca="false">ROUND((D2832-J2832*10000)/100,0)</f>
        <v>7</v>
      </c>
      <c r="L2832" s="224" t="n">
        <f aca="false">D2832-J2832*10000-K2832*100</f>
        <v>17</v>
      </c>
      <c r="M2832" s="325" t="n">
        <f aca="false">DATE(J2832,K2832,L2832)</f>
        <v>43298</v>
      </c>
      <c r="N2832" s="222" t="n">
        <f aca="false">M2832+E2832</f>
        <v>43298.3797222222</v>
      </c>
      <c r="O2832" s="0" t="n">
        <v>98.55</v>
      </c>
      <c r="P2832" s="0" t="n">
        <v>3.993491</v>
      </c>
      <c r="Q2832" s="0" t="s">
        <v>288</v>
      </c>
    </row>
    <row r="2833" customFormat="false" ht="15" hidden="false" customHeight="false" outlineLevel="0" collapsed="false">
      <c r="A2833" s="0" t="s">
        <v>2059</v>
      </c>
      <c r="B2833" s="0" t="s">
        <v>288</v>
      </c>
      <c r="C2833" s="0" t="s">
        <v>325</v>
      </c>
      <c r="D2833" s="0" t="n">
        <v>20180717</v>
      </c>
      <c r="E2833" s="0" t="s">
        <v>2157</v>
      </c>
      <c r="F2833" s="0" t="n">
        <v>60000</v>
      </c>
      <c r="G2833" s="0" t="n">
        <v>98.55</v>
      </c>
      <c r="H2833" s="0" t="n">
        <v>3.993491</v>
      </c>
      <c r="J2833" s="224" t="n">
        <f aca="false">ROUND(D2833/10000,0)</f>
        <v>2018</v>
      </c>
      <c r="K2833" s="224" t="n">
        <f aca="false">ROUND((D2833-J2833*10000)/100,0)</f>
        <v>7</v>
      </c>
      <c r="L2833" s="224" t="n">
        <f aca="false">D2833-J2833*10000-K2833*100</f>
        <v>17</v>
      </c>
      <c r="M2833" s="325" t="n">
        <f aca="false">DATE(J2833,K2833,L2833)</f>
        <v>43298</v>
      </c>
      <c r="N2833" s="222" t="n">
        <f aca="false">M2833+E2833</f>
        <v>43298.3797453704</v>
      </c>
      <c r="O2833" s="0" t="n">
        <v>98.55</v>
      </c>
      <c r="P2833" s="0" t="n">
        <v>3.993491</v>
      </c>
      <c r="Q2833" s="0" t="s">
        <v>288</v>
      </c>
    </row>
    <row r="2834" customFormat="false" ht="15" hidden="false" customHeight="false" outlineLevel="0" collapsed="false">
      <c r="A2834" s="0" t="s">
        <v>2059</v>
      </c>
      <c r="B2834" s="0" t="s">
        <v>288</v>
      </c>
      <c r="C2834" s="0" t="s">
        <v>325</v>
      </c>
      <c r="D2834" s="0" t="n">
        <v>20180717</v>
      </c>
      <c r="E2834" s="0" t="s">
        <v>2158</v>
      </c>
      <c r="F2834" s="0" t="n">
        <v>30000</v>
      </c>
      <c r="G2834" s="0" t="n">
        <v>98.93</v>
      </c>
      <c r="H2834" s="0" t="n">
        <v>3.902691</v>
      </c>
      <c r="J2834" s="224" t="n">
        <f aca="false">ROUND(D2834/10000,0)</f>
        <v>2018</v>
      </c>
      <c r="K2834" s="224" t="n">
        <f aca="false">ROUND((D2834-J2834*10000)/100,0)</f>
        <v>7</v>
      </c>
      <c r="L2834" s="224" t="n">
        <f aca="false">D2834-J2834*10000-K2834*100</f>
        <v>17</v>
      </c>
      <c r="M2834" s="325" t="n">
        <f aca="false">DATE(J2834,K2834,L2834)</f>
        <v>43298</v>
      </c>
      <c r="N2834" s="222" t="n">
        <f aca="false">M2834+E2834</f>
        <v>43298.4129050926</v>
      </c>
      <c r="O2834" s="0" t="n">
        <v>98.93</v>
      </c>
      <c r="P2834" s="0" t="n">
        <v>3.902691</v>
      </c>
      <c r="Q2834" s="0" t="s">
        <v>288</v>
      </c>
    </row>
    <row r="2835" customFormat="false" ht="15" hidden="false" customHeight="false" outlineLevel="0" collapsed="false">
      <c r="A2835" s="0" t="s">
        <v>2059</v>
      </c>
      <c r="B2835" s="0" t="s">
        <v>288</v>
      </c>
      <c r="C2835" s="0" t="s">
        <v>325</v>
      </c>
      <c r="D2835" s="0" t="n">
        <v>20180717</v>
      </c>
      <c r="E2835" s="0" t="s">
        <v>2158</v>
      </c>
      <c r="F2835" s="0" t="n">
        <v>30000</v>
      </c>
      <c r="G2835" s="0" t="n">
        <v>98.93</v>
      </c>
      <c r="H2835" s="0" t="n">
        <v>3.902691</v>
      </c>
      <c r="J2835" s="224" t="n">
        <f aca="false">ROUND(D2835/10000,0)</f>
        <v>2018</v>
      </c>
      <c r="K2835" s="224" t="n">
        <f aca="false">ROUND((D2835-J2835*10000)/100,0)</f>
        <v>7</v>
      </c>
      <c r="L2835" s="224" t="n">
        <f aca="false">D2835-J2835*10000-K2835*100</f>
        <v>17</v>
      </c>
      <c r="M2835" s="325" t="n">
        <f aca="false">DATE(J2835,K2835,L2835)</f>
        <v>43298</v>
      </c>
      <c r="N2835" s="222" t="n">
        <f aca="false">M2835+E2835</f>
        <v>43298.4129050926</v>
      </c>
      <c r="O2835" s="0" t="n">
        <v>98.93</v>
      </c>
      <c r="P2835" s="0" t="n">
        <v>3.902691</v>
      </c>
      <c r="Q2835" s="0" t="s">
        <v>288</v>
      </c>
    </row>
    <row r="2836" customFormat="false" ht="15" hidden="false" customHeight="false" outlineLevel="0" collapsed="false">
      <c r="A2836" s="0" t="s">
        <v>2059</v>
      </c>
      <c r="B2836" s="0" t="s">
        <v>288</v>
      </c>
      <c r="C2836" s="0" t="s">
        <v>325</v>
      </c>
      <c r="D2836" s="0" t="n">
        <v>20180717</v>
      </c>
      <c r="E2836" s="0" t="s">
        <v>2159</v>
      </c>
      <c r="F2836" s="0" t="n">
        <v>15000</v>
      </c>
      <c r="G2836" s="0" t="n">
        <v>98.235</v>
      </c>
      <c r="H2836" s="0" t="n">
        <v>4.069068</v>
      </c>
      <c r="J2836" s="224" t="n">
        <f aca="false">ROUND(D2836/10000,0)</f>
        <v>2018</v>
      </c>
      <c r="K2836" s="224" t="n">
        <f aca="false">ROUND((D2836-J2836*10000)/100,0)</f>
        <v>7</v>
      </c>
      <c r="L2836" s="224" t="n">
        <f aca="false">D2836-J2836*10000-K2836*100</f>
        <v>17</v>
      </c>
      <c r="M2836" s="325" t="n">
        <f aca="false">DATE(J2836,K2836,L2836)</f>
        <v>43298</v>
      </c>
      <c r="N2836" s="222" t="n">
        <f aca="false">M2836+E2836</f>
        <v>43298.4828356481</v>
      </c>
      <c r="O2836" s="0" t="n">
        <v>98.235</v>
      </c>
      <c r="P2836" s="0" t="n">
        <v>4.069068</v>
      </c>
      <c r="Q2836" s="0" t="s">
        <v>288</v>
      </c>
    </row>
    <row r="2837" customFormat="false" ht="15" hidden="false" customHeight="false" outlineLevel="0" collapsed="false">
      <c r="A2837" s="0" t="s">
        <v>2059</v>
      </c>
      <c r="B2837" s="0" t="s">
        <v>288</v>
      </c>
      <c r="C2837" s="0" t="s">
        <v>325</v>
      </c>
      <c r="D2837" s="0" t="n">
        <v>20180717</v>
      </c>
      <c r="E2837" s="0" t="s">
        <v>2159</v>
      </c>
      <c r="F2837" s="0" t="n">
        <v>15000</v>
      </c>
      <c r="G2837" s="0" t="n">
        <v>98.335</v>
      </c>
      <c r="H2837" s="0" t="n">
        <v>4.045045</v>
      </c>
      <c r="J2837" s="224" t="n">
        <f aca="false">ROUND(D2837/10000,0)</f>
        <v>2018</v>
      </c>
      <c r="K2837" s="224" t="n">
        <f aca="false">ROUND((D2837-J2837*10000)/100,0)</f>
        <v>7</v>
      </c>
      <c r="L2837" s="224" t="n">
        <f aca="false">D2837-J2837*10000-K2837*100</f>
        <v>17</v>
      </c>
      <c r="M2837" s="325" t="n">
        <f aca="false">DATE(J2837,K2837,L2837)</f>
        <v>43298</v>
      </c>
      <c r="N2837" s="222" t="n">
        <f aca="false">M2837+E2837</f>
        <v>43298.4828356481</v>
      </c>
      <c r="O2837" s="0" t="n">
        <v>98.335</v>
      </c>
      <c r="P2837" s="0" t="n">
        <v>4.045045</v>
      </c>
      <c r="Q2837" s="0" t="s">
        <v>288</v>
      </c>
    </row>
    <row r="2838" customFormat="false" ht="15" hidden="false" customHeight="false" outlineLevel="0" collapsed="false">
      <c r="A2838" s="0" t="s">
        <v>2059</v>
      </c>
      <c r="B2838" s="0" t="s">
        <v>288</v>
      </c>
      <c r="C2838" s="0" t="s">
        <v>325</v>
      </c>
      <c r="D2838" s="0" t="n">
        <v>20180717</v>
      </c>
      <c r="E2838" s="0" t="s">
        <v>2159</v>
      </c>
      <c r="F2838" s="0" t="n">
        <v>15000</v>
      </c>
      <c r="G2838" s="0" t="n">
        <v>98.335</v>
      </c>
      <c r="H2838" s="0" t="n">
        <v>4.045045</v>
      </c>
      <c r="J2838" s="224" t="n">
        <f aca="false">ROUND(D2838/10000,0)</f>
        <v>2018</v>
      </c>
      <c r="K2838" s="224" t="n">
        <f aca="false">ROUND((D2838-J2838*10000)/100,0)</f>
        <v>7</v>
      </c>
      <c r="L2838" s="224" t="n">
        <f aca="false">D2838-J2838*10000-K2838*100</f>
        <v>17</v>
      </c>
      <c r="M2838" s="325" t="n">
        <f aca="false">DATE(J2838,K2838,L2838)</f>
        <v>43298</v>
      </c>
      <c r="N2838" s="222" t="n">
        <f aca="false">M2838+E2838</f>
        <v>43298.4828356481</v>
      </c>
      <c r="O2838" s="0" t="n">
        <v>98.335</v>
      </c>
      <c r="P2838" s="0" t="n">
        <v>4.045045</v>
      </c>
      <c r="Q2838" s="0" t="s">
        <v>288</v>
      </c>
    </row>
    <row r="2839" customFormat="false" ht="15" hidden="false" customHeight="false" outlineLevel="0" collapsed="false">
      <c r="A2839" s="0" t="s">
        <v>2059</v>
      </c>
      <c r="B2839" s="0" t="s">
        <v>288</v>
      </c>
      <c r="C2839" s="0" t="s">
        <v>325</v>
      </c>
      <c r="D2839" s="0" t="n">
        <v>20180717</v>
      </c>
      <c r="E2839" s="0" t="s">
        <v>2160</v>
      </c>
      <c r="F2839" s="0" t="n">
        <v>3000</v>
      </c>
      <c r="G2839" s="0" t="n">
        <v>98.385</v>
      </c>
      <c r="H2839" s="0" t="n">
        <v>4.033044</v>
      </c>
      <c r="J2839" s="224" t="n">
        <f aca="false">ROUND(D2839/10000,0)</f>
        <v>2018</v>
      </c>
      <c r="K2839" s="224" t="n">
        <f aca="false">ROUND((D2839-J2839*10000)/100,0)</f>
        <v>7</v>
      </c>
      <c r="L2839" s="224" t="n">
        <f aca="false">D2839-J2839*10000-K2839*100</f>
        <v>17</v>
      </c>
      <c r="M2839" s="325" t="n">
        <f aca="false">DATE(J2839,K2839,L2839)</f>
        <v>43298</v>
      </c>
      <c r="N2839" s="222" t="n">
        <f aca="false">M2839+E2839</f>
        <v>43298.4835069444</v>
      </c>
      <c r="O2839" s="0" t="n">
        <v>98.385</v>
      </c>
      <c r="P2839" s="0" t="n">
        <v>4.033044</v>
      </c>
      <c r="Q2839" s="0" t="s">
        <v>288</v>
      </c>
    </row>
    <row r="2840" customFormat="false" ht="15" hidden="false" customHeight="false" outlineLevel="0" collapsed="false">
      <c r="A2840" s="0" t="s">
        <v>2059</v>
      </c>
      <c r="B2840" s="0" t="s">
        <v>288</v>
      </c>
      <c r="C2840" s="0" t="s">
        <v>325</v>
      </c>
      <c r="D2840" s="0" t="n">
        <v>20180717</v>
      </c>
      <c r="E2840" s="0" t="s">
        <v>2161</v>
      </c>
      <c r="F2840" s="0" t="n">
        <v>25000</v>
      </c>
      <c r="G2840" s="0" t="n">
        <v>98.561</v>
      </c>
      <c r="H2840" s="0" t="n">
        <v>3.990857</v>
      </c>
      <c r="J2840" s="224" t="n">
        <f aca="false">ROUND(D2840/10000,0)</f>
        <v>2018</v>
      </c>
      <c r="K2840" s="224" t="n">
        <f aca="false">ROUND((D2840-J2840*10000)/100,0)</f>
        <v>7</v>
      </c>
      <c r="L2840" s="224" t="n">
        <f aca="false">D2840-J2840*10000-K2840*100</f>
        <v>17</v>
      </c>
      <c r="M2840" s="325" t="n">
        <f aca="false">DATE(J2840,K2840,L2840)</f>
        <v>43298</v>
      </c>
      <c r="N2840" s="222" t="n">
        <f aca="false">M2840+E2840</f>
        <v>43298.5005555556</v>
      </c>
      <c r="O2840" s="0" t="n">
        <v>98.561</v>
      </c>
      <c r="P2840" s="0" t="n">
        <v>3.990857</v>
      </c>
      <c r="Q2840" s="0" t="s">
        <v>288</v>
      </c>
    </row>
    <row r="2841" customFormat="false" ht="15" hidden="false" customHeight="false" outlineLevel="0" collapsed="false">
      <c r="A2841" s="0" t="s">
        <v>2059</v>
      </c>
      <c r="B2841" s="0" t="s">
        <v>288</v>
      </c>
      <c r="C2841" s="0" t="s">
        <v>325</v>
      </c>
      <c r="D2841" s="0" t="n">
        <v>20180717</v>
      </c>
      <c r="E2841" s="0" t="s">
        <v>585</v>
      </c>
      <c r="F2841" s="0" t="n">
        <v>25000</v>
      </c>
      <c r="G2841" s="0" t="n">
        <v>99.916</v>
      </c>
      <c r="H2841" s="0" t="n">
        <v>3.668967</v>
      </c>
      <c r="J2841" s="224" t="n">
        <f aca="false">ROUND(D2841/10000,0)</f>
        <v>2018</v>
      </c>
      <c r="K2841" s="224" t="n">
        <f aca="false">ROUND((D2841-J2841*10000)/100,0)</f>
        <v>7</v>
      </c>
      <c r="L2841" s="224" t="n">
        <f aca="false">D2841-J2841*10000-K2841*100</f>
        <v>17</v>
      </c>
      <c r="M2841" s="325" t="n">
        <f aca="false">DATE(J2841,K2841,L2841)</f>
        <v>43298</v>
      </c>
      <c r="N2841" s="222" t="n">
        <f aca="false">M2841+E2841</f>
        <v>43298.5005671296</v>
      </c>
      <c r="O2841" s="0" t="n">
        <v>99.916</v>
      </c>
      <c r="P2841" s="0" t="n">
        <v>3.668967</v>
      </c>
      <c r="Q2841" s="0" t="s">
        <v>288</v>
      </c>
    </row>
    <row r="2842" customFormat="false" ht="15" hidden="false" customHeight="false" outlineLevel="0" collapsed="false">
      <c r="A2842" s="0" t="s">
        <v>2059</v>
      </c>
      <c r="B2842" s="0" t="s">
        <v>288</v>
      </c>
      <c r="C2842" s="0" t="s">
        <v>325</v>
      </c>
      <c r="D2842" s="0" t="n">
        <v>20180717</v>
      </c>
      <c r="E2842" s="0" t="s">
        <v>1629</v>
      </c>
      <c r="F2842" s="0" t="n">
        <v>10000</v>
      </c>
      <c r="G2842" s="0" t="n">
        <v>98.371</v>
      </c>
      <c r="H2842" s="0" t="n">
        <v>4.036404</v>
      </c>
      <c r="J2842" s="224" t="n">
        <f aca="false">ROUND(D2842/10000,0)</f>
        <v>2018</v>
      </c>
      <c r="K2842" s="224" t="n">
        <f aca="false">ROUND((D2842-J2842*10000)/100,0)</f>
        <v>7</v>
      </c>
      <c r="L2842" s="224" t="n">
        <f aca="false">D2842-J2842*10000-K2842*100</f>
        <v>17</v>
      </c>
      <c r="M2842" s="325" t="n">
        <f aca="false">DATE(J2842,K2842,L2842)</f>
        <v>43298</v>
      </c>
      <c r="N2842" s="222" t="n">
        <f aca="false">M2842+E2842</f>
        <v>43298.5018171296</v>
      </c>
      <c r="O2842" s="0" t="n">
        <v>98.371</v>
      </c>
      <c r="P2842" s="0" t="n">
        <v>4.036404</v>
      </c>
      <c r="Q2842" s="0" t="s">
        <v>288</v>
      </c>
    </row>
    <row r="2843" customFormat="false" ht="15" hidden="false" customHeight="false" outlineLevel="0" collapsed="false">
      <c r="A2843" s="0" t="s">
        <v>2059</v>
      </c>
      <c r="B2843" s="0" t="s">
        <v>288</v>
      </c>
      <c r="C2843" s="0" t="s">
        <v>325</v>
      </c>
      <c r="D2843" s="0" t="n">
        <v>20180717</v>
      </c>
      <c r="E2843" s="0" t="s">
        <v>1629</v>
      </c>
      <c r="F2843" s="0" t="n">
        <v>10000</v>
      </c>
      <c r="G2843" s="0" t="n">
        <v>98.471</v>
      </c>
      <c r="H2843" s="0" t="n">
        <v>4.012419</v>
      </c>
      <c r="J2843" s="224" t="n">
        <f aca="false">ROUND(D2843/10000,0)</f>
        <v>2018</v>
      </c>
      <c r="K2843" s="224" t="n">
        <f aca="false">ROUND((D2843-J2843*10000)/100,0)</f>
        <v>7</v>
      </c>
      <c r="L2843" s="224" t="n">
        <f aca="false">D2843-J2843*10000-K2843*100</f>
        <v>17</v>
      </c>
      <c r="M2843" s="325" t="n">
        <f aca="false">DATE(J2843,K2843,L2843)</f>
        <v>43298</v>
      </c>
      <c r="N2843" s="222" t="n">
        <f aca="false">M2843+E2843</f>
        <v>43298.5018171296</v>
      </c>
      <c r="O2843" s="0" t="n">
        <v>98.471</v>
      </c>
      <c r="P2843" s="0" t="n">
        <v>4.012419</v>
      </c>
      <c r="Q2843" s="0" t="s">
        <v>288</v>
      </c>
    </row>
    <row r="2844" customFormat="false" ht="15" hidden="false" customHeight="false" outlineLevel="0" collapsed="false">
      <c r="A2844" s="0" t="s">
        <v>2059</v>
      </c>
      <c r="B2844" s="0" t="s">
        <v>288</v>
      </c>
      <c r="C2844" s="0" t="s">
        <v>325</v>
      </c>
      <c r="D2844" s="0" t="n">
        <v>20180717</v>
      </c>
      <c r="E2844" s="0" t="s">
        <v>2162</v>
      </c>
      <c r="F2844" s="0" t="n">
        <v>2000</v>
      </c>
      <c r="G2844" s="0" t="n">
        <v>97.78</v>
      </c>
      <c r="H2844" s="0" t="n">
        <v>4.178735</v>
      </c>
      <c r="J2844" s="224" t="n">
        <f aca="false">ROUND(D2844/10000,0)</f>
        <v>2018</v>
      </c>
      <c r="K2844" s="224" t="n">
        <f aca="false">ROUND((D2844-J2844*10000)/100,0)</f>
        <v>7</v>
      </c>
      <c r="L2844" s="224" t="n">
        <f aca="false">D2844-J2844*10000-K2844*100</f>
        <v>17</v>
      </c>
      <c r="M2844" s="325" t="n">
        <f aca="false">DATE(J2844,K2844,L2844)</f>
        <v>43298</v>
      </c>
      <c r="N2844" s="222" t="n">
        <f aca="false">M2844+E2844</f>
        <v>43298.507337963</v>
      </c>
      <c r="O2844" s="0" t="n">
        <v>97.78</v>
      </c>
      <c r="P2844" s="0" t="n">
        <v>4.178735</v>
      </c>
      <c r="Q2844" s="0" t="s">
        <v>288</v>
      </c>
    </row>
    <row r="2845" customFormat="false" ht="15" hidden="false" customHeight="false" outlineLevel="0" collapsed="false">
      <c r="A2845" s="0" t="s">
        <v>2059</v>
      </c>
      <c r="B2845" s="0" t="s">
        <v>288</v>
      </c>
      <c r="C2845" s="0" t="s">
        <v>325</v>
      </c>
      <c r="D2845" s="0" t="n">
        <v>20180717</v>
      </c>
      <c r="E2845" s="0" t="s">
        <v>2162</v>
      </c>
      <c r="F2845" s="0" t="n">
        <v>2000</v>
      </c>
      <c r="G2845" s="0" t="n">
        <v>98.278</v>
      </c>
      <c r="H2845" s="0" t="n">
        <v>4.058735</v>
      </c>
      <c r="J2845" s="224" t="n">
        <f aca="false">ROUND(D2845/10000,0)</f>
        <v>2018</v>
      </c>
      <c r="K2845" s="224" t="n">
        <f aca="false">ROUND((D2845-J2845*10000)/100,0)</f>
        <v>7</v>
      </c>
      <c r="L2845" s="224" t="n">
        <f aca="false">D2845-J2845*10000-K2845*100</f>
        <v>17</v>
      </c>
      <c r="M2845" s="325" t="n">
        <f aca="false">DATE(J2845,K2845,L2845)</f>
        <v>43298</v>
      </c>
      <c r="N2845" s="222" t="n">
        <f aca="false">M2845+E2845</f>
        <v>43298.507337963</v>
      </c>
      <c r="O2845" s="0" t="n">
        <v>98.278</v>
      </c>
      <c r="P2845" s="0" t="n">
        <v>4.058735</v>
      </c>
      <c r="Q2845" s="0" t="s">
        <v>288</v>
      </c>
    </row>
    <row r="2846" customFormat="false" ht="15" hidden="false" customHeight="false" outlineLevel="0" collapsed="false">
      <c r="A2846" s="0" t="s">
        <v>2059</v>
      </c>
      <c r="B2846" s="0" t="s">
        <v>288</v>
      </c>
      <c r="C2846" s="0" t="s">
        <v>325</v>
      </c>
      <c r="D2846" s="0" t="n">
        <v>20180717</v>
      </c>
      <c r="E2846" s="0" t="s">
        <v>2163</v>
      </c>
      <c r="F2846" s="0" t="n">
        <v>500000</v>
      </c>
      <c r="G2846" s="0" t="n">
        <v>98.373</v>
      </c>
      <c r="H2846" s="0" t="n">
        <v>4.035924</v>
      </c>
      <c r="J2846" s="224" t="n">
        <f aca="false">ROUND(D2846/10000,0)</f>
        <v>2018</v>
      </c>
      <c r="K2846" s="224" t="n">
        <f aca="false">ROUND((D2846-J2846*10000)/100,0)</f>
        <v>7</v>
      </c>
      <c r="L2846" s="224" t="n">
        <f aca="false">D2846-J2846*10000-K2846*100</f>
        <v>17</v>
      </c>
      <c r="M2846" s="325" t="n">
        <f aca="false">DATE(J2846,K2846,L2846)</f>
        <v>43298</v>
      </c>
      <c r="N2846" s="222" t="n">
        <f aca="false">M2846+E2846</f>
        <v>43298.5275578704</v>
      </c>
      <c r="O2846" s="0" t="n">
        <v>98.373</v>
      </c>
      <c r="P2846" s="0" t="n">
        <v>4.035924</v>
      </c>
      <c r="Q2846" s="0" t="s">
        <v>288</v>
      </c>
    </row>
    <row r="2847" customFormat="false" ht="15" hidden="false" customHeight="false" outlineLevel="0" collapsed="false">
      <c r="A2847" s="0" t="s">
        <v>2059</v>
      </c>
      <c r="B2847" s="0" t="s">
        <v>288</v>
      </c>
      <c r="C2847" s="0" t="s">
        <v>325</v>
      </c>
      <c r="D2847" s="0" t="n">
        <v>20180717</v>
      </c>
      <c r="E2847" s="0" t="s">
        <v>2163</v>
      </c>
      <c r="F2847" s="0" t="n">
        <v>500000</v>
      </c>
      <c r="G2847" s="0" t="n">
        <v>98.373</v>
      </c>
      <c r="H2847" s="0" t="n">
        <v>4.035924</v>
      </c>
      <c r="J2847" s="224" t="n">
        <f aca="false">ROUND(D2847/10000,0)</f>
        <v>2018</v>
      </c>
      <c r="K2847" s="224" t="n">
        <f aca="false">ROUND((D2847-J2847*10000)/100,0)</f>
        <v>7</v>
      </c>
      <c r="L2847" s="224" t="n">
        <f aca="false">D2847-J2847*10000-K2847*100</f>
        <v>17</v>
      </c>
      <c r="M2847" s="325" t="n">
        <f aca="false">DATE(J2847,K2847,L2847)</f>
        <v>43298</v>
      </c>
      <c r="N2847" s="222" t="n">
        <f aca="false">M2847+E2847</f>
        <v>43298.5275578704</v>
      </c>
      <c r="O2847" s="0" t="n">
        <v>98.373</v>
      </c>
      <c r="P2847" s="0" t="n">
        <v>4.035924</v>
      </c>
      <c r="Q2847" s="0" t="s">
        <v>288</v>
      </c>
    </row>
    <row r="2848" customFormat="false" ht="15" hidden="false" customHeight="false" outlineLevel="0" collapsed="false">
      <c r="A2848" s="0" t="s">
        <v>2059</v>
      </c>
      <c r="B2848" s="0" t="s">
        <v>288</v>
      </c>
      <c r="C2848" s="0" t="s">
        <v>325</v>
      </c>
      <c r="D2848" s="0" t="n">
        <v>20180717</v>
      </c>
      <c r="E2848" s="0" t="s">
        <v>2164</v>
      </c>
      <c r="F2848" s="0" t="n">
        <v>3666000</v>
      </c>
      <c r="G2848" s="0" t="n">
        <v>98.403</v>
      </c>
      <c r="H2848" s="0" t="n">
        <v>4.028725</v>
      </c>
      <c r="J2848" s="224" t="n">
        <f aca="false">ROUND(D2848/10000,0)</f>
        <v>2018</v>
      </c>
      <c r="K2848" s="224" t="n">
        <f aca="false">ROUND((D2848-J2848*10000)/100,0)</f>
        <v>7</v>
      </c>
      <c r="L2848" s="224" t="n">
        <f aca="false">D2848-J2848*10000-K2848*100</f>
        <v>17</v>
      </c>
      <c r="M2848" s="325" t="n">
        <f aca="false">DATE(J2848,K2848,L2848)</f>
        <v>43298</v>
      </c>
      <c r="N2848" s="222" t="n">
        <f aca="false">M2848+E2848</f>
        <v>43298.600474537</v>
      </c>
      <c r="O2848" s="0" t="n">
        <v>98.403</v>
      </c>
      <c r="P2848" s="0" t="n">
        <v>4.028725</v>
      </c>
      <c r="Q2848" s="0" t="s">
        <v>288</v>
      </c>
    </row>
    <row r="2849" customFormat="false" ht="15" hidden="false" customHeight="false" outlineLevel="0" collapsed="false">
      <c r="A2849" s="0" t="s">
        <v>2059</v>
      </c>
      <c r="B2849" s="0" t="s">
        <v>288</v>
      </c>
      <c r="C2849" s="0" t="s">
        <v>325</v>
      </c>
      <c r="D2849" s="0" t="n">
        <v>20180717</v>
      </c>
      <c r="E2849" s="0" t="s">
        <v>2165</v>
      </c>
      <c r="F2849" s="0" t="n">
        <v>25000</v>
      </c>
      <c r="G2849" s="0" t="n">
        <v>98.598</v>
      </c>
      <c r="H2849" s="0" t="n">
        <v>3.981999</v>
      </c>
      <c r="J2849" s="224" t="n">
        <f aca="false">ROUND(D2849/10000,0)</f>
        <v>2018</v>
      </c>
      <c r="K2849" s="224" t="n">
        <f aca="false">ROUND((D2849-J2849*10000)/100,0)</f>
        <v>7</v>
      </c>
      <c r="L2849" s="224" t="n">
        <f aca="false">D2849-J2849*10000-K2849*100</f>
        <v>17</v>
      </c>
      <c r="M2849" s="325" t="n">
        <f aca="false">DATE(J2849,K2849,L2849)</f>
        <v>43298</v>
      </c>
      <c r="N2849" s="222" t="n">
        <f aca="false">M2849+E2849</f>
        <v>43298.6073611111</v>
      </c>
      <c r="O2849" s="0" t="n">
        <v>98.598</v>
      </c>
      <c r="P2849" s="0" t="n">
        <v>3.981999</v>
      </c>
      <c r="Q2849" s="0" t="s">
        <v>288</v>
      </c>
    </row>
    <row r="2850" customFormat="false" ht="15" hidden="false" customHeight="false" outlineLevel="0" collapsed="false">
      <c r="A2850" s="0" t="s">
        <v>2059</v>
      </c>
      <c r="B2850" s="0" t="s">
        <v>288</v>
      </c>
      <c r="C2850" s="0" t="s">
        <v>325</v>
      </c>
      <c r="D2850" s="0" t="n">
        <v>20180717</v>
      </c>
      <c r="E2850" s="0" t="s">
        <v>2165</v>
      </c>
      <c r="F2850" s="0" t="n">
        <v>25000</v>
      </c>
      <c r="G2850" s="0" t="n">
        <v>98.498</v>
      </c>
      <c r="H2850" s="0" t="n">
        <v>4.005948</v>
      </c>
      <c r="J2850" s="224" t="n">
        <f aca="false">ROUND(D2850/10000,0)</f>
        <v>2018</v>
      </c>
      <c r="K2850" s="224" t="n">
        <f aca="false">ROUND((D2850-J2850*10000)/100,0)</f>
        <v>7</v>
      </c>
      <c r="L2850" s="224" t="n">
        <f aca="false">D2850-J2850*10000-K2850*100</f>
        <v>17</v>
      </c>
      <c r="M2850" s="325" t="n">
        <f aca="false">DATE(J2850,K2850,L2850)</f>
        <v>43298</v>
      </c>
      <c r="N2850" s="222" t="n">
        <f aca="false">M2850+E2850</f>
        <v>43298.6073611111</v>
      </c>
      <c r="O2850" s="0" t="n">
        <v>98.498</v>
      </c>
      <c r="P2850" s="0" t="n">
        <v>4.005948</v>
      </c>
      <c r="Q2850" s="0" t="s">
        <v>288</v>
      </c>
    </row>
    <row r="2851" customFormat="false" ht="15" hidden="false" customHeight="false" outlineLevel="0" collapsed="false">
      <c r="A2851" s="0" t="s">
        <v>2059</v>
      </c>
      <c r="B2851" s="0" t="s">
        <v>288</v>
      </c>
      <c r="C2851" s="0" t="s">
        <v>325</v>
      </c>
      <c r="D2851" s="0" t="n">
        <v>20180717</v>
      </c>
      <c r="E2851" s="0" t="s">
        <v>2166</v>
      </c>
      <c r="F2851" s="0" t="n">
        <v>85000</v>
      </c>
      <c r="G2851" s="0" t="n">
        <v>98.518</v>
      </c>
      <c r="H2851" s="0" t="n">
        <v>4.001156</v>
      </c>
      <c r="J2851" s="224" t="n">
        <f aca="false">ROUND(D2851/10000,0)</f>
        <v>2018</v>
      </c>
      <c r="K2851" s="224" t="n">
        <f aca="false">ROUND((D2851-J2851*10000)/100,0)</f>
        <v>7</v>
      </c>
      <c r="L2851" s="224" t="n">
        <f aca="false">D2851-J2851*10000-K2851*100</f>
        <v>17</v>
      </c>
      <c r="M2851" s="325" t="n">
        <f aca="false">DATE(J2851,K2851,L2851)</f>
        <v>43298</v>
      </c>
      <c r="N2851" s="222" t="n">
        <f aca="false">M2851+E2851</f>
        <v>43298.6420486111</v>
      </c>
      <c r="O2851" s="0" t="n">
        <v>98.518</v>
      </c>
      <c r="P2851" s="0" t="n">
        <v>4.001156</v>
      </c>
      <c r="Q2851" s="0" t="s">
        <v>288</v>
      </c>
    </row>
    <row r="2852" customFormat="false" ht="15" hidden="false" customHeight="false" outlineLevel="0" collapsed="false">
      <c r="A2852" s="0" t="s">
        <v>2059</v>
      </c>
      <c r="B2852" s="0" t="s">
        <v>288</v>
      </c>
      <c r="C2852" s="0" t="s">
        <v>325</v>
      </c>
      <c r="D2852" s="0" t="n">
        <v>20180717</v>
      </c>
      <c r="E2852" s="0" t="s">
        <v>2166</v>
      </c>
      <c r="F2852" s="0" t="n">
        <v>85000</v>
      </c>
      <c r="G2852" s="0" t="n">
        <v>98.593</v>
      </c>
      <c r="H2852" s="0" t="n">
        <v>3.983196</v>
      </c>
      <c r="J2852" s="224" t="n">
        <f aca="false">ROUND(D2852/10000,0)</f>
        <v>2018</v>
      </c>
      <c r="K2852" s="224" t="n">
        <f aca="false">ROUND((D2852-J2852*10000)/100,0)</f>
        <v>7</v>
      </c>
      <c r="L2852" s="224" t="n">
        <f aca="false">D2852-J2852*10000-K2852*100</f>
        <v>17</v>
      </c>
      <c r="M2852" s="325" t="n">
        <f aca="false">DATE(J2852,K2852,L2852)</f>
        <v>43298</v>
      </c>
      <c r="N2852" s="222" t="n">
        <f aca="false">M2852+E2852</f>
        <v>43298.6420486111</v>
      </c>
      <c r="O2852" s="0" t="n">
        <v>98.593</v>
      </c>
      <c r="P2852" s="0" t="n">
        <v>3.983196</v>
      </c>
      <c r="Q2852" s="0" t="s">
        <v>288</v>
      </c>
    </row>
    <row r="2853" customFormat="false" ht="15" hidden="false" customHeight="false" outlineLevel="0" collapsed="false">
      <c r="A2853" s="0" t="s">
        <v>2059</v>
      </c>
      <c r="B2853" s="0" t="s">
        <v>288</v>
      </c>
      <c r="C2853" s="0" t="s">
        <v>325</v>
      </c>
      <c r="D2853" s="0" t="n">
        <v>20180717</v>
      </c>
      <c r="E2853" s="0" t="s">
        <v>2167</v>
      </c>
      <c r="F2853" s="0" t="n">
        <v>25000</v>
      </c>
      <c r="G2853" s="0" t="n">
        <v>99.4</v>
      </c>
      <c r="H2853" s="0" t="n">
        <v>3.790945</v>
      </c>
      <c r="J2853" s="224" t="n">
        <f aca="false">ROUND(D2853/10000,0)</f>
        <v>2018</v>
      </c>
      <c r="K2853" s="224" t="n">
        <f aca="false">ROUND((D2853-J2853*10000)/100,0)</f>
        <v>7</v>
      </c>
      <c r="L2853" s="224" t="n">
        <f aca="false">D2853-J2853*10000-K2853*100</f>
        <v>17</v>
      </c>
      <c r="M2853" s="325" t="n">
        <f aca="false">DATE(J2853,K2853,L2853)</f>
        <v>43298</v>
      </c>
      <c r="N2853" s="222" t="n">
        <f aca="false">M2853+E2853</f>
        <v>43298.6490740741</v>
      </c>
      <c r="O2853" s="0" t="n">
        <v>99.4</v>
      </c>
      <c r="P2853" s="0" t="n">
        <v>3.790945</v>
      </c>
      <c r="Q2853" s="0" t="s">
        <v>288</v>
      </c>
    </row>
    <row r="2854" customFormat="false" ht="15" hidden="false" customHeight="false" outlineLevel="0" collapsed="false">
      <c r="A2854" s="0" t="s">
        <v>2059</v>
      </c>
      <c r="B2854" s="0" t="s">
        <v>288</v>
      </c>
      <c r="C2854" s="0" t="s">
        <v>325</v>
      </c>
      <c r="D2854" s="0" t="n">
        <v>20180717</v>
      </c>
      <c r="E2854" s="0" t="s">
        <v>2168</v>
      </c>
      <c r="F2854" s="0" t="n">
        <v>100000</v>
      </c>
      <c r="G2854" s="0" t="n">
        <v>98.298</v>
      </c>
      <c r="H2854" s="0" t="n">
        <v>4.05393</v>
      </c>
      <c r="J2854" s="224" t="n">
        <f aca="false">ROUND(D2854/10000,0)</f>
        <v>2018</v>
      </c>
      <c r="K2854" s="224" t="n">
        <f aca="false">ROUND((D2854-J2854*10000)/100,0)</f>
        <v>7</v>
      </c>
      <c r="L2854" s="224" t="n">
        <f aca="false">D2854-J2854*10000-K2854*100</f>
        <v>17</v>
      </c>
      <c r="M2854" s="325" t="n">
        <f aca="false">DATE(J2854,K2854,L2854)</f>
        <v>43298</v>
      </c>
      <c r="N2854" s="222" t="n">
        <f aca="false">M2854+E2854</f>
        <v>43298.6581597222</v>
      </c>
      <c r="O2854" s="0" t="n">
        <v>98.298</v>
      </c>
      <c r="P2854" s="0" t="n">
        <v>4.05393</v>
      </c>
      <c r="Q2854" s="0" t="s">
        <v>288</v>
      </c>
    </row>
    <row r="2855" customFormat="false" ht="15" hidden="false" customHeight="false" outlineLevel="0" collapsed="false">
      <c r="A2855" s="0" t="s">
        <v>2059</v>
      </c>
      <c r="B2855" s="0" t="s">
        <v>288</v>
      </c>
      <c r="C2855" s="0" t="s">
        <v>325</v>
      </c>
      <c r="D2855" s="0" t="n">
        <v>20180717</v>
      </c>
      <c r="E2855" s="0" t="s">
        <v>2168</v>
      </c>
      <c r="F2855" s="0" t="n">
        <v>100000</v>
      </c>
      <c r="G2855" s="0" t="n">
        <v>98.298</v>
      </c>
      <c r="H2855" s="0" t="n">
        <v>4.05393</v>
      </c>
      <c r="J2855" s="224" t="n">
        <f aca="false">ROUND(D2855/10000,0)</f>
        <v>2018</v>
      </c>
      <c r="K2855" s="224" t="n">
        <f aca="false">ROUND((D2855-J2855*10000)/100,0)</f>
        <v>7</v>
      </c>
      <c r="L2855" s="224" t="n">
        <f aca="false">D2855-J2855*10000-K2855*100</f>
        <v>17</v>
      </c>
      <c r="M2855" s="325" t="n">
        <f aca="false">DATE(J2855,K2855,L2855)</f>
        <v>43298</v>
      </c>
      <c r="N2855" s="222" t="n">
        <f aca="false">M2855+E2855</f>
        <v>43298.6581597222</v>
      </c>
      <c r="O2855" s="0" t="n">
        <v>98.298</v>
      </c>
      <c r="P2855" s="0" t="n">
        <v>4.05393</v>
      </c>
      <c r="Q2855" s="0" t="s">
        <v>288</v>
      </c>
    </row>
    <row r="2856" customFormat="false" ht="15" hidden="false" customHeight="false" outlineLevel="0" collapsed="false">
      <c r="A2856" s="0" t="s">
        <v>2059</v>
      </c>
      <c r="B2856" s="0" t="s">
        <v>288</v>
      </c>
      <c r="C2856" s="0" t="s">
        <v>325</v>
      </c>
      <c r="D2856" s="0" t="n">
        <v>20180718</v>
      </c>
      <c r="E2856" s="0" t="s">
        <v>1578</v>
      </c>
      <c r="F2856" s="0" t="n">
        <v>15000</v>
      </c>
      <c r="G2856" s="0" t="n">
        <v>98.4153</v>
      </c>
      <c r="H2856" s="0" t="n">
        <v>4.02599</v>
      </c>
      <c r="J2856" s="224" t="n">
        <f aca="false">ROUND(D2856/10000,0)</f>
        <v>2018</v>
      </c>
      <c r="K2856" s="224" t="n">
        <f aca="false">ROUND((D2856-J2856*10000)/100,0)</f>
        <v>7</v>
      </c>
      <c r="L2856" s="224" t="n">
        <f aca="false">D2856-J2856*10000-K2856*100</f>
        <v>18</v>
      </c>
      <c r="M2856" s="325" t="n">
        <f aca="false">DATE(J2856,K2856,L2856)</f>
        <v>43299</v>
      </c>
      <c r="N2856" s="222" t="n">
        <f aca="false">M2856+E2856</f>
        <v>43299.4059143519</v>
      </c>
      <c r="O2856" s="0" t="n">
        <v>98.4153</v>
      </c>
      <c r="P2856" s="0" t="n">
        <v>4.02599</v>
      </c>
      <c r="Q2856" s="0" t="s">
        <v>288</v>
      </c>
    </row>
    <row r="2857" customFormat="false" ht="15" hidden="false" customHeight="false" outlineLevel="0" collapsed="false">
      <c r="A2857" s="0" t="s">
        <v>2059</v>
      </c>
      <c r="B2857" s="0" t="s">
        <v>288</v>
      </c>
      <c r="C2857" s="0" t="s">
        <v>325</v>
      </c>
      <c r="D2857" s="0" t="n">
        <v>20180718</v>
      </c>
      <c r="E2857" s="0" t="s">
        <v>2169</v>
      </c>
      <c r="F2857" s="0" t="n">
        <v>15000</v>
      </c>
      <c r="G2857" s="0" t="n">
        <v>98.4153</v>
      </c>
      <c r="H2857" s="0" t="n">
        <v>4.02599</v>
      </c>
      <c r="J2857" s="224" t="n">
        <f aca="false">ROUND(D2857/10000,0)</f>
        <v>2018</v>
      </c>
      <c r="K2857" s="224" t="n">
        <f aca="false">ROUND((D2857-J2857*10000)/100,0)</f>
        <v>7</v>
      </c>
      <c r="L2857" s="224" t="n">
        <f aca="false">D2857-J2857*10000-K2857*100</f>
        <v>18</v>
      </c>
      <c r="M2857" s="325" t="n">
        <f aca="false">DATE(J2857,K2857,L2857)</f>
        <v>43299</v>
      </c>
      <c r="N2857" s="222" t="n">
        <f aca="false">M2857+E2857</f>
        <v>43299.4063078704</v>
      </c>
      <c r="O2857" s="0" t="n">
        <v>98.4153</v>
      </c>
      <c r="P2857" s="0" t="n">
        <v>4.02599</v>
      </c>
      <c r="Q2857" s="0" t="s">
        <v>288</v>
      </c>
    </row>
    <row r="2858" customFormat="false" ht="15" hidden="false" customHeight="false" outlineLevel="0" collapsed="false">
      <c r="A2858" s="0" t="s">
        <v>2059</v>
      </c>
      <c r="B2858" s="0" t="s">
        <v>288</v>
      </c>
      <c r="C2858" s="0" t="s">
        <v>325</v>
      </c>
      <c r="D2858" s="0" t="n">
        <v>20180718</v>
      </c>
      <c r="E2858" s="0" t="s">
        <v>2170</v>
      </c>
      <c r="F2858" s="0" t="n">
        <v>250000</v>
      </c>
      <c r="G2858" s="0" t="n">
        <v>98.507</v>
      </c>
      <c r="H2858" s="0" t="n">
        <v>4.003994</v>
      </c>
      <c r="J2858" s="224" t="n">
        <f aca="false">ROUND(D2858/10000,0)</f>
        <v>2018</v>
      </c>
      <c r="K2858" s="224" t="n">
        <f aca="false">ROUND((D2858-J2858*10000)/100,0)</f>
        <v>7</v>
      </c>
      <c r="L2858" s="224" t="n">
        <f aca="false">D2858-J2858*10000-K2858*100</f>
        <v>18</v>
      </c>
      <c r="M2858" s="325" t="n">
        <f aca="false">DATE(J2858,K2858,L2858)</f>
        <v>43299</v>
      </c>
      <c r="N2858" s="222" t="n">
        <f aca="false">M2858+E2858</f>
        <v>43299.4132638889</v>
      </c>
      <c r="O2858" s="0" t="n">
        <v>98.507</v>
      </c>
      <c r="P2858" s="0" t="n">
        <v>4.003994</v>
      </c>
      <c r="Q2858" s="0" t="s">
        <v>288</v>
      </c>
    </row>
    <row r="2859" customFormat="false" ht="15" hidden="false" customHeight="false" outlineLevel="0" collapsed="false">
      <c r="A2859" s="0" t="s">
        <v>2059</v>
      </c>
      <c r="B2859" s="0" t="s">
        <v>288</v>
      </c>
      <c r="C2859" s="0" t="s">
        <v>325</v>
      </c>
      <c r="D2859" s="0" t="n">
        <v>20180718</v>
      </c>
      <c r="E2859" s="0" t="s">
        <v>2171</v>
      </c>
      <c r="F2859" s="0" t="n">
        <v>150000</v>
      </c>
      <c r="G2859" s="0" t="n">
        <v>98.38</v>
      </c>
      <c r="H2859" s="0" t="n">
        <v>4.034464</v>
      </c>
      <c r="J2859" s="224" t="n">
        <f aca="false">ROUND(D2859/10000,0)</f>
        <v>2018</v>
      </c>
      <c r="K2859" s="224" t="n">
        <f aca="false">ROUND((D2859-J2859*10000)/100,0)</f>
        <v>7</v>
      </c>
      <c r="L2859" s="224" t="n">
        <f aca="false">D2859-J2859*10000-K2859*100</f>
        <v>18</v>
      </c>
      <c r="M2859" s="325" t="n">
        <f aca="false">DATE(J2859,K2859,L2859)</f>
        <v>43299</v>
      </c>
      <c r="N2859" s="222" t="n">
        <f aca="false">M2859+E2859</f>
        <v>43299.413287037</v>
      </c>
      <c r="O2859" s="0" t="n">
        <v>98.38</v>
      </c>
      <c r="P2859" s="0" t="n">
        <v>4.034464</v>
      </c>
      <c r="Q2859" s="0" t="s">
        <v>288</v>
      </c>
    </row>
    <row r="2860" customFormat="false" ht="15" hidden="false" customHeight="false" outlineLevel="0" collapsed="false">
      <c r="A2860" s="0" t="s">
        <v>2059</v>
      </c>
      <c r="B2860" s="0" t="s">
        <v>288</v>
      </c>
      <c r="C2860" s="0" t="s">
        <v>325</v>
      </c>
      <c r="D2860" s="0" t="n">
        <v>20180718</v>
      </c>
      <c r="E2860" s="0" t="s">
        <v>2171</v>
      </c>
      <c r="F2860" s="0" t="n">
        <v>150000</v>
      </c>
      <c r="G2860" s="0" t="n">
        <v>98.38</v>
      </c>
      <c r="H2860" s="0" t="n">
        <v>4.034464</v>
      </c>
      <c r="J2860" s="224" t="n">
        <f aca="false">ROUND(D2860/10000,0)</f>
        <v>2018</v>
      </c>
      <c r="K2860" s="224" t="n">
        <f aca="false">ROUND((D2860-J2860*10000)/100,0)</f>
        <v>7</v>
      </c>
      <c r="L2860" s="224" t="n">
        <f aca="false">D2860-J2860*10000-K2860*100</f>
        <v>18</v>
      </c>
      <c r="M2860" s="325" t="n">
        <f aca="false">DATE(J2860,K2860,L2860)</f>
        <v>43299</v>
      </c>
      <c r="N2860" s="222" t="n">
        <f aca="false">M2860+E2860</f>
        <v>43299.413287037</v>
      </c>
      <c r="O2860" s="0" t="n">
        <v>98.38</v>
      </c>
      <c r="P2860" s="0" t="n">
        <v>4.034464</v>
      </c>
      <c r="Q2860" s="0" t="s">
        <v>288</v>
      </c>
    </row>
    <row r="2861" customFormat="false" ht="15" hidden="false" customHeight="false" outlineLevel="0" collapsed="false">
      <c r="A2861" s="0" t="s">
        <v>2059</v>
      </c>
      <c r="B2861" s="0" t="s">
        <v>288</v>
      </c>
      <c r="C2861" s="0" t="s">
        <v>325</v>
      </c>
      <c r="D2861" s="0" t="n">
        <v>20180718</v>
      </c>
      <c r="E2861" s="0" t="s">
        <v>2172</v>
      </c>
      <c r="F2861" s="0" t="n">
        <v>472000</v>
      </c>
      <c r="G2861" s="0" t="n">
        <v>98.343</v>
      </c>
      <c r="H2861" s="0" t="n">
        <v>4.043349</v>
      </c>
      <c r="J2861" s="224" t="n">
        <f aca="false">ROUND(D2861/10000,0)</f>
        <v>2018</v>
      </c>
      <c r="K2861" s="224" t="n">
        <f aca="false">ROUND((D2861-J2861*10000)/100,0)</f>
        <v>7</v>
      </c>
      <c r="L2861" s="224" t="n">
        <f aca="false">D2861-J2861*10000-K2861*100</f>
        <v>18</v>
      </c>
      <c r="M2861" s="325" t="n">
        <f aca="false">DATE(J2861,K2861,L2861)</f>
        <v>43299</v>
      </c>
      <c r="N2861" s="222" t="n">
        <f aca="false">M2861+E2861</f>
        <v>43299.4919212963</v>
      </c>
      <c r="O2861" s="0" t="n">
        <v>98.343</v>
      </c>
      <c r="P2861" s="0" t="n">
        <v>4.043349</v>
      </c>
      <c r="Q2861" s="0" t="s">
        <v>288</v>
      </c>
    </row>
    <row r="2862" customFormat="false" ht="15" hidden="false" customHeight="false" outlineLevel="0" collapsed="false">
      <c r="A2862" s="0" t="s">
        <v>2059</v>
      </c>
      <c r="B2862" s="0" t="s">
        <v>288</v>
      </c>
      <c r="C2862" s="0" t="s">
        <v>325</v>
      </c>
      <c r="D2862" s="0" t="n">
        <v>20180718</v>
      </c>
      <c r="E2862" s="0" t="s">
        <v>2172</v>
      </c>
      <c r="F2862" s="0" t="n">
        <v>472000</v>
      </c>
      <c r="G2862" s="0" t="n">
        <v>98.374</v>
      </c>
      <c r="H2862" s="0" t="n">
        <v>4.035904</v>
      </c>
      <c r="J2862" s="224" t="n">
        <f aca="false">ROUND(D2862/10000,0)</f>
        <v>2018</v>
      </c>
      <c r="K2862" s="224" t="n">
        <f aca="false">ROUND((D2862-J2862*10000)/100,0)</f>
        <v>7</v>
      </c>
      <c r="L2862" s="224" t="n">
        <f aca="false">D2862-J2862*10000-K2862*100</f>
        <v>18</v>
      </c>
      <c r="M2862" s="325" t="n">
        <f aca="false">DATE(J2862,K2862,L2862)</f>
        <v>43299</v>
      </c>
      <c r="N2862" s="222" t="n">
        <f aca="false">M2862+E2862</f>
        <v>43299.4919212963</v>
      </c>
      <c r="O2862" s="0" t="n">
        <v>98.374</v>
      </c>
      <c r="P2862" s="0" t="n">
        <v>4.035904</v>
      </c>
      <c r="Q2862" s="0" t="s">
        <v>288</v>
      </c>
    </row>
    <row r="2863" customFormat="false" ht="15" hidden="false" customHeight="false" outlineLevel="0" collapsed="false">
      <c r="A2863" s="0" t="s">
        <v>2059</v>
      </c>
      <c r="B2863" s="0" t="s">
        <v>288</v>
      </c>
      <c r="C2863" s="0" t="s">
        <v>325</v>
      </c>
      <c r="D2863" s="0" t="n">
        <v>20180718</v>
      </c>
      <c r="E2863" s="0" t="s">
        <v>2173</v>
      </c>
      <c r="F2863" s="0" t="n">
        <v>15000</v>
      </c>
      <c r="G2863" s="0" t="n">
        <v>98.564</v>
      </c>
      <c r="H2863" s="0" t="n">
        <v>3.990334</v>
      </c>
      <c r="J2863" s="224" t="n">
        <f aca="false">ROUND(D2863/10000,0)</f>
        <v>2018</v>
      </c>
      <c r="K2863" s="224" t="n">
        <f aca="false">ROUND((D2863-J2863*10000)/100,0)</f>
        <v>7</v>
      </c>
      <c r="L2863" s="224" t="n">
        <f aca="false">D2863-J2863*10000-K2863*100</f>
        <v>18</v>
      </c>
      <c r="M2863" s="325" t="n">
        <f aca="false">DATE(J2863,K2863,L2863)</f>
        <v>43299</v>
      </c>
      <c r="N2863" s="222" t="n">
        <f aca="false">M2863+E2863</f>
        <v>43299.5633912037</v>
      </c>
      <c r="O2863" s="0" t="n">
        <v>98.564</v>
      </c>
      <c r="P2863" s="0" t="n">
        <v>3.990334</v>
      </c>
      <c r="Q2863" s="0" t="s">
        <v>288</v>
      </c>
    </row>
    <row r="2864" customFormat="false" ht="15" hidden="false" customHeight="false" outlineLevel="0" collapsed="false">
      <c r="A2864" s="0" t="s">
        <v>2059</v>
      </c>
      <c r="B2864" s="0" t="s">
        <v>288</v>
      </c>
      <c r="C2864" s="0" t="s">
        <v>325</v>
      </c>
      <c r="D2864" s="0" t="n">
        <v>20180718</v>
      </c>
      <c r="E2864" s="0" t="s">
        <v>2173</v>
      </c>
      <c r="F2864" s="0" t="n">
        <v>15000</v>
      </c>
      <c r="G2864" s="0" t="n">
        <v>99.564</v>
      </c>
      <c r="H2864" s="0" t="n">
        <v>3.752161</v>
      </c>
      <c r="J2864" s="224" t="n">
        <f aca="false">ROUND(D2864/10000,0)</f>
        <v>2018</v>
      </c>
      <c r="K2864" s="224" t="n">
        <f aca="false">ROUND((D2864-J2864*10000)/100,0)</f>
        <v>7</v>
      </c>
      <c r="L2864" s="224" t="n">
        <f aca="false">D2864-J2864*10000-K2864*100</f>
        <v>18</v>
      </c>
      <c r="M2864" s="325" t="n">
        <f aca="false">DATE(J2864,K2864,L2864)</f>
        <v>43299</v>
      </c>
      <c r="N2864" s="222" t="n">
        <f aca="false">M2864+E2864</f>
        <v>43299.5633912037</v>
      </c>
      <c r="O2864" s="0" t="n">
        <v>99.564</v>
      </c>
      <c r="P2864" s="0" t="n">
        <v>3.752161</v>
      </c>
      <c r="Q2864" s="0" t="s">
        <v>288</v>
      </c>
    </row>
    <row r="2865" customFormat="false" ht="15" hidden="false" customHeight="false" outlineLevel="0" collapsed="false">
      <c r="A2865" s="0" t="s">
        <v>2059</v>
      </c>
      <c r="B2865" s="0" t="s">
        <v>288</v>
      </c>
      <c r="C2865" s="0" t="s">
        <v>325</v>
      </c>
      <c r="D2865" s="0" t="n">
        <v>20180718</v>
      </c>
      <c r="E2865" s="0" t="s">
        <v>2173</v>
      </c>
      <c r="F2865" s="0" t="n">
        <v>15000</v>
      </c>
      <c r="G2865" s="0" t="n">
        <v>98.529</v>
      </c>
      <c r="H2865" s="0" t="n">
        <v>3.998721</v>
      </c>
      <c r="J2865" s="224" t="n">
        <f aca="false">ROUND(D2865/10000,0)</f>
        <v>2018</v>
      </c>
      <c r="K2865" s="224" t="n">
        <f aca="false">ROUND((D2865-J2865*10000)/100,0)</f>
        <v>7</v>
      </c>
      <c r="L2865" s="224" t="n">
        <f aca="false">D2865-J2865*10000-K2865*100</f>
        <v>18</v>
      </c>
      <c r="M2865" s="325" t="n">
        <f aca="false">DATE(J2865,K2865,L2865)</f>
        <v>43299</v>
      </c>
      <c r="N2865" s="222" t="n">
        <f aca="false">M2865+E2865</f>
        <v>43299.5633912037</v>
      </c>
      <c r="O2865" s="0" t="n">
        <v>98.529</v>
      </c>
      <c r="P2865" s="0" t="n">
        <v>3.998721</v>
      </c>
      <c r="Q2865" s="0" t="s">
        <v>288</v>
      </c>
    </row>
    <row r="2866" customFormat="false" ht="15" hidden="false" customHeight="false" outlineLevel="0" collapsed="false">
      <c r="A2866" s="0" t="s">
        <v>2059</v>
      </c>
      <c r="B2866" s="0" t="s">
        <v>288</v>
      </c>
      <c r="C2866" s="0" t="s">
        <v>325</v>
      </c>
      <c r="D2866" s="0" t="n">
        <v>20180718</v>
      </c>
      <c r="E2866" s="0" t="s">
        <v>2174</v>
      </c>
      <c r="F2866" s="0" t="n">
        <v>51000</v>
      </c>
      <c r="G2866" s="0" t="n">
        <v>98.345</v>
      </c>
      <c r="H2866" s="0" t="n">
        <v>4.042869</v>
      </c>
      <c r="J2866" s="224" t="n">
        <f aca="false">ROUND(D2866/10000,0)</f>
        <v>2018</v>
      </c>
      <c r="K2866" s="224" t="n">
        <f aca="false">ROUND((D2866-J2866*10000)/100,0)</f>
        <v>7</v>
      </c>
      <c r="L2866" s="224" t="n">
        <f aca="false">D2866-J2866*10000-K2866*100</f>
        <v>18</v>
      </c>
      <c r="M2866" s="325" t="n">
        <f aca="false">DATE(J2866,K2866,L2866)</f>
        <v>43299</v>
      </c>
      <c r="N2866" s="222" t="n">
        <f aca="false">M2866+E2866</f>
        <v>43299.58125</v>
      </c>
      <c r="O2866" s="0" t="n">
        <v>98.345</v>
      </c>
      <c r="P2866" s="0" t="n">
        <v>4.042869</v>
      </c>
      <c r="Q2866" s="0" t="s">
        <v>288</v>
      </c>
    </row>
    <row r="2867" customFormat="false" ht="15" hidden="false" customHeight="false" outlineLevel="0" collapsed="false">
      <c r="A2867" s="0" t="s">
        <v>2059</v>
      </c>
      <c r="B2867" s="0" t="s">
        <v>288</v>
      </c>
      <c r="C2867" s="0" t="s">
        <v>325</v>
      </c>
      <c r="D2867" s="0" t="n">
        <v>20180718</v>
      </c>
      <c r="E2867" s="0" t="s">
        <v>2174</v>
      </c>
      <c r="F2867" s="0" t="n">
        <v>100000</v>
      </c>
      <c r="G2867" s="0" t="n">
        <v>98.345</v>
      </c>
      <c r="H2867" s="0" t="n">
        <v>4.042869</v>
      </c>
      <c r="J2867" s="224" t="n">
        <f aca="false">ROUND(D2867/10000,0)</f>
        <v>2018</v>
      </c>
      <c r="K2867" s="224" t="n">
        <f aca="false">ROUND((D2867-J2867*10000)/100,0)</f>
        <v>7</v>
      </c>
      <c r="L2867" s="224" t="n">
        <f aca="false">D2867-J2867*10000-K2867*100</f>
        <v>18</v>
      </c>
      <c r="M2867" s="325" t="n">
        <f aca="false">DATE(J2867,K2867,L2867)</f>
        <v>43299</v>
      </c>
      <c r="N2867" s="222" t="n">
        <f aca="false">M2867+E2867</f>
        <v>43299.58125</v>
      </c>
      <c r="O2867" s="0" t="n">
        <v>98.345</v>
      </c>
      <c r="P2867" s="0" t="n">
        <v>4.042869</v>
      </c>
      <c r="Q2867" s="0" t="s">
        <v>288</v>
      </c>
    </row>
    <row r="2868" customFormat="false" ht="15" hidden="false" customHeight="false" outlineLevel="0" collapsed="false">
      <c r="A2868" s="0" t="s">
        <v>2059</v>
      </c>
      <c r="B2868" s="0" t="s">
        <v>288</v>
      </c>
      <c r="C2868" s="0" t="s">
        <v>325</v>
      </c>
      <c r="D2868" s="0" t="n">
        <v>20180718</v>
      </c>
      <c r="E2868" s="0" t="s">
        <v>2174</v>
      </c>
      <c r="F2868" s="0" t="n">
        <v>100000</v>
      </c>
      <c r="G2868" s="0" t="n">
        <v>98.345</v>
      </c>
      <c r="H2868" s="0" t="n">
        <v>4.042869</v>
      </c>
      <c r="J2868" s="224" t="n">
        <f aca="false">ROUND(D2868/10000,0)</f>
        <v>2018</v>
      </c>
      <c r="K2868" s="224" t="n">
        <f aca="false">ROUND((D2868-J2868*10000)/100,0)</f>
        <v>7</v>
      </c>
      <c r="L2868" s="224" t="n">
        <f aca="false">D2868-J2868*10000-K2868*100</f>
        <v>18</v>
      </c>
      <c r="M2868" s="325" t="n">
        <f aca="false">DATE(J2868,K2868,L2868)</f>
        <v>43299</v>
      </c>
      <c r="N2868" s="222" t="n">
        <f aca="false">M2868+E2868</f>
        <v>43299.58125</v>
      </c>
      <c r="O2868" s="0" t="n">
        <v>98.345</v>
      </c>
      <c r="P2868" s="0" t="n">
        <v>4.042869</v>
      </c>
      <c r="Q2868" s="0" t="s">
        <v>288</v>
      </c>
    </row>
    <row r="2869" customFormat="false" ht="15" hidden="false" customHeight="false" outlineLevel="0" collapsed="false">
      <c r="A2869" s="0" t="s">
        <v>2059</v>
      </c>
      <c r="B2869" s="0" t="s">
        <v>288</v>
      </c>
      <c r="C2869" s="0" t="s">
        <v>325</v>
      </c>
      <c r="D2869" s="0" t="n">
        <v>20180718</v>
      </c>
      <c r="E2869" s="0" t="s">
        <v>2175</v>
      </c>
      <c r="F2869" s="0" t="n">
        <v>100000</v>
      </c>
      <c r="G2869" s="0" t="n">
        <v>98.497</v>
      </c>
      <c r="H2869" s="0" t="n">
        <v>4.006392</v>
      </c>
      <c r="J2869" s="224" t="n">
        <f aca="false">ROUND(D2869/10000,0)</f>
        <v>2018</v>
      </c>
      <c r="K2869" s="224" t="n">
        <f aca="false">ROUND((D2869-J2869*10000)/100,0)</f>
        <v>7</v>
      </c>
      <c r="L2869" s="224" t="n">
        <f aca="false">D2869-J2869*10000-K2869*100</f>
        <v>18</v>
      </c>
      <c r="M2869" s="325" t="n">
        <f aca="false">DATE(J2869,K2869,L2869)</f>
        <v>43299</v>
      </c>
      <c r="N2869" s="222" t="n">
        <f aca="false">M2869+E2869</f>
        <v>43299.6156944444</v>
      </c>
      <c r="O2869" s="0" t="n">
        <v>98.497</v>
      </c>
      <c r="P2869" s="0" t="n">
        <v>4.006392</v>
      </c>
      <c r="Q2869" s="0" t="s">
        <v>288</v>
      </c>
    </row>
    <row r="2870" customFormat="false" ht="15" hidden="false" customHeight="false" outlineLevel="0" collapsed="false">
      <c r="A2870" s="0" t="s">
        <v>2059</v>
      </c>
      <c r="B2870" s="0" t="s">
        <v>288</v>
      </c>
      <c r="C2870" s="0" t="s">
        <v>325</v>
      </c>
      <c r="D2870" s="0" t="n">
        <v>20180718</v>
      </c>
      <c r="E2870" s="0" t="s">
        <v>2176</v>
      </c>
      <c r="F2870" s="0" t="n">
        <v>100000</v>
      </c>
      <c r="G2870" s="0" t="n">
        <v>98.597</v>
      </c>
      <c r="H2870" s="0" t="n">
        <v>3.982429</v>
      </c>
      <c r="J2870" s="224" t="n">
        <f aca="false">ROUND(D2870/10000,0)</f>
        <v>2018</v>
      </c>
      <c r="K2870" s="224" t="n">
        <f aca="false">ROUND((D2870-J2870*10000)/100,0)</f>
        <v>7</v>
      </c>
      <c r="L2870" s="224" t="n">
        <f aca="false">D2870-J2870*10000-K2870*100</f>
        <v>18</v>
      </c>
      <c r="M2870" s="325" t="n">
        <f aca="false">DATE(J2870,K2870,L2870)</f>
        <v>43299</v>
      </c>
      <c r="N2870" s="222" t="n">
        <f aca="false">M2870+E2870</f>
        <v>43299.6157060185</v>
      </c>
      <c r="O2870" s="0" t="n">
        <v>98.597</v>
      </c>
      <c r="P2870" s="0" t="n">
        <v>3.982429</v>
      </c>
      <c r="Q2870" s="0" t="s">
        <v>288</v>
      </c>
    </row>
    <row r="2871" customFormat="false" ht="15" hidden="false" customHeight="false" outlineLevel="0" collapsed="false">
      <c r="A2871" s="0" t="s">
        <v>2059</v>
      </c>
      <c r="B2871" s="0" t="s">
        <v>288</v>
      </c>
      <c r="C2871" s="0" t="s">
        <v>325</v>
      </c>
      <c r="D2871" s="0" t="n">
        <v>20180718</v>
      </c>
      <c r="E2871" s="0" t="s">
        <v>1109</v>
      </c>
      <c r="F2871" s="0" t="n">
        <v>10000</v>
      </c>
      <c r="G2871" s="0" t="n">
        <v>99.522</v>
      </c>
      <c r="H2871" s="0" t="n">
        <v>3.762109</v>
      </c>
      <c r="J2871" s="224" t="n">
        <f aca="false">ROUND(D2871/10000,0)</f>
        <v>2018</v>
      </c>
      <c r="K2871" s="224" t="n">
        <f aca="false">ROUND((D2871-J2871*10000)/100,0)</f>
        <v>7</v>
      </c>
      <c r="L2871" s="224" t="n">
        <f aca="false">D2871-J2871*10000-K2871*100</f>
        <v>18</v>
      </c>
      <c r="M2871" s="325" t="n">
        <f aca="false">DATE(J2871,K2871,L2871)</f>
        <v>43299</v>
      </c>
      <c r="N2871" s="222" t="n">
        <f aca="false">M2871+E2871</f>
        <v>43299.6198263889</v>
      </c>
      <c r="O2871" s="0" t="n">
        <v>99.522</v>
      </c>
      <c r="P2871" s="0" t="n">
        <v>3.762109</v>
      </c>
      <c r="Q2871" s="0" t="s">
        <v>288</v>
      </c>
    </row>
    <row r="2872" customFormat="false" ht="15" hidden="false" customHeight="false" outlineLevel="0" collapsed="false">
      <c r="A2872" s="0" t="s">
        <v>2059</v>
      </c>
      <c r="B2872" s="0" t="s">
        <v>288</v>
      </c>
      <c r="C2872" s="0" t="s">
        <v>325</v>
      </c>
      <c r="D2872" s="0" t="n">
        <v>20180718</v>
      </c>
      <c r="E2872" s="0" t="s">
        <v>1109</v>
      </c>
      <c r="F2872" s="0" t="n">
        <v>10000</v>
      </c>
      <c r="G2872" s="0" t="n">
        <v>98.512</v>
      </c>
      <c r="H2872" s="0" t="n">
        <v>4.002796</v>
      </c>
      <c r="J2872" s="224" t="n">
        <f aca="false">ROUND(D2872/10000,0)</f>
        <v>2018</v>
      </c>
      <c r="K2872" s="224" t="n">
        <f aca="false">ROUND((D2872-J2872*10000)/100,0)</f>
        <v>7</v>
      </c>
      <c r="L2872" s="224" t="n">
        <f aca="false">D2872-J2872*10000-K2872*100</f>
        <v>18</v>
      </c>
      <c r="M2872" s="325" t="n">
        <f aca="false">DATE(J2872,K2872,L2872)</f>
        <v>43299</v>
      </c>
      <c r="N2872" s="222" t="n">
        <f aca="false">M2872+E2872</f>
        <v>43299.6198263889</v>
      </c>
      <c r="O2872" s="0" t="n">
        <v>98.512</v>
      </c>
      <c r="P2872" s="0" t="n">
        <v>4.002796</v>
      </c>
      <c r="Q2872" s="0" t="s">
        <v>288</v>
      </c>
    </row>
    <row r="2873" customFormat="false" ht="15" hidden="false" customHeight="false" outlineLevel="0" collapsed="false">
      <c r="A2873" s="0" t="s">
        <v>2059</v>
      </c>
      <c r="B2873" s="0" t="s">
        <v>288</v>
      </c>
      <c r="C2873" s="0" t="s">
        <v>325</v>
      </c>
      <c r="D2873" s="0" t="n">
        <v>20180718</v>
      </c>
      <c r="E2873" s="0" t="s">
        <v>2177</v>
      </c>
      <c r="F2873" s="0" t="n">
        <v>10000</v>
      </c>
      <c r="G2873" s="0" t="n">
        <v>98.512</v>
      </c>
      <c r="H2873" s="0" t="n">
        <v>4.002796</v>
      </c>
      <c r="J2873" s="224" t="n">
        <f aca="false">ROUND(D2873/10000,0)</f>
        <v>2018</v>
      </c>
      <c r="K2873" s="224" t="n">
        <f aca="false">ROUND((D2873-J2873*10000)/100,0)</f>
        <v>7</v>
      </c>
      <c r="L2873" s="224" t="n">
        <f aca="false">D2873-J2873*10000-K2873*100</f>
        <v>18</v>
      </c>
      <c r="M2873" s="325" t="n">
        <f aca="false">DATE(J2873,K2873,L2873)</f>
        <v>43299</v>
      </c>
      <c r="N2873" s="222" t="n">
        <f aca="false">M2873+E2873</f>
        <v>43299.6199305556</v>
      </c>
      <c r="O2873" s="0" t="n">
        <v>98.512</v>
      </c>
      <c r="P2873" s="0" t="n">
        <v>4.002796</v>
      </c>
      <c r="Q2873" s="0" t="s">
        <v>288</v>
      </c>
    </row>
    <row r="2874" customFormat="false" ht="15" hidden="false" customHeight="false" outlineLevel="0" collapsed="false">
      <c r="A2874" s="0" t="s">
        <v>2059</v>
      </c>
      <c r="B2874" s="0" t="s">
        <v>288</v>
      </c>
      <c r="C2874" s="0" t="s">
        <v>325</v>
      </c>
      <c r="D2874" s="0" t="n">
        <v>20180718</v>
      </c>
      <c r="E2874" s="0" t="s">
        <v>2178</v>
      </c>
      <c r="F2874" s="0" t="n">
        <v>50000</v>
      </c>
      <c r="G2874" s="0" t="n">
        <v>98.469</v>
      </c>
      <c r="H2874" s="0" t="n">
        <v>4.013106</v>
      </c>
      <c r="J2874" s="224" t="n">
        <f aca="false">ROUND(D2874/10000,0)</f>
        <v>2018</v>
      </c>
      <c r="K2874" s="224" t="n">
        <f aca="false">ROUND((D2874-J2874*10000)/100,0)</f>
        <v>7</v>
      </c>
      <c r="L2874" s="224" t="n">
        <f aca="false">D2874-J2874*10000-K2874*100</f>
        <v>18</v>
      </c>
      <c r="M2874" s="325" t="n">
        <f aca="false">DATE(J2874,K2874,L2874)</f>
        <v>43299</v>
      </c>
      <c r="N2874" s="222" t="n">
        <f aca="false">M2874+E2874</f>
        <v>43299.6235185185</v>
      </c>
      <c r="O2874" s="0" t="n">
        <v>98.469</v>
      </c>
      <c r="P2874" s="0" t="n">
        <v>4.013106</v>
      </c>
      <c r="Q2874" s="0" t="s">
        <v>288</v>
      </c>
    </row>
    <row r="2875" customFormat="false" ht="15" hidden="false" customHeight="false" outlineLevel="0" collapsed="false">
      <c r="A2875" s="0" t="s">
        <v>2059</v>
      </c>
      <c r="B2875" s="0" t="s">
        <v>288</v>
      </c>
      <c r="C2875" s="0" t="s">
        <v>325</v>
      </c>
      <c r="D2875" s="0" t="n">
        <v>20180718</v>
      </c>
      <c r="E2875" s="0" t="s">
        <v>2179</v>
      </c>
      <c r="F2875" s="0" t="n">
        <v>50000</v>
      </c>
      <c r="G2875" s="0" t="n">
        <v>99.069</v>
      </c>
      <c r="H2875" s="0" t="n">
        <v>3.869708</v>
      </c>
      <c r="J2875" s="224" t="n">
        <f aca="false">ROUND(D2875/10000,0)</f>
        <v>2018</v>
      </c>
      <c r="K2875" s="224" t="n">
        <f aca="false">ROUND((D2875-J2875*10000)/100,0)</f>
        <v>7</v>
      </c>
      <c r="L2875" s="224" t="n">
        <f aca="false">D2875-J2875*10000-K2875*100</f>
        <v>18</v>
      </c>
      <c r="M2875" s="325" t="n">
        <f aca="false">DATE(J2875,K2875,L2875)</f>
        <v>43299</v>
      </c>
      <c r="N2875" s="222" t="n">
        <f aca="false">M2875+E2875</f>
        <v>43299.6240277778</v>
      </c>
      <c r="O2875" s="0" t="n">
        <v>99.069</v>
      </c>
      <c r="P2875" s="0" t="n">
        <v>3.869708</v>
      </c>
      <c r="Q2875" s="0" t="s">
        <v>288</v>
      </c>
    </row>
    <row r="2876" customFormat="false" ht="15" hidden="false" customHeight="false" outlineLevel="0" collapsed="false">
      <c r="A2876" s="0" t="s">
        <v>2059</v>
      </c>
      <c r="B2876" s="0" t="s">
        <v>288</v>
      </c>
      <c r="C2876" s="0" t="s">
        <v>325</v>
      </c>
      <c r="D2876" s="0" t="n">
        <v>20180718</v>
      </c>
      <c r="E2876" s="0" t="s">
        <v>2180</v>
      </c>
      <c r="F2876" s="0" t="n">
        <v>30000</v>
      </c>
      <c r="G2876" s="0" t="n">
        <v>98.583</v>
      </c>
      <c r="H2876" s="0" t="n">
        <v>3.985782</v>
      </c>
      <c r="J2876" s="224" t="n">
        <f aca="false">ROUND(D2876/10000,0)</f>
        <v>2018</v>
      </c>
      <c r="K2876" s="224" t="n">
        <f aca="false">ROUND((D2876-J2876*10000)/100,0)</f>
        <v>7</v>
      </c>
      <c r="L2876" s="224" t="n">
        <f aca="false">D2876-J2876*10000-K2876*100</f>
        <v>18</v>
      </c>
      <c r="M2876" s="325" t="n">
        <f aca="false">DATE(J2876,K2876,L2876)</f>
        <v>43299</v>
      </c>
      <c r="N2876" s="222" t="n">
        <f aca="false">M2876+E2876</f>
        <v>43299.6266435185</v>
      </c>
      <c r="O2876" s="0" t="n">
        <v>98.583</v>
      </c>
      <c r="P2876" s="0" t="n">
        <v>3.985782</v>
      </c>
      <c r="Q2876" s="0" t="s">
        <v>288</v>
      </c>
    </row>
    <row r="2877" customFormat="false" ht="15" hidden="false" customHeight="false" outlineLevel="0" collapsed="false">
      <c r="A2877" s="0" t="s">
        <v>2059</v>
      </c>
      <c r="B2877" s="0" t="s">
        <v>288</v>
      </c>
      <c r="C2877" s="0" t="s">
        <v>325</v>
      </c>
      <c r="D2877" s="0" t="n">
        <v>20180718</v>
      </c>
      <c r="E2877" s="0" t="s">
        <v>2180</v>
      </c>
      <c r="F2877" s="0" t="n">
        <v>30000</v>
      </c>
      <c r="G2877" s="0" t="n">
        <v>98.483</v>
      </c>
      <c r="H2877" s="0" t="n">
        <v>4.009749</v>
      </c>
      <c r="J2877" s="224" t="n">
        <f aca="false">ROUND(D2877/10000,0)</f>
        <v>2018</v>
      </c>
      <c r="K2877" s="224" t="n">
        <f aca="false">ROUND((D2877-J2877*10000)/100,0)</f>
        <v>7</v>
      </c>
      <c r="L2877" s="224" t="n">
        <f aca="false">D2877-J2877*10000-K2877*100</f>
        <v>18</v>
      </c>
      <c r="M2877" s="325" t="n">
        <f aca="false">DATE(J2877,K2877,L2877)</f>
        <v>43299</v>
      </c>
      <c r="N2877" s="222" t="n">
        <f aca="false">M2877+E2877</f>
        <v>43299.6266435185</v>
      </c>
      <c r="O2877" s="0" t="n">
        <v>98.483</v>
      </c>
      <c r="P2877" s="0" t="n">
        <v>4.009749</v>
      </c>
      <c r="Q2877" s="0" t="s">
        <v>288</v>
      </c>
    </row>
    <row r="2878" customFormat="false" ht="15" hidden="false" customHeight="false" outlineLevel="0" collapsed="false">
      <c r="A2878" s="0" t="s">
        <v>2059</v>
      </c>
      <c r="B2878" s="0" t="s">
        <v>288</v>
      </c>
      <c r="C2878" s="0" t="s">
        <v>325</v>
      </c>
      <c r="D2878" s="0" t="n">
        <v>20180718</v>
      </c>
      <c r="E2878" s="0" t="s">
        <v>2180</v>
      </c>
      <c r="F2878" s="0" t="n">
        <v>30000</v>
      </c>
      <c r="G2878" s="0" t="n">
        <v>98.483</v>
      </c>
      <c r="H2878" s="0" t="n">
        <v>4.009749</v>
      </c>
      <c r="J2878" s="224" t="n">
        <f aca="false">ROUND(D2878/10000,0)</f>
        <v>2018</v>
      </c>
      <c r="K2878" s="224" t="n">
        <f aca="false">ROUND((D2878-J2878*10000)/100,0)</f>
        <v>7</v>
      </c>
      <c r="L2878" s="224" t="n">
        <f aca="false">D2878-J2878*10000-K2878*100</f>
        <v>18</v>
      </c>
      <c r="M2878" s="325" t="n">
        <f aca="false">DATE(J2878,K2878,L2878)</f>
        <v>43299</v>
      </c>
      <c r="N2878" s="222" t="n">
        <f aca="false">M2878+E2878</f>
        <v>43299.6266435185</v>
      </c>
      <c r="O2878" s="0" t="n">
        <v>98.483</v>
      </c>
      <c r="P2878" s="0" t="n">
        <v>4.009749</v>
      </c>
      <c r="Q2878" s="0" t="s">
        <v>288</v>
      </c>
    </row>
    <row r="2879" customFormat="false" ht="15" hidden="false" customHeight="false" outlineLevel="0" collapsed="false">
      <c r="A2879" s="0" t="s">
        <v>2059</v>
      </c>
      <c r="B2879" s="0" t="s">
        <v>288</v>
      </c>
      <c r="C2879" s="0" t="s">
        <v>325</v>
      </c>
      <c r="D2879" s="0" t="n">
        <v>20180718</v>
      </c>
      <c r="E2879" s="0" t="s">
        <v>2181</v>
      </c>
      <c r="F2879" s="0" t="n">
        <v>45000</v>
      </c>
      <c r="G2879" s="0" t="n">
        <v>98.52</v>
      </c>
      <c r="H2879" s="0" t="n">
        <v>4.000878</v>
      </c>
      <c r="J2879" s="224" t="n">
        <f aca="false">ROUND(D2879/10000,0)</f>
        <v>2018</v>
      </c>
      <c r="K2879" s="224" t="n">
        <f aca="false">ROUND((D2879-J2879*10000)/100,0)</f>
        <v>7</v>
      </c>
      <c r="L2879" s="224" t="n">
        <f aca="false">D2879-J2879*10000-K2879*100</f>
        <v>18</v>
      </c>
      <c r="M2879" s="325" t="n">
        <f aca="false">DATE(J2879,K2879,L2879)</f>
        <v>43299</v>
      </c>
      <c r="N2879" s="222" t="n">
        <f aca="false">M2879+E2879</f>
        <v>43299.6346064815</v>
      </c>
      <c r="O2879" s="0" t="n">
        <v>98.52</v>
      </c>
      <c r="P2879" s="0" t="n">
        <v>4.000878</v>
      </c>
      <c r="Q2879" s="0" t="s">
        <v>288</v>
      </c>
    </row>
    <row r="2880" customFormat="false" ht="15" hidden="false" customHeight="false" outlineLevel="0" collapsed="false">
      <c r="A2880" s="0" t="s">
        <v>2059</v>
      </c>
      <c r="B2880" s="0" t="s">
        <v>288</v>
      </c>
      <c r="C2880" s="0" t="s">
        <v>325</v>
      </c>
      <c r="D2880" s="0" t="n">
        <v>20180718</v>
      </c>
      <c r="E2880" s="0" t="s">
        <v>2181</v>
      </c>
      <c r="F2880" s="0" t="n">
        <v>45000</v>
      </c>
      <c r="G2880" s="0" t="n">
        <v>98.52</v>
      </c>
      <c r="H2880" s="0" t="n">
        <v>4.000878</v>
      </c>
      <c r="J2880" s="224" t="n">
        <f aca="false">ROUND(D2880/10000,0)</f>
        <v>2018</v>
      </c>
      <c r="K2880" s="224" t="n">
        <f aca="false">ROUND((D2880-J2880*10000)/100,0)</f>
        <v>7</v>
      </c>
      <c r="L2880" s="224" t="n">
        <f aca="false">D2880-J2880*10000-K2880*100</f>
        <v>18</v>
      </c>
      <c r="M2880" s="325" t="n">
        <f aca="false">DATE(J2880,K2880,L2880)</f>
        <v>43299</v>
      </c>
      <c r="N2880" s="222" t="n">
        <f aca="false">M2880+E2880</f>
        <v>43299.6346064815</v>
      </c>
      <c r="O2880" s="0" t="n">
        <v>98.52</v>
      </c>
      <c r="P2880" s="0" t="n">
        <v>4.000878</v>
      </c>
      <c r="Q2880" s="0" t="s">
        <v>288</v>
      </c>
    </row>
    <row r="2881" customFormat="false" ht="15" hidden="false" customHeight="false" outlineLevel="0" collapsed="false">
      <c r="A2881" s="0" t="s">
        <v>2059</v>
      </c>
      <c r="B2881" s="0" t="s">
        <v>288</v>
      </c>
      <c r="C2881" s="0" t="s">
        <v>325</v>
      </c>
      <c r="D2881" s="0" t="n">
        <v>20180718</v>
      </c>
      <c r="E2881" s="0" t="s">
        <v>2182</v>
      </c>
      <c r="F2881" s="0" t="n">
        <v>25000</v>
      </c>
      <c r="G2881" s="0" t="n">
        <v>98.5292</v>
      </c>
      <c r="H2881" s="0" t="n">
        <v>3.998673</v>
      </c>
      <c r="J2881" s="224" t="n">
        <f aca="false">ROUND(D2881/10000,0)</f>
        <v>2018</v>
      </c>
      <c r="K2881" s="224" t="n">
        <f aca="false">ROUND((D2881-J2881*10000)/100,0)</f>
        <v>7</v>
      </c>
      <c r="L2881" s="224" t="n">
        <f aca="false">D2881-J2881*10000-K2881*100</f>
        <v>18</v>
      </c>
      <c r="M2881" s="325" t="n">
        <f aca="false">DATE(J2881,K2881,L2881)</f>
        <v>43299</v>
      </c>
      <c r="N2881" s="222" t="n">
        <f aca="false">M2881+E2881</f>
        <v>43299.6655555556</v>
      </c>
      <c r="O2881" s="0" t="n">
        <v>98.5292</v>
      </c>
      <c r="P2881" s="0" t="n">
        <v>3.998673</v>
      </c>
      <c r="Q2881" s="0" t="s">
        <v>288</v>
      </c>
    </row>
    <row r="2882" customFormat="false" ht="15" hidden="false" customHeight="false" outlineLevel="0" collapsed="false">
      <c r="A2882" s="0" t="s">
        <v>2059</v>
      </c>
      <c r="B2882" s="0" t="s">
        <v>288</v>
      </c>
      <c r="C2882" s="0" t="s">
        <v>325</v>
      </c>
      <c r="D2882" s="0" t="n">
        <v>20180718</v>
      </c>
      <c r="E2882" s="0" t="s">
        <v>2182</v>
      </c>
      <c r="F2882" s="0" t="n">
        <v>25000</v>
      </c>
      <c r="G2882" s="0" t="n">
        <v>99.5292</v>
      </c>
      <c r="H2882" s="0" t="n">
        <v>3.760403</v>
      </c>
      <c r="J2882" s="224" t="n">
        <f aca="false">ROUND(D2882/10000,0)</f>
        <v>2018</v>
      </c>
      <c r="K2882" s="224" t="n">
        <f aca="false">ROUND((D2882-J2882*10000)/100,0)</f>
        <v>7</v>
      </c>
      <c r="L2882" s="224" t="n">
        <f aca="false">D2882-J2882*10000-K2882*100</f>
        <v>18</v>
      </c>
      <c r="M2882" s="325" t="n">
        <f aca="false">DATE(J2882,K2882,L2882)</f>
        <v>43299</v>
      </c>
      <c r="N2882" s="222" t="n">
        <f aca="false">M2882+E2882</f>
        <v>43299.6655555556</v>
      </c>
      <c r="O2882" s="0" t="n">
        <v>99.5292</v>
      </c>
      <c r="P2882" s="0" t="n">
        <v>3.760403</v>
      </c>
      <c r="Q2882" s="0" t="s">
        <v>288</v>
      </c>
    </row>
    <row r="2883" customFormat="false" ht="15" hidden="false" customHeight="false" outlineLevel="0" collapsed="false">
      <c r="A2883" s="0" t="s">
        <v>2059</v>
      </c>
      <c r="B2883" s="0" t="s">
        <v>288</v>
      </c>
      <c r="C2883" s="0" t="s">
        <v>325</v>
      </c>
      <c r="D2883" s="0" t="n">
        <v>20180718</v>
      </c>
      <c r="E2883" s="0" t="s">
        <v>2182</v>
      </c>
      <c r="F2883" s="0" t="n">
        <v>25000</v>
      </c>
      <c r="G2883" s="0" t="n">
        <v>98.5292</v>
      </c>
      <c r="H2883" s="0" t="n">
        <v>3.998673</v>
      </c>
      <c r="J2883" s="224" t="n">
        <f aca="false">ROUND(D2883/10000,0)</f>
        <v>2018</v>
      </c>
      <c r="K2883" s="224" t="n">
        <f aca="false">ROUND((D2883-J2883*10000)/100,0)</f>
        <v>7</v>
      </c>
      <c r="L2883" s="224" t="n">
        <f aca="false">D2883-J2883*10000-K2883*100</f>
        <v>18</v>
      </c>
      <c r="M2883" s="325" t="n">
        <f aca="false">DATE(J2883,K2883,L2883)</f>
        <v>43299</v>
      </c>
      <c r="N2883" s="222" t="n">
        <f aca="false">M2883+E2883</f>
        <v>43299.6655555556</v>
      </c>
      <c r="O2883" s="0" t="n">
        <v>98.5292</v>
      </c>
      <c r="P2883" s="0" t="n">
        <v>3.998673</v>
      </c>
      <c r="Q2883" s="0" t="s">
        <v>288</v>
      </c>
    </row>
    <row r="2884" customFormat="false" ht="15" hidden="false" customHeight="false" outlineLevel="0" collapsed="false">
      <c r="A2884" s="0" t="s">
        <v>2059</v>
      </c>
      <c r="B2884" s="0" t="s">
        <v>288</v>
      </c>
      <c r="C2884" s="0" t="s">
        <v>325</v>
      </c>
      <c r="D2884" s="0" t="n">
        <v>20180718</v>
      </c>
      <c r="E2884" s="0" t="s">
        <v>2182</v>
      </c>
      <c r="F2884" s="0" t="n">
        <v>25000</v>
      </c>
      <c r="G2884" s="0" t="n">
        <v>98.498</v>
      </c>
      <c r="H2884" s="0" t="n">
        <v>4.006152</v>
      </c>
      <c r="J2884" s="224" t="n">
        <f aca="false">ROUND(D2884/10000,0)</f>
        <v>2018</v>
      </c>
      <c r="K2884" s="224" t="n">
        <f aca="false">ROUND((D2884-J2884*10000)/100,0)</f>
        <v>7</v>
      </c>
      <c r="L2884" s="224" t="n">
        <f aca="false">D2884-J2884*10000-K2884*100</f>
        <v>18</v>
      </c>
      <c r="M2884" s="325" t="n">
        <f aca="false">DATE(J2884,K2884,L2884)</f>
        <v>43299</v>
      </c>
      <c r="N2884" s="222" t="n">
        <f aca="false">M2884+E2884</f>
        <v>43299.6655555556</v>
      </c>
      <c r="O2884" s="0" t="n">
        <v>98.498</v>
      </c>
      <c r="P2884" s="0" t="n">
        <v>4.006152</v>
      </c>
      <c r="Q2884" s="0" t="s">
        <v>288</v>
      </c>
    </row>
    <row r="2885" customFormat="false" ht="15" hidden="false" customHeight="false" outlineLevel="0" collapsed="false">
      <c r="A2885" s="0" t="s">
        <v>2059</v>
      </c>
      <c r="B2885" s="0" t="s">
        <v>288</v>
      </c>
      <c r="C2885" s="0" t="s">
        <v>325</v>
      </c>
      <c r="D2885" s="0" t="n">
        <v>20180718</v>
      </c>
      <c r="E2885" s="0" t="s">
        <v>2183</v>
      </c>
      <c r="F2885" s="0" t="n">
        <v>1334000</v>
      </c>
      <c r="G2885" s="0" t="n">
        <v>98.205</v>
      </c>
      <c r="H2885" s="0" t="n">
        <v>4.076524</v>
      </c>
      <c r="J2885" s="224" t="n">
        <f aca="false">ROUND(D2885/10000,0)</f>
        <v>2018</v>
      </c>
      <c r="K2885" s="224" t="n">
        <f aca="false">ROUND((D2885-J2885*10000)/100,0)</f>
        <v>7</v>
      </c>
      <c r="L2885" s="224" t="n">
        <f aca="false">D2885-J2885*10000-K2885*100</f>
        <v>18</v>
      </c>
      <c r="M2885" s="325" t="n">
        <f aca="false">DATE(J2885,K2885,L2885)</f>
        <v>43299</v>
      </c>
      <c r="N2885" s="222" t="n">
        <f aca="false">M2885+E2885</f>
        <v>43299.7115046296</v>
      </c>
      <c r="O2885" s="0" t="n">
        <v>98.205</v>
      </c>
      <c r="P2885" s="0" t="n">
        <v>4.076524</v>
      </c>
      <c r="Q2885" s="0" t="s">
        <v>288</v>
      </c>
    </row>
    <row r="2886" customFormat="false" ht="15" hidden="false" customHeight="false" outlineLevel="0" collapsed="false">
      <c r="A2886" s="0" t="s">
        <v>2059</v>
      </c>
      <c r="B2886" s="0" t="s">
        <v>288</v>
      </c>
      <c r="C2886" s="0" t="s">
        <v>325</v>
      </c>
      <c r="D2886" s="0" t="n">
        <v>20180718</v>
      </c>
      <c r="E2886" s="0" t="s">
        <v>2184</v>
      </c>
      <c r="F2886" s="0" t="n">
        <v>1334000</v>
      </c>
      <c r="G2886" s="0" t="n">
        <v>98.236</v>
      </c>
      <c r="H2886" s="0" t="n">
        <v>4.069067</v>
      </c>
      <c r="J2886" s="224" t="n">
        <f aca="false">ROUND(D2886/10000,0)</f>
        <v>2018</v>
      </c>
      <c r="K2886" s="224" t="n">
        <f aca="false">ROUND((D2886-J2886*10000)/100,0)</f>
        <v>7</v>
      </c>
      <c r="L2886" s="224" t="n">
        <f aca="false">D2886-J2886*10000-K2886*100</f>
        <v>18</v>
      </c>
      <c r="M2886" s="325" t="n">
        <f aca="false">DATE(J2886,K2886,L2886)</f>
        <v>43299</v>
      </c>
      <c r="N2886" s="222" t="n">
        <f aca="false">M2886+E2886</f>
        <v>43299.7115277778</v>
      </c>
      <c r="O2886" s="0" t="n">
        <v>98.236</v>
      </c>
      <c r="P2886" s="0" t="n">
        <v>4.069067</v>
      </c>
      <c r="Q2886" s="0" t="s">
        <v>288</v>
      </c>
    </row>
    <row r="2887" customFormat="false" ht="15" hidden="false" customHeight="false" outlineLevel="0" collapsed="false">
      <c r="A2887" s="0" t="s">
        <v>2059</v>
      </c>
      <c r="B2887" s="0" t="s">
        <v>288</v>
      </c>
      <c r="C2887" s="0" t="s">
        <v>325</v>
      </c>
      <c r="D2887" s="0" t="n">
        <v>20180719</v>
      </c>
      <c r="E2887" s="0" t="s">
        <v>2185</v>
      </c>
      <c r="F2887" s="0" t="n">
        <v>40000</v>
      </c>
      <c r="G2887" s="0" t="n">
        <v>98.338</v>
      </c>
      <c r="H2887" s="0" t="n">
        <v>4.045229</v>
      </c>
      <c r="J2887" s="224" t="n">
        <f aca="false">ROUND(D2887/10000,0)</f>
        <v>2018</v>
      </c>
      <c r="K2887" s="224" t="n">
        <f aca="false">ROUND((D2887-J2887*10000)/100,0)</f>
        <v>7</v>
      </c>
      <c r="L2887" s="224" t="n">
        <f aca="false">D2887-J2887*10000-K2887*100</f>
        <v>19</v>
      </c>
      <c r="M2887" s="325" t="n">
        <f aca="false">DATE(J2887,K2887,L2887)</f>
        <v>43300</v>
      </c>
      <c r="N2887" s="222" t="n">
        <f aca="false">M2887+E2887</f>
        <v>43300.4221180556</v>
      </c>
      <c r="O2887" s="0" t="n">
        <v>98.338</v>
      </c>
      <c r="P2887" s="0" t="n">
        <v>4.045229</v>
      </c>
      <c r="Q2887" s="0" t="s">
        <v>288</v>
      </c>
    </row>
    <row r="2888" customFormat="false" ht="15" hidden="false" customHeight="false" outlineLevel="0" collapsed="false">
      <c r="A2888" s="0" t="s">
        <v>2059</v>
      </c>
      <c r="B2888" s="0" t="s">
        <v>288</v>
      </c>
      <c r="C2888" s="0" t="s">
        <v>325</v>
      </c>
      <c r="D2888" s="0" t="n">
        <v>20180719</v>
      </c>
      <c r="E2888" s="0" t="s">
        <v>2186</v>
      </c>
      <c r="F2888" s="0" t="n">
        <v>9000</v>
      </c>
      <c r="G2888" s="0" t="n">
        <v>98.16</v>
      </c>
      <c r="H2888" s="0" t="n">
        <v>4.088103</v>
      </c>
      <c r="J2888" s="224" t="n">
        <f aca="false">ROUND(D2888/10000,0)</f>
        <v>2018</v>
      </c>
      <c r="K2888" s="224" t="n">
        <f aca="false">ROUND((D2888-J2888*10000)/100,0)</f>
        <v>7</v>
      </c>
      <c r="L2888" s="224" t="n">
        <f aca="false">D2888-J2888*10000-K2888*100</f>
        <v>19</v>
      </c>
      <c r="M2888" s="325" t="n">
        <f aca="false">DATE(J2888,K2888,L2888)</f>
        <v>43300</v>
      </c>
      <c r="N2888" s="222" t="n">
        <f aca="false">M2888+E2888</f>
        <v>43300.4381712963</v>
      </c>
      <c r="O2888" s="0" t="n">
        <v>98.16</v>
      </c>
      <c r="P2888" s="0" t="n">
        <v>4.088103</v>
      </c>
      <c r="Q2888" s="0" t="s">
        <v>288</v>
      </c>
    </row>
    <row r="2889" customFormat="false" ht="15" hidden="false" customHeight="false" outlineLevel="0" collapsed="false">
      <c r="A2889" s="0" t="s">
        <v>2059</v>
      </c>
      <c r="B2889" s="0" t="s">
        <v>288</v>
      </c>
      <c r="C2889" s="0" t="s">
        <v>325</v>
      </c>
      <c r="D2889" s="0" t="n">
        <v>20180719</v>
      </c>
      <c r="E2889" s="0" t="s">
        <v>2186</v>
      </c>
      <c r="F2889" s="0" t="n">
        <v>9000</v>
      </c>
      <c r="G2889" s="0" t="n">
        <v>98.28</v>
      </c>
      <c r="H2889" s="0" t="n">
        <v>4.05919</v>
      </c>
      <c r="J2889" s="224" t="n">
        <f aca="false">ROUND(D2889/10000,0)</f>
        <v>2018</v>
      </c>
      <c r="K2889" s="224" t="n">
        <f aca="false">ROUND((D2889-J2889*10000)/100,0)</f>
        <v>7</v>
      </c>
      <c r="L2889" s="224" t="n">
        <f aca="false">D2889-J2889*10000-K2889*100</f>
        <v>19</v>
      </c>
      <c r="M2889" s="325" t="n">
        <f aca="false">DATE(J2889,K2889,L2889)</f>
        <v>43300</v>
      </c>
      <c r="N2889" s="222" t="n">
        <f aca="false">M2889+E2889</f>
        <v>43300.4381712963</v>
      </c>
      <c r="O2889" s="0" t="n">
        <v>98.28</v>
      </c>
      <c r="P2889" s="0" t="n">
        <v>4.05919</v>
      </c>
      <c r="Q2889" s="0" t="s">
        <v>288</v>
      </c>
    </row>
    <row r="2890" customFormat="false" ht="15" hidden="false" customHeight="false" outlineLevel="0" collapsed="false">
      <c r="A2890" s="0" t="s">
        <v>2059</v>
      </c>
      <c r="B2890" s="0" t="s">
        <v>288</v>
      </c>
      <c r="C2890" s="0" t="s">
        <v>325</v>
      </c>
      <c r="D2890" s="0" t="n">
        <v>20180719</v>
      </c>
      <c r="E2890" s="0" t="s">
        <v>2187</v>
      </c>
      <c r="F2890" s="0" t="s">
        <v>575</v>
      </c>
      <c r="G2890" s="0" t="n">
        <v>98.268</v>
      </c>
      <c r="H2890" s="0" t="n">
        <v>4.062079</v>
      </c>
      <c r="J2890" s="224" t="n">
        <f aca="false">ROUND(D2890/10000,0)</f>
        <v>2018</v>
      </c>
      <c r="K2890" s="224" t="n">
        <f aca="false">ROUND((D2890-J2890*10000)/100,0)</f>
        <v>7</v>
      </c>
      <c r="L2890" s="224" t="n">
        <f aca="false">D2890-J2890*10000-K2890*100</f>
        <v>19</v>
      </c>
      <c r="M2890" s="325" t="n">
        <f aca="false">DATE(J2890,K2890,L2890)</f>
        <v>43300</v>
      </c>
      <c r="N2890" s="222" t="n">
        <f aca="false">M2890+E2890</f>
        <v>43300.4446412037</v>
      </c>
      <c r="O2890" s="0" t="n">
        <v>98.268</v>
      </c>
      <c r="P2890" s="0" t="n">
        <v>4.062079</v>
      </c>
      <c r="Q2890" s="0" t="s">
        <v>288</v>
      </c>
    </row>
    <row r="2891" customFormat="false" ht="15" hidden="false" customHeight="false" outlineLevel="0" collapsed="false">
      <c r="A2891" s="0" t="s">
        <v>2059</v>
      </c>
      <c r="B2891" s="0" t="s">
        <v>288</v>
      </c>
      <c r="C2891" s="0" t="s">
        <v>325</v>
      </c>
      <c r="D2891" s="0" t="n">
        <v>20180719</v>
      </c>
      <c r="E2891" s="0" t="s">
        <v>2188</v>
      </c>
      <c r="F2891" s="0" t="n">
        <v>3000</v>
      </c>
      <c r="G2891" s="0" t="n">
        <v>98.256</v>
      </c>
      <c r="H2891" s="0" t="n">
        <v>4.064969</v>
      </c>
      <c r="J2891" s="224" t="n">
        <f aca="false">ROUND(D2891/10000,0)</f>
        <v>2018</v>
      </c>
      <c r="K2891" s="224" t="n">
        <f aca="false">ROUND((D2891-J2891*10000)/100,0)</f>
        <v>7</v>
      </c>
      <c r="L2891" s="224" t="n">
        <f aca="false">D2891-J2891*10000-K2891*100</f>
        <v>19</v>
      </c>
      <c r="M2891" s="325" t="n">
        <f aca="false">DATE(J2891,K2891,L2891)</f>
        <v>43300</v>
      </c>
      <c r="N2891" s="222" t="n">
        <f aca="false">M2891+E2891</f>
        <v>43300.4453819444</v>
      </c>
      <c r="O2891" s="0" t="n">
        <v>98.256</v>
      </c>
      <c r="P2891" s="0" t="n">
        <v>4.064969</v>
      </c>
      <c r="Q2891" s="0" t="s">
        <v>288</v>
      </c>
    </row>
    <row r="2892" customFormat="false" ht="15" hidden="false" customHeight="false" outlineLevel="0" collapsed="false">
      <c r="A2892" s="0" t="s">
        <v>2059</v>
      </c>
      <c r="B2892" s="0" t="s">
        <v>288</v>
      </c>
      <c r="C2892" s="0" t="s">
        <v>325</v>
      </c>
      <c r="D2892" s="0" t="n">
        <v>20180719</v>
      </c>
      <c r="E2892" s="0" t="s">
        <v>2189</v>
      </c>
      <c r="F2892" s="0" t="n">
        <v>60000</v>
      </c>
      <c r="G2892" s="0" t="n">
        <v>98.435</v>
      </c>
      <c r="H2892" s="0" t="n">
        <v>4.021903</v>
      </c>
      <c r="J2892" s="224" t="n">
        <f aca="false">ROUND(D2892/10000,0)</f>
        <v>2018</v>
      </c>
      <c r="K2892" s="224" t="n">
        <f aca="false">ROUND((D2892-J2892*10000)/100,0)</f>
        <v>7</v>
      </c>
      <c r="L2892" s="224" t="n">
        <f aca="false">D2892-J2892*10000-K2892*100</f>
        <v>19</v>
      </c>
      <c r="M2892" s="325" t="n">
        <f aca="false">DATE(J2892,K2892,L2892)</f>
        <v>43300</v>
      </c>
      <c r="N2892" s="222" t="n">
        <f aca="false">M2892+E2892</f>
        <v>43300.4572337963</v>
      </c>
      <c r="O2892" s="0" t="n">
        <v>98.435</v>
      </c>
      <c r="P2892" s="0" t="n">
        <v>4.021903</v>
      </c>
      <c r="Q2892" s="0" t="s">
        <v>288</v>
      </c>
    </row>
    <row r="2893" customFormat="false" ht="15" hidden="false" customHeight="false" outlineLevel="0" collapsed="false">
      <c r="A2893" s="0" t="s">
        <v>2059</v>
      </c>
      <c r="B2893" s="0" t="s">
        <v>288</v>
      </c>
      <c r="C2893" s="0" t="s">
        <v>325</v>
      </c>
      <c r="D2893" s="0" t="n">
        <v>20180719</v>
      </c>
      <c r="E2893" s="0" t="s">
        <v>1129</v>
      </c>
      <c r="F2893" s="0" t="n">
        <v>15000</v>
      </c>
      <c r="G2893" s="0" t="n">
        <v>98.435</v>
      </c>
      <c r="H2893" s="0" t="n">
        <v>4.021903</v>
      </c>
      <c r="J2893" s="224" t="n">
        <f aca="false">ROUND(D2893/10000,0)</f>
        <v>2018</v>
      </c>
      <c r="K2893" s="224" t="n">
        <f aca="false">ROUND((D2893-J2893*10000)/100,0)</f>
        <v>7</v>
      </c>
      <c r="L2893" s="224" t="n">
        <f aca="false">D2893-J2893*10000-K2893*100</f>
        <v>19</v>
      </c>
      <c r="M2893" s="325" t="n">
        <f aca="false">DATE(J2893,K2893,L2893)</f>
        <v>43300</v>
      </c>
      <c r="N2893" s="222" t="n">
        <f aca="false">M2893+E2893</f>
        <v>43300.4602314815</v>
      </c>
      <c r="O2893" s="0" t="n">
        <v>98.435</v>
      </c>
      <c r="P2893" s="0" t="n">
        <v>4.021903</v>
      </c>
      <c r="Q2893" s="0" t="s">
        <v>288</v>
      </c>
    </row>
    <row r="2894" customFormat="false" ht="15" hidden="false" customHeight="false" outlineLevel="0" collapsed="false">
      <c r="A2894" s="0" t="s">
        <v>2059</v>
      </c>
      <c r="B2894" s="0" t="s">
        <v>288</v>
      </c>
      <c r="C2894" s="0" t="s">
        <v>325</v>
      </c>
      <c r="D2894" s="0" t="n">
        <v>20180719</v>
      </c>
      <c r="E2894" s="0" t="s">
        <v>2190</v>
      </c>
      <c r="F2894" s="0" t="n">
        <v>25000</v>
      </c>
      <c r="G2894" s="0" t="n">
        <v>98.435</v>
      </c>
      <c r="H2894" s="0" t="n">
        <v>4.021903</v>
      </c>
      <c r="J2894" s="224" t="n">
        <f aca="false">ROUND(D2894/10000,0)</f>
        <v>2018</v>
      </c>
      <c r="K2894" s="224" t="n">
        <f aca="false">ROUND((D2894-J2894*10000)/100,0)</f>
        <v>7</v>
      </c>
      <c r="L2894" s="224" t="n">
        <f aca="false">D2894-J2894*10000-K2894*100</f>
        <v>19</v>
      </c>
      <c r="M2894" s="325" t="n">
        <f aca="false">DATE(J2894,K2894,L2894)</f>
        <v>43300</v>
      </c>
      <c r="N2894" s="222" t="n">
        <f aca="false">M2894+E2894</f>
        <v>43300.4607175926</v>
      </c>
      <c r="O2894" s="0" t="n">
        <v>98.435</v>
      </c>
      <c r="P2894" s="0" t="n">
        <v>4.021903</v>
      </c>
      <c r="Q2894" s="0" t="s">
        <v>288</v>
      </c>
    </row>
    <row r="2895" customFormat="false" ht="15" hidden="false" customHeight="false" outlineLevel="0" collapsed="false">
      <c r="A2895" s="0" t="s">
        <v>2059</v>
      </c>
      <c r="B2895" s="0" t="s">
        <v>288</v>
      </c>
      <c r="C2895" s="0" t="s">
        <v>325</v>
      </c>
      <c r="D2895" s="0" t="n">
        <v>20180719</v>
      </c>
      <c r="E2895" s="0" t="s">
        <v>2191</v>
      </c>
      <c r="F2895" s="0" t="n">
        <v>20000</v>
      </c>
      <c r="G2895" s="0" t="n">
        <v>98.435</v>
      </c>
      <c r="H2895" s="0" t="n">
        <v>4.021903</v>
      </c>
      <c r="J2895" s="224" t="n">
        <f aca="false">ROUND(D2895/10000,0)</f>
        <v>2018</v>
      </c>
      <c r="K2895" s="224" t="n">
        <f aca="false">ROUND((D2895-J2895*10000)/100,0)</f>
        <v>7</v>
      </c>
      <c r="L2895" s="224" t="n">
        <f aca="false">D2895-J2895*10000-K2895*100</f>
        <v>19</v>
      </c>
      <c r="M2895" s="325" t="n">
        <f aca="false">DATE(J2895,K2895,L2895)</f>
        <v>43300</v>
      </c>
      <c r="N2895" s="222" t="n">
        <f aca="false">M2895+E2895</f>
        <v>43300.4610185185</v>
      </c>
      <c r="O2895" s="0" t="n">
        <v>98.435</v>
      </c>
      <c r="P2895" s="0" t="n">
        <v>4.021903</v>
      </c>
      <c r="Q2895" s="0" t="s">
        <v>288</v>
      </c>
    </row>
    <row r="2896" customFormat="false" ht="15" hidden="false" customHeight="false" outlineLevel="0" collapsed="false">
      <c r="A2896" s="0" t="s">
        <v>2059</v>
      </c>
      <c r="B2896" s="0" t="s">
        <v>288</v>
      </c>
      <c r="C2896" s="0" t="s">
        <v>325</v>
      </c>
      <c r="D2896" s="0" t="n">
        <v>20180719</v>
      </c>
      <c r="E2896" s="0" t="s">
        <v>2192</v>
      </c>
      <c r="F2896" s="0" t="n">
        <v>10000</v>
      </c>
      <c r="G2896" s="0" t="n">
        <v>98.435</v>
      </c>
      <c r="H2896" s="0" t="n">
        <v>4.021903</v>
      </c>
      <c r="J2896" s="224" t="n">
        <f aca="false">ROUND(D2896/10000,0)</f>
        <v>2018</v>
      </c>
      <c r="K2896" s="224" t="n">
        <f aca="false">ROUND((D2896-J2896*10000)/100,0)</f>
        <v>7</v>
      </c>
      <c r="L2896" s="224" t="n">
        <f aca="false">D2896-J2896*10000-K2896*100</f>
        <v>19</v>
      </c>
      <c r="M2896" s="325" t="n">
        <f aca="false">DATE(J2896,K2896,L2896)</f>
        <v>43300</v>
      </c>
      <c r="N2896" s="222" t="n">
        <f aca="false">M2896+E2896</f>
        <v>43300.4614814815</v>
      </c>
      <c r="O2896" s="0" t="n">
        <v>98.435</v>
      </c>
      <c r="P2896" s="0" t="n">
        <v>4.021903</v>
      </c>
      <c r="Q2896" s="0" t="s">
        <v>288</v>
      </c>
    </row>
    <row r="2897" customFormat="false" ht="15" hidden="false" customHeight="false" outlineLevel="0" collapsed="false">
      <c r="A2897" s="0" t="s">
        <v>2059</v>
      </c>
      <c r="B2897" s="0" t="s">
        <v>288</v>
      </c>
      <c r="C2897" s="0" t="s">
        <v>325</v>
      </c>
      <c r="D2897" s="0" t="n">
        <v>20180719</v>
      </c>
      <c r="E2897" s="0" t="s">
        <v>2192</v>
      </c>
      <c r="F2897" s="0" t="n">
        <v>10000</v>
      </c>
      <c r="G2897" s="0" t="n">
        <v>98.435</v>
      </c>
      <c r="H2897" s="0" t="n">
        <v>4.021903</v>
      </c>
      <c r="J2897" s="224" t="n">
        <f aca="false">ROUND(D2897/10000,0)</f>
        <v>2018</v>
      </c>
      <c r="K2897" s="224" t="n">
        <f aca="false">ROUND((D2897-J2897*10000)/100,0)</f>
        <v>7</v>
      </c>
      <c r="L2897" s="224" t="n">
        <f aca="false">D2897-J2897*10000-K2897*100</f>
        <v>19</v>
      </c>
      <c r="M2897" s="325" t="n">
        <f aca="false">DATE(J2897,K2897,L2897)</f>
        <v>43300</v>
      </c>
      <c r="N2897" s="222" t="n">
        <f aca="false">M2897+E2897</f>
        <v>43300.4614814815</v>
      </c>
      <c r="O2897" s="0" t="n">
        <v>98.435</v>
      </c>
      <c r="P2897" s="0" t="n">
        <v>4.021903</v>
      </c>
      <c r="Q2897" s="0" t="s">
        <v>288</v>
      </c>
    </row>
    <row r="2898" customFormat="false" ht="15" hidden="false" customHeight="false" outlineLevel="0" collapsed="false">
      <c r="A2898" s="0" t="s">
        <v>2059</v>
      </c>
      <c r="B2898" s="0" t="s">
        <v>288</v>
      </c>
      <c r="C2898" s="0" t="s">
        <v>325</v>
      </c>
      <c r="D2898" s="0" t="n">
        <v>20180719</v>
      </c>
      <c r="E2898" s="0" t="s">
        <v>2193</v>
      </c>
      <c r="F2898" s="0" t="n">
        <v>25000</v>
      </c>
      <c r="G2898" s="0" t="n">
        <v>99.419</v>
      </c>
      <c r="H2898" s="0" t="n">
        <v>3.786775</v>
      </c>
      <c r="J2898" s="224" t="n">
        <f aca="false">ROUND(D2898/10000,0)</f>
        <v>2018</v>
      </c>
      <c r="K2898" s="224" t="n">
        <f aca="false">ROUND((D2898-J2898*10000)/100,0)</f>
        <v>7</v>
      </c>
      <c r="L2898" s="224" t="n">
        <f aca="false">D2898-J2898*10000-K2898*100</f>
        <v>19</v>
      </c>
      <c r="M2898" s="325" t="n">
        <f aca="false">DATE(J2898,K2898,L2898)</f>
        <v>43300</v>
      </c>
      <c r="N2898" s="222" t="n">
        <f aca="false">M2898+E2898</f>
        <v>43300.4832638889</v>
      </c>
      <c r="O2898" s="0" t="n">
        <v>99.419</v>
      </c>
      <c r="P2898" s="0" t="n">
        <v>3.786775</v>
      </c>
      <c r="Q2898" s="0" t="s">
        <v>288</v>
      </c>
    </row>
    <row r="2899" customFormat="false" ht="15" hidden="false" customHeight="false" outlineLevel="0" collapsed="false">
      <c r="A2899" s="0" t="s">
        <v>2059</v>
      </c>
      <c r="B2899" s="0" t="s">
        <v>288</v>
      </c>
      <c r="C2899" s="0" t="s">
        <v>325</v>
      </c>
      <c r="D2899" s="0" t="n">
        <v>20180719</v>
      </c>
      <c r="E2899" s="0" t="s">
        <v>2193</v>
      </c>
      <c r="F2899" s="0" t="n">
        <v>25000</v>
      </c>
      <c r="G2899" s="0" t="n">
        <v>98.41</v>
      </c>
      <c r="H2899" s="0" t="n">
        <v>4.027912</v>
      </c>
      <c r="J2899" s="224" t="n">
        <f aca="false">ROUND(D2899/10000,0)</f>
        <v>2018</v>
      </c>
      <c r="K2899" s="224" t="n">
        <f aca="false">ROUND((D2899-J2899*10000)/100,0)</f>
        <v>7</v>
      </c>
      <c r="L2899" s="224" t="n">
        <f aca="false">D2899-J2899*10000-K2899*100</f>
        <v>19</v>
      </c>
      <c r="M2899" s="325" t="n">
        <f aca="false">DATE(J2899,K2899,L2899)</f>
        <v>43300</v>
      </c>
      <c r="N2899" s="222" t="n">
        <f aca="false">M2899+E2899</f>
        <v>43300.4832638889</v>
      </c>
      <c r="O2899" s="0" t="n">
        <v>98.41</v>
      </c>
      <c r="P2899" s="0" t="n">
        <v>4.027912</v>
      </c>
      <c r="Q2899" s="0" t="s">
        <v>288</v>
      </c>
    </row>
    <row r="2900" customFormat="false" ht="15" hidden="false" customHeight="false" outlineLevel="0" collapsed="false">
      <c r="A2900" s="0" t="s">
        <v>2059</v>
      </c>
      <c r="B2900" s="0" t="s">
        <v>288</v>
      </c>
      <c r="C2900" s="0" t="s">
        <v>325</v>
      </c>
      <c r="D2900" s="0" t="n">
        <v>20180719</v>
      </c>
      <c r="E2900" s="0" t="s">
        <v>2194</v>
      </c>
      <c r="F2900" s="0" t="n">
        <v>25000</v>
      </c>
      <c r="G2900" s="0" t="n">
        <v>98.41</v>
      </c>
      <c r="H2900" s="0" t="n">
        <v>4.027912</v>
      </c>
      <c r="J2900" s="224" t="n">
        <f aca="false">ROUND(D2900/10000,0)</f>
        <v>2018</v>
      </c>
      <c r="K2900" s="224" t="n">
        <f aca="false">ROUND((D2900-J2900*10000)/100,0)</f>
        <v>7</v>
      </c>
      <c r="L2900" s="224" t="n">
        <f aca="false">D2900-J2900*10000-K2900*100</f>
        <v>19</v>
      </c>
      <c r="M2900" s="325" t="n">
        <f aca="false">DATE(J2900,K2900,L2900)</f>
        <v>43300</v>
      </c>
      <c r="N2900" s="222" t="n">
        <f aca="false">M2900+E2900</f>
        <v>43300.483275463</v>
      </c>
      <c r="O2900" s="0" t="n">
        <v>98.41</v>
      </c>
      <c r="P2900" s="0" t="n">
        <v>4.027912</v>
      </c>
      <c r="Q2900" s="0" t="s">
        <v>288</v>
      </c>
    </row>
    <row r="2901" customFormat="false" ht="15" hidden="false" customHeight="false" outlineLevel="0" collapsed="false">
      <c r="A2901" s="0" t="s">
        <v>2059</v>
      </c>
      <c r="B2901" s="0" t="s">
        <v>288</v>
      </c>
      <c r="C2901" s="0" t="s">
        <v>325</v>
      </c>
      <c r="D2901" s="0" t="n">
        <v>20180719</v>
      </c>
      <c r="E2901" s="0" t="s">
        <v>2195</v>
      </c>
      <c r="F2901" s="0" t="n">
        <v>25000</v>
      </c>
      <c r="G2901" s="0" t="n">
        <v>98.39</v>
      </c>
      <c r="H2901" s="0" t="n">
        <v>4.032721</v>
      </c>
      <c r="J2901" s="224" t="n">
        <f aca="false">ROUND(D2901/10000,0)</f>
        <v>2018</v>
      </c>
      <c r="K2901" s="224" t="n">
        <f aca="false">ROUND((D2901-J2901*10000)/100,0)</f>
        <v>7</v>
      </c>
      <c r="L2901" s="224" t="n">
        <f aca="false">D2901-J2901*10000-K2901*100</f>
        <v>19</v>
      </c>
      <c r="M2901" s="325" t="n">
        <f aca="false">DATE(J2901,K2901,L2901)</f>
        <v>43300</v>
      </c>
      <c r="N2901" s="222" t="n">
        <f aca="false">M2901+E2901</f>
        <v>43300.4841087963</v>
      </c>
      <c r="O2901" s="0" t="n">
        <v>98.39</v>
      </c>
      <c r="P2901" s="0" t="n">
        <v>4.032721</v>
      </c>
      <c r="Q2901" s="0" t="s">
        <v>288</v>
      </c>
    </row>
    <row r="2902" customFormat="false" ht="15" hidden="false" customHeight="false" outlineLevel="0" collapsed="false">
      <c r="A2902" s="0" t="s">
        <v>2059</v>
      </c>
      <c r="B2902" s="0" t="s">
        <v>288</v>
      </c>
      <c r="C2902" s="0" t="s">
        <v>325</v>
      </c>
      <c r="D2902" s="0" t="n">
        <v>20180719</v>
      </c>
      <c r="E2902" s="0" t="s">
        <v>2195</v>
      </c>
      <c r="F2902" s="0" t="n">
        <v>25000</v>
      </c>
      <c r="G2902" s="0" t="n">
        <v>99.399</v>
      </c>
      <c r="H2902" s="0" t="n">
        <v>3.791527</v>
      </c>
      <c r="J2902" s="224" t="n">
        <f aca="false">ROUND(D2902/10000,0)</f>
        <v>2018</v>
      </c>
      <c r="K2902" s="224" t="n">
        <f aca="false">ROUND((D2902-J2902*10000)/100,0)</f>
        <v>7</v>
      </c>
      <c r="L2902" s="224" t="n">
        <f aca="false">D2902-J2902*10000-K2902*100</f>
        <v>19</v>
      </c>
      <c r="M2902" s="325" t="n">
        <f aca="false">DATE(J2902,K2902,L2902)</f>
        <v>43300</v>
      </c>
      <c r="N2902" s="222" t="n">
        <f aca="false">M2902+E2902</f>
        <v>43300.4841087963</v>
      </c>
      <c r="O2902" s="0" t="n">
        <v>99.399</v>
      </c>
      <c r="P2902" s="0" t="n">
        <v>3.791527</v>
      </c>
      <c r="Q2902" s="0" t="s">
        <v>288</v>
      </c>
    </row>
    <row r="2903" customFormat="false" ht="15" hidden="false" customHeight="false" outlineLevel="0" collapsed="false">
      <c r="A2903" s="0" t="s">
        <v>2059</v>
      </c>
      <c r="B2903" s="0" t="s">
        <v>288</v>
      </c>
      <c r="C2903" s="0" t="s">
        <v>325</v>
      </c>
      <c r="D2903" s="0" t="n">
        <v>20180719</v>
      </c>
      <c r="E2903" s="0" t="s">
        <v>2195</v>
      </c>
      <c r="F2903" s="0" t="n">
        <v>25000</v>
      </c>
      <c r="G2903" s="0" t="n">
        <v>98.39</v>
      </c>
      <c r="H2903" s="0" t="n">
        <v>4.032721</v>
      </c>
      <c r="J2903" s="224" t="n">
        <f aca="false">ROUND(D2903/10000,0)</f>
        <v>2018</v>
      </c>
      <c r="K2903" s="224" t="n">
        <f aca="false">ROUND((D2903-J2903*10000)/100,0)</f>
        <v>7</v>
      </c>
      <c r="L2903" s="224" t="n">
        <f aca="false">D2903-J2903*10000-K2903*100</f>
        <v>19</v>
      </c>
      <c r="M2903" s="325" t="n">
        <f aca="false">DATE(J2903,K2903,L2903)</f>
        <v>43300</v>
      </c>
      <c r="N2903" s="222" t="n">
        <f aca="false">M2903+E2903</f>
        <v>43300.4841087963</v>
      </c>
      <c r="O2903" s="0" t="n">
        <v>98.39</v>
      </c>
      <c r="P2903" s="0" t="n">
        <v>4.032721</v>
      </c>
      <c r="Q2903" s="0" t="s">
        <v>288</v>
      </c>
    </row>
    <row r="2904" customFormat="false" ht="15" hidden="false" customHeight="false" outlineLevel="0" collapsed="false">
      <c r="A2904" s="0" t="s">
        <v>2059</v>
      </c>
      <c r="B2904" s="0" t="s">
        <v>288</v>
      </c>
      <c r="C2904" s="0" t="s">
        <v>325</v>
      </c>
      <c r="D2904" s="0" t="n">
        <v>20180719</v>
      </c>
      <c r="E2904" s="0" t="s">
        <v>458</v>
      </c>
      <c r="F2904" s="0" t="n">
        <v>150000</v>
      </c>
      <c r="G2904" s="0" t="n">
        <v>98.27</v>
      </c>
      <c r="H2904" s="0" t="n">
        <v>4.061597</v>
      </c>
      <c r="J2904" s="224" t="n">
        <f aca="false">ROUND(D2904/10000,0)</f>
        <v>2018</v>
      </c>
      <c r="K2904" s="224" t="n">
        <f aca="false">ROUND((D2904-J2904*10000)/100,0)</f>
        <v>7</v>
      </c>
      <c r="L2904" s="224" t="n">
        <f aca="false">D2904-J2904*10000-K2904*100</f>
        <v>19</v>
      </c>
      <c r="M2904" s="325" t="n">
        <f aca="false">DATE(J2904,K2904,L2904)</f>
        <v>43300</v>
      </c>
      <c r="N2904" s="222" t="n">
        <f aca="false">M2904+E2904</f>
        <v>43300.4931365741</v>
      </c>
      <c r="O2904" s="0" t="n">
        <v>98.27</v>
      </c>
      <c r="P2904" s="0" t="n">
        <v>4.061597</v>
      </c>
      <c r="Q2904" s="0" t="s">
        <v>288</v>
      </c>
    </row>
    <row r="2905" customFormat="false" ht="15" hidden="false" customHeight="false" outlineLevel="0" collapsed="false">
      <c r="A2905" s="0" t="s">
        <v>2059</v>
      </c>
      <c r="B2905" s="0" t="s">
        <v>288</v>
      </c>
      <c r="C2905" s="0" t="s">
        <v>325</v>
      </c>
      <c r="D2905" s="0" t="n">
        <v>20180719</v>
      </c>
      <c r="E2905" s="0" t="s">
        <v>2196</v>
      </c>
      <c r="F2905" s="0" t="n">
        <v>150000</v>
      </c>
      <c r="G2905" s="0" t="n">
        <v>98.27</v>
      </c>
      <c r="H2905" s="0" t="n">
        <v>4.061597</v>
      </c>
      <c r="J2905" s="224" t="n">
        <f aca="false">ROUND(D2905/10000,0)</f>
        <v>2018</v>
      </c>
      <c r="K2905" s="224" t="n">
        <f aca="false">ROUND((D2905-J2905*10000)/100,0)</f>
        <v>7</v>
      </c>
      <c r="L2905" s="224" t="n">
        <f aca="false">D2905-J2905*10000-K2905*100</f>
        <v>19</v>
      </c>
      <c r="M2905" s="325" t="n">
        <f aca="false">DATE(J2905,K2905,L2905)</f>
        <v>43300</v>
      </c>
      <c r="N2905" s="222" t="n">
        <f aca="false">M2905+E2905</f>
        <v>43300.4931481482</v>
      </c>
      <c r="O2905" s="0" t="n">
        <v>98.27</v>
      </c>
      <c r="P2905" s="0" t="n">
        <v>4.061597</v>
      </c>
      <c r="Q2905" s="0" t="s">
        <v>288</v>
      </c>
    </row>
    <row r="2906" customFormat="false" ht="15" hidden="false" customHeight="false" outlineLevel="0" collapsed="false">
      <c r="A2906" s="0" t="s">
        <v>2059</v>
      </c>
      <c r="B2906" s="0" t="s">
        <v>288</v>
      </c>
      <c r="C2906" s="0" t="s">
        <v>325</v>
      </c>
      <c r="D2906" s="0" t="n">
        <v>20180719</v>
      </c>
      <c r="E2906" s="0" t="s">
        <v>2197</v>
      </c>
      <c r="F2906" s="0" t="n">
        <v>101000</v>
      </c>
      <c r="G2906" s="0" t="n">
        <v>98.246</v>
      </c>
      <c r="H2906" s="0" t="n">
        <v>4.067378</v>
      </c>
      <c r="J2906" s="224" t="n">
        <f aca="false">ROUND(D2906/10000,0)</f>
        <v>2018</v>
      </c>
      <c r="K2906" s="224" t="n">
        <f aca="false">ROUND((D2906-J2906*10000)/100,0)</f>
        <v>7</v>
      </c>
      <c r="L2906" s="224" t="n">
        <f aca="false">D2906-J2906*10000-K2906*100</f>
        <v>19</v>
      </c>
      <c r="M2906" s="325" t="n">
        <f aca="false">DATE(J2906,K2906,L2906)</f>
        <v>43300</v>
      </c>
      <c r="N2906" s="222" t="n">
        <f aca="false">M2906+E2906</f>
        <v>43300.4934027778</v>
      </c>
      <c r="O2906" s="0" t="n">
        <v>98.246</v>
      </c>
      <c r="P2906" s="0" t="n">
        <v>4.067378</v>
      </c>
      <c r="Q2906" s="0" t="s">
        <v>288</v>
      </c>
    </row>
    <row r="2907" customFormat="false" ht="15" hidden="false" customHeight="false" outlineLevel="0" collapsed="false">
      <c r="A2907" s="0" t="s">
        <v>2059</v>
      </c>
      <c r="B2907" s="0" t="s">
        <v>288</v>
      </c>
      <c r="C2907" s="0" t="s">
        <v>325</v>
      </c>
      <c r="D2907" s="0" t="n">
        <v>20180719</v>
      </c>
      <c r="E2907" s="0" t="s">
        <v>2198</v>
      </c>
      <c r="F2907" s="0" t="n">
        <v>10000</v>
      </c>
      <c r="G2907" s="0" t="n">
        <v>98.648</v>
      </c>
      <c r="H2907" s="0" t="n">
        <v>3.970775</v>
      </c>
      <c r="J2907" s="224" t="n">
        <f aca="false">ROUND(D2907/10000,0)</f>
        <v>2018</v>
      </c>
      <c r="K2907" s="224" t="n">
        <f aca="false">ROUND((D2907-J2907*10000)/100,0)</f>
        <v>7</v>
      </c>
      <c r="L2907" s="224" t="n">
        <f aca="false">D2907-J2907*10000-K2907*100</f>
        <v>19</v>
      </c>
      <c r="M2907" s="325" t="n">
        <f aca="false">DATE(J2907,K2907,L2907)</f>
        <v>43300</v>
      </c>
      <c r="N2907" s="222" t="n">
        <f aca="false">M2907+E2907</f>
        <v>43300.5080092593</v>
      </c>
      <c r="O2907" s="0" t="n">
        <v>98.648</v>
      </c>
      <c r="P2907" s="0" t="n">
        <v>3.970775</v>
      </c>
      <c r="Q2907" s="0" t="s">
        <v>288</v>
      </c>
    </row>
    <row r="2908" customFormat="false" ht="15" hidden="false" customHeight="false" outlineLevel="0" collapsed="false">
      <c r="A2908" s="0" t="s">
        <v>2059</v>
      </c>
      <c r="B2908" s="0" t="s">
        <v>288</v>
      </c>
      <c r="C2908" s="0" t="s">
        <v>325</v>
      </c>
      <c r="D2908" s="0" t="n">
        <v>20180719</v>
      </c>
      <c r="E2908" s="0" t="s">
        <v>2198</v>
      </c>
      <c r="F2908" s="0" t="n">
        <v>10000</v>
      </c>
      <c r="G2908" s="0" t="n">
        <v>99.483</v>
      </c>
      <c r="H2908" s="0" t="n">
        <v>3.771576</v>
      </c>
      <c r="J2908" s="224" t="n">
        <f aca="false">ROUND(D2908/10000,0)</f>
        <v>2018</v>
      </c>
      <c r="K2908" s="224" t="n">
        <f aca="false">ROUND((D2908-J2908*10000)/100,0)</f>
        <v>7</v>
      </c>
      <c r="L2908" s="224" t="n">
        <f aca="false">D2908-J2908*10000-K2908*100</f>
        <v>19</v>
      </c>
      <c r="M2908" s="325" t="n">
        <f aca="false">DATE(J2908,K2908,L2908)</f>
        <v>43300</v>
      </c>
      <c r="N2908" s="222" t="n">
        <f aca="false">M2908+E2908</f>
        <v>43300.5080092593</v>
      </c>
      <c r="O2908" s="0" t="n">
        <v>99.483</v>
      </c>
      <c r="P2908" s="0" t="n">
        <v>3.771576</v>
      </c>
      <c r="Q2908" s="0" t="s">
        <v>288</v>
      </c>
    </row>
    <row r="2909" customFormat="false" ht="15" hidden="false" customHeight="false" outlineLevel="0" collapsed="false">
      <c r="A2909" s="0" t="s">
        <v>2059</v>
      </c>
      <c r="B2909" s="0" t="s">
        <v>288</v>
      </c>
      <c r="C2909" s="0" t="s">
        <v>325</v>
      </c>
      <c r="D2909" s="0" t="n">
        <v>20180719</v>
      </c>
      <c r="E2909" s="0" t="s">
        <v>2198</v>
      </c>
      <c r="F2909" s="0" t="n">
        <v>10000</v>
      </c>
      <c r="G2909" s="0" t="n">
        <v>98.648</v>
      </c>
      <c r="H2909" s="0" t="n">
        <v>3.970775</v>
      </c>
      <c r="J2909" s="224" t="n">
        <f aca="false">ROUND(D2909/10000,0)</f>
        <v>2018</v>
      </c>
      <c r="K2909" s="224" t="n">
        <f aca="false">ROUND((D2909-J2909*10000)/100,0)</f>
        <v>7</v>
      </c>
      <c r="L2909" s="224" t="n">
        <f aca="false">D2909-J2909*10000-K2909*100</f>
        <v>19</v>
      </c>
      <c r="M2909" s="325" t="n">
        <f aca="false">DATE(J2909,K2909,L2909)</f>
        <v>43300</v>
      </c>
      <c r="N2909" s="222" t="n">
        <f aca="false">M2909+E2909</f>
        <v>43300.5080092593</v>
      </c>
      <c r="O2909" s="0" t="n">
        <v>98.648</v>
      </c>
      <c r="P2909" s="0" t="n">
        <v>3.970775</v>
      </c>
      <c r="Q2909" s="0" t="s">
        <v>288</v>
      </c>
    </row>
    <row r="2910" customFormat="false" ht="15" hidden="false" customHeight="false" outlineLevel="0" collapsed="false">
      <c r="A2910" s="0" t="s">
        <v>2059</v>
      </c>
      <c r="B2910" s="0" t="s">
        <v>288</v>
      </c>
      <c r="C2910" s="0" t="s">
        <v>325</v>
      </c>
      <c r="D2910" s="0" t="n">
        <v>20180719</v>
      </c>
      <c r="E2910" s="0" t="s">
        <v>2199</v>
      </c>
      <c r="F2910" s="0" t="n">
        <v>75000</v>
      </c>
      <c r="G2910" s="0" t="n">
        <v>99.434</v>
      </c>
      <c r="H2910" s="0" t="n">
        <v>3.783212</v>
      </c>
      <c r="J2910" s="224" t="n">
        <f aca="false">ROUND(D2910/10000,0)</f>
        <v>2018</v>
      </c>
      <c r="K2910" s="224" t="n">
        <f aca="false">ROUND((D2910-J2910*10000)/100,0)</f>
        <v>7</v>
      </c>
      <c r="L2910" s="224" t="n">
        <f aca="false">D2910-J2910*10000-K2910*100</f>
        <v>19</v>
      </c>
      <c r="M2910" s="325" t="n">
        <f aca="false">DATE(J2910,K2910,L2910)</f>
        <v>43300</v>
      </c>
      <c r="N2910" s="222" t="n">
        <f aca="false">M2910+E2910</f>
        <v>43300.5575925926</v>
      </c>
      <c r="O2910" s="0" t="n">
        <v>99.434</v>
      </c>
      <c r="P2910" s="0" t="n">
        <v>3.783212</v>
      </c>
      <c r="Q2910" s="0" t="s">
        <v>288</v>
      </c>
    </row>
    <row r="2911" customFormat="false" ht="15" hidden="false" customHeight="false" outlineLevel="0" collapsed="false">
      <c r="A2911" s="0" t="s">
        <v>2059</v>
      </c>
      <c r="B2911" s="0" t="s">
        <v>288</v>
      </c>
      <c r="C2911" s="0" t="s">
        <v>325</v>
      </c>
      <c r="D2911" s="0" t="n">
        <v>20180719</v>
      </c>
      <c r="E2911" s="0" t="s">
        <v>2200</v>
      </c>
      <c r="F2911" s="0" t="n">
        <v>100000</v>
      </c>
      <c r="G2911" s="0" t="n">
        <v>99.442</v>
      </c>
      <c r="H2911" s="0" t="n">
        <v>3.781312</v>
      </c>
      <c r="J2911" s="224" t="n">
        <f aca="false">ROUND(D2911/10000,0)</f>
        <v>2018</v>
      </c>
      <c r="K2911" s="224" t="n">
        <f aca="false">ROUND((D2911-J2911*10000)/100,0)</f>
        <v>7</v>
      </c>
      <c r="L2911" s="224" t="n">
        <f aca="false">D2911-J2911*10000-K2911*100</f>
        <v>19</v>
      </c>
      <c r="M2911" s="325" t="n">
        <f aca="false">DATE(J2911,K2911,L2911)</f>
        <v>43300</v>
      </c>
      <c r="N2911" s="222" t="n">
        <f aca="false">M2911+E2911</f>
        <v>43300.5632291667</v>
      </c>
      <c r="O2911" s="0" t="n">
        <v>99.442</v>
      </c>
      <c r="P2911" s="0" t="n">
        <v>3.781312</v>
      </c>
      <c r="Q2911" s="0" t="s">
        <v>288</v>
      </c>
    </row>
    <row r="2912" customFormat="false" ht="15" hidden="false" customHeight="false" outlineLevel="0" collapsed="false">
      <c r="A2912" s="0" t="s">
        <v>2059</v>
      </c>
      <c r="B2912" s="0" t="s">
        <v>288</v>
      </c>
      <c r="C2912" s="0" t="s">
        <v>325</v>
      </c>
      <c r="D2912" s="0" t="n">
        <v>20180719</v>
      </c>
      <c r="E2912" s="0" t="s">
        <v>1355</v>
      </c>
      <c r="F2912" s="0" t="n">
        <v>25000</v>
      </c>
      <c r="G2912" s="0" t="n">
        <v>99.442</v>
      </c>
      <c r="H2912" s="0" t="n">
        <v>3.781312</v>
      </c>
      <c r="J2912" s="224" t="n">
        <f aca="false">ROUND(D2912/10000,0)</f>
        <v>2018</v>
      </c>
      <c r="K2912" s="224" t="n">
        <f aca="false">ROUND((D2912-J2912*10000)/100,0)</f>
        <v>7</v>
      </c>
      <c r="L2912" s="224" t="n">
        <f aca="false">D2912-J2912*10000-K2912*100</f>
        <v>19</v>
      </c>
      <c r="M2912" s="325" t="n">
        <f aca="false">DATE(J2912,K2912,L2912)</f>
        <v>43300</v>
      </c>
      <c r="N2912" s="222" t="n">
        <f aca="false">M2912+E2912</f>
        <v>43300.563275463</v>
      </c>
      <c r="O2912" s="0" t="n">
        <v>99.442</v>
      </c>
      <c r="P2912" s="0" t="n">
        <v>3.781312</v>
      </c>
      <c r="Q2912" s="0" t="s">
        <v>288</v>
      </c>
    </row>
    <row r="2913" customFormat="false" ht="15" hidden="false" customHeight="false" outlineLevel="0" collapsed="false">
      <c r="A2913" s="0" t="s">
        <v>2059</v>
      </c>
      <c r="B2913" s="0" t="s">
        <v>288</v>
      </c>
      <c r="C2913" s="0" t="s">
        <v>325</v>
      </c>
      <c r="D2913" s="0" t="n">
        <v>20180719</v>
      </c>
      <c r="E2913" s="0" t="s">
        <v>2201</v>
      </c>
      <c r="F2913" s="0" t="n">
        <v>50000</v>
      </c>
      <c r="G2913" s="0" t="n">
        <v>99.435</v>
      </c>
      <c r="H2913" s="0" t="n">
        <v>3.782974</v>
      </c>
      <c r="J2913" s="224" t="n">
        <f aca="false">ROUND(D2913/10000,0)</f>
        <v>2018</v>
      </c>
      <c r="K2913" s="224" t="n">
        <f aca="false">ROUND((D2913-J2913*10000)/100,0)</f>
        <v>7</v>
      </c>
      <c r="L2913" s="224" t="n">
        <f aca="false">D2913-J2913*10000-K2913*100</f>
        <v>19</v>
      </c>
      <c r="M2913" s="325" t="n">
        <f aca="false">DATE(J2913,K2913,L2913)</f>
        <v>43300</v>
      </c>
      <c r="N2913" s="222" t="n">
        <f aca="false">M2913+E2913</f>
        <v>43300.5641087963</v>
      </c>
      <c r="O2913" s="0" t="n">
        <v>99.435</v>
      </c>
      <c r="P2913" s="0" t="n">
        <v>3.782974</v>
      </c>
      <c r="Q2913" s="0" t="s">
        <v>288</v>
      </c>
    </row>
    <row r="2914" customFormat="false" ht="15" hidden="false" customHeight="false" outlineLevel="0" collapsed="false">
      <c r="A2914" s="0" t="s">
        <v>2059</v>
      </c>
      <c r="B2914" s="0" t="s">
        <v>288</v>
      </c>
      <c r="C2914" s="0" t="s">
        <v>325</v>
      </c>
      <c r="D2914" s="0" t="n">
        <v>20180719</v>
      </c>
      <c r="E2914" s="0" t="s">
        <v>2202</v>
      </c>
      <c r="F2914" s="0" t="n">
        <v>60000</v>
      </c>
      <c r="G2914" s="0" t="n">
        <v>99.421</v>
      </c>
      <c r="H2914" s="0" t="n">
        <v>3.7863</v>
      </c>
      <c r="J2914" s="224" t="n">
        <f aca="false">ROUND(D2914/10000,0)</f>
        <v>2018</v>
      </c>
      <c r="K2914" s="224" t="n">
        <f aca="false">ROUND((D2914-J2914*10000)/100,0)</f>
        <v>7</v>
      </c>
      <c r="L2914" s="224" t="n">
        <f aca="false">D2914-J2914*10000-K2914*100</f>
        <v>19</v>
      </c>
      <c r="M2914" s="325" t="n">
        <f aca="false">DATE(J2914,K2914,L2914)</f>
        <v>43300</v>
      </c>
      <c r="N2914" s="222" t="n">
        <f aca="false">M2914+E2914</f>
        <v>43300.5724884259</v>
      </c>
      <c r="O2914" s="0" t="n">
        <v>99.421</v>
      </c>
      <c r="P2914" s="0" t="n">
        <v>3.7863</v>
      </c>
      <c r="Q2914" s="0" t="s">
        <v>288</v>
      </c>
    </row>
    <row r="2915" customFormat="false" ht="15" hidden="false" customHeight="false" outlineLevel="0" collapsed="false">
      <c r="A2915" s="0" t="s">
        <v>2059</v>
      </c>
      <c r="B2915" s="0" t="s">
        <v>288</v>
      </c>
      <c r="C2915" s="0" t="s">
        <v>325</v>
      </c>
      <c r="D2915" s="0" t="n">
        <v>20180719</v>
      </c>
      <c r="E2915" s="0" t="s">
        <v>2203</v>
      </c>
      <c r="F2915" s="0" t="n">
        <v>100000</v>
      </c>
      <c r="G2915" s="0" t="n">
        <v>98.35</v>
      </c>
      <c r="H2915" s="0" t="n">
        <v>4.042342</v>
      </c>
      <c r="J2915" s="224" t="n">
        <f aca="false">ROUND(D2915/10000,0)</f>
        <v>2018</v>
      </c>
      <c r="K2915" s="224" t="n">
        <f aca="false">ROUND((D2915-J2915*10000)/100,0)</f>
        <v>7</v>
      </c>
      <c r="L2915" s="224" t="n">
        <f aca="false">D2915-J2915*10000-K2915*100</f>
        <v>19</v>
      </c>
      <c r="M2915" s="325" t="n">
        <f aca="false">DATE(J2915,K2915,L2915)</f>
        <v>43300</v>
      </c>
      <c r="N2915" s="222" t="n">
        <f aca="false">M2915+E2915</f>
        <v>43300.583912037</v>
      </c>
      <c r="O2915" s="0" t="n">
        <v>98.35</v>
      </c>
      <c r="P2915" s="0" t="n">
        <v>4.042342</v>
      </c>
      <c r="Q2915" s="0" t="s">
        <v>288</v>
      </c>
    </row>
    <row r="2916" customFormat="false" ht="15" hidden="false" customHeight="false" outlineLevel="0" collapsed="false">
      <c r="A2916" s="0" t="s">
        <v>2059</v>
      </c>
      <c r="B2916" s="0" t="s">
        <v>288</v>
      </c>
      <c r="C2916" s="0" t="s">
        <v>325</v>
      </c>
      <c r="D2916" s="0" t="n">
        <v>20180719</v>
      </c>
      <c r="E2916" s="0" t="s">
        <v>2203</v>
      </c>
      <c r="F2916" s="0" t="n">
        <v>100000</v>
      </c>
      <c r="G2916" s="0" t="n">
        <v>98.385</v>
      </c>
      <c r="H2916" s="0" t="n">
        <v>4.033923</v>
      </c>
      <c r="J2916" s="224" t="n">
        <f aca="false">ROUND(D2916/10000,0)</f>
        <v>2018</v>
      </c>
      <c r="K2916" s="224" t="n">
        <f aca="false">ROUND((D2916-J2916*10000)/100,0)</f>
        <v>7</v>
      </c>
      <c r="L2916" s="224" t="n">
        <f aca="false">D2916-J2916*10000-K2916*100</f>
        <v>19</v>
      </c>
      <c r="M2916" s="325" t="n">
        <f aca="false">DATE(J2916,K2916,L2916)</f>
        <v>43300</v>
      </c>
      <c r="N2916" s="222" t="n">
        <f aca="false">M2916+E2916</f>
        <v>43300.583912037</v>
      </c>
      <c r="O2916" s="0" t="n">
        <v>98.385</v>
      </c>
      <c r="P2916" s="0" t="n">
        <v>4.033923</v>
      </c>
      <c r="Q2916" s="0" t="s">
        <v>288</v>
      </c>
    </row>
    <row r="2917" customFormat="false" ht="15" hidden="false" customHeight="false" outlineLevel="0" collapsed="false">
      <c r="A2917" s="0" t="s">
        <v>2059</v>
      </c>
      <c r="B2917" s="0" t="s">
        <v>288</v>
      </c>
      <c r="C2917" s="0" t="s">
        <v>325</v>
      </c>
      <c r="D2917" s="0" t="n">
        <v>20180719</v>
      </c>
      <c r="E2917" s="0" t="s">
        <v>2203</v>
      </c>
      <c r="F2917" s="0" t="n">
        <v>100000</v>
      </c>
      <c r="G2917" s="0" t="n">
        <v>99.635</v>
      </c>
      <c r="H2917" s="0" t="n">
        <v>3.735524</v>
      </c>
      <c r="J2917" s="224" t="n">
        <f aca="false">ROUND(D2917/10000,0)</f>
        <v>2018</v>
      </c>
      <c r="K2917" s="224" t="n">
        <f aca="false">ROUND((D2917-J2917*10000)/100,0)</f>
        <v>7</v>
      </c>
      <c r="L2917" s="224" t="n">
        <f aca="false">D2917-J2917*10000-K2917*100</f>
        <v>19</v>
      </c>
      <c r="M2917" s="325" t="n">
        <f aca="false">DATE(J2917,K2917,L2917)</f>
        <v>43300</v>
      </c>
      <c r="N2917" s="222" t="n">
        <f aca="false">M2917+E2917</f>
        <v>43300.583912037</v>
      </c>
      <c r="O2917" s="0" t="n">
        <v>99.635</v>
      </c>
      <c r="P2917" s="0" t="n">
        <v>3.735524</v>
      </c>
      <c r="Q2917" s="0" t="s">
        <v>288</v>
      </c>
    </row>
    <row r="2918" customFormat="false" ht="15" hidden="false" customHeight="false" outlineLevel="0" collapsed="false">
      <c r="A2918" s="0" t="s">
        <v>2059</v>
      </c>
      <c r="B2918" s="0" t="s">
        <v>288</v>
      </c>
      <c r="C2918" s="0" t="s">
        <v>325</v>
      </c>
      <c r="D2918" s="0" t="n">
        <v>20180719</v>
      </c>
      <c r="E2918" s="0" t="s">
        <v>2204</v>
      </c>
      <c r="F2918" s="0" t="n">
        <v>50000</v>
      </c>
      <c r="G2918" s="0" t="n">
        <v>98.42</v>
      </c>
      <c r="H2918" s="0" t="n">
        <v>4.025508</v>
      </c>
      <c r="J2918" s="224" t="n">
        <f aca="false">ROUND(D2918/10000,0)</f>
        <v>2018</v>
      </c>
      <c r="K2918" s="224" t="n">
        <f aca="false">ROUND((D2918-J2918*10000)/100,0)</f>
        <v>7</v>
      </c>
      <c r="L2918" s="224" t="n">
        <f aca="false">D2918-J2918*10000-K2918*100</f>
        <v>19</v>
      </c>
      <c r="M2918" s="325" t="n">
        <f aca="false">DATE(J2918,K2918,L2918)</f>
        <v>43300</v>
      </c>
      <c r="N2918" s="222" t="n">
        <f aca="false">M2918+E2918</f>
        <v>43300.5887037037</v>
      </c>
      <c r="O2918" s="0" t="n">
        <v>98.42</v>
      </c>
      <c r="P2918" s="0" t="n">
        <v>4.025508</v>
      </c>
      <c r="Q2918" s="0" t="s">
        <v>288</v>
      </c>
    </row>
    <row r="2919" customFormat="false" ht="15" hidden="false" customHeight="false" outlineLevel="0" collapsed="false">
      <c r="A2919" s="0" t="s">
        <v>2059</v>
      </c>
      <c r="B2919" s="0" t="s">
        <v>288</v>
      </c>
      <c r="C2919" s="0" t="s">
        <v>325</v>
      </c>
      <c r="D2919" s="0" t="n">
        <v>20180719</v>
      </c>
      <c r="E2919" s="0" t="s">
        <v>2205</v>
      </c>
      <c r="F2919" s="0" t="n">
        <v>50000</v>
      </c>
      <c r="G2919" s="0" t="n">
        <v>98.42</v>
      </c>
      <c r="H2919" s="0" t="n">
        <v>4.025508</v>
      </c>
      <c r="J2919" s="224" t="n">
        <f aca="false">ROUND(D2919/10000,0)</f>
        <v>2018</v>
      </c>
      <c r="K2919" s="224" t="n">
        <f aca="false">ROUND((D2919-J2919*10000)/100,0)</f>
        <v>7</v>
      </c>
      <c r="L2919" s="224" t="n">
        <f aca="false">D2919-J2919*10000-K2919*100</f>
        <v>19</v>
      </c>
      <c r="M2919" s="325" t="n">
        <f aca="false">DATE(J2919,K2919,L2919)</f>
        <v>43300</v>
      </c>
      <c r="N2919" s="222" t="n">
        <f aca="false">M2919+E2919</f>
        <v>43300.5887152778</v>
      </c>
      <c r="O2919" s="0" t="n">
        <v>98.42</v>
      </c>
      <c r="P2919" s="0" t="n">
        <v>4.025508</v>
      </c>
      <c r="Q2919" s="0" t="s">
        <v>288</v>
      </c>
    </row>
    <row r="2920" customFormat="false" ht="15" hidden="false" customHeight="false" outlineLevel="0" collapsed="false">
      <c r="A2920" s="0" t="s">
        <v>2059</v>
      </c>
      <c r="B2920" s="0" t="s">
        <v>288</v>
      </c>
      <c r="C2920" s="0" t="s">
        <v>325</v>
      </c>
      <c r="D2920" s="0" t="n">
        <v>20180719</v>
      </c>
      <c r="E2920" s="0" t="s">
        <v>2206</v>
      </c>
      <c r="F2920" s="0" t="n">
        <v>50000</v>
      </c>
      <c r="G2920" s="0" t="n">
        <v>98.52</v>
      </c>
      <c r="H2920" s="0" t="n">
        <v>4.001485</v>
      </c>
      <c r="J2920" s="224" t="n">
        <f aca="false">ROUND(D2920/10000,0)</f>
        <v>2018</v>
      </c>
      <c r="K2920" s="224" t="n">
        <f aca="false">ROUND((D2920-J2920*10000)/100,0)</f>
        <v>7</v>
      </c>
      <c r="L2920" s="224" t="n">
        <f aca="false">D2920-J2920*10000-K2920*100</f>
        <v>19</v>
      </c>
      <c r="M2920" s="325" t="n">
        <f aca="false">DATE(J2920,K2920,L2920)</f>
        <v>43300</v>
      </c>
      <c r="N2920" s="222" t="n">
        <f aca="false">M2920+E2920</f>
        <v>43300.58875</v>
      </c>
      <c r="O2920" s="0" t="n">
        <v>98.52</v>
      </c>
      <c r="P2920" s="0" t="n">
        <v>4.001485</v>
      </c>
      <c r="Q2920" s="0" t="s">
        <v>288</v>
      </c>
    </row>
    <row r="2921" customFormat="false" ht="15" hidden="false" customHeight="false" outlineLevel="0" collapsed="false">
      <c r="A2921" s="0" t="s">
        <v>2059</v>
      </c>
      <c r="B2921" s="0" t="s">
        <v>288</v>
      </c>
      <c r="C2921" s="0" t="s">
        <v>325</v>
      </c>
      <c r="D2921" s="0" t="n">
        <v>20180719</v>
      </c>
      <c r="E2921" s="0" t="s">
        <v>2206</v>
      </c>
      <c r="F2921" s="0" t="n">
        <v>50000</v>
      </c>
      <c r="G2921" s="0" t="n">
        <v>98.42</v>
      </c>
      <c r="H2921" s="0" t="n">
        <v>4.025508</v>
      </c>
      <c r="J2921" s="224" t="n">
        <f aca="false">ROUND(D2921/10000,0)</f>
        <v>2018</v>
      </c>
      <c r="K2921" s="224" t="n">
        <f aca="false">ROUND((D2921-J2921*10000)/100,0)</f>
        <v>7</v>
      </c>
      <c r="L2921" s="224" t="n">
        <f aca="false">D2921-J2921*10000-K2921*100</f>
        <v>19</v>
      </c>
      <c r="M2921" s="325" t="n">
        <f aca="false">DATE(J2921,K2921,L2921)</f>
        <v>43300</v>
      </c>
      <c r="N2921" s="222" t="n">
        <f aca="false">M2921+E2921</f>
        <v>43300.58875</v>
      </c>
      <c r="O2921" s="0" t="n">
        <v>98.42</v>
      </c>
      <c r="P2921" s="0" t="n">
        <v>4.025508</v>
      </c>
      <c r="Q2921" s="0" t="s">
        <v>288</v>
      </c>
    </row>
    <row r="2922" customFormat="false" ht="15" hidden="false" customHeight="false" outlineLevel="0" collapsed="false">
      <c r="A2922" s="0" t="s">
        <v>2059</v>
      </c>
      <c r="B2922" s="0" t="s">
        <v>288</v>
      </c>
      <c r="C2922" s="0" t="s">
        <v>325</v>
      </c>
      <c r="D2922" s="0" t="n">
        <v>20180719</v>
      </c>
      <c r="E2922" s="0" t="s">
        <v>2207</v>
      </c>
      <c r="F2922" s="0" t="n">
        <v>40000</v>
      </c>
      <c r="G2922" s="0" t="n">
        <v>98.424</v>
      </c>
      <c r="H2922" s="0" t="n">
        <v>4.024547</v>
      </c>
      <c r="J2922" s="224" t="n">
        <f aca="false">ROUND(D2922/10000,0)</f>
        <v>2018</v>
      </c>
      <c r="K2922" s="224" t="n">
        <f aca="false">ROUND((D2922-J2922*10000)/100,0)</f>
        <v>7</v>
      </c>
      <c r="L2922" s="224" t="n">
        <f aca="false">D2922-J2922*10000-K2922*100</f>
        <v>19</v>
      </c>
      <c r="M2922" s="325" t="n">
        <f aca="false">DATE(J2922,K2922,L2922)</f>
        <v>43300</v>
      </c>
      <c r="N2922" s="222" t="n">
        <f aca="false">M2922+E2922</f>
        <v>43300.6149074074</v>
      </c>
      <c r="O2922" s="0" t="n">
        <v>98.424</v>
      </c>
      <c r="P2922" s="0" t="n">
        <v>4.024547</v>
      </c>
      <c r="Q2922" s="0" t="s">
        <v>288</v>
      </c>
    </row>
    <row r="2923" customFormat="false" ht="15" hidden="false" customHeight="false" outlineLevel="0" collapsed="false">
      <c r="A2923" s="0" t="s">
        <v>2059</v>
      </c>
      <c r="B2923" s="0" t="s">
        <v>288</v>
      </c>
      <c r="C2923" s="0" t="s">
        <v>325</v>
      </c>
      <c r="D2923" s="0" t="n">
        <v>20180719</v>
      </c>
      <c r="E2923" s="0" t="s">
        <v>2208</v>
      </c>
      <c r="F2923" s="0" t="n">
        <v>15000</v>
      </c>
      <c r="G2923" s="0" t="n">
        <v>98.49</v>
      </c>
      <c r="H2923" s="0" t="n">
        <v>4.008689</v>
      </c>
      <c r="J2923" s="224" t="n">
        <f aca="false">ROUND(D2923/10000,0)</f>
        <v>2018</v>
      </c>
      <c r="K2923" s="224" t="n">
        <f aca="false">ROUND((D2923-J2923*10000)/100,0)</f>
        <v>7</v>
      </c>
      <c r="L2923" s="224" t="n">
        <f aca="false">D2923-J2923*10000-K2923*100</f>
        <v>19</v>
      </c>
      <c r="M2923" s="325" t="n">
        <f aca="false">DATE(J2923,K2923,L2923)</f>
        <v>43300</v>
      </c>
      <c r="N2923" s="222" t="n">
        <f aca="false">M2923+E2923</f>
        <v>43300.6494097222</v>
      </c>
      <c r="O2923" s="0" t="n">
        <v>98.49</v>
      </c>
      <c r="P2923" s="0" t="n">
        <v>4.008689</v>
      </c>
      <c r="Q2923" s="0" t="s">
        <v>288</v>
      </c>
    </row>
    <row r="2924" customFormat="false" ht="15" hidden="false" customHeight="false" outlineLevel="0" collapsed="false">
      <c r="A2924" s="0" t="s">
        <v>2059</v>
      </c>
      <c r="B2924" s="0" t="s">
        <v>288</v>
      </c>
      <c r="C2924" s="0" t="s">
        <v>325</v>
      </c>
      <c r="D2924" s="0" t="n">
        <v>20180719</v>
      </c>
      <c r="E2924" s="0" t="s">
        <v>2208</v>
      </c>
      <c r="F2924" s="0" t="n">
        <v>15000</v>
      </c>
      <c r="G2924" s="0" t="n">
        <v>98.638</v>
      </c>
      <c r="H2924" s="0" t="n">
        <v>3.973173</v>
      </c>
      <c r="J2924" s="224" t="n">
        <f aca="false">ROUND(D2924/10000,0)</f>
        <v>2018</v>
      </c>
      <c r="K2924" s="224" t="n">
        <f aca="false">ROUND((D2924-J2924*10000)/100,0)</f>
        <v>7</v>
      </c>
      <c r="L2924" s="224" t="n">
        <f aca="false">D2924-J2924*10000-K2924*100</f>
        <v>19</v>
      </c>
      <c r="M2924" s="325" t="n">
        <f aca="false">DATE(J2924,K2924,L2924)</f>
        <v>43300</v>
      </c>
      <c r="N2924" s="222" t="n">
        <f aca="false">M2924+E2924</f>
        <v>43300.6494097222</v>
      </c>
      <c r="O2924" s="0" t="n">
        <v>98.638</v>
      </c>
      <c r="P2924" s="0" t="n">
        <v>3.973173</v>
      </c>
      <c r="Q2924" s="0" t="s">
        <v>288</v>
      </c>
    </row>
    <row r="2925" customFormat="false" ht="15" hidden="false" customHeight="false" outlineLevel="0" collapsed="false">
      <c r="A2925" s="0" t="s">
        <v>2059</v>
      </c>
      <c r="B2925" s="0" t="s">
        <v>288</v>
      </c>
      <c r="C2925" s="0" t="s">
        <v>325</v>
      </c>
      <c r="D2925" s="0" t="n">
        <v>20180719</v>
      </c>
      <c r="E2925" s="0" t="s">
        <v>2208</v>
      </c>
      <c r="F2925" s="0" t="n">
        <v>15000</v>
      </c>
      <c r="G2925" s="0" t="n">
        <v>99.5</v>
      </c>
      <c r="H2925" s="0" t="n">
        <v>3.767541</v>
      </c>
      <c r="J2925" s="224" t="n">
        <f aca="false">ROUND(D2925/10000,0)</f>
        <v>2018</v>
      </c>
      <c r="K2925" s="224" t="n">
        <f aca="false">ROUND((D2925-J2925*10000)/100,0)</f>
        <v>7</v>
      </c>
      <c r="L2925" s="224" t="n">
        <f aca="false">D2925-J2925*10000-K2925*100</f>
        <v>19</v>
      </c>
      <c r="M2925" s="325" t="n">
        <f aca="false">DATE(J2925,K2925,L2925)</f>
        <v>43300</v>
      </c>
      <c r="N2925" s="222" t="n">
        <f aca="false">M2925+E2925</f>
        <v>43300.6494097222</v>
      </c>
      <c r="O2925" s="0" t="n">
        <v>99.5</v>
      </c>
      <c r="P2925" s="0" t="n">
        <v>3.767541</v>
      </c>
      <c r="Q2925" s="0" t="s">
        <v>288</v>
      </c>
    </row>
    <row r="2926" customFormat="false" ht="15" hidden="false" customHeight="false" outlineLevel="0" collapsed="false">
      <c r="A2926" s="0" t="s">
        <v>2059</v>
      </c>
      <c r="B2926" s="0" t="s">
        <v>288</v>
      </c>
      <c r="C2926" s="0" t="s">
        <v>325</v>
      </c>
      <c r="D2926" s="0" t="n">
        <v>20180719</v>
      </c>
      <c r="E2926" s="0" t="s">
        <v>2209</v>
      </c>
      <c r="F2926" s="0" t="n">
        <v>15000</v>
      </c>
      <c r="G2926" s="0" t="n">
        <v>98.49</v>
      </c>
      <c r="H2926" s="0" t="n">
        <v>4.008689</v>
      </c>
      <c r="J2926" s="224" t="n">
        <f aca="false">ROUND(D2926/10000,0)</f>
        <v>2018</v>
      </c>
      <c r="K2926" s="224" t="n">
        <f aca="false">ROUND((D2926-J2926*10000)/100,0)</f>
        <v>7</v>
      </c>
      <c r="L2926" s="224" t="n">
        <f aca="false">D2926-J2926*10000-K2926*100</f>
        <v>19</v>
      </c>
      <c r="M2926" s="325" t="n">
        <f aca="false">DATE(J2926,K2926,L2926)</f>
        <v>43300</v>
      </c>
      <c r="N2926" s="222" t="n">
        <f aca="false">M2926+E2926</f>
        <v>43300.6494212963</v>
      </c>
      <c r="O2926" s="0" t="n">
        <v>98.49</v>
      </c>
      <c r="P2926" s="0" t="n">
        <v>4.008689</v>
      </c>
      <c r="Q2926" s="0" t="s">
        <v>288</v>
      </c>
    </row>
    <row r="2927" customFormat="false" ht="15" hidden="false" customHeight="false" outlineLevel="0" collapsed="false">
      <c r="A2927" s="0" t="s">
        <v>2059</v>
      </c>
      <c r="B2927" s="0" t="s">
        <v>288</v>
      </c>
      <c r="C2927" s="0" t="s">
        <v>325</v>
      </c>
      <c r="D2927" s="0" t="n">
        <v>20180719</v>
      </c>
      <c r="E2927" s="0" t="s">
        <v>2210</v>
      </c>
      <c r="F2927" s="0" t="n">
        <v>5000</v>
      </c>
      <c r="G2927" s="0" t="n">
        <v>98.573</v>
      </c>
      <c r="H2927" s="0" t="n">
        <v>3.988763</v>
      </c>
      <c r="J2927" s="224" t="n">
        <f aca="false">ROUND(D2927/10000,0)</f>
        <v>2018</v>
      </c>
      <c r="K2927" s="224" t="n">
        <f aca="false">ROUND((D2927-J2927*10000)/100,0)</f>
        <v>7</v>
      </c>
      <c r="L2927" s="224" t="n">
        <f aca="false">D2927-J2927*10000-K2927*100</f>
        <v>19</v>
      </c>
      <c r="M2927" s="325" t="n">
        <f aca="false">DATE(J2927,K2927,L2927)</f>
        <v>43300</v>
      </c>
      <c r="N2927" s="222" t="n">
        <f aca="false">M2927+E2927</f>
        <v>43300.6557407407</v>
      </c>
      <c r="O2927" s="0" t="n">
        <v>98.573</v>
      </c>
      <c r="P2927" s="0" t="n">
        <v>3.988763</v>
      </c>
      <c r="Q2927" s="0" t="s">
        <v>288</v>
      </c>
    </row>
    <row r="2928" customFormat="false" ht="15" hidden="false" customHeight="false" outlineLevel="0" collapsed="false">
      <c r="A2928" s="0" t="s">
        <v>2059</v>
      </c>
      <c r="B2928" s="0" t="s">
        <v>288</v>
      </c>
      <c r="C2928" s="0" t="s">
        <v>325</v>
      </c>
      <c r="D2928" s="0" t="n">
        <v>20180719</v>
      </c>
      <c r="E2928" s="0" t="s">
        <v>2210</v>
      </c>
      <c r="F2928" s="0" t="n">
        <v>5000</v>
      </c>
      <c r="G2928" s="0" t="n">
        <v>99.573</v>
      </c>
      <c r="H2928" s="0" t="n">
        <v>3.750222</v>
      </c>
      <c r="J2928" s="224" t="n">
        <f aca="false">ROUND(D2928/10000,0)</f>
        <v>2018</v>
      </c>
      <c r="K2928" s="224" t="n">
        <f aca="false">ROUND((D2928-J2928*10000)/100,0)</f>
        <v>7</v>
      </c>
      <c r="L2928" s="224" t="n">
        <f aca="false">D2928-J2928*10000-K2928*100</f>
        <v>19</v>
      </c>
      <c r="M2928" s="325" t="n">
        <f aca="false">DATE(J2928,K2928,L2928)</f>
        <v>43300</v>
      </c>
      <c r="N2928" s="222" t="n">
        <f aca="false">M2928+E2928</f>
        <v>43300.6557407407</v>
      </c>
      <c r="O2928" s="0" t="n">
        <v>99.573</v>
      </c>
      <c r="P2928" s="0" t="n">
        <v>3.750222</v>
      </c>
      <c r="Q2928" s="0" t="s">
        <v>288</v>
      </c>
    </row>
    <row r="2929" customFormat="false" ht="15" hidden="false" customHeight="false" outlineLevel="0" collapsed="false">
      <c r="A2929" s="0" t="s">
        <v>2059</v>
      </c>
      <c r="B2929" s="0" t="s">
        <v>288</v>
      </c>
      <c r="C2929" s="0" t="s">
        <v>325</v>
      </c>
      <c r="D2929" s="0" t="n">
        <v>20180719</v>
      </c>
      <c r="E2929" s="0" t="s">
        <v>2211</v>
      </c>
      <c r="F2929" s="0" t="n">
        <v>400000</v>
      </c>
      <c r="G2929" s="0" t="n">
        <v>98.295</v>
      </c>
      <c r="H2929" s="0" t="n">
        <v>4.054882</v>
      </c>
      <c r="J2929" s="224" t="n">
        <f aca="false">ROUND(D2929/10000,0)</f>
        <v>2018</v>
      </c>
      <c r="K2929" s="224" t="n">
        <f aca="false">ROUND((D2929-J2929*10000)/100,0)</f>
        <v>7</v>
      </c>
      <c r="L2929" s="224" t="n">
        <f aca="false">D2929-J2929*10000-K2929*100</f>
        <v>19</v>
      </c>
      <c r="M2929" s="325" t="n">
        <f aca="false">DATE(J2929,K2929,L2929)</f>
        <v>43300</v>
      </c>
      <c r="N2929" s="222" t="n">
        <f aca="false">M2929+E2929</f>
        <v>43300.670775463</v>
      </c>
      <c r="O2929" s="0" t="n">
        <v>98.295</v>
      </c>
      <c r="P2929" s="0" t="n">
        <v>4.054882</v>
      </c>
      <c r="Q2929" s="0" t="s">
        <v>288</v>
      </c>
    </row>
    <row r="2930" customFormat="false" ht="15" hidden="false" customHeight="false" outlineLevel="0" collapsed="false">
      <c r="A2930" s="0" t="s">
        <v>2059</v>
      </c>
      <c r="B2930" s="0" t="s">
        <v>288</v>
      </c>
      <c r="C2930" s="0" t="s">
        <v>325</v>
      </c>
      <c r="D2930" s="0" t="n">
        <v>20180719</v>
      </c>
      <c r="E2930" s="0" t="s">
        <v>2212</v>
      </c>
      <c r="F2930" s="0" t="n">
        <v>15000</v>
      </c>
      <c r="G2930" s="0" t="n">
        <v>98.54</v>
      </c>
      <c r="H2930" s="0" t="n">
        <v>3.996683</v>
      </c>
      <c r="J2930" s="224" t="n">
        <f aca="false">ROUND(D2930/10000,0)</f>
        <v>2018</v>
      </c>
      <c r="K2930" s="224" t="n">
        <f aca="false">ROUND((D2930-J2930*10000)/100,0)</f>
        <v>7</v>
      </c>
      <c r="L2930" s="224" t="n">
        <f aca="false">D2930-J2930*10000-K2930*100</f>
        <v>19</v>
      </c>
      <c r="M2930" s="325" t="n">
        <f aca="false">DATE(J2930,K2930,L2930)</f>
        <v>43300</v>
      </c>
      <c r="N2930" s="222" t="n">
        <f aca="false">M2930+E2930</f>
        <v>43300.6717013889</v>
      </c>
      <c r="O2930" s="0" t="n">
        <v>98.54</v>
      </c>
      <c r="P2930" s="0" t="n">
        <v>3.996683</v>
      </c>
      <c r="Q2930" s="0" t="s">
        <v>288</v>
      </c>
    </row>
    <row r="2931" customFormat="false" ht="15" hidden="false" customHeight="false" outlineLevel="0" collapsed="false">
      <c r="A2931" s="0" t="s">
        <v>2059</v>
      </c>
      <c r="B2931" s="0" t="s">
        <v>288</v>
      </c>
      <c r="C2931" s="0" t="s">
        <v>325</v>
      </c>
      <c r="D2931" s="0" t="n">
        <v>20180719</v>
      </c>
      <c r="E2931" s="0" t="s">
        <v>2212</v>
      </c>
      <c r="F2931" s="0" t="n">
        <v>15000</v>
      </c>
      <c r="G2931" s="0" t="n">
        <v>98.54</v>
      </c>
      <c r="H2931" s="0" t="n">
        <v>3.996683</v>
      </c>
      <c r="J2931" s="224" t="n">
        <f aca="false">ROUND(D2931/10000,0)</f>
        <v>2018</v>
      </c>
      <c r="K2931" s="224" t="n">
        <f aca="false">ROUND((D2931-J2931*10000)/100,0)</f>
        <v>7</v>
      </c>
      <c r="L2931" s="224" t="n">
        <f aca="false">D2931-J2931*10000-K2931*100</f>
        <v>19</v>
      </c>
      <c r="M2931" s="325" t="n">
        <f aca="false">DATE(J2931,K2931,L2931)</f>
        <v>43300</v>
      </c>
      <c r="N2931" s="222" t="n">
        <f aca="false">M2931+E2931</f>
        <v>43300.6717013889</v>
      </c>
      <c r="O2931" s="0" t="n">
        <v>98.54</v>
      </c>
      <c r="P2931" s="0" t="n">
        <v>3.996683</v>
      </c>
      <c r="Q2931" s="0" t="s">
        <v>288</v>
      </c>
    </row>
    <row r="2932" customFormat="false" ht="15" hidden="false" customHeight="false" outlineLevel="0" collapsed="false">
      <c r="A2932" s="0" t="s">
        <v>2059</v>
      </c>
      <c r="B2932" s="0" t="s">
        <v>288</v>
      </c>
      <c r="C2932" s="0" t="s">
        <v>325</v>
      </c>
      <c r="D2932" s="0" t="n">
        <v>20180720</v>
      </c>
      <c r="E2932" s="0" t="s">
        <v>2213</v>
      </c>
      <c r="F2932" s="0" t="n">
        <v>25000</v>
      </c>
      <c r="G2932" s="0" t="n">
        <v>99.349</v>
      </c>
      <c r="H2932" s="0" t="n">
        <v>3.803506</v>
      </c>
      <c r="J2932" s="224" t="n">
        <f aca="false">ROUND(D2932/10000,0)</f>
        <v>2018</v>
      </c>
      <c r="K2932" s="224" t="n">
        <f aca="false">ROUND((D2932-J2932*10000)/100,0)</f>
        <v>7</v>
      </c>
      <c r="L2932" s="224" t="n">
        <f aca="false">D2932-J2932*10000-K2932*100</f>
        <v>20</v>
      </c>
      <c r="M2932" s="325" t="n">
        <f aca="false">DATE(J2932,K2932,L2932)</f>
        <v>43301</v>
      </c>
      <c r="N2932" s="222" t="n">
        <f aca="false">M2932+E2932</f>
        <v>43301.4139930556</v>
      </c>
      <c r="O2932" s="0" t="n">
        <v>99.349</v>
      </c>
      <c r="P2932" s="0" t="n">
        <v>3.803506</v>
      </c>
      <c r="Q2932" s="0" t="s">
        <v>288</v>
      </c>
    </row>
    <row r="2933" customFormat="false" ht="15" hidden="false" customHeight="false" outlineLevel="0" collapsed="false">
      <c r="A2933" s="0" t="s">
        <v>2059</v>
      </c>
      <c r="B2933" s="0" t="s">
        <v>288</v>
      </c>
      <c r="C2933" s="0" t="s">
        <v>325</v>
      </c>
      <c r="D2933" s="0" t="n">
        <v>20180720</v>
      </c>
      <c r="E2933" s="0" t="s">
        <v>2214</v>
      </c>
      <c r="F2933" s="0" t="n">
        <v>8000</v>
      </c>
      <c r="G2933" s="0" t="n">
        <v>98.516</v>
      </c>
      <c r="H2933" s="0" t="n">
        <v>4.002649</v>
      </c>
      <c r="J2933" s="224" t="n">
        <f aca="false">ROUND(D2933/10000,0)</f>
        <v>2018</v>
      </c>
      <c r="K2933" s="224" t="n">
        <f aca="false">ROUND((D2933-J2933*10000)/100,0)</f>
        <v>7</v>
      </c>
      <c r="L2933" s="224" t="n">
        <f aca="false">D2933-J2933*10000-K2933*100</f>
        <v>20</v>
      </c>
      <c r="M2933" s="325" t="n">
        <f aca="false">DATE(J2933,K2933,L2933)</f>
        <v>43301</v>
      </c>
      <c r="N2933" s="222" t="n">
        <f aca="false">M2933+E2933</f>
        <v>43301.4203240741</v>
      </c>
      <c r="O2933" s="0" t="n">
        <v>98.516</v>
      </c>
      <c r="P2933" s="0" t="n">
        <v>4.002649</v>
      </c>
      <c r="Q2933" s="0" t="s">
        <v>288</v>
      </c>
    </row>
    <row r="2934" customFormat="false" ht="15" hidden="false" customHeight="false" outlineLevel="0" collapsed="false">
      <c r="A2934" s="0" t="s">
        <v>2059</v>
      </c>
      <c r="B2934" s="0" t="s">
        <v>288</v>
      </c>
      <c r="C2934" s="0" t="s">
        <v>325</v>
      </c>
      <c r="D2934" s="0" t="n">
        <v>20180720</v>
      </c>
      <c r="E2934" s="0" t="s">
        <v>2214</v>
      </c>
      <c r="F2934" s="0" t="n">
        <v>8000</v>
      </c>
      <c r="G2934" s="0" t="n">
        <v>98.516</v>
      </c>
      <c r="H2934" s="0" t="n">
        <v>4.002649</v>
      </c>
      <c r="J2934" s="224" t="n">
        <f aca="false">ROUND(D2934/10000,0)</f>
        <v>2018</v>
      </c>
      <c r="K2934" s="224" t="n">
        <f aca="false">ROUND((D2934-J2934*10000)/100,0)</f>
        <v>7</v>
      </c>
      <c r="L2934" s="224" t="n">
        <f aca="false">D2934-J2934*10000-K2934*100</f>
        <v>20</v>
      </c>
      <c r="M2934" s="325" t="n">
        <f aca="false">DATE(J2934,K2934,L2934)</f>
        <v>43301</v>
      </c>
      <c r="N2934" s="222" t="n">
        <f aca="false">M2934+E2934</f>
        <v>43301.4203240741</v>
      </c>
      <c r="O2934" s="0" t="n">
        <v>98.516</v>
      </c>
      <c r="P2934" s="0" t="n">
        <v>4.002649</v>
      </c>
      <c r="Q2934" s="0" t="s">
        <v>288</v>
      </c>
    </row>
    <row r="2935" customFormat="false" ht="15" hidden="false" customHeight="false" outlineLevel="0" collapsed="false">
      <c r="A2935" s="0" t="s">
        <v>2059</v>
      </c>
      <c r="B2935" s="0" t="s">
        <v>288</v>
      </c>
      <c r="C2935" s="0" t="s">
        <v>325</v>
      </c>
      <c r="D2935" s="0" t="n">
        <v>20180720</v>
      </c>
      <c r="E2935" s="0" t="s">
        <v>2214</v>
      </c>
      <c r="F2935" s="0" t="n">
        <v>8000</v>
      </c>
      <c r="G2935" s="0" t="n">
        <v>98.516</v>
      </c>
      <c r="H2935" s="0" t="n">
        <v>4.002649</v>
      </c>
      <c r="J2935" s="224" t="n">
        <f aca="false">ROUND(D2935/10000,0)</f>
        <v>2018</v>
      </c>
      <c r="K2935" s="224" t="n">
        <f aca="false">ROUND((D2935-J2935*10000)/100,0)</f>
        <v>7</v>
      </c>
      <c r="L2935" s="224" t="n">
        <f aca="false">D2935-J2935*10000-K2935*100</f>
        <v>20</v>
      </c>
      <c r="M2935" s="325" t="n">
        <f aca="false">DATE(J2935,K2935,L2935)</f>
        <v>43301</v>
      </c>
      <c r="N2935" s="222" t="n">
        <f aca="false">M2935+E2935</f>
        <v>43301.4203240741</v>
      </c>
      <c r="O2935" s="0" t="n">
        <v>98.516</v>
      </c>
      <c r="P2935" s="0" t="n">
        <v>4.002649</v>
      </c>
      <c r="Q2935" s="0" t="s">
        <v>288</v>
      </c>
    </row>
    <row r="2936" customFormat="false" ht="15" hidden="false" customHeight="false" outlineLevel="0" collapsed="false">
      <c r="A2936" s="0" t="s">
        <v>2059</v>
      </c>
      <c r="B2936" s="0" t="s">
        <v>288</v>
      </c>
      <c r="C2936" s="0" t="s">
        <v>325</v>
      </c>
      <c r="D2936" s="0" t="n">
        <v>20180720</v>
      </c>
      <c r="E2936" s="0" t="s">
        <v>2215</v>
      </c>
      <c r="F2936" s="0" t="n">
        <v>100000</v>
      </c>
      <c r="G2936" s="0" t="n">
        <v>99.349</v>
      </c>
      <c r="H2936" s="0" t="n">
        <v>3.803506</v>
      </c>
      <c r="J2936" s="224" t="n">
        <f aca="false">ROUND(D2936/10000,0)</f>
        <v>2018</v>
      </c>
      <c r="K2936" s="224" t="n">
        <f aca="false">ROUND((D2936-J2936*10000)/100,0)</f>
        <v>7</v>
      </c>
      <c r="L2936" s="224" t="n">
        <f aca="false">D2936-J2936*10000-K2936*100</f>
        <v>20</v>
      </c>
      <c r="M2936" s="325" t="n">
        <f aca="false">DATE(J2936,K2936,L2936)</f>
        <v>43301</v>
      </c>
      <c r="N2936" s="222" t="n">
        <f aca="false">M2936+E2936</f>
        <v>43301.423275463</v>
      </c>
      <c r="O2936" s="0" t="n">
        <v>99.349</v>
      </c>
      <c r="P2936" s="0" t="n">
        <v>3.803506</v>
      </c>
      <c r="Q2936" s="0" t="s">
        <v>288</v>
      </c>
    </row>
    <row r="2937" customFormat="false" ht="15" hidden="false" customHeight="false" outlineLevel="0" collapsed="false">
      <c r="A2937" s="0" t="s">
        <v>2059</v>
      </c>
      <c r="B2937" s="0" t="s">
        <v>288</v>
      </c>
      <c r="C2937" s="0" t="s">
        <v>325</v>
      </c>
      <c r="D2937" s="0" t="n">
        <v>20180720</v>
      </c>
      <c r="E2937" s="0" t="s">
        <v>2216</v>
      </c>
      <c r="F2937" s="0" t="n">
        <v>10000</v>
      </c>
      <c r="G2937" s="0" t="n">
        <v>98.463</v>
      </c>
      <c r="H2937" s="0" t="n">
        <v>4.015386</v>
      </c>
      <c r="J2937" s="224" t="n">
        <f aca="false">ROUND(D2937/10000,0)</f>
        <v>2018</v>
      </c>
      <c r="K2937" s="224" t="n">
        <f aca="false">ROUND((D2937-J2937*10000)/100,0)</f>
        <v>7</v>
      </c>
      <c r="L2937" s="224" t="n">
        <f aca="false">D2937-J2937*10000-K2937*100</f>
        <v>20</v>
      </c>
      <c r="M2937" s="325" t="n">
        <f aca="false">DATE(J2937,K2937,L2937)</f>
        <v>43301</v>
      </c>
      <c r="N2937" s="222" t="n">
        <f aca="false">M2937+E2937</f>
        <v>43301.4490046296</v>
      </c>
      <c r="O2937" s="0" t="n">
        <v>98.463</v>
      </c>
      <c r="P2937" s="0" t="n">
        <v>4.015386</v>
      </c>
      <c r="Q2937" s="0" t="s">
        <v>288</v>
      </c>
    </row>
    <row r="2938" customFormat="false" ht="15" hidden="false" customHeight="false" outlineLevel="0" collapsed="false">
      <c r="A2938" s="0" t="s">
        <v>2059</v>
      </c>
      <c r="B2938" s="0" t="s">
        <v>288</v>
      </c>
      <c r="C2938" s="0" t="s">
        <v>325</v>
      </c>
      <c r="D2938" s="0" t="n">
        <v>20180720</v>
      </c>
      <c r="E2938" s="0" t="s">
        <v>2216</v>
      </c>
      <c r="F2938" s="0" t="n">
        <v>10000</v>
      </c>
      <c r="G2938" s="0" t="n">
        <v>98.463</v>
      </c>
      <c r="H2938" s="0" t="n">
        <v>4.015386</v>
      </c>
      <c r="J2938" s="224" t="n">
        <f aca="false">ROUND(D2938/10000,0)</f>
        <v>2018</v>
      </c>
      <c r="K2938" s="224" t="n">
        <f aca="false">ROUND((D2938-J2938*10000)/100,0)</f>
        <v>7</v>
      </c>
      <c r="L2938" s="224" t="n">
        <f aca="false">D2938-J2938*10000-K2938*100</f>
        <v>20</v>
      </c>
      <c r="M2938" s="325" t="n">
        <f aca="false">DATE(J2938,K2938,L2938)</f>
        <v>43301</v>
      </c>
      <c r="N2938" s="222" t="n">
        <f aca="false">M2938+E2938</f>
        <v>43301.4490046296</v>
      </c>
      <c r="O2938" s="0" t="n">
        <v>98.463</v>
      </c>
      <c r="P2938" s="0" t="n">
        <v>4.015386</v>
      </c>
      <c r="Q2938" s="0" t="s">
        <v>288</v>
      </c>
    </row>
    <row r="2939" customFormat="false" ht="15" hidden="false" customHeight="false" outlineLevel="0" collapsed="false">
      <c r="A2939" s="0" t="s">
        <v>2059</v>
      </c>
      <c r="B2939" s="0" t="s">
        <v>288</v>
      </c>
      <c r="C2939" s="0" t="s">
        <v>325</v>
      </c>
      <c r="D2939" s="0" t="n">
        <v>20180720</v>
      </c>
      <c r="E2939" s="0" t="s">
        <v>2217</v>
      </c>
      <c r="F2939" s="0" t="n">
        <v>10000</v>
      </c>
      <c r="G2939" s="0" t="n">
        <v>98.463</v>
      </c>
      <c r="H2939" s="0" t="n">
        <v>4.015386</v>
      </c>
      <c r="J2939" s="224" t="n">
        <f aca="false">ROUND(D2939/10000,0)</f>
        <v>2018</v>
      </c>
      <c r="K2939" s="224" t="n">
        <f aca="false">ROUND((D2939-J2939*10000)/100,0)</f>
        <v>7</v>
      </c>
      <c r="L2939" s="224" t="n">
        <f aca="false">D2939-J2939*10000-K2939*100</f>
        <v>20</v>
      </c>
      <c r="M2939" s="325" t="n">
        <f aca="false">DATE(J2939,K2939,L2939)</f>
        <v>43301</v>
      </c>
      <c r="N2939" s="222" t="n">
        <f aca="false">M2939+E2939</f>
        <v>43301.4490162037</v>
      </c>
      <c r="O2939" s="0" t="n">
        <v>98.463</v>
      </c>
      <c r="P2939" s="0" t="n">
        <v>4.015386</v>
      </c>
      <c r="Q2939" s="0" t="s">
        <v>288</v>
      </c>
    </row>
    <row r="2940" customFormat="false" ht="15" hidden="false" customHeight="false" outlineLevel="0" collapsed="false">
      <c r="A2940" s="0" t="s">
        <v>2059</v>
      </c>
      <c r="B2940" s="0" t="s">
        <v>288</v>
      </c>
      <c r="C2940" s="0" t="s">
        <v>325</v>
      </c>
      <c r="D2940" s="0" t="n">
        <v>20180720</v>
      </c>
      <c r="E2940" s="0" t="s">
        <v>2218</v>
      </c>
      <c r="F2940" s="0" t="n">
        <v>140000</v>
      </c>
      <c r="G2940" s="0" t="n">
        <v>98.249</v>
      </c>
      <c r="H2940" s="0" t="n">
        <v>4.066894</v>
      </c>
      <c r="J2940" s="224" t="n">
        <f aca="false">ROUND(D2940/10000,0)</f>
        <v>2018</v>
      </c>
      <c r="K2940" s="224" t="n">
        <f aca="false">ROUND((D2940-J2940*10000)/100,0)</f>
        <v>7</v>
      </c>
      <c r="L2940" s="224" t="n">
        <f aca="false">D2940-J2940*10000-K2940*100</f>
        <v>20</v>
      </c>
      <c r="M2940" s="325" t="n">
        <f aca="false">DATE(J2940,K2940,L2940)</f>
        <v>43301</v>
      </c>
      <c r="N2940" s="222" t="n">
        <f aca="false">M2940+E2940</f>
        <v>43301.4571759259</v>
      </c>
      <c r="O2940" s="0" t="n">
        <v>98.249</v>
      </c>
      <c r="P2940" s="0" t="n">
        <v>4.066894</v>
      </c>
      <c r="Q2940" s="0" t="s">
        <v>288</v>
      </c>
    </row>
    <row r="2941" customFormat="false" ht="15" hidden="false" customHeight="false" outlineLevel="0" collapsed="false">
      <c r="A2941" s="0" t="s">
        <v>2059</v>
      </c>
      <c r="B2941" s="0" t="s">
        <v>288</v>
      </c>
      <c r="C2941" s="0" t="s">
        <v>325</v>
      </c>
      <c r="D2941" s="0" t="n">
        <v>20180720</v>
      </c>
      <c r="E2941" s="0" t="s">
        <v>2219</v>
      </c>
      <c r="F2941" s="0" t="n">
        <v>3000</v>
      </c>
      <c r="G2941" s="0" t="n">
        <v>98.228</v>
      </c>
      <c r="H2941" s="0" t="n">
        <v>4.071956</v>
      </c>
      <c r="J2941" s="224" t="n">
        <f aca="false">ROUND(D2941/10000,0)</f>
        <v>2018</v>
      </c>
      <c r="K2941" s="224" t="n">
        <f aca="false">ROUND((D2941-J2941*10000)/100,0)</f>
        <v>7</v>
      </c>
      <c r="L2941" s="224" t="n">
        <f aca="false">D2941-J2941*10000-K2941*100</f>
        <v>20</v>
      </c>
      <c r="M2941" s="325" t="n">
        <f aca="false">DATE(J2941,K2941,L2941)</f>
        <v>43301</v>
      </c>
      <c r="N2941" s="222" t="n">
        <f aca="false">M2941+E2941</f>
        <v>43301.4632291667</v>
      </c>
      <c r="O2941" s="0" t="n">
        <v>98.228</v>
      </c>
      <c r="P2941" s="0" t="n">
        <v>4.071956</v>
      </c>
      <c r="Q2941" s="0" t="s">
        <v>288</v>
      </c>
    </row>
    <row r="2942" customFormat="false" ht="15" hidden="false" customHeight="false" outlineLevel="0" collapsed="false">
      <c r="A2942" s="0" t="s">
        <v>2059</v>
      </c>
      <c r="B2942" s="0" t="s">
        <v>288</v>
      </c>
      <c r="C2942" s="0" t="s">
        <v>325</v>
      </c>
      <c r="D2942" s="0" t="n">
        <v>20180720</v>
      </c>
      <c r="E2942" s="0" t="s">
        <v>2220</v>
      </c>
      <c r="F2942" s="0" t="n">
        <v>14000</v>
      </c>
      <c r="G2942" s="0" t="n">
        <v>98.25</v>
      </c>
      <c r="H2942" s="0" t="n">
        <v>4.066653</v>
      </c>
      <c r="J2942" s="224" t="n">
        <f aca="false">ROUND(D2942/10000,0)</f>
        <v>2018</v>
      </c>
      <c r="K2942" s="224" t="n">
        <f aca="false">ROUND((D2942-J2942*10000)/100,0)</f>
        <v>7</v>
      </c>
      <c r="L2942" s="224" t="n">
        <f aca="false">D2942-J2942*10000-K2942*100</f>
        <v>20</v>
      </c>
      <c r="M2942" s="325" t="n">
        <f aca="false">DATE(J2942,K2942,L2942)</f>
        <v>43301</v>
      </c>
      <c r="N2942" s="222" t="n">
        <f aca="false">M2942+E2942</f>
        <v>43301.4779282407</v>
      </c>
      <c r="O2942" s="0" t="n">
        <v>98.25</v>
      </c>
      <c r="P2942" s="0" t="n">
        <v>4.066653</v>
      </c>
      <c r="Q2942" s="0" t="s">
        <v>288</v>
      </c>
    </row>
    <row r="2943" customFormat="false" ht="15" hidden="false" customHeight="false" outlineLevel="0" collapsed="false">
      <c r="A2943" s="0" t="s">
        <v>2059</v>
      </c>
      <c r="B2943" s="0" t="s">
        <v>288</v>
      </c>
      <c r="C2943" s="0" t="s">
        <v>325</v>
      </c>
      <c r="D2943" s="0" t="n">
        <v>20180720</v>
      </c>
      <c r="E2943" s="0" t="s">
        <v>2221</v>
      </c>
      <c r="F2943" s="0" t="n">
        <v>14000</v>
      </c>
      <c r="G2943" s="0" t="n">
        <v>98.5</v>
      </c>
      <c r="H2943" s="0" t="n">
        <v>4.006493</v>
      </c>
      <c r="J2943" s="224" t="n">
        <f aca="false">ROUND(D2943/10000,0)</f>
        <v>2018</v>
      </c>
      <c r="K2943" s="224" t="n">
        <f aca="false">ROUND((D2943-J2943*10000)/100,0)</f>
        <v>7</v>
      </c>
      <c r="L2943" s="224" t="n">
        <f aca="false">D2943-J2943*10000-K2943*100</f>
        <v>20</v>
      </c>
      <c r="M2943" s="325" t="n">
        <f aca="false">DATE(J2943,K2943,L2943)</f>
        <v>43301</v>
      </c>
      <c r="N2943" s="222" t="n">
        <f aca="false">M2943+E2943</f>
        <v>43301.478125</v>
      </c>
      <c r="O2943" s="0" t="n">
        <v>98.5</v>
      </c>
      <c r="P2943" s="0" t="n">
        <v>4.006493</v>
      </c>
      <c r="Q2943" s="0" t="s">
        <v>288</v>
      </c>
    </row>
    <row r="2944" customFormat="false" ht="15" hidden="false" customHeight="false" outlineLevel="0" collapsed="false">
      <c r="A2944" s="0" t="s">
        <v>2059</v>
      </c>
      <c r="B2944" s="0" t="s">
        <v>288</v>
      </c>
      <c r="C2944" s="0" t="s">
        <v>325</v>
      </c>
      <c r="D2944" s="0" t="n">
        <v>20180720</v>
      </c>
      <c r="E2944" s="0" t="s">
        <v>2222</v>
      </c>
      <c r="F2944" s="0" t="n">
        <v>30000</v>
      </c>
      <c r="G2944" s="0" t="n">
        <v>98.459</v>
      </c>
      <c r="H2944" s="0" t="n">
        <v>4.016347</v>
      </c>
      <c r="J2944" s="224" t="n">
        <f aca="false">ROUND(D2944/10000,0)</f>
        <v>2018</v>
      </c>
      <c r="K2944" s="224" t="n">
        <f aca="false">ROUND((D2944-J2944*10000)/100,0)</f>
        <v>7</v>
      </c>
      <c r="L2944" s="224" t="n">
        <f aca="false">D2944-J2944*10000-K2944*100</f>
        <v>20</v>
      </c>
      <c r="M2944" s="325" t="n">
        <f aca="false">DATE(J2944,K2944,L2944)</f>
        <v>43301</v>
      </c>
      <c r="N2944" s="222" t="n">
        <f aca="false">M2944+E2944</f>
        <v>43301.4908564815</v>
      </c>
      <c r="O2944" s="0" t="n">
        <v>98.459</v>
      </c>
      <c r="P2944" s="0" t="n">
        <v>4.016347</v>
      </c>
      <c r="Q2944" s="0" t="s">
        <v>288</v>
      </c>
    </row>
    <row r="2945" customFormat="false" ht="15" hidden="false" customHeight="false" outlineLevel="0" collapsed="false">
      <c r="A2945" s="0" t="s">
        <v>2059</v>
      </c>
      <c r="B2945" s="0" t="s">
        <v>288</v>
      </c>
      <c r="C2945" s="0" t="s">
        <v>325</v>
      </c>
      <c r="D2945" s="0" t="n">
        <v>20180720</v>
      </c>
      <c r="E2945" s="0" t="s">
        <v>2222</v>
      </c>
      <c r="F2945" s="0" t="n">
        <v>30000</v>
      </c>
      <c r="G2945" s="0" t="n">
        <v>99.459</v>
      </c>
      <c r="H2945" s="0" t="n">
        <v>3.777354</v>
      </c>
      <c r="J2945" s="224" t="n">
        <f aca="false">ROUND(D2945/10000,0)</f>
        <v>2018</v>
      </c>
      <c r="K2945" s="224" t="n">
        <f aca="false">ROUND((D2945-J2945*10000)/100,0)</f>
        <v>7</v>
      </c>
      <c r="L2945" s="224" t="n">
        <f aca="false">D2945-J2945*10000-K2945*100</f>
        <v>20</v>
      </c>
      <c r="M2945" s="325" t="n">
        <f aca="false">DATE(J2945,K2945,L2945)</f>
        <v>43301</v>
      </c>
      <c r="N2945" s="222" t="n">
        <f aca="false">M2945+E2945</f>
        <v>43301.4908564815</v>
      </c>
      <c r="O2945" s="0" t="n">
        <v>99.459</v>
      </c>
      <c r="P2945" s="0" t="n">
        <v>3.777354</v>
      </c>
      <c r="Q2945" s="0" t="s">
        <v>288</v>
      </c>
    </row>
    <row r="2946" customFormat="false" ht="15" hidden="false" customHeight="false" outlineLevel="0" collapsed="false">
      <c r="A2946" s="0" t="s">
        <v>2059</v>
      </c>
      <c r="B2946" s="0" t="s">
        <v>288</v>
      </c>
      <c r="C2946" s="0" t="s">
        <v>325</v>
      </c>
      <c r="D2946" s="0" t="n">
        <v>20180720</v>
      </c>
      <c r="E2946" s="0" t="s">
        <v>2223</v>
      </c>
      <c r="F2946" s="0" t="n">
        <v>15000</v>
      </c>
      <c r="G2946" s="0" t="n">
        <v>98.405</v>
      </c>
      <c r="H2946" s="0" t="n">
        <v>4.029333</v>
      </c>
      <c r="J2946" s="224" t="n">
        <f aca="false">ROUND(D2946/10000,0)</f>
        <v>2018</v>
      </c>
      <c r="K2946" s="224" t="n">
        <f aca="false">ROUND((D2946-J2946*10000)/100,0)</f>
        <v>7</v>
      </c>
      <c r="L2946" s="224" t="n">
        <f aca="false">D2946-J2946*10000-K2946*100</f>
        <v>20</v>
      </c>
      <c r="M2946" s="325" t="n">
        <f aca="false">DATE(J2946,K2946,L2946)</f>
        <v>43301</v>
      </c>
      <c r="N2946" s="222" t="n">
        <f aca="false">M2946+E2946</f>
        <v>43301.5050694444</v>
      </c>
      <c r="O2946" s="0" t="n">
        <v>98.405</v>
      </c>
      <c r="P2946" s="0" t="n">
        <v>4.029333</v>
      </c>
      <c r="Q2946" s="0" t="s">
        <v>288</v>
      </c>
    </row>
    <row r="2947" customFormat="false" ht="15" hidden="false" customHeight="false" outlineLevel="0" collapsed="false">
      <c r="A2947" s="0" t="s">
        <v>2059</v>
      </c>
      <c r="B2947" s="0" t="s">
        <v>288</v>
      </c>
      <c r="C2947" s="0" t="s">
        <v>325</v>
      </c>
      <c r="D2947" s="0" t="n">
        <v>20180720</v>
      </c>
      <c r="E2947" s="0" t="s">
        <v>2224</v>
      </c>
      <c r="F2947" s="0" t="n">
        <v>15000</v>
      </c>
      <c r="G2947" s="0" t="n">
        <v>98.405</v>
      </c>
      <c r="H2947" s="0" t="n">
        <v>4.029333</v>
      </c>
      <c r="J2947" s="224" t="n">
        <f aca="false">ROUND(D2947/10000,0)</f>
        <v>2018</v>
      </c>
      <c r="K2947" s="224" t="n">
        <f aca="false">ROUND((D2947-J2947*10000)/100,0)</f>
        <v>7</v>
      </c>
      <c r="L2947" s="224" t="n">
        <f aca="false">D2947-J2947*10000-K2947*100</f>
        <v>20</v>
      </c>
      <c r="M2947" s="325" t="n">
        <f aca="false">DATE(J2947,K2947,L2947)</f>
        <v>43301</v>
      </c>
      <c r="N2947" s="222" t="n">
        <f aca="false">M2947+E2947</f>
        <v>43301.5053356482</v>
      </c>
      <c r="O2947" s="0" t="n">
        <v>98.405</v>
      </c>
      <c r="P2947" s="0" t="n">
        <v>4.029333</v>
      </c>
      <c r="Q2947" s="0" t="s">
        <v>288</v>
      </c>
    </row>
    <row r="2948" customFormat="false" ht="15" hidden="false" customHeight="false" outlineLevel="0" collapsed="false">
      <c r="A2948" s="0" t="s">
        <v>2059</v>
      </c>
      <c r="B2948" s="0" t="s">
        <v>288</v>
      </c>
      <c r="C2948" s="0" t="s">
        <v>325</v>
      </c>
      <c r="D2948" s="0" t="n">
        <v>20180720</v>
      </c>
      <c r="E2948" s="0" t="s">
        <v>2225</v>
      </c>
      <c r="F2948" s="0" t="n">
        <v>50000</v>
      </c>
      <c r="G2948" s="0" t="n">
        <v>98.46</v>
      </c>
      <c r="H2948" s="0" t="n">
        <v>4.016107</v>
      </c>
      <c r="J2948" s="224" t="n">
        <f aca="false">ROUND(D2948/10000,0)</f>
        <v>2018</v>
      </c>
      <c r="K2948" s="224" t="n">
        <f aca="false">ROUND((D2948-J2948*10000)/100,0)</f>
        <v>7</v>
      </c>
      <c r="L2948" s="224" t="n">
        <f aca="false">D2948-J2948*10000-K2948*100</f>
        <v>20</v>
      </c>
      <c r="M2948" s="325" t="n">
        <f aca="false">DATE(J2948,K2948,L2948)</f>
        <v>43301</v>
      </c>
      <c r="N2948" s="222" t="n">
        <f aca="false">M2948+E2948</f>
        <v>43301.5054861111</v>
      </c>
      <c r="O2948" s="0" t="n">
        <v>98.46</v>
      </c>
      <c r="P2948" s="0" t="n">
        <v>4.016107</v>
      </c>
      <c r="Q2948" s="0" t="s">
        <v>288</v>
      </c>
    </row>
    <row r="2949" customFormat="false" ht="15" hidden="false" customHeight="false" outlineLevel="0" collapsed="false">
      <c r="A2949" s="0" t="s">
        <v>2059</v>
      </c>
      <c r="B2949" s="0" t="s">
        <v>288</v>
      </c>
      <c r="C2949" s="0" t="s">
        <v>325</v>
      </c>
      <c r="D2949" s="0" t="n">
        <v>20180720</v>
      </c>
      <c r="E2949" s="0" t="s">
        <v>2226</v>
      </c>
      <c r="F2949" s="0" t="n">
        <v>50000</v>
      </c>
      <c r="G2949" s="0" t="n">
        <v>98.46</v>
      </c>
      <c r="H2949" s="0" t="n">
        <v>4.016107</v>
      </c>
      <c r="J2949" s="224" t="n">
        <f aca="false">ROUND(D2949/10000,0)</f>
        <v>2018</v>
      </c>
      <c r="K2949" s="224" t="n">
        <f aca="false">ROUND((D2949-J2949*10000)/100,0)</f>
        <v>7</v>
      </c>
      <c r="L2949" s="224" t="n">
        <f aca="false">D2949-J2949*10000-K2949*100</f>
        <v>20</v>
      </c>
      <c r="M2949" s="325" t="n">
        <f aca="false">DATE(J2949,K2949,L2949)</f>
        <v>43301</v>
      </c>
      <c r="N2949" s="222" t="n">
        <f aca="false">M2949+E2949</f>
        <v>43301.5057060185</v>
      </c>
      <c r="O2949" s="0" t="n">
        <v>98.46</v>
      </c>
      <c r="P2949" s="0" t="n">
        <v>4.016107</v>
      </c>
      <c r="Q2949" s="0" t="s">
        <v>288</v>
      </c>
    </row>
    <row r="2950" customFormat="false" ht="15" hidden="false" customHeight="false" outlineLevel="0" collapsed="false">
      <c r="A2950" s="0" t="s">
        <v>2059</v>
      </c>
      <c r="B2950" s="0" t="s">
        <v>288</v>
      </c>
      <c r="C2950" s="0" t="s">
        <v>325</v>
      </c>
      <c r="D2950" s="0" t="n">
        <v>20180720</v>
      </c>
      <c r="E2950" s="0" t="s">
        <v>2227</v>
      </c>
      <c r="F2950" s="0" t="n">
        <v>10000</v>
      </c>
      <c r="G2950" s="0" t="n">
        <v>99.335</v>
      </c>
      <c r="H2950" s="0" t="n">
        <v>3.806837</v>
      </c>
      <c r="J2950" s="224" t="n">
        <f aca="false">ROUND(D2950/10000,0)</f>
        <v>2018</v>
      </c>
      <c r="K2950" s="224" t="n">
        <f aca="false">ROUND((D2950-J2950*10000)/100,0)</f>
        <v>7</v>
      </c>
      <c r="L2950" s="224" t="n">
        <f aca="false">D2950-J2950*10000-K2950*100</f>
        <v>20</v>
      </c>
      <c r="M2950" s="325" t="n">
        <f aca="false">DATE(J2950,K2950,L2950)</f>
        <v>43301</v>
      </c>
      <c r="N2950" s="222" t="n">
        <f aca="false">M2950+E2950</f>
        <v>43301.5069791667</v>
      </c>
      <c r="O2950" s="0" t="n">
        <v>99.335</v>
      </c>
      <c r="P2950" s="0" t="n">
        <v>3.806837</v>
      </c>
      <c r="Q2950" s="0" t="s">
        <v>288</v>
      </c>
    </row>
    <row r="2951" customFormat="false" ht="15" hidden="false" customHeight="false" outlineLevel="0" collapsed="false">
      <c r="A2951" s="0" t="s">
        <v>2059</v>
      </c>
      <c r="B2951" s="0" t="s">
        <v>288</v>
      </c>
      <c r="C2951" s="0" t="s">
        <v>325</v>
      </c>
      <c r="D2951" s="0" t="n">
        <v>20180720</v>
      </c>
      <c r="E2951" s="0" t="s">
        <v>2228</v>
      </c>
      <c r="F2951" s="0" t="n">
        <v>20000</v>
      </c>
      <c r="G2951" s="0" t="n">
        <v>98.493</v>
      </c>
      <c r="H2951" s="0" t="n">
        <v>4.008175</v>
      </c>
      <c r="J2951" s="224" t="n">
        <f aca="false">ROUND(D2951/10000,0)</f>
        <v>2018</v>
      </c>
      <c r="K2951" s="224" t="n">
        <f aca="false">ROUND((D2951-J2951*10000)/100,0)</f>
        <v>7</v>
      </c>
      <c r="L2951" s="224" t="n">
        <f aca="false">D2951-J2951*10000-K2951*100</f>
        <v>20</v>
      </c>
      <c r="M2951" s="325" t="n">
        <f aca="false">DATE(J2951,K2951,L2951)</f>
        <v>43301</v>
      </c>
      <c r="N2951" s="222" t="n">
        <f aca="false">M2951+E2951</f>
        <v>43301.5225578704</v>
      </c>
      <c r="O2951" s="0" t="n">
        <v>98.493</v>
      </c>
      <c r="P2951" s="0" t="n">
        <v>4.008175</v>
      </c>
      <c r="Q2951" s="0" t="s">
        <v>288</v>
      </c>
    </row>
    <row r="2952" customFormat="false" ht="15" hidden="false" customHeight="false" outlineLevel="0" collapsed="false">
      <c r="A2952" s="0" t="s">
        <v>2059</v>
      </c>
      <c r="B2952" s="0" t="s">
        <v>288</v>
      </c>
      <c r="C2952" s="0" t="s">
        <v>325</v>
      </c>
      <c r="D2952" s="0" t="n">
        <v>20180720</v>
      </c>
      <c r="E2952" s="0" t="s">
        <v>2228</v>
      </c>
      <c r="F2952" s="0" t="n">
        <v>20000</v>
      </c>
      <c r="G2952" s="0" t="n">
        <v>98.393</v>
      </c>
      <c r="H2952" s="0" t="n">
        <v>4.03222</v>
      </c>
      <c r="J2952" s="224" t="n">
        <f aca="false">ROUND(D2952/10000,0)</f>
        <v>2018</v>
      </c>
      <c r="K2952" s="224" t="n">
        <f aca="false">ROUND((D2952-J2952*10000)/100,0)</f>
        <v>7</v>
      </c>
      <c r="L2952" s="224" t="n">
        <f aca="false">D2952-J2952*10000-K2952*100</f>
        <v>20</v>
      </c>
      <c r="M2952" s="325" t="n">
        <f aca="false">DATE(J2952,K2952,L2952)</f>
        <v>43301</v>
      </c>
      <c r="N2952" s="222" t="n">
        <f aca="false">M2952+E2952</f>
        <v>43301.5225578704</v>
      </c>
      <c r="O2952" s="0" t="n">
        <v>98.393</v>
      </c>
      <c r="P2952" s="0" t="n">
        <v>4.03222</v>
      </c>
      <c r="Q2952" s="0" t="s">
        <v>288</v>
      </c>
    </row>
    <row r="2953" customFormat="false" ht="15" hidden="false" customHeight="false" outlineLevel="0" collapsed="false">
      <c r="A2953" s="0" t="s">
        <v>2059</v>
      </c>
      <c r="B2953" s="0" t="s">
        <v>288</v>
      </c>
      <c r="C2953" s="0" t="s">
        <v>325</v>
      </c>
      <c r="D2953" s="0" t="n">
        <v>20180720</v>
      </c>
      <c r="E2953" s="0" t="s">
        <v>2228</v>
      </c>
      <c r="F2953" s="0" t="n">
        <v>20000</v>
      </c>
      <c r="G2953" s="0" t="n">
        <v>98.493</v>
      </c>
      <c r="H2953" s="0" t="n">
        <v>4.008175</v>
      </c>
      <c r="J2953" s="224" t="n">
        <f aca="false">ROUND(D2953/10000,0)</f>
        <v>2018</v>
      </c>
      <c r="K2953" s="224" t="n">
        <f aca="false">ROUND((D2953-J2953*10000)/100,0)</f>
        <v>7</v>
      </c>
      <c r="L2953" s="224" t="n">
        <f aca="false">D2953-J2953*10000-K2953*100</f>
        <v>20</v>
      </c>
      <c r="M2953" s="325" t="n">
        <f aca="false">DATE(J2953,K2953,L2953)</f>
        <v>43301</v>
      </c>
      <c r="N2953" s="222" t="n">
        <f aca="false">M2953+E2953</f>
        <v>43301.5225578704</v>
      </c>
      <c r="O2953" s="0" t="n">
        <v>98.493</v>
      </c>
      <c r="P2953" s="0" t="n">
        <v>4.008175</v>
      </c>
      <c r="Q2953" s="0" t="s">
        <v>288</v>
      </c>
    </row>
    <row r="2954" customFormat="false" ht="15" hidden="false" customHeight="false" outlineLevel="0" collapsed="false">
      <c r="A2954" s="0" t="s">
        <v>2059</v>
      </c>
      <c r="B2954" s="0" t="s">
        <v>288</v>
      </c>
      <c r="C2954" s="0" t="s">
        <v>325</v>
      </c>
      <c r="D2954" s="0" t="n">
        <v>20180720</v>
      </c>
      <c r="E2954" s="0" t="s">
        <v>2228</v>
      </c>
      <c r="F2954" s="0" t="n">
        <v>20000</v>
      </c>
      <c r="G2954" s="0" t="n">
        <v>98.493</v>
      </c>
      <c r="H2954" s="0" t="n">
        <v>4.008175</v>
      </c>
      <c r="J2954" s="224" t="n">
        <f aca="false">ROUND(D2954/10000,0)</f>
        <v>2018</v>
      </c>
      <c r="K2954" s="224" t="n">
        <f aca="false">ROUND((D2954-J2954*10000)/100,0)</f>
        <v>7</v>
      </c>
      <c r="L2954" s="224" t="n">
        <f aca="false">D2954-J2954*10000-K2954*100</f>
        <v>20</v>
      </c>
      <c r="M2954" s="325" t="n">
        <f aca="false">DATE(J2954,K2954,L2954)</f>
        <v>43301</v>
      </c>
      <c r="N2954" s="222" t="n">
        <f aca="false">M2954+E2954</f>
        <v>43301.5225578704</v>
      </c>
      <c r="O2954" s="0" t="n">
        <v>98.493</v>
      </c>
      <c r="P2954" s="0" t="n">
        <v>4.008175</v>
      </c>
      <c r="Q2954" s="0" t="s">
        <v>288</v>
      </c>
    </row>
    <row r="2955" customFormat="false" ht="15" hidden="false" customHeight="false" outlineLevel="0" collapsed="false">
      <c r="A2955" s="0" t="s">
        <v>2059</v>
      </c>
      <c r="B2955" s="0" t="s">
        <v>288</v>
      </c>
      <c r="C2955" s="0" t="s">
        <v>325</v>
      </c>
      <c r="D2955" s="0" t="n">
        <v>20180720</v>
      </c>
      <c r="E2955" s="0" t="s">
        <v>2229</v>
      </c>
      <c r="F2955" s="0" t="n">
        <v>3000</v>
      </c>
      <c r="G2955" s="0" t="n">
        <v>98.211</v>
      </c>
      <c r="H2955" s="0" t="n">
        <v>4.076054</v>
      </c>
      <c r="J2955" s="224" t="n">
        <f aca="false">ROUND(D2955/10000,0)</f>
        <v>2018</v>
      </c>
      <c r="K2955" s="224" t="n">
        <f aca="false">ROUND((D2955-J2955*10000)/100,0)</f>
        <v>7</v>
      </c>
      <c r="L2955" s="224" t="n">
        <f aca="false">D2955-J2955*10000-K2955*100</f>
        <v>20</v>
      </c>
      <c r="M2955" s="325" t="n">
        <f aca="false">DATE(J2955,K2955,L2955)</f>
        <v>43301</v>
      </c>
      <c r="N2955" s="222" t="n">
        <f aca="false">M2955+E2955</f>
        <v>43301.5225810185</v>
      </c>
      <c r="O2955" s="0" t="n">
        <v>98.211</v>
      </c>
      <c r="P2955" s="0" t="n">
        <v>4.076054</v>
      </c>
      <c r="Q2955" s="0" t="s">
        <v>288</v>
      </c>
    </row>
    <row r="2956" customFormat="false" ht="15" hidden="false" customHeight="false" outlineLevel="0" collapsed="false">
      <c r="A2956" s="0" t="s">
        <v>2059</v>
      </c>
      <c r="B2956" s="0" t="s">
        <v>288</v>
      </c>
      <c r="C2956" s="0" t="s">
        <v>325</v>
      </c>
      <c r="D2956" s="0" t="n">
        <v>20180720</v>
      </c>
      <c r="E2956" s="0" t="s">
        <v>2230</v>
      </c>
      <c r="F2956" s="0" t="n">
        <v>3000</v>
      </c>
      <c r="G2956" s="0" t="n">
        <v>97.877667</v>
      </c>
      <c r="H2956" s="0" t="n">
        <v>4.156583</v>
      </c>
      <c r="J2956" s="224" t="n">
        <f aca="false">ROUND(D2956/10000,0)</f>
        <v>2018</v>
      </c>
      <c r="K2956" s="224" t="n">
        <f aca="false">ROUND((D2956-J2956*10000)/100,0)</f>
        <v>7</v>
      </c>
      <c r="L2956" s="224" t="n">
        <f aca="false">D2956-J2956*10000-K2956*100</f>
        <v>20</v>
      </c>
      <c r="M2956" s="325" t="n">
        <f aca="false">DATE(J2956,K2956,L2956)</f>
        <v>43301</v>
      </c>
      <c r="N2956" s="222" t="n">
        <f aca="false">M2956+E2956</f>
        <v>43301.5226041667</v>
      </c>
      <c r="O2956" s="0" t="n">
        <v>97.877667</v>
      </c>
      <c r="P2956" s="0" t="n">
        <v>4.156583</v>
      </c>
      <c r="Q2956" s="0" t="s">
        <v>288</v>
      </c>
    </row>
    <row r="2957" customFormat="false" ht="15" hidden="false" customHeight="false" outlineLevel="0" collapsed="false">
      <c r="A2957" s="0" t="s">
        <v>2059</v>
      </c>
      <c r="B2957" s="0" t="s">
        <v>288</v>
      </c>
      <c r="C2957" s="0" t="s">
        <v>325</v>
      </c>
      <c r="D2957" s="0" t="n">
        <v>20180720</v>
      </c>
      <c r="E2957" s="0" t="s">
        <v>2230</v>
      </c>
      <c r="F2957" s="0" t="n">
        <v>3000</v>
      </c>
      <c r="G2957" s="0" t="n">
        <v>98.211</v>
      </c>
      <c r="H2957" s="0" t="n">
        <v>4.076054</v>
      </c>
      <c r="J2957" s="224" t="n">
        <f aca="false">ROUND(D2957/10000,0)</f>
        <v>2018</v>
      </c>
      <c r="K2957" s="224" t="n">
        <f aca="false">ROUND((D2957-J2957*10000)/100,0)</f>
        <v>7</v>
      </c>
      <c r="L2957" s="224" t="n">
        <f aca="false">D2957-J2957*10000-K2957*100</f>
        <v>20</v>
      </c>
      <c r="M2957" s="325" t="n">
        <f aca="false">DATE(J2957,K2957,L2957)</f>
        <v>43301</v>
      </c>
      <c r="N2957" s="222" t="n">
        <f aca="false">M2957+E2957</f>
        <v>43301.5226041667</v>
      </c>
      <c r="O2957" s="0" t="n">
        <v>98.211</v>
      </c>
      <c r="P2957" s="0" t="n">
        <v>4.076054</v>
      </c>
      <c r="Q2957" s="0" t="s">
        <v>288</v>
      </c>
    </row>
    <row r="2958" customFormat="false" ht="15" hidden="false" customHeight="false" outlineLevel="0" collapsed="false">
      <c r="A2958" s="0" t="s">
        <v>2059</v>
      </c>
      <c r="B2958" s="0" t="s">
        <v>288</v>
      </c>
      <c r="C2958" s="0" t="s">
        <v>325</v>
      </c>
      <c r="D2958" s="0" t="n">
        <v>20180720</v>
      </c>
      <c r="E2958" s="0" t="s">
        <v>2231</v>
      </c>
      <c r="F2958" s="0" t="n">
        <v>17000</v>
      </c>
      <c r="G2958" s="0" t="n">
        <v>99.306</v>
      </c>
      <c r="H2958" s="0" t="n">
        <v>3.813738</v>
      </c>
      <c r="J2958" s="224" t="n">
        <f aca="false">ROUND(D2958/10000,0)</f>
        <v>2018</v>
      </c>
      <c r="K2958" s="224" t="n">
        <f aca="false">ROUND((D2958-J2958*10000)/100,0)</f>
        <v>7</v>
      </c>
      <c r="L2958" s="224" t="n">
        <f aca="false">D2958-J2958*10000-K2958*100</f>
        <v>20</v>
      </c>
      <c r="M2958" s="325" t="n">
        <f aca="false">DATE(J2958,K2958,L2958)</f>
        <v>43301</v>
      </c>
      <c r="N2958" s="222" t="n">
        <f aca="false">M2958+E2958</f>
        <v>43301.5509259259</v>
      </c>
      <c r="O2958" s="0" t="n">
        <v>99.306</v>
      </c>
      <c r="P2958" s="0" t="n">
        <v>3.813738</v>
      </c>
      <c r="Q2958" s="0" t="s">
        <v>288</v>
      </c>
    </row>
    <row r="2959" customFormat="false" ht="15" hidden="false" customHeight="false" outlineLevel="0" collapsed="false">
      <c r="A2959" s="0" t="s">
        <v>2059</v>
      </c>
      <c r="B2959" s="0" t="s">
        <v>288</v>
      </c>
      <c r="C2959" s="0" t="s">
        <v>325</v>
      </c>
      <c r="D2959" s="0" t="n">
        <v>20180720</v>
      </c>
      <c r="E2959" s="0" t="s">
        <v>2232</v>
      </c>
      <c r="F2959" s="0" t="n">
        <v>80000</v>
      </c>
      <c r="G2959" s="0" t="n">
        <v>98.518</v>
      </c>
      <c r="H2959" s="0" t="n">
        <v>4.002168</v>
      </c>
      <c r="J2959" s="224" t="n">
        <f aca="false">ROUND(D2959/10000,0)</f>
        <v>2018</v>
      </c>
      <c r="K2959" s="224" t="n">
        <f aca="false">ROUND((D2959-J2959*10000)/100,0)</f>
        <v>7</v>
      </c>
      <c r="L2959" s="224" t="n">
        <f aca="false">D2959-J2959*10000-K2959*100</f>
        <v>20</v>
      </c>
      <c r="M2959" s="325" t="n">
        <f aca="false">DATE(J2959,K2959,L2959)</f>
        <v>43301</v>
      </c>
      <c r="N2959" s="222" t="n">
        <f aca="false">M2959+E2959</f>
        <v>43301.5580208333</v>
      </c>
      <c r="O2959" s="0" t="n">
        <v>98.518</v>
      </c>
      <c r="P2959" s="0" t="n">
        <v>4.002168</v>
      </c>
      <c r="Q2959" s="0" t="s">
        <v>288</v>
      </c>
    </row>
    <row r="2960" customFormat="false" ht="15" hidden="false" customHeight="false" outlineLevel="0" collapsed="false">
      <c r="A2960" s="0" t="s">
        <v>2059</v>
      </c>
      <c r="B2960" s="0" t="s">
        <v>288</v>
      </c>
      <c r="C2960" s="0" t="s">
        <v>325</v>
      </c>
      <c r="D2960" s="0" t="n">
        <v>20180720</v>
      </c>
      <c r="E2960" s="0" t="s">
        <v>2232</v>
      </c>
      <c r="F2960" s="0" t="n">
        <v>80000</v>
      </c>
      <c r="G2960" s="0" t="n">
        <v>98.518</v>
      </c>
      <c r="H2960" s="0" t="n">
        <v>4.002168</v>
      </c>
      <c r="J2960" s="224" t="n">
        <f aca="false">ROUND(D2960/10000,0)</f>
        <v>2018</v>
      </c>
      <c r="K2960" s="224" t="n">
        <f aca="false">ROUND((D2960-J2960*10000)/100,0)</f>
        <v>7</v>
      </c>
      <c r="L2960" s="224" t="n">
        <f aca="false">D2960-J2960*10000-K2960*100</f>
        <v>20</v>
      </c>
      <c r="M2960" s="325" t="n">
        <f aca="false">DATE(J2960,K2960,L2960)</f>
        <v>43301</v>
      </c>
      <c r="N2960" s="222" t="n">
        <f aca="false">M2960+E2960</f>
        <v>43301.5580208333</v>
      </c>
      <c r="O2960" s="0" t="n">
        <v>98.518</v>
      </c>
      <c r="P2960" s="0" t="n">
        <v>4.002168</v>
      </c>
      <c r="Q2960" s="0" t="s">
        <v>288</v>
      </c>
    </row>
    <row r="2961" customFormat="false" ht="15" hidden="false" customHeight="false" outlineLevel="0" collapsed="false">
      <c r="A2961" s="0" t="s">
        <v>2059</v>
      </c>
      <c r="B2961" s="0" t="s">
        <v>288</v>
      </c>
      <c r="C2961" s="0" t="s">
        <v>325</v>
      </c>
      <c r="D2961" s="0" t="n">
        <v>20180720</v>
      </c>
      <c r="E2961" s="0" t="s">
        <v>2232</v>
      </c>
      <c r="F2961" s="0" t="n">
        <v>80000</v>
      </c>
      <c r="G2961" s="0" t="n">
        <v>98.468</v>
      </c>
      <c r="H2961" s="0" t="n">
        <v>4.014184</v>
      </c>
      <c r="J2961" s="224" t="n">
        <f aca="false">ROUND(D2961/10000,0)</f>
        <v>2018</v>
      </c>
      <c r="K2961" s="224" t="n">
        <f aca="false">ROUND((D2961-J2961*10000)/100,0)</f>
        <v>7</v>
      </c>
      <c r="L2961" s="224" t="n">
        <f aca="false">D2961-J2961*10000-K2961*100</f>
        <v>20</v>
      </c>
      <c r="M2961" s="325" t="n">
        <f aca="false">DATE(J2961,K2961,L2961)</f>
        <v>43301</v>
      </c>
      <c r="N2961" s="222" t="n">
        <f aca="false">M2961+E2961</f>
        <v>43301.5580208333</v>
      </c>
      <c r="O2961" s="0" t="n">
        <v>98.468</v>
      </c>
      <c r="P2961" s="0" t="n">
        <v>4.014184</v>
      </c>
      <c r="Q2961" s="0" t="s">
        <v>288</v>
      </c>
    </row>
    <row r="2962" customFormat="false" ht="15" hidden="false" customHeight="false" outlineLevel="0" collapsed="false">
      <c r="A2962" s="0" t="s">
        <v>2059</v>
      </c>
      <c r="B2962" s="0" t="s">
        <v>288</v>
      </c>
      <c r="C2962" s="0" t="s">
        <v>325</v>
      </c>
      <c r="D2962" s="0" t="n">
        <v>20180720</v>
      </c>
      <c r="E2962" s="0" t="s">
        <v>2233</v>
      </c>
      <c r="F2962" s="0" t="n">
        <v>145000</v>
      </c>
      <c r="G2962" s="0" t="n">
        <v>98.361</v>
      </c>
      <c r="H2962" s="0" t="n">
        <v>4.03992</v>
      </c>
      <c r="J2962" s="224" t="n">
        <f aca="false">ROUND(D2962/10000,0)</f>
        <v>2018</v>
      </c>
      <c r="K2962" s="224" t="n">
        <f aca="false">ROUND((D2962-J2962*10000)/100,0)</f>
        <v>7</v>
      </c>
      <c r="L2962" s="224" t="n">
        <f aca="false">D2962-J2962*10000-K2962*100</f>
        <v>20</v>
      </c>
      <c r="M2962" s="325" t="n">
        <f aca="false">DATE(J2962,K2962,L2962)</f>
        <v>43301</v>
      </c>
      <c r="N2962" s="222" t="n">
        <f aca="false">M2962+E2962</f>
        <v>43301.5727546296</v>
      </c>
      <c r="O2962" s="0" t="n">
        <v>98.361</v>
      </c>
      <c r="P2962" s="0" t="n">
        <v>4.03992</v>
      </c>
      <c r="Q2962" s="0" t="s">
        <v>288</v>
      </c>
    </row>
    <row r="2963" customFormat="false" ht="15" hidden="false" customHeight="false" outlineLevel="0" collapsed="false">
      <c r="A2963" s="0" t="s">
        <v>2059</v>
      </c>
      <c r="B2963" s="0" t="s">
        <v>288</v>
      </c>
      <c r="C2963" s="0" t="s">
        <v>325</v>
      </c>
      <c r="D2963" s="0" t="n">
        <v>20180720</v>
      </c>
      <c r="E2963" s="0" t="s">
        <v>2234</v>
      </c>
      <c r="F2963" s="0" t="n">
        <v>145000</v>
      </c>
      <c r="G2963" s="0" t="n">
        <v>98.392</v>
      </c>
      <c r="H2963" s="0" t="n">
        <v>4.03246</v>
      </c>
      <c r="J2963" s="224" t="n">
        <f aca="false">ROUND(D2963/10000,0)</f>
        <v>2018</v>
      </c>
      <c r="K2963" s="224" t="n">
        <f aca="false">ROUND((D2963-J2963*10000)/100,0)</f>
        <v>7</v>
      </c>
      <c r="L2963" s="224" t="n">
        <f aca="false">D2963-J2963*10000-K2963*100</f>
        <v>20</v>
      </c>
      <c r="M2963" s="325" t="n">
        <f aca="false">DATE(J2963,K2963,L2963)</f>
        <v>43301</v>
      </c>
      <c r="N2963" s="222" t="n">
        <f aca="false">M2963+E2963</f>
        <v>43301.5727662037</v>
      </c>
      <c r="O2963" s="0" t="n">
        <v>98.392</v>
      </c>
      <c r="P2963" s="0" t="n">
        <v>4.03246</v>
      </c>
      <c r="Q2963" s="0" t="s">
        <v>288</v>
      </c>
    </row>
    <row r="2964" customFormat="false" ht="15" hidden="false" customHeight="false" outlineLevel="0" collapsed="false">
      <c r="A2964" s="0" t="s">
        <v>2059</v>
      </c>
      <c r="B2964" s="0" t="s">
        <v>288</v>
      </c>
      <c r="C2964" s="0" t="s">
        <v>325</v>
      </c>
      <c r="D2964" s="0" t="n">
        <v>20180720</v>
      </c>
      <c r="E2964" s="0" t="s">
        <v>2235</v>
      </c>
      <c r="F2964" s="0" t="n">
        <v>2000000</v>
      </c>
      <c r="G2964" s="0" t="n">
        <v>98.275</v>
      </c>
      <c r="H2964" s="0" t="n">
        <v>4.060629</v>
      </c>
      <c r="J2964" s="224" t="n">
        <f aca="false">ROUND(D2964/10000,0)</f>
        <v>2018</v>
      </c>
      <c r="K2964" s="224" t="n">
        <f aca="false">ROUND((D2964-J2964*10000)/100,0)</f>
        <v>7</v>
      </c>
      <c r="L2964" s="224" t="n">
        <f aca="false">D2964-J2964*10000-K2964*100</f>
        <v>20</v>
      </c>
      <c r="M2964" s="325" t="n">
        <f aca="false">DATE(J2964,K2964,L2964)</f>
        <v>43301</v>
      </c>
      <c r="N2964" s="222" t="n">
        <f aca="false">M2964+E2964</f>
        <v>43301.5955787037</v>
      </c>
      <c r="O2964" s="0" t="n">
        <v>98.275</v>
      </c>
      <c r="P2964" s="0" t="n">
        <v>4.060629</v>
      </c>
      <c r="Q2964" s="0" t="s">
        <v>288</v>
      </c>
    </row>
    <row r="2965" customFormat="false" ht="15" hidden="false" customHeight="false" outlineLevel="0" collapsed="false">
      <c r="A2965" s="0" t="s">
        <v>2059</v>
      </c>
      <c r="B2965" s="0" t="s">
        <v>288</v>
      </c>
      <c r="C2965" s="0" t="s">
        <v>325</v>
      </c>
      <c r="D2965" s="0" t="n">
        <v>20180720</v>
      </c>
      <c r="E2965" s="0" t="s">
        <v>2236</v>
      </c>
      <c r="F2965" s="0" t="n">
        <v>500000</v>
      </c>
      <c r="G2965" s="0" t="n">
        <v>98.276</v>
      </c>
      <c r="H2965" s="0" t="n">
        <v>4.060388</v>
      </c>
      <c r="J2965" s="224" t="n">
        <f aca="false">ROUND(D2965/10000,0)</f>
        <v>2018</v>
      </c>
      <c r="K2965" s="224" t="n">
        <f aca="false">ROUND((D2965-J2965*10000)/100,0)</f>
        <v>7</v>
      </c>
      <c r="L2965" s="224" t="n">
        <f aca="false">D2965-J2965*10000-K2965*100</f>
        <v>20</v>
      </c>
      <c r="M2965" s="325" t="n">
        <f aca="false">DATE(J2965,K2965,L2965)</f>
        <v>43301</v>
      </c>
      <c r="N2965" s="222" t="n">
        <f aca="false">M2965+E2965</f>
        <v>43301.5955902778</v>
      </c>
      <c r="O2965" s="0" t="n">
        <v>98.276</v>
      </c>
      <c r="P2965" s="0" t="n">
        <v>4.060388</v>
      </c>
      <c r="Q2965" s="0" t="s">
        <v>288</v>
      </c>
    </row>
    <row r="2966" customFormat="false" ht="15" hidden="false" customHeight="false" outlineLevel="0" collapsed="false">
      <c r="A2966" s="0" t="s">
        <v>2059</v>
      </c>
      <c r="B2966" s="0" t="s">
        <v>288</v>
      </c>
      <c r="C2966" s="0" t="s">
        <v>325</v>
      </c>
      <c r="D2966" s="0" t="n">
        <v>20180720</v>
      </c>
      <c r="E2966" s="0" t="s">
        <v>2237</v>
      </c>
      <c r="F2966" s="0" t="n">
        <v>750000</v>
      </c>
      <c r="G2966" s="0" t="n">
        <v>98.275</v>
      </c>
      <c r="H2966" s="0" t="n">
        <v>4.060629</v>
      </c>
      <c r="J2966" s="224" t="n">
        <f aca="false">ROUND(D2966/10000,0)</f>
        <v>2018</v>
      </c>
      <c r="K2966" s="224" t="n">
        <f aca="false">ROUND((D2966-J2966*10000)/100,0)</f>
        <v>7</v>
      </c>
      <c r="L2966" s="224" t="n">
        <f aca="false">D2966-J2966*10000-K2966*100</f>
        <v>20</v>
      </c>
      <c r="M2966" s="325" t="n">
        <f aca="false">DATE(J2966,K2966,L2966)</f>
        <v>43301</v>
      </c>
      <c r="N2966" s="222" t="n">
        <f aca="false">M2966+E2966</f>
        <v>43301.5956134259</v>
      </c>
      <c r="O2966" s="0" t="n">
        <v>98.275</v>
      </c>
      <c r="P2966" s="0" t="n">
        <v>4.060629</v>
      </c>
      <c r="Q2966" s="0" t="s">
        <v>288</v>
      </c>
    </row>
    <row r="2967" customFormat="false" ht="15" hidden="false" customHeight="false" outlineLevel="0" collapsed="false">
      <c r="A2967" s="0" t="s">
        <v>2059</v>
      </c>
      <c r="B2967" s="0" t="s">
        <v>288</v>
      </c>
      <c r="C2967" s="0" t="s">
        <v>325</v>
      </c>
      <c r="D2967" s="0" t="n">
        <v>20180720</v>
      </c>
      <c r="E2967" s="0" t="s">
        <v>2238</v>
      </c>
      <c r="F2967" s="0" t="n">
        <v>3250000</v>
      </c>
      <c r="G2967" s="0" t="n">
        <v>98.244</v>
      </c>
      <c r="H2967" s="0" t="n">
        <v>4.068099</v>
      </c>
      <c r="J2967" s="224" t="n">
        <f aca="false">ROUND(D2967/10000,0)</f>
        <v>2018</v>
      </c>
      <c r="K2967" s="224" t="n">
        <f aca="false">ROUND((D2967-J2967*10000)/100,0)</f>
        <v>7</v>
      </c>
      <c r="L2967" s="224" t="n">
        <f aca="false">D2967-J2967*10000-K2967*100</f>
        <v>20</v>
      </c>
      <c r="M2967" s="325" t="n">
        <f aca="false">DATE(J2967,K2967,L2967)</f>
        <v>43301</v>
      </c>
      <c r="N2967" s="222" t="n">
        <f aca="false">M2967+E2967</f>
        <v>43301.5956365741</v>
      </c>
      <c r="O2967" s="0" t="n">
        <v>98.244</v>
      </c>
      <c r="P2967" s="0" t="n">
        <v>4.068099</v>
      </c>
      <c r="Q2967" s="0" t="s">
        <v>288</v>
      </c>
    </row>
    <row r="2968" customFormat="false" ht="15" hidden="false" customHeight="false" outlineLevel="0" collapsed="false">
      <c r="A2968" s="0" t="s">
        <v>2059</v>
      </c>
      <c r="B2968" s="0" t="s">
        <v>288</v>
      </c>
      <c r="C2968" s="0" t="s">
        <v>325</v>
      </c>
      <c r="D2968" s="0" t="n">
        <v>20180720</v>
      </c>
      <c r="E2968" s="0" t="s">
        <v>2239</v>
      </c>
      <c r="F2968" s="0" t="n">
        <v>25000</v>
      </c>
      <c r="G2968" s="0" t="n">
        <v>98.498</v>
      </c>
      <c r="H2968" s="0" t="n">
        <v>4.006974</v>
      </c>
      <c r="J2968" s="224" t="n">
        <f aca="false">ROUND(D2968/10000,0)</f>
        <v>2018</v>
      </c>
      <c r="K2968" s="224" t="n">
        <f aca="false">ROUND((D2968-J2968*10000)/100,0)</f>
        <v>7</v>
      </c>
      <c r="L2968" s="224" t="n">
        <f aca="false">D2968-J2968*10000-K2968*100</f>
        <v>20</v>
      </c>
      <c r="M2968" s="325" t="n">
        <f aca="false">DATE(J2968,K2968,L2968)</f>
        <v>43301</v>
      </c>
      <c r="N2968" s="222" t="n">
        <f aca="false">M2968+E2968</f>
        <v>43301.6167013889</v>
      </c>
      <c r="O2968" s="0" t="n">
        <v>98.498</v>
      </c>
      <c r="P2968" s="0" t="n">
        <v>4.006974</v>
      </c>
      <c r="Q2968" s="0" t="s">
        <v>288</v>
      </c>
    </row>
    <row r="2969" customFormat="false" ht="15" hidden="false" customHeight="false" outlineLevel="0" collapsed="false">
      <c r="A2969" s="0" t="s">
        <v>2059</v>
      </c>
      <c r="B2969" s="0" t="s">
        <v>288</v>
      </c>
      <c r="C2969" s="0" t="s">
        <v>325</v>
      </c>
      <c r="D2969" s="0" t="n">
        <v>20180720</v>
      </c>
      <c r="E2969" s="0" t="s">
        <v>2240</v>
      </c>
      <c r="F2969" s="0" t="n">
        <v>10000</v>
      </c>
      <c r="G2969" s="0" t="n">
        <v>98.498</v>
      </c>
      <c r="H2969" s="0" t="n">
        <v>4.006974</v>
      </c>
      <c r="J2969" s="224" t="n">
        <f aca="false">ROUND(D2969/10000,0)</f>
        <v>2018</v>
      </c>
      <c r="K2969" s="224" t="n">
        <f aca="false">ROUND((D2969-J2969*10000)/100,0)</f>
        <v>7</v>
      </c>
      <c r="L2969" s="224" t="n">
        <f aca="false">D2969-J2969*10000-K2969*100</f>
        <v>20</v>
      </c>
      <c r="M2969" s="325" t="n">
        <f aca="false">DATE(J2969,K2969,L2969)</f>
        <v>43301</v>
      </c>
      <c r="N2969" s="222" t="n">
        <f aca="false">M2969+E2969</f>
        <v>43301.6173726852</v>
      </c>
      <c r="O2969" s="0" t="n">
        <v>98.498</v>
      </c>
      <c r="P2969" s="0" t="n">
        <v>4.006974</v>
      </c>
      <c r="Q2969" s="0" t="s">
        <v>288</v>
      </c>
    </row>
    <row r="2970" customFormat="false" ht="15" hidden="false" customHeight="false" outlineLevel="0" collapsed="false">
      <c r="A2970" s="0" t="s">
        <v>2059</v>
      </c>
      <c r="B2970" s="0" t="s">
        <v>288</v>
      </c>
      <c r="C2970" s="0" t="s">
        <v>325</v>
      </c>
      <c r="D2970" s="0" t="n">
        <v>20180720</v>
      </c>
      <c r="E2970" s="0" t="s">
        <v>2241</v>
      </c>
      <c r="F2970" s="0" t="n">
        <v>15000</v>
      </c>
      <c r="G2970" s="0" t="n">
        <v>98.498</v>
      </c>
      <c r="H2970" s="0" t="n">
        <v>4.006974</v>
      </c>
      <c r="J2970" s="224" t="n">
        <f aca="false">ROUND(D2970/10000,0)</f>
        <v>2018</v>
      </c>
      <c r="K2970" s="224" t="n">
        <f aca="false">ROUND((D2970-J2970*10000)/100,0)</f>
        <v>7</v>
      </c>
      <c r="L2970" s="224" t="n">
        <f aca="false">D2970-J2970*10000-K2970*100</f>
        <v>20</v>
      </c>
      <c r="M2970" s="325" t="n">
        <f aca="false">DATE(J2970,K2970,L2970)</f>
        <v>43301</v>
      </c>
      <c r="N2970" s="222" t="n">
        <f aca="false">M2970+E2970</f>
        <v>43301.6177893519</v>
      </c>
      <c r="O2970" s="0" t="n">
        <v>98.498</v>
      </c>
      <c r="P2970" s="0" t="n">
        <v>4.006974</v>
      </c>
      <c r="Q2970" s="0" t="s">
        <v>288</v>
      </c>
    </row>
    <row r="2971" customFormat="false" ht="15" hidden="false" customHeight="false" outlineLevel="0" collapsed="false">
      <c r="A2971" s="0" t="s">
        <v>2059</v>
      </c>
      <c r="B2971" s="0" t="s">
        <v>288</v>
      </c>
      <c r="C2971" s="0" t="s">
        <v>325</v>
      </c>
      <c r="D2971" s="0" t="n">
        <v>20180720</v>
      </c>
      <c r="E2971" s="0" t="s">
        <v>2242</v>
      </c>
      <c r="F2971" s="0" t="n">
        <v>100000</v>
      </c>
      <c r="G2971" s="0" t="n">
        <v>98.311</v>
      </c>
      <c r="H2971" s="0" t="n">
        <v>4.051958</v>
      </c>
      <c r="J2971" s="224" t="n">
        <f aca="false">ROUND(D2971/10000,0)</f>
        <v>2018</v>
      </c>
      <c r="K2971" s="224" t="n">
        <f aca="false">ROUND((D2971-J2971*10000)/100,0)</f>
        <v>7</v>
      </c>
      <c r="L2971" s="224" t="n">
        <f aca="false">D2971-J2971*10000-K2971*100</f>
        <v>20</v>
      </c>
      <c r="M2971" s="325" t="n">
        <f aca="false">DATE(J2971,K2971,L2971)</f>
        <v>43301</v>
      </c>
      <c r="N2971" s="222" t="n">
        <f aca="false">M2971+E2971</f>
        <v>43301.6265277778</v>
      </c>
      <c r="O2971" s="0" t="n">
        <v>98.311</v>
      </c>
      <c r="P2971" s="0" t="n">
        <v>4.051958</v>
      </c>
      <c r="Q2971" s="0" t="s">
        <v>288</v>
      </c>
    </row>
    <row r="2972" customFormat="false" ht="15" hidden="false" customHeight="false" outlineLevel="0" collapsed="false">
      <c r="A2972" s="0" t="s">
        <v>2059</v>
      </c>
      <c r="B2972" s="0" t="s">
        <v>288</v>
      </c>
      <c r="C2972" s="0" t="s">
        <v>325</v>
      </c>
      <c r="D2972" s="0" t="n">
        <v>20180720</v>
      </c>
      <c r="E2972" s="0" t="s">
        <v>1095</v>
      </c>
      <c r="F2972" s="0" t="n">
        <v>20000</v>
      </c>
      <c r="G2972" s="0" t="n">
        <v>98.495</v>
      </c>
      <c r="H2972" s="0" t="n">
        <v>4.007694</v>
      </c>
      <c r="J2972" s="224" t="n">
        <f aca="false">ROUND(D2972/10000,0)</f>
        <v>2018</v>
      </c>
      <c r="K2972" s="224" t="n">
        <f aca="false">ROUND((D2972-J2972*10000)/100,0)</f>
        <v>7</v>
      </c>
      <c r="L2972" s="224" t="n">
        <f aca="false">D2972-J2972*10000-K2972*100</f>
        <v>20</v>
      </c>
      <c r="M2972" s="325" t="n">
        <f aca="false">DATE(J2972,K2972,L2972)</f>
        <v>43301</v>
      </c>
      <c r="N2972" s="222" t="n">
        <f aca="false">M2972+E2972</f>
        <v>43301.6509722222</v>
      </c>
      <c r="O2972" s="0" t="n">
        <v>98.495</v>
      </c>
      <c r="P2972" s="0" t="n">
        <v>4.007694</v>
      </c>
      <c r="Q2972" s="0" t="s">
        <v>288</v>
      </c>
    </row>
    <row r="2973" customFormat="false" ht="15" hidden="false" customHeight="false" outlineLevel="0" collapsed="false">
      <c r="A2973" s="0" t="s">
        <v>2059</v>
      </c>
      <c r="B2973" s="0" t="s">
        <v>288</v>
      </c>
      <c r="C2973" s="0" t="s">
        <v>325</v>
      </c>
      <c r="D2973" s="0" t="n">
        <v>20180720</v>
      </c>
      <c r="E2973" s="0" t="s">
        <v>2243</v>
      </c>
      <c r="F2973" s="0" t="n">
        <v>20000</v>
      </c>
      <c r="G2973" s="0" t="n">
        <v>98.945</v>
      </c>
      <c r="H2973" s="0" t="n">
        <v>3.899846</v>
      </c>
      <c r="J2973" s="224" t="n">
        <f aca="false">ROUND(D2973/10000,0)</f>
        <v>2018</v>
      </c>
      <c r="K2973" s="224" t="n">
        <f aca="false">ROUND((D2973-J2973*10000)/100,0)</f>
        <v>7</v>
      </c>
      <c r="L2973" s="224" t="n">
        <f aca="false">D2973-J2973*10000-K2973*100</f>
        <v>20</v>
      </c>
      <c r="M2973" s="325" t="n">
        <f aca="false">DATE(J2973,K2973,L2973)</f>
        <v>43301</v>
      </c>
      <c r="N2973" s="222" t="n">
        <f aca="false">M2973+E2973</f>
        <v>43301.6671180556</v>
      </c>
      <c r="O2973" s="0" t="n">
        <v>98.945</v>
      </c>
      <c r="P2973" s="0" t="n">
        <v>3.899846</v>
      </c>
      <c r="Q2973" s="0" t="s">
        <v>288</v>
      </c>
    </row>
    <row r="2974" customFormat="false" ht="15" hidden="false" customHeight="false" outlineLevel="0" collapsed="false">
      <c r="A2974" s="0" t="s">
        <v>2059</v>
      </c>
      <c r="B2974" s="0" t="s">
        <v>288</v>
      </c>
      <c r="C2974" s="0" t="s">
        <v>325</v>
      </c>
      <c r="D2974" s="0" t="n">
        <v>20180723</v>
      </c>
      <c r="E2974" s="0" t="s">
        <v>2244</v>
      </c>
      <c r="F2974" s="0" t="n">
        <v>68000</v>
      </c>
      <c r="G2974" s="0" t="n">
        <v>98.146</v>
      </c>
      <c r="H2974" s="0" t="n">
        <v>4.091986</v>
      </c>
      <c r="J2974" s="224" t="n">
        <f aca="false">ROUND(D2974/10000,0)</f>
        <v>2018</v>
      </c>
      <c r="K2974" s="224" t="n">
        <f aca="false">ROUND((D2974-J2974*10000)/100,0)</f>
        <v>7</v>
      </c>
      <c r="L2974" s="224" t="n">
        <f aca="false">D2974-J2974*10000-K2974*100</f>
        <v>23</v>
      </c>
      <c r="M2974" s="325" t="n">
        <f aca="false">DATE(J2974,K2974,L2974)</f>
        <v>43304</v>
      </c>
      <c r="N2974" s="222" t="n">
        <f aca="false">M2974+E2974</f>
        <v>43304.4526736111</v>
      </c>
      <c r="O2974" s="0" t="n">
        <v>98.146</v>
      </c>
      <c r="P2974" s="0" t="n">
        <v>4.091986</v>
      </c>
      <c r="Q2974" s="0" t="s">
        <v>288</v>
      </c>
    </row>
    <row r="2975" customFormat="false" ht="15" hidden="false" customHeight="false" outlineLevel="0" collapsed="false">
      <c r="A2975" s="0" t="s">
        <v>2059</v>
      </c>
      <c r="B2975" s="0" t="s">
        <v>288</v>
      </c>
      <c r="C2975" s="0" t="s">
        <v>325</v>
      </c>
      <c r="D2975" s="0" t="n">
        <v>20180723</v>
      </c>
      <c r="E2975" s="0" t="s">
        <v>2245</v>
      </c>
      <c r="F2975" s="0" t="n">
        <v>20000</v>
      </c>
      <c r="G2975" s="0" t="n">
        <v>99.141</v>
      </c>
      <c r="H2975" s="0" t="n">
        <v>3.853171</v>
      </c>
      <c r="J2975" s="224" t="n">
        <f aca="false">ROUND(D2975/10000,0)</f>
        <v>2018</v>
      </c>
      <c r="K2975" s="224" t="n">
        <f aca="false">ROUND((D2975-J2975*10000)/100,0)</f>
        <v>7</v>
      </c>
      <c r="L2975" s="224" t="n">
        <f aca="false">D2975-J2975*10000-K2975*100</f>
        <v>23</v>
      </c>
      <c r="M2975" s="325" t="n">
        <f aca="false">DATE(J2975,K2975,L2975)</f>
        <v>43304</v>
      </c>
      <c r="N2975" s="222" t="n">
        <f aca="false">M2975+E2975</f>
        <v>43304.4554976852</v>
      </c>
      <c r="O2975" s="0" t="n">
        <v>99.141</v>
      </c>
      <c r="P2975" s="0" t="n">
        <v>3.853171</v>
      </c>
      <c r="Q2975" s="0" t="s">
        <v>288</v>
      </c>
    </row>
    <row r="2976" customFormat="false" ht="15" hidden="false" customHeight="false" outlineLevel="0" collapsed="false">
      <c r="A2976" s="0" t="s">
        <v>2059</v>
      </c>
      <c r="B2976" s="0" t="s">
        <v>288</v>
      </c>
      <c r="C2976" s="0" t="s">
        <v>325</v>
      </c>
      <c r="D2976" s="0" t="n">
        <v>20180723</v>
      </c>
      <c r="E2976" s="0" t="s">
        <v>2246</v>
      </c>
      <c r="F2976" s="0" t="n">
        <v>35000</v>
      </c>
      <c r="G2976" s="0" t="n">
        <v>98.111</v>
      </c>
      <c r="H2976" s="0" t="n">
        <v>4.100438</v>
      </c>
      <c r="J2976" s="224" t="n">
        <f aca="false">ROUND(D2976/10000,0)</f>
        <v>2018</v>
      </c>
      <c r="K2976" s="224" t="n">
        <f aca="false">ROUND((D2976-J2976*10000)/100,0)</f>
        <v>7</v>
      </c>
      <c r="L2976" s="224" t="n">
        <f aca="false">D2976-J2976*10000-K2976*100</f>
        <v>23</v>
      </c>
      <c r="M2976" s="325" t="n">
        <f aca="false">DATE(J2976,K2976,L2976)</f>
        <v>43304</v>
      </c>
      <c r="N2976" s="222" t="n">
        <f aca="false">M2976+E2976</f>
        <v>43304.4818171296</v>
      </c>
      <c r="O2976" s="0" t="n">
        <v>98.111</v>
      </c>
      <c r="P2976" s="0" t="n">
        <v>4.100438</v>
      </c>
      <c r="Q2976" s="0" t="s">
        <v>288</v>
      </c>
    </row>
    <row r="2977" customFormat="false" ht="15" hidden="false" customHeight="false" outlineLevel="0" collapsed="false">
      <c r="A2977" s="0" t="s">
        <v>2059</v>
      </c>
      <c r="B2977" s="0" t="s">
        <v>288</v>
      </c>
      <c r="C2977" s="0" t="s">
        <v>325</v>
      </c>
      <c r="D2977" s="0" t="n">
        <v>20180723</v>
      </c>
      <c r="E2977" s="0" t="s">
        <v>788</v>
      </c>
      <c r="F2977" s="0" t="n">
        <v>10000</v>
      </c>
      <c r="G2977" s="0" t="n">
        <v>98.2</v>
      </c>
      <c r="H2977" s="0" t="n">
        <v>4.078953</v>
      </c>
      <c r="J2977" s="224" t="n">
        <f aca="false">ROUND(D2977/10000,0)</f>
        <v>2018</v>
      </c>
      <c r="K2977" s="224" t="n">
        <f aca="false">ROUND((D2977-J2977*10000)/100,0)</f>
        <v>7</v>
      </c>
      <c r="L2977" s="224" t="n">
        <f aca="false">D2977-J2977*10000-K2977*100</f>
        <v>23</v>
      </c>
      <c r="M2977" s="325" t="n">
        <f aca="false">DATE(J2977,K2977,L2977)</f>
        <v>43304</v>
      </c>
      <c r="N2977" s="222" t="n">
        <f aca="false">M2977+E2977</f>
        <v>43304.4990625</v>
      </c>
      <c r="O2977" s="0" t="n">
        <v>98.2</v>
      </c>
      <c r="P2977" s="0" t="n">
        <v>4.078953</v>
      </c>
      <c r="Q2977" s="0" t="s">
        <v>288</v>
      </c>
    </row>
    <row r="2978" customFormat="false" ht="15" hidden="false" customHeight="false" outlineLevel="0" collapsed="false">
      <c r="A2978" s="0" t="s">
        <v>2059</v>
      </c>
      <c r="B2978" s="0" t="s">
        <v>288</v>
      </c>
      <c r="C2978" s="0" t="s">
        <v>325</v>
      </c>
      <c r="D2978" s="0" t="n">
        <v>20180723</v>
      </c>
      <c r="E2978" s="0" t="s">
        <v>788</v>
      </c>
      <c r="F2978" s="0" t="n">
        <v>10000</v>
      </c>
      <c r="G2978" s="0" t="n">
        <v>98.2312</v>
      </c>
      <c r="H2978" s="0" t="n">
        <v>4.071427</v>
      </c>
      <c r="J2978" s="224" t="n">
        <f aca="false">ROUND(D2978/10000,0)</f>
        <v>2018</v>
      </c>
      <c r="K2978" s="224" t="n">
        <f aca="false">ROUND((D2978-J2978*10000)/100,0)</f>
        <v>7</v>
      </c>
      <c r="L2978" s="224" t="n">
        <f aca="false">D2978-J2978*10000-K2978*100</f>
        <v>23</v>
      </c>
      <c r="M2978" s="325" t="n">
        <f aca="false">DATE(J2978,K2978,L2978)</f>
        <v>43304</v>
      </c>
      <c r="N2978" s="222" t="n">
        <f aca="false">M2978+E2978</f>
        <v>43304.4990625</v>
      </c>
      <c r="O2978" s="0" t="n">
        <v>98.2312</v>
      </c>
      <c r="P2978" s="0" t="n">
        <v>4.071427</v>
      </c>
      <c r="Q2978" s="0" t="s">
        <v>288</v>
      </c>
    </row>
    <row r="2979" customFormat="false" ht="15" hidden="false" customHeight="false" outlineLevel="0" collapsed="false">
      <c r="A2979" s="0" t="s">
        <v>2059</v>
      </c>
      <c r="B2979" s="0" t="s">
        <v>288</v>
      </c>
      <c r="C2979" s="0" t="s">
        <v>325</v>
      </c>
      <c r="D2979" s="0" t="n">
        <v>20180723</v>
      </c>
      <c r="E2979" s="0" t="s">
        <v>2247</v>
      </c>
      <c r="F2979" s="0" t="n">
        <v>10000</v>
      </c>
      <c r="G2979" s="0" t="n">
        <v>98.2312</v>
      </c>
      <c r="H2979" s="0" t="n">
        <v>4.071427</v>
      </c>
      <c r="J2979" s="224" t="n">
        <f aca="false">ROUND(D2979/10000,0)</f>
        <v>2018</v>
      </c>
      <c r="K2979" s="224" t="n">
        <f aca="false">ROUND((D2979-J2979*10000)/100,0)</f>
        <v>7</v>
      </c>
      <c r="L2979" s="224" t="n">
        <f aca="false">D2979-J2979*10000-K2979*100</f>
        <v>23</v>
      </c>
      <c r="M2979" s="325" t="n">
        <f aca="false">DATE(J2979,K2979,L2979)</f>
        <v>43304</v>
      </c>
      <c r="N2979" s="222" t="n">
        <f aca="false">M2979+E2979</f>
        <v>43304.4990740741</v>
      </c>
      <c r="O2979" s="0" t="n">
        <v>98.2312</v>
      </c>
      <c r="P2979" s="0" t="n">
        <v>4.071427</v>
      </c>
      <c r="Q2979" s="0" t="s">
        <v>288</v>
      </c>
    </row>
    <row r="2980" customFormat="false" ht="15" hidden="false" customHeight="false" outlineLevel="0" collapsed="false">
      <c r="A2980" s="0" t="s">
        <v>2059</v>
      </c>
      <c r="B2980" s="0" t="s">
        <v>288</v>
      </c>
      <c r="C2980" s="0" t="s">
        <v>325</v>
      </c>
      <c r="D2980" s="0" t="n">
        <v>20180723</v>
      </c>
      <c r="E2980" s="0" t="s">
        <v>2247</v>
      </c>
      <c r="F2980" s="0" t="n">
        <v>10000</v>
      </c>
      <c r="G2980" s="0" t="n">
        <v>99.5812</v>
      </c>
      <c r="H2980" s="0" t="n">
        <v>3.748404</v>
      </c>
      <c r="J2980" s="224" t="n">
        <f aca="false">ROUND(D2980/10000,0)</f>
        <v>2018</v>
      </c>
      <c r="K2980" s="224" t="n">
        <f aca="false">ROUND((D2980-J2980*10000)/100,0)</f>
        <v>7</v>
      </c>
      <c r="L2980" s="224" t="n">
        <f aca="false">D2980-J2980*10000-K2980*100</f>
        <v>23</v>
      </c>
      <c r="M2980" s="325" t="n">
        <f aca="false">DATE(J2980,K2980,L2980)</f>
        <v>43304</v>
      </c>
      <c r="N2980" s="222" t="n">
        <f aca="false">M2980+E2980</f>
        <v>43304.4990740741</v>
      </c>
      <c r="O2980" s="0" t="n">
        <v>99.5812</v>
      </c>
      <c r="P2980" s="0" t="n">
        <v>3.748404</v>
      </c>
      <c r="Q2980" s="0" t="s">
        <v>288</v>
      </c>
    </row>
    <row r="2981" customFormat="false" ht="15" hidden="false" customHeight="false" outlineLevel="0" collapsed="false">
      <c r="A2981" s="0" t="s">
        <v>2059</v>
      </c>
      <c r="B2981" s="0" t="s">
        <v>288</v>
      </c>
      <c r="C2981" s="0" t="s">
        <v>325</v>
      </c>
      <c r="D2981" s="0" t="n">
        <v>20180723</v>
      </c>
      <c r="E2981" s="0" t="s">
        <v>2248</v>
      </c>
      <c r="F2981" s="0" t="n">
        <v>10000</v>
      </c>
      <c r="G2981" s="0" t="n">
        <v>98.2512</v>
      </c>
      <c r="H2981" s="0" t="n">
        <v>4.066604</v>
      </c>
      <c r="J2981" s="224" t="n">
        <f aca="false">ROUND(D2981/10000,0)</f>
        <v>2018</v>
      </c>
      <c r="K2981" s="224" t="n">
        <f aca="false">ROUND((D2981-J2981*10000)/100,0)</f>
        <v>7</v>
      </c>
      <c r="L2981" s="224" t="n">
        <f aca="false">D2981-J2981*10000-K2981*100</f>
        <v>23</v>
      </c>
      <c r="M2981" s="325" t="n">
        <f aca="false">DATE(J2981,K2981,L2981)</f>
        <v>43304</v>
      </c>
      <c r="N2981" s="222" t="n">
        <f aca="false">M2981+E2981</f>
        <v>43304.5334259259</v>
      </c>
      <c r="O2981" s="0" t="n">
        <v>98.2512</v>
      </c>
      <c r="P2981" s="0" t="n">
        <v>4.066604</v>
      </c>
      <c r="Q2981" s="0" t="s">
        <v>288</v>
      </c>
    </row>
    <row r="2982" customFormat="false" ht="15" hidden="false" customHeight="false" outlineLevel="0" collapsed="false">
      <c r="A2982" s="0" t="s">
        <v>2059</v>
      </c>
      <c r="B2982" s="0" t="s">
        <v>288</v>
      </c>
      <c r="C2982" s="0" t="s">
        <v>325</v>
      </c>
      <c r="D2982" s="0" t="n">
        <v>20180723</v>
      </c>
      <c r="E2982" s="0" t="s">
        <v>2248</v>
      </c>
      <c r="F2982" s="0" t="n">
        <v>10000</v>
      </c>
      <c r="G2982" s="0" t="n">
        <v>99.6012</v>
      </c>
      <c r="H2982" s="0" t="n">
        <v>3.743657</v>
      </c>
      <c r="J2982" s="224" t="n">
        <f aca="false">ROUND(D2982/10000,0)</f>
        <v>2018</v>
      </c>
      <c r="K2982" s="224" t="n">
        <f aca="false">ROUND((D2982-J2982*10000)/100,0)</f>
        <v>7</v>
      </c>
      <c r="L2982" s="224" t="n">
        <f aca="false">D2982-J2982*10000-K2982*100</f>
        <v>23</v>
      </c>
      <c r="M2982" s="325" t="n">
        <f aca="false">DATE(J2982,K2982,L2982)</f>
        <v>43304</v>
      </c>
      <c r="N2982" s="222" t="n">
        <f aca="false">M2982+E2982</f>
        <v>43304.5334259259</v>
      </c>
      <c r="O2982" s="0" t="n">
        <v>99.6012</v>
      </c>
      <c r="P2982" s="0" t="n">
        <v>3.743657</v>
      </c>
      <c r="Q2982" s="0" t="s">
        <v>288</v>
      </c>
    </row>
    <row r="2983" customFormat="false" ht="15" hidden="false" customHeight="false" outlineLevel="0" collapsed="false">
      <c r="A2983" s="0" t="s">
        <v>2059</v>
      </c>
      <c r="B2983" s="0" t="s">
        <v>288</v>
      </c>
      <c r="C2983" s="0" t="s">
        <v>325</v>
      </c>
      <c r="D2983" s="0" t="n">
        <v>20180723</v>
      </c>
      <c r="E2983" s="0" t="s">
        <v>951</v>
      </c>
      <c r="F2983" s="0" t="n">
        <v>178000</v>
      </c>
      <c r="G2983" s="0" t="n">
        <v>98.117</v>
      </c>
      <c r="H2983" s="0" t="n">
        <v>4.098989</v>
      </c>
      <c r="J2983" s="224" t="n">
        <f aca="false">ROUND(D2983/10000,0)</f>
        <v>2018</v>
      </c>
      <c r="K2983" s="224" t="n">
        <f aca="false">ROUND((D2983-J2983*10000)/100,0)</f>
        <v>7</v>
      </c>
      <c r="L2983" s="224" t="n">
        <f aca="false">D2983-J2983*10000-K2983*100</f>
        <v>23</v>
      </c>
      <c r="M2983" s="325" t="n">
        <f aca="false">DATE(J2983,K2983,L2983)</f>
        <v>43304</v>
      </c>
      <c r="N2983" s="222" t="n">
        <f aca="false">M2983+E2983</f>
        <v>43304.5849884259</v>
      </c>
      <c r="O2983" s="0" t="n">
        <v>98.117</v>
      </c>
      <c r="P2983" s="0" t="n">
        <v>4.098989</v>
      </c>
      <c r="Q2983" s="0" t="s">
        <v>288</v>
      </c>
    </row>
    <row r="2984" customFormat="false" ht="15" hidden="false" customHeight="false" outlineLevel="0" collapsed="false">
      <c r="A2984" s="0" t="s">
        <v>2059</v>
      </c>
      <c r="B2984" s="0" t="s">
        <v>288</v>
      </c>
      <c r="C2984" s="0" t="s">
        <v>325</v>
      </c>
      <c r="D2984" s="0" t="n">
        <v>20180723</v>
      </c>
      <c r="E2984" s="0" t="s">
        <v>951</v>
      </c>
      <c r="F2984" s="0" t="n">
        <v>178000</v>
      </c>
      <c r="G2984" s="0" t="n">
        <v>98.086</v>
      </c>
      <c r="H2984" s="0" t="n">
        <v>4.106477</v>
      </c>
      <c r="J2984" s="224" t="n">
        <f aca="false">ROUND(D2984/10000,0)</f>
        <v>2018</v>
      </c>
      <c r="K2984" s="224" t="n">
        <f aca="false">ROUND((D2984-J2984*10000)/100,0)</f>
        <v>7</v>
      </c>
      <c r="L2984" s="224" t="n">
        <f aca="false">D2984-J2984*10000-K2984*100</f>
        <v>23</v>
      </c>
      <c r="M2984" s="325" t="n">
        <f aca="false">DATE(J2984,K2984,L2984)</f>
        <v>43304</v>
      </c>
      <c r="N2984" s="222" t="n">
        <f aca="false">M2984+E2984</f>
        <v>43304.5849884259</v>
      </c>
      <c r="O2984" s="0" t="n">
        <v>98.086</v>
      </c>
      <c r="P2984" s="0" t="n">
        <v>4.106477</v>
      </c>
      <c r="Q2984" s="0" t="s">
        <v>288</v>
      </c>
    </row>
    <row r="2985" customFormat="false" ht="15" hidden="false" customHeight="false" outlineLevel="0" collapsed="false">
      <c r="A2985" s="0" t="s">
        <v>2059</v>
      </c>
      <c r="B2985" s="0" t="s">
        <v>288</v>
      </c>
      <c r="C2985" s="0" t="s">
        <v>325</v>
      </c>
      <c r="D2985" s="0" t="n">
        <v>20180723</v>
      </c>
      <c r="E2985" s="0" t="s">
        <v>2249</v>
      </c>
      <c r="F2985" s="0" t="n">
        <v>300000</v>
      </c>
      <c r="G2985" s="0" t="n">
        <v>98.084</v>
      </c>
      <c r="H2985" s="0" t="n">
        <v>4.10696</v>
      </c>
      <c r="J2985" s="224" t="n">
        <f aca="false">ROUND(D2985/10000,0)</f>
        <v>2018</v>
      </c>
      <c r="K2985" s="224" t="n">
        <f aca="false">ROUND((D2985-J2985*10000)/100,0)</f>
        <v>7</v>
      </c>
      <c r="L2985" s="224" t="n">
        <f aca="false">D2985-J2985*10000-K2985*100</f>
        <v>23</v>
      </c>
      <c r="M2985" s="325" t="n">
        <f aca="false">DATE(J2985,K2985,L2985)</f>
        <v>43304</v>
      </c>
      <c r="N2985" s="222" t="n">
        <f aca="false">M2985+E2985</f>
        <v>43304.6965856482</v>
      </c>
      <c r="O2985" s="0" t="n">
        <v>98.084</v>
      </c>
      <c r="P2985" s="0" t="n">
        <v>4.10696</v>
      </c>
      <c r="Q2985" s="0" t="s">
        <v>288</v>
      </c>
    </row>
    <row r="2986" customFormat="false" ht="15" hidden="false" customHeight="false" outlineLevel="0" collapsed="false">
      <c r="A2986" s="0" t="s">
        <v>2059</v>
      </c>
      <c r="B2986" s="0" t="s">
        <v>288</v>
      </c>
      <c r="C2986" s="0" t="s">
        <v>325</v>
      </c>
      <c r="D2986" s="0" t="n">
        <v>20180724</v>
      </c>
      <c r="E2986" s="0" t="s">
        <v>1751</v>
      </c>
      <c r="F2986" s="0" t="n">
        <v>1325000</v>
      </c>
      <c r="G2986" s="0" t="n">
        <v>97.994</v>
      </c>
      <c r="H2986" s="0" t="n">
        <v>4.128991</v>
      </c>
      <c r="J2986" s="224" t="n">
        <f aca="false">ROUND(D2986/10000,0)</f>
        <v>2018</v>
      </c>
      <c r="K2986" s="224" t="n">
        <f aca="false">ROUND((D2986-J2986*10000)/100,0)</f>
        <v>7</v>
      </c>
      <c r="L2986" s="224" t="n">
        <f aca="false">D2986-J2986*10000-K2986*100</f>
        <v>24</v>
      </c>
      <c r="M2986" s="325" t="n">
        <f aca="false">DATE(J2986,K2986,L2986)</f>
        <v>43305</v>
      </c>
      <c r="N2986" s="222" t="n">
        <f aca="false">M2986+E2986</f>
        <v>43305.3854976852</v>
      </c>
      <c r="O2986" s="0" t="n">
        <v>97.994</v>
      </c>
      <c r="P2986" s="0" t="n">
        <v>4.128991</v>
      </c>
      <c r="Q2986" s="0" t="s">
        <v>288</v>
      </c>
    </row>
    <row r="2987" customFormat="false" ht="15" hidden="false" customHeight="false" outlineLevel="0" collapsed="false">
      <c r="A2987" s="0" t="s">
        <v>2059</v>
      </c>
      <c r="B2987" s="0" t="s">
        <v>288</v>
      </c>
      <c r="C2987" s="0" t="s">
        <v>325</v>
      </c>
      <c r="D2987" s="0" t="n">
        <v>20180724</v>
      </c>
      <c r="E2987" s="0" t="s">
        <v>2250</v>
      </c>
      <c r="F2987" s="0" t="n">
        <v>4000</v>
      </c>
      <c r="G2987" s="0" t="n">
        <v>98.089</v>
      </c>
      <c r="H2987" s="0" t="n">
        <v>4.106014</v>
      </c>
      <c r="J2987" s="224" t="n">
        <f aca="false">ROUND(D2987/10000,0)</f>
        <v>2018</v>
      </c>
      <c r="K2987" s="224" t="n">
        <f aca="false">ROUND((D2987-J2987*10000)/100,0)</f>
        <v>7</v>
      </c>
      <c r="L2987" s="224" t="n">
        <f aca="false">D2987-J2987*10000-K2987*100</f>
        <v>24</v>
      </c>
      <c r="M2987" s="325" t="n">
        <f aca="false">DATE(J2987,K2987,L2987)</f>
        <v>43305</v>
      </c>
      <c r="N2987" s="222" t="n">
        <f aca="false">M2987+E2987</f>
        <v>43305.4250810185</v>
      </c>
      <c r="O2987" s="0" t="n">
        <v>98.089</v>
      </c>
      <c r="P2987" s="0" t="n">
        <v>4.106014</v>
      </c>
      <c r="Q2987" s="0" t="s">
        <v>288</v>
      </c>
    </row>
    <row r="2988" customFormat="false" ht="15" hidden="false" customHeight="false" outlineLevel="0" collapsed="false">
      <c r="A2988" s="0" t="s">
        <v>2059</v>
      </c>
      <c r="B2988" s="0" t="s">
        <v>288</v>
      </c>
      <c r="C2988" s="0" t="s">
        <v>325</v>
      </c>
      <c r="D2988" s="0" t="n">
        <v>20180724</v>
      </c>
      <c r="E2988" s="0" t="s">
        <v>2251</v>
      </c>
      <c r="F2988" s="0" t="n">
        <v>156000</v>
      </c>
      <c r="G2988" s="0" t="n">
        <v>98.101</v>
      </c>
      <c r="H2988" s="0" t="n">
        <v>4.103113</v>
      </c>
      <c r="J2988" s="224" t="n">
        <f aca="false">ROUND(D2988/10000,0)</f>
        <v>2018</v>
      </c>
      <c r="K2988" s="224" t="n">
        <f aca="false">ROUND((D2988-J2988*10000)/100,0)</f>
        <v>7</v>
      </c>
      <c r="L2988" s="224" t="n">
        <f aca="false">D2988-J2988*10000-K2988*100</f>
        <v>24</v>
      </c>
      <c r="M2988" s="325" t="n">
        <f aca="false">DATE(J2988,K2988,L2988)</f>
        <v>43305</v>
      </c>
      <c r="N2988" s="222" t="n">
        <f aca="false">M2988+E2988</f>
        <v>43305.4669097222</v>
      </c>
      <c r="O2988" s="0" t="n">
        <v>98.101</v>
      </c>
      <c r="P2988" s="0" t="n">
        <v>4.103113</v>
      </c>
      <c r="Q2988" s="0" t="s">
        <v>288</v>
      </c>
    </row>
    <row r="2989" customFormat="false" ht="15" hidden="false" customHeight="false" outlineLevel="0" collapsed="false">
      <c r="A2989" s="0" t="s">
        <v>2059</v>
      </c>
      <c r="B2989" s="0" t="s">
        <v>288</v>
      </c>
      <c r="C2989" s="0" t="s">
        <v>325</v>
      </c>
      <c r="D2989" s="0" t="n">
        <v>20180724</v>
      </c>
      <c r="E2989" s="0" t="s">
        <v>2252</v>
      </c>
      <c r="F2989" s="0" t="n">
        <v>4000</v>
      </c>
      <c r="G2989" s="0" t="n">
        <v>98.168</v>
      </c>
      <c r="H2989" s="0" t="n">
        <v>4.086927</v>
      </c>
      <c r="J2989" s="224" t="n">
        <f aca="false">ROUND(D2989/10000,0)</f>
        <v>2018</v>
      </c>
      <c r="K2989" s="224" t="n">
        <f aca="false">ROUND((D2989-J2989*10000)/100,0)</f>
        <v>7</v>
      </c>
      <c r="L2989" s="224" t="n">
        <f aca="false">D2989-J2989*10000-K2989*100</f>
        <v>24</v>
      </c>
      <c r="M2989" s="325" t="n">
        <f aca="false">DATE(J2989,K2989,L2989)</f>
        <v>43305</v>
      </c>
      <c r="N2989" s="222" t="n">
        <f aca="false">M2989+E2989</f>
        <v>43305.5372916667</v>
      </c>
      <c r="O2989" s="0" t="n">
        <v>98.168</v>
      </c>
      <c r="P2989" s="0" t="n">
        <v>4.086927</v>
      </c>
      <c r="Q2989" s="0" t="s">
        <v>288</v>
      </c>
    </row>
    <row r="2990" customFormat="false" ht="15" hidden="false" customHeight="false" outlineLevel="0" collapsed="false">
      <c r="A2990" s="0" t="s">
        <v>2059</v>
      </c>
      <c r="B2990" s="0" t="s">
        <v>288</v>
      </c>
      <c r="C2990" s="0" t="s">
        <v>325</v>
      </c>
      <c r="D2990" s="0" t="n">
        <v>20180724</v>
      </c>
      <c r="E2990" s="0" t="s">
        <v>2253</v>
      </c>
      <c r="F2990" s="0" t="n">
        <v>110000</v>
      </c>
      <c r="G2990" s="0" t="n">
        <v>98.214</v>
      </c>
      <c r="H2990" s="0" t="n">
        <v>4.075821</v>
      </c>
      <c r="J2990" s="224" t="n">
        <f aca="false">ROUND(D2990/10000,0)</f>
        <v>2018</v>
      </c>
      <c r="K2990" s="224" t="n">
        <f aca="false">ROUND((D2990-J2990*10000)/100,0)</f>
        <v>7</v>
      </c>
      <c r="L2990" s="224" t="n">
        <f aca="false">D2990-J2990*10000-K2990*100</f>
        <v>24</v>
      </c>
      <c r="M2990" s="325" t="n">
        <f aca="false">DATE(J2990,K2990,L2990)</f>
        <v>43305</v>
      </c>
      <c r="N2990" s="222" t="n">
        <f aca="false">M2990+E2990</f>
        <v>43305.5600810185</v>
      </c>
      <c r="O2990" s="0" t="n">
        <v>98.214</v>
      </c>
      <c r="P2990" s="0" t="n">
        <v>4.075821</v>
      </c>
      <c r="Q2990" s="0" t="s">
        <v>288</v>
      </c>
    </row>
    <row r="2991" customFormat="false" ht="15" hidden="false" customHeight="false" outlineLevel="0" collapsed="false">
      <c r="A2991" s="0" t="s">
        <v>2059</v>
      </c>
      <c r="B2991" s="0" t="s">
        <v>288</v>
      </c>
      <c r="C2991" s="0" t="s">
        <v>325</v>
      </c>
      <c r="D2991" s="0" t="n">
        <v>20180724</v>
      </c>
      <c r="E2991" s="0" t="s">
        <v>2254</v>
      </c>
      <c r="F2991" s="0" t="n">
        <v>75000</v>
      </c>
      <c r="G2991" s="0" t="n">
        <v>98.118</v>
      </c>
      <c r="H2991" s="0" t="n">
        <v>4.099005</v>
      </c>
      <c r="J2991" s="224" t="n">
        <f aca="false">ROUND(D2991/10000,0)</f>
        <v>2018</v>
      </c>
      <c r="K2991" s="224" t="n">
        <f aca="false">ROUND((D2991-J2991*10000)/100,0)</f>
        <v>7</v>
      </c>
      <c r="L2991" s="224" t="n">
        <f aca="false">D2991-J2991*10000-K2991*100</f>
        <v>24</v>
      </c>
      <c r="M2991" s="325" t="n">
        <f aca="false">DATE(J2991,K2991,L2991)</f>
        <v>43305</v>
      </c>
      <c r="N2991" s="222" t="n">
        <f aca="false">M2991+E2991</f>
        <v>43305.6255324074</v>
      </c>
      <c r="O2991" s="0" t="n">
        <v>98.118</v>
      </c>
      <c r="P2991" s="0" t="n">
        <v>4.099005</v>
      </c>
      <c r="Q2991" s="0" t="s">
        <v>288</v>
      </c>
    </row>
    <row r="2992" customFormat="false" ht="15" hidden="false" customHeight="false" outlineLevel="0" collapsed="false">
      <c r="A2992" s="0" t="s">
        <v>2059</v>
      </c>
      <c r="B2992" s="0" t="s">
        <v>288</v>
      </c>
      <c r="C2992" s="0" t="s">
        <v>325</v>
      </c>
      <c r="D2992" s="0" t="n">
        <v>20180724</v>
      </c>
      <c r="E2992" s="0" t="s">
        <v>2255</v>
      </c>
      <c r="F2992" s="0" t="n">
        <v>4000</v>
      </c>
      <c r="G2992" s="0" t="n">
        <v>98.072</v>
      </c>
      <c r="H2992" s="0" t="n">
        <v>4.110124</v>
      </c>
      <c r="J2992" s="224" t="n">
        <f aca="false">ROUND(D2992/10000,0)</f>
        <v>2018</v>
      </c>
      <c r="K2992" s="224" t="n">
        <f aca="false">ROUND((D2992-J2992*10000)/100,0)</f>
        <v>7</v>
      </c>
      <c r="L2992" s="224" t="n">
        <f aca="false">D2992-J2992*10000-K2992*100</f>
        <v>24</v>
      </c>
      <c r="M2992" s="325" t="n">
        <f aca="false">DATE(J2992,K2992,L2992)</f>
        <v>43305</v>
      </c>
      <c r="N2992" s="222" t="n">
        <f aca="false">M2992+E2992</f>
        <v>43305.6394791667</v>
      </c>
      <c r="O2992" s="0" t="n">
        <v>98.072</v>
      </c>
      <c r="P2992" s="0" t="n">
        <v>4.110124</v>
      </c>
      <c r="Q2992" s="0" t="s">
        <v>288</v>
      </c>
    </row>
    <row r="2993" customFormat="false" ht="15" hidden="false" customHeight="false" outlineLevel="0" collapsed="false">
      <c r="A2993" s="0" t="s">
        <v>2059</v>
      </c>
      <c r="B2993" s="0" t="s">
        <v>288</v>
      </c>
      <c r="C2993" s="0" t="s">
        <v>325</v>
      </c>
      <c r="D2993" s="0" t="n">
        <v>20180724</v>
      </c>
      <c r="E2993" s="0" t="s">
        <v>2256</v>
      </c>
      <c r="F2993" s="0" t="n">
        <v>4000</v>
      </c>
      <c r="G2993" s="0" t="n">
        <v>97.197</v>
      </c>
      <c r="H2993" s="0" t="n">
        <v>4.32278</v>
      </c>
      <c r="J2993" s="224" t="n">
        <f aca="false">ROUND(D2993/10000,0)</f>
        <v>2018</v>
      </c>
      <c r="K2993" s="224" t="n">
        <f aca="false">ROUND((D2993-J2993*10000)/100,0)</f>
        <v>7</v>
      </c>
      <c r="L2993" s="224" t="n">
        <f aca="false">D2993-J2993*10000-K2993*100</f>
        <v>24</v>
      </c>
      <c r="M2993" s="325" t="n">
        <f aca="false">DATE(J2993,K2993,L2993)</f>
        <v>43305</v>
      </c>
      <c r="N2993" s="222" t="n">
        <f aca="false">M2993+E2993</f>
        <v>43305.6394907407</v>
      </c>
      <c r="O2993" s="0" t="n">
        <v>97.197</v>
      </c>
      <c r="P2993" s="0" t="n">
        <v>4.32278</v>
      </c>
      <c r="Q2993" s="0" t="s">
        <v>288</v>
      </c>
    </row>
    <row r="2994" customFormat="false" ht="15" hidden="false" customHeight="false" outlineLevel="0" collapsed="false">
      <c r="A2994" s="0" t="s">
        <v>2059</v>
      </c>
      <c r="B2994" s="0" t="s">
        <v>288</v>
      </c>
      <c r="C2994" s="0" t="s">
        <v>325</v>
      </c>
      <c r="D2994" s="0" t="n">
        <v>20180724</v>
      </c>
      <c r="E2994" s="0" t="s">
        <v>2256</v>
      </c>
      <c r="F2994" s="0" t="n">
        <v>4000</v>
      </c>
      <c r="G2994" s="0" t="n">
        <v>98.072</v>
      </c>
      <c r="H2994" s="0" t="n">
        <v>4.110124</v>
      </c>
      <c r="J2994" s="224" t="n">
        <f aca="false">ROUND(D2994/10000,0)</f>
        <v>2018</v>
      </c>
      <c r="K2994" s="224" t="n">
        <f aca="false">ROUND((D2994-J2994*10000)/100,0)</f>
        <v>7</v>
      </c>
      <c r="L2994" s="224" t="n">
        <f aca="false">D2994-J2994*10000-K2994*100</f>
        <v>24</v>
      </c>
      <c r="M2994" s="325" t="n">
        <f aca="false">DATE(J2994,K2994,L2994)</f>
        <v>43305</v>
      </c>
      <c r="N2994" s="222" t="n">
        <f aca="false">M2994+E2994</f>
        <v>43305.6394907407</v>
      </c>
      <c r="O2994" s="0" t="n">
        <v>98.072</v>
      </c>
      <c r="P2994" s="0" t="n">
        <v>4.110124</v>
      </c>
      <c r="Q2994" s="0" t="s">
        <v>288</v>
      </c>
    </row>
    <row r="2995" customFormat="false" ht="15" hidden="false" customHeight="false" outlineLevel="0" collapsed="false">
      <c r="A2995" s="0" t="s">
        <v>2059</v>
      </c>
      <c r="B2995" s="0" t="s">
        <v>288</v>
      </c>
      <c r="C2995" s="0" t="s">
        <v>325</v>
      </c>
      <c r="D2995" s="0" t="n">
        <v>20180724</v>
      </c>
      <c r="E2995" s="0" t="s">
        <v>2257</v>
      </c>
      <c r="F2995" s="0" t="n">
        <v>45000</v>
      </c>
      <c r="G2995" s="0" t="n">
        <v>98.287</v>
      </c>
      <c r="H2995" s="0" t="n">
        <v>4.058208</v>
      </c>
      <c r="J2995" s="224" t="n">
        <f aca="false">ROUND(D2995/10000,0)</f>
        <v>2018</v>
      </c>
      <c r="K2995" s="224" t="n">
        <f aca="false">ROUND((D2995-J2995*10000)/100,0)</f>
        <v>7</v>
      </c>
      <c r="L2995" s="224" t="n">
        <f aca="false">D2995-J2995*10000-K2995*100</f>
        <v>24</v>
      </c>
      <c r="M2995" s="325" t="n">
        <f aca="false">DATE(J2995,K2995,L2995)</f>
        <v>43305</v>
      </c>
      <c r="N2995" s="222" t="n">
        <f aca="false">M2995+E2995</f>
        <v>43305.6528587963</v>
      </c>
      <c r="O2995" s="0" t="n">
        <v>98.287</v>
      </c>
      <c r="P2995" s="0" t="n">
        <v>4.058208</v>
      </c>
      <c r="Q2995" s="0" t="s">
        <v>288</v>
      </c>
    </row>
    <row r="2996" customFormat="false" ht="15" hidden="false" customHeight="false" outlineLevel="0" collapsed="false">
      <c r="A2996" s="0" t="s">
        <v>2059</v>
      </c>
      <c r="B2996" s="0" t="s">
        <v>288</v>
      </c>
      <c r="C2996" s="0" t="s">
        <v>325</v>
      </c>
      <c r="D2996" s="0" t="n">
        <v>20180724</v>
      </c>
      <c r="E2996" s="0" t="s">
        <v>2258</v>
      </c>
      <c r="F2996" s="0" t="n">
        <v>12000</v>
      </c>
      <c r="G2996" s="0" t="n">
        <v>98.247</v>
      </c>
      <c r="H2996" s="0" t="n">
        <v>4.067857</v>
      </c>
      <c r="J2996" s="224" t="n">
        <f aca="false">ROUND(D2996/10000,0)</f>
        <v>2018</v>
      </c>
      <c r="K2996" s="224" t="n">
        <f aca="false">ROUND((D2996-J2996*10000)/100,0)</f>
        <v>7</v>
      </c>
      <c r="L2996" s="224" t="n">
        <f aca="false">D2996-J2996*10000-K2996*100</f>
        <v>24</v>
      </c>
      <c r="M2996" s="325" t="n">
        <f aca="false">DATE(J2996,K2996,L2996)</f>
        <v>43305</v>
      </c>
      <c r="N2996" s="222" t="n">
        <f aca="false">M2996+E2996</f>
        <v>43305.6534375</v>
      </c>
      <c r="O2996" s="0" t="n">
        <v>98.247</v>
      </c>
      <c r="P2996" s="0" t="n">
        <v>4.067857</v>
      </c>
      <c r="Q2996" s="0" t="s">
        <v>288</v>
      </c>
    </row>
    <row r="2997" customFormat="false" ht="15" hidden="false" customHeight="false" outlineLevel="0" collapsed="false">
      <c r="A2997" s="0" t="s">
        <v>2059</v>
      </c>
      <c r="B2997" s="0" t="s">
        <v>288</v>
      </c>
      <c r="C2997" s="0" t="s">
        <v>325</v>
      </c>
      <c r="D2997" s="0" t="n">
        <v>20180724</v>
      </c>
      <c r="E2997" s="0" t="s">
        <v>2259</v>
      </c>
      <c r="F2997" s="0" t="n">
        <v>33000</v>
      </c>
      <c r="G2997" s="0" t="n">
        <v>98.247</v>
      </c>
      <c r="H2997" s="0" t="n">
        <v>4.067857</v>
      </c>
      <c r="J2997" s="224" t="n">
        <f aca="false">ROUND(D2997/10000,0)</f>
        <v>2018</v>
      </c>
      <c r="K2997" s="224" t="n">
        <f aca="false">ROUND((D2997-J2997*10000)/100,0)</f>
        <v>7</v>
      </c>
      <c r="L2997" s="224" t="n">
        <f aca="false">D2997-J2997*10000-K2997*100</f>
        <v>24</v>
      </c>
      <c r="M2997" s="325" t="n">
        <f aca="false">DATE(J2997,K2997,L2997)</f>
        <v>43305</v>
      </c>
      <c r="N2997" s="222" t="n">
        <f aca="false">M2997+E2997</f>
        <v>43305.6534490741</v>
      </c>
      <c r="O2997" s="0" t="n">
        <v>98.247</v>
      </c>
      <c r="P2997" s="0" t="n">
        <v>4.067857</v>
      </c>
      <c r="Q2997" s="0" t="s">
        <v>288</v>
      </c>
    </row>
    <row r="2998" customFormat="false" ht="15" hidden="false" customHeight="false" outlineLevel="0" collapsed="false">
      <c r="A2998" s="0" t="s">
        <v>2059</v>
      </c>
      <c r="B2998" s="0" t="s">
        <v>288</v>
      </c>
      <c r="C2998" s="0" t="s">
        <v>325</v>
      </c>
      <c r="D2998" s="0" t="n">
        <v>20180724</v>
      </c>
      <c r="E2998" s="0" t="s">
        <v>2259</v>
      </c>
      <c r="F2998" s="0" t="n">
        <v>45000</v>
      </c>
      <c r="G2998" s="0" t="n">
        <v>98.247</v>
      </c>
      <c r="H2998" s="0" t="n">
        <v>4.067857</v>
      </c>
      <c r="J2998" s="224" t="n">
        <f aca="false">ROUND(D2998/10000,0)</f>
        <v>2018</v>
      </c>
      <c r="K2998" s="224" t="n">
        <f aca="false">ROUND((D2998-J2998*10000)/100,0)</f>
        <v>7</v>
      </c>
      <c r="L2998" s="224" t="n">
        <f aca="false">D2998-J2998*10000-K2998*100</f>
        <v>24</v>
      </c>
      <c r="M2998" s="325" t="n">
        <f aca="false">DATE(J2998,K2998,L2998)</f>
        <v>43305</v>
      </c>
      <c r="N2998" s="222" t="n">
        <f aca="false">M2998+E2998</f>
        <v>43305.6534490741</v>
      </c>
      <c r="O2998" s="0" t="n">
        <v>98.247</v>
      </c>
      <c r="P2998" s="0" t="n">
        <v>4.067857</v>
      </c>
      <c r="Q2998" s="0" t="s">
        <v>288</v>
      </c>
    </row>
    <row r="2999" customFormat="false" ht="15" hidden="false" customHeight="false" outlineLevel="0" collapsed="false">
      <c r="A2999" s="0" t="s">
        <v>2059</v>
      </c>
      <c r="B2999" s="0" t="s">
        <v>288</v>
      </c>
      <c r="C2999" s="0" t="s">
        <v>325</v>
      </c>
      <c r="D2999" s="0" t="n">
        <v>20180724</v>
      </c>
      <c r="E2999" s="0" t="s">
        <v>2260</v>
      </c>
      <c r="F2999" s="0" t="n">
        <v>40000</v>
      </c>
      <c r="G2999" s="0" t="n">
        <v>98.105</v>
      </c>
      <c r="H2999" s="0" t="n">
        <v>4.102147</v>
      </c>
      <c r="J2999" s="224" t="n">
        <f aca="false">ROUND(D2999/10000,0)</f>
        <v>2018</v>
      </c>
      <c r="K2999" s="224" t="n">
        <f aca="false">ROUND((D2999-J2999*10000)/100,0)</f>
        <v>7</v>
      </c>
      <c r="L2999" s="224" t="n">
        <f aca="false">D2999-J2999*10000-K2999*100</f>
        <v>24</v>
      </c>
      <c r="M2999" s="325" t="n">
        <f aca="false">DATE(J2999,K2999,L2999)</f>
        <v>43305</v>
      </c>
      <c r="N2999" s="222" t="n">
        <f aca="false">M2999+E2999</f>
        <v>43305.6564583333</v>
      </c>
      <c r="O2999" s="0" t="n">
        <v>98.105</v>
      </c>
      <c r="P2999" s="0" t="n">
        <v>4.102147</v>
      </c>
      <c r="Q2999" s="0" t="s">
        <v>288</v>
      </c>
    </row>
    <row r="3000" customFormat="false" ht="15" hidden="false" customHeight="false" outlineLevel="0" collapsed="false">
      <c r="A3000" s="0" t="s">
        <v>2059</v>
      </c>
      <c r="B3000" s="0" t="s">
        <v>288</v>
      </c>
      <c r="C3000" s="0" t="s">
        <v>325</v>
      </c>
      <c r="D3000" s="0" t="n">
        <v>20180724</v>
      </c>
      <c r="E3000" s="0" t="s">
        <v>2261</v>
      </c>
      <c r="F3000" s="0" t="n">
        <v>45000</v>
      </c>
      <c r="G3000" s="0" t="n">
        <v>98.38</v>
      </c>
      <c r="H3000" s="0" t="n">
        <v>4.035793</v>
      </c>
      <c r="J3000" s="224" t="n">
        <f aca="false">ROUND(D3000/10000,0)</f>
        <v>2018</v>
      </c>
      <c r="K3000" s="224" t="n">
        <f aca="false">ROUND((D3000-J3000*10000)/100,0)</f>
        <v>7</v>
      </c>
      <c r="L3000" s="224" t="n">
        <f aca="false">D3000-J3000*10000-K3000*100</f>
        <v>24</v>
      </c>
      <c r="M3000" s="325" t="n">
        <f aca="false">DATE(J3000,K3000,L3000)</f>
        <v>43305</v>
      </c>
      <c r="N3000" s="222" t="n">
        <f aca="false">M3000+E3000</f>
        <v>43305.6571180556</v>
      </c>
      <c r="O3000" s="0" t="n">
        <v>98.38</v>
      </c>
      <c r="P3000" s="0" t="n">
        <v>4.035793</v>
      </c>
      <c r="Q3000" s="0" t="s">
        <v>288</v>
      </c>
    </row>
    <row r="3001" customFormat="false" ht="15" hidden="false" customHeight="false" outlineLevel="0" collapsed="false">
      <c r="A3001" s="0" t="s">
        <v>2059</v>
      </c>
      <c r="B3001" s="0" t="s">
        <v>288</v>
      </c>
      <c r="C3001" s="0" t="s">
        <v>325</v>
      </c>
      <c r="D3001" s="0" t="n">
        <v>20180724</v>
      </c>
      <c r="E3001" s="0" t="s">
        <v>2261</v>
      </c>
      <c r="F3001" s="0" t="n">
        <v>5000000</v>
      </c>
      <c r="G3001" s="0" t="n">
        <v>98.122</v>
      </c>
      <c r="H3001" s="0" t="n">
        <v>4.098038</v>
      </c>
      <c r="J3001" s="224" t="n">
        <f aca="false">ROUND(D3001/10000,0)</f>
        <v>2018</v>
      </c>
      <c r="K3001" s="224" t="n">
        <f aca="false">ROUND((D3001-J3001*10000)/100,0)</f>
        <v>7</v>
      </c>
      <c r="L3001" s="224" t="n">
        <f aca="false">D3001-J3001*10000-K3001*100</f>
        <v>24</v>
      </c>
      <c r="M3001" s="325" t="n">
        <f aca="false">DATE(J3001,K3001,L3001)</f>
        <v>43305</v>
      </c>
      <c r="N3001" s="222" t="n">
        <f aca="false">M3001+E3001</f>
        <v>43305.6571180556</v>
      </c>
      <c r="O3001" s="0" t="n">
        <v>98.122</v>
      </c>
      <c r="P3001" s="0" t="n">
        <v>4.098038</v>
      </c>
      <c r="Q3001" s="0" t="s">
        <v>288</v>
      </c>
    </row>
    <row r="3002" customFormat="false" ht="15" hidden="false" customHeight="false" outlineLevel="0" collapsed="false">
      <c r="A3002" s="0" t="s">
        <v>2059</v>
      </c>
      <c r="B3002" s="0" t="s">
        <v>288</v>
      </c>
      <c r="C3002" s="0" t="s">
        <v>325</v>
      </c>
      <c r="D3002" s="0" t="n">
        <v>20180724</v>
      </c>
      <c r="E3002" s="0" t="s">
        <v>2262</v>
      </c>
      <c r="F3002" s="0" t="n">
        <v>7000</v>
      </c>
      <c r="G3002" s="0" t="n">
        <v>98.247</v>
      </c>
      <c r="H3002" s="0" t="n">
        <v>4.067857</v>
      </c>
      <c r="J3002" s="224" t="n">
        <f aca="false">ROUND(D3002/10000,0)</f>
        <v>2018</v>
      </c>
      <c r="K3002" s="224" t="n">
        <f aca="false">ROUND((D3002-J3002*10000)/100,0)</f>
        <v>7</v>
      </c>
      <c r="L3002" s="224" t="n">
        <f aca="false">D3002-J3002*10000-K3002*100</f>
        <v>24</v>
      </c>
      <c r="M3002" s="325" t="n">
        <f aca="false">DATE(J3002,K3002,L3002)</f>
        <v>43305</v>
      </c>
      <c r="N3002" s="222" t="n">
        <f aca="false">M3002+E3002</f>
        <v>43305.6581712963</v>
      </c>
      <c r="O3002" s="0" t="n">
        <v>98.247</v>
      </c>
      <c r="P3002" s="0" t="n">
        <v>4.067857</v>
      </c>
      <c r="Q3002" s="0" t="s">
        <v>288</v>
      </c>
    </row>
    <row r="3003" customFormat="false" ht="15" hidden="false" customHeight="false" outlineLevel="0" collapsed="false">
      <c r="A3003" s="0" t="s">
        <v>2059</v>
      </c>
      <c r="B3003" s="0" t="s">
        <v>288</v>
      </c>
      <c r="C3003" s="0" t="s">
        <v>325</v>
      </c>
      <c r="D3003" s="0" t="n">
        <v>20180724</v>
      </c>
      <c r="E3003" s="0" t="s">
        <v>2263</v>
      </c>
      <c r="F3003" s="0" t="n">
        <v>45000</v>
      </c>
      <c r="G3003" s="0" t="n">
        <v>98.172</v>
      </c>
      <c r="H3003" s="0" t="n">
        <v>4.085961</v>
      </c>
      <c r="J3003" s="224" t="n">
        <f aca="false">ROUND(D3003/10000,0)</f>
        <v>2018</v>
      </c>
      <c r="K3003" s="224" t="n">
        <f aca="false">ROUND((D3003-J3003*10000)/100,0)</f>
        <v>7</v>
      </c>
      <c r="L3003" s="224" t="n">
        <f aca="false">D3003-J3003*10000-K3003*100</f>
        <v>24</v>
      </c>
      <c r="M3003" s="325" t="n">
        <f aca="false">DATE(J3003,K3003,L3003)</f>
        <v>43305</v>
      </c>
      <c r="N3003" s="222" t="n">
        <f aca="false">M3003+E3003</f>
        <v>43305.6597222222</v>
      </c>
      <c r="O3003" s="0" t="n">
        <v>98.172</v>
      </c>
      <c r="P3003" s="0" t="n">
        <v>4.085961</v>
      </c>
      <c r="Q3003" s="0" t="s">
        <v>288</v>
      </c>
    </row>
    <row r="3004" customFormat="false" ht="15" hidden="false" customHeight="false" outlineLevel="0" collapsed="false">
      <c r="A3004" s="0" t="s">
        <v>2059</v>
      </c>
      <c r="B3004" s="0" t="s">
        <v>288</v>
      </c>
      <c r="C3004" s="0" t="s">
        <v>325</v>
      </c>
      <c r="D3004" s="0" t="n">
        <v>20180724</v>
      </c>
      <c r="E3004" s="0" t="s">
        <v>2264</v>
      </c>
      <c r="F3004" s="0" t="n">
        <v>7000</v>
      </c>
      <c r="G3004" s="0" t="n">
        <v>98.697</v>
      </c>
      <c r="H3004" s="0" t="n">
        <v>3.959573</v>
      </c>
      <c r="J3004" s="224" t="n">
        <f aca="false">ROUND(D3004/10000,0)</f>
        <v>2018</v>
      </c>
      <c r="K3004" s="224" t="n">
        <f aca="false">ROUND((D3004-J3004*10000)/100,0)</f>
        <v>7</v>
      </c>
      <c r="L3004" s="224" t="n">
        <f aca="false">D3004-J3004*10000-K3004*100</f>
        <v>24</v>
      </c>
      <c r="M3004" s="325" t="n">
        <f aca="false">DATE(J3004,K3004,L3004)</f>
        <v>43305</v>
      </c>
      <c r="N3004" s="222" t="n">
        <f aca="false">M3004+E3004</f>
        <v>43305.6847453704</v>
      </c>
      <c r="O3004" s="0" t="n">
        <v>98.697</v>
      </c>
      <c r="P3004" s="0" t="n">
        <v>3.959573</v>
      </c>
      <c r="Q3004" s="0" t="s">
        <v>288</v>
      </c>
    </row>
    <row r="3005" customFormat="false" ht="15" hidden="false" customHeight="false" outlineLevel="0" collapsed="false">
      <c r="A3005" s="0" t="s">
        <v>2059</v>
      </c>
      <c r="B3005" s="0" t="s">
        <v>288</v>
      </c>
      <c r="C3005" s="0" t="s">
        <v>325</v>
      </c>
      <c r="D3005" s="0" t="n">
        <v>20180724</v>
      </c>
      <c r="E3005" s="0" t="s">
        <v>2265</v>
      </c>
      <c r="F3005" s="0" t="n">
        <v>400000</v>
      </c>
      <c r="G3005" s="0" t="n">
        <v>98.139</v>
      </c>
      <c r="H3005" s="0" t="n">
        <v>4.093931</v>
      </c>
      <c r="J3005" s="224" t="n">
        <f aca="false">ROUND(D3005/10000,0)</f>
        <v>2018</v>
      </c>
      <c r="K3005" s="224" t="n">
        <f aca="false">ROUND((D3005-J3005*10000)/100,0)</f>
        <v>7</v>
      </c>
      <c r="L3005" s="224" t="n">
        <f aca="false">D3005-J3005*10000-K3005*100</f>
        <v>24</v>
      </c>
      <c r="M3005" s="325" t="n">
        <f aca="false">DATE(J3005,K3005,L3005)</f>
        <v>43305</v>
      </c>
      <c r="N3005" s="222" t="n">
        <f aca="false">M3005+E3005</f>
        <v>43305.690150463</v>
      </c>
      <c r="O3005" s="0" t="n">
        <v>98.139</v>
      </c>
      <c r="P3005" s="0" t="n">
        <v>4.093931</v>
      </c>
      <c r="Q3005" s="0" t="s">
        <v>288</v>
      </c>
    </row>
    <row r="3006" customFormat="false" ht="15" hidden="false" customHeight="false" outlineLevel="0" collapsed="false">
      <c r="A3006" s="0" t="s">
        <v>2059</v>
      </c>
      <c r="B3006" s="0" t="s">
        <v>288</v>
      </c>
      <c r="C3006" s="0" t="s">
        <v>325</v>
      </c>
      <c r="D3006" s="0" t="n">
        <v>20180725</v>
      </c>
      <c r="E3006" s="0" t="s">
        <v>2266</v>
      </c>
      <c r="F3006" s="0" t="n">
        <v>100000</v>
      </c>
      <c r="G3006" s="0" t="n">
        <v>98.202</v>
      </c>
      <c r="H3006" s="0" t="n">
        <v>4.078965</v>
      </c>
      <c r="J3006" s="224" t="n">
        <f aca="false">ROUND(D3006/10000,0)</f>
        <v>2018</v>
      </c>
      <c r="K3006" s="224" t="n">
        <f aca="false">ROUND((D3006-J3006*10000)/100,0)</f>
        <v>7</v>
      </c>
      <c r="L3006" s="224" t="n">
        <f aca="false">D3006-J3006*10000-K3006*100</f>
        <v>25</v>
      </c>
      <c r="M3006" s="325" t="n">
        <f aca="false">DATE(J3006,K3006,L3006)</f>
        <v>43306</v>
      </c>
      <c r="N3006" s="222" t="n">
        <f aca="false">M3006+E3006</f>
        <v>43306.3676736111</v>
      </c>
      <c r="O3006" s="0" t="n">
        <v>98.202</v>
      </c>
      <c r="P3006" s="0" t="n">
        <v>4.078965</v>
      </c>
      <c r="Q3006" s="0" t="s">
        <v>288</v>
      </c>
    </row>
    <row r="3007" customFormat="false" ht="15" hidden="false" customHeight="false" outlineLevel="0" collapsed="false">
      <c r="A3007" s="0" t="s">
        <v>2059</v>
      </c>
      <c r="B3007" s="0" t="s">
        <v>288</v>
      </c>
      <c r="C3007" s="0" t="s">
        <v>325</v>
      </c>
      <c r="D3007" s="0" t="n">
        <v>20180725</v>
      </c>
      <c r="E3007" s="0" t="s">
        <v>2267</v>
      </c>
      <c r="F3007" s="0" t="n">
        <v>58000</v>
      </c>
      <c r="G3007" s="0" t="n">
        <v>98.248</v>
      </c>
      <c r="H3007" s="0" t="n">
        <v>4.067857</v>
      </c>
      <c r="J3007" s="224" t="n">
        <f aca="false">ROUND(D3007/10000,0)</f>
        <v>2018</v>
      </c>
      <c r="K3007" s="224" t="n">
        <f aca="false">ROUND((D3007-J3007*10000)/100,0)</f>
        <v>7</v>
      </c>
      <c r="L3007" s="224" t="n">
        <f aca="false">D3007-J3007*10000-K3007*100</f>
        <v>25</v>
      </c>
      <c r="M3007" s="325" t="n">
        <f aca="false">DATE(J3007,K3007,L3007)</f>
        <v>43306</v>
      </c>
      <c r="N3007" s="222" t="n">
        <f aca="false">M3007+E3007</f>
        <v>43306.4049305556</v>
      </c>
      <c r="O3007" s="0" t="n">
        <v>98.248</v>
      </c>
      <c r="P3007" s="0" t="n">
        <v>4.067857</v>
      </c>
      <c r="Q3007" s="0" t="s">
        <v>288</v>
      </c>
    </row>
    <row r="3008" customFormat="false" ht="15" hidden="false" customHeight="false" outlineLevel="0" collapsed="false">
      <c r="A3008" s="0" t="s">
        <v>2059</v>
      </c>
      <c r="B3008" s="0" t="s">
        <v>288</v>
      </c>
      <c r="C3008" s="0" t="s">
        <v>325</v>
      </c>
      <c r="D3008" s="0" t="n">
        <v>20180725</v>
      </c>
      <c r="E3008" s="0" t="s">
        <v>2267</v>
      </c>
      <c r="F3008" s="0" t="n">
        <v>58000</v>
      </c>
      <c r="G3008" s="0" t="n">
        <v>99.598</v>
      </c>
      <c r="H3008" s="0" t="n">
        <v>3.74454</v>
      </c>
      <c r="J3008" s="224" t="n">
        <f aca="false">ROUND(D3008/10000,0)</f>
        <v>2018</v>
      </c>
      <c r="K3008" s="224" t="n">
        <f aca="false">ROUND((D3008-J3008*10000)/100,0)</f>
        <v>7</v>
      </c>
      <c r="L3008" s="224" t="n">
        <f aca="false">D3008-J3008*10000-K3008*100</f>
        <v>25</v>
      </c>
      <c r="M3008" s="325" t="n">
        <f aca="false">DATE(J3008,K3008,L3008)</f>
        <v>43306</v>
      </c>
      <c r="N3008" s="222" t="n">
        <f aca="false">M3008+E3008</f>
        <v>43306.4049305556</v>
      </c>
      <c r="O3008" s="0" t="n">
        <v>99.598</v>
      </c>
      <c r="P3008" s="0" t="n">
        <v>3.74454</v>
      </c>
      <c r="Q3008" s="0" t="s">
        <v>288</v>
      </c>
    </row>
    <row r="3009" customFormat="false" ht="15" hidden="false" customHeight="false" outlineLevel="0" collapsed="false">
      <c r="A3009" s="0" t="s">
        <v>2059</v>
      </c>
      <c r="B3009" s="0" t="s">
        <v>288</v>
      </c>
      <c r="C3009" s="0" t="s">
        <v>325</v>
      </c>
      <c r="D3009" s="0" t="n">
        <v>20180725</v>
      </c>
      <c r="E3009" s="0" t="s">
        <v>2268</v>
      </c>
      <c r="F3009" s="0" t="n">
        <v>3000000</v>
      </c>
      <c r="G3009" s="0" t="n">
        <v>98.131</v>
      </c>
      <c r="H3009" s="0" t="n">
        <v>4.096121</v>
      </c>
      <c r="J3009" s="224" t="n">
        <f aca="false">ROUND(D3009/10000,0)</f>
        <v>2018</v>
      </c>
      <c r="K3009" s="224" t="n">
        <f aca="false">ROUND((D3009-J3009*10000)/100,0)</f>
        <v>7</v>
      </c>
      <c r="L3009" s="224" t="n">
        <f aca="false">D3009-J3009*10000-K3009*100</f>
        <v>25</v>
      </c>
      <c r="M3009" s="325" t="n">
        <f aca="false">DATE(J3009,K3009,L3009)</f>
        <v>43306</v>
      </c>
      <c r="N3009" s="222" t="n">
        <f aca="false">M3009+E3009</f>
        <v>43306.4110069445</v>
      </c>
      <c r="O3009" s="0" t="n">
        <v>98.131</v>
      </c>
      <c r="P3009" s="0" t="n">
        <v>4.096121</v>
      </c>
      <c r="Q3009" s="0" t="s">
        <v>288</v>
      </c>
    </row>
    <row r="3010" customFormat="false" ht="15" hidden="false" customHeight="false" outlineLevel="0" collapsed="false">
      <c r="A3010" s="0" t="s">
        <v>2059</v>
      </c>
      <c r="B3010" s="0" t="s">
        <v>288</v>
      </c>
      <c r="C3010" s="0" t="s">
        <v>325</v>
      </c>
      <c r="D3010" s="0" t="n">
        <v>20180725</v>
      </c>
      <c r="E3010" s="0" t="s">
        <v>2269</v>
      </c>
      <c r="F3010" s="0" t="n">
        <v>20000</v>
      </c>
      <c r="G3010" s="0" t="n">
        <v>98.248</v>
      </c>
      <c r="H3010" s="0" t="n">
        <v>4.067857</v>
      </c>
      <c r="J3010" s="224" t="n">
        <f aca="false">ROUND(D3010/10000,0)</f>
        <v>2018</v>
      </c>
      <c r="K3010" s="224" t="n">
        <f aca="false">ROUND((D3010-J3010*10000)/100,0)</f>
        <v>7</v>
      </c>
      <c r="L3010" s="224" t="n">
        <f aca="false">D3010-J3010*10000-K3010*100</f>
        <v>25</v>
      </c>
      <c r="M3010" s="325" t="n">
        <f aca="false">DATE(J3010,K3010,L3010)</f>
        <v>43306</v>
      </c>
      <c r="N3010" s="222" t="n">
        <f aca="false">M3010+E3010</f>
        <v>43306.4220486111</v>
      </c>
      <c r="O3010" s="0" t="n">
        <v>98.248</v>
      </c>
      <c r="P3010" s="0" t="n">
        <v>4.067857</v>
      </c>
      <c r="Q3010" s="0" t="s">
        <v>288</v>
      </c>
    </row>
    <row r="3011" customFormat="false" ht="15" hidden="false" customHeight="false" outlineLevel="0" collapsed="false">
      <c r="A3011" s="0" t="s">
        <v>2059</v>
      </c>
      <c r="B3011" s="0" t="s">
        <v>288</v>
      </c>
      <c r="C3011" s="0" t="s">
        <v>325</v>
      </c>
      <c r="D3011" s="0" t="n">
        <v>20180725</v>
      </c>
      <c r="E3011" s="0" t="s">
        <v>2269</v>
      </c>
      <c r="F3011" s="0" t="n">
        <v>20000</v>
      </c>
      <c r="G3011" s="0" t="n">
        <v>98.348</v>
      </c>
      <c r="H3011" s="0" t="n">
        <v>4.043731</v>
      </c>
      <c r="J3011" s="224" t="n">
        <f aca="false">ROUND(D3011/10000,0)</f>
        <v>2018</v>
      </c>
      <c r="K3011" s="224" t="n">
        <f aca="false">ROUND((D3011-J3011*10000)/100,0)</f>
        <v>7</v>
      </c>
      <c r="L3011" s="224" t="n">
        <f aca="false">D3011-J3011*10000-K3011*100</f>
        <v>25</v>
      </c>
      <c r="M3011" s="325" t="n">
        <f aca="false">DATE(J3011,K3011,L3011)</f>
        <v>43306</v>
      </c>
      <c r="N3011" s="222" t="n">
        <f aca="false">M3011+E3011</f>
        <v>43306.4220486111</v>
      </c>
      <c r="O3011" s="0" t="n">
        <v>98.348</v>
      </c>
      <c r="P3011" s="0" t="n">
        <v>4.043731</v>
      </c>
      <c r="Q3011" s="0" t="s">
        <v>288</v>
      </c>
    </row>
    <row r="3012" customFormat="false" ht="15" hidden="false" customHeight="false" outlineLevel="0" collapsed="false">
      <c r="A3012" s="0" t="s">
        <v>2059</v>
      </c>
      <c r="B3012" s="0" t="s">
        <v>288</v>
      </c>
      <c r="C3012" s="0" t="s">
        <v>325</v>
      </c>
      <c r="D3012" s="0" t="n">
        <v>20180725</v>
      </c>
      <c r="E3012" s="0" t="s">
        <v>2270</v>
      </c>
      <c r="F3012" s="0" t="n">
        <v>81000</v>
      </c>
      <c r="G3012" s="0" t="n">
        <v>98.181</v>
      </c>
      <c r="H3012" s="0" t="n">
        <v>4.084037</v>
      </c>
      <c r="J3012" s="224" t="n">
        <f aca="false">ROUND(D3012/10000,0)</f>
        <v>2018</v>
      </c>
      <c r="K3012" s="224" t="n">
        <f aca="false">ROUND((D3012-J3012*10000)/100,0)</f>
        <v>7</v>
      </c>
      <c r="L3012" s="224" t="n">
        <f aca="false">D3012-J3012*10000-K3012*100</f>
        <v>25</v>
      </c>
      <c r="M3012" s="325" t="n">
        <f aca="false">DATE(J3012,K3012,L3012)</f>
        <v>43306</v>
      </c>
      <c r="N3012" s="222" t="n">
        <f aca="false">M3012+E3012</f>
        <v>43306.4296875</v>
      </c>
      <c r="O3012" s="0" t="n">
        <v>98.181</v>
      </c>
      <c r="P3012" s="0" t="n">
        <v>4.084037</v>
      </c>
      <c r="Q3012" s="0" t="s">
        <v>288</v>
      </c>
    </row>
    <row r="3013" customFormat="false" ht="15" hidden="false" customHeight="false" outlineLevel="0" collapsed="false">
      <c r="A3013" s="0" t="s">
        <v>2059</v>
      </c>
      <c r="B3013" s="0" t="s">
        <v>288</v>
      </c>
      <c r="C3013" s="0" t="s">
        <v>325</v>
      </c>
      <c r="D3013" s="0" t="n">
        <v>20180725</v>
      </c>
      <c r="E3013" s="0" t="s">
        <v>2271</v>
      </c>
      <c r="F3013" s="0" t="n">
        <v>81000</v>
      </c>
      <c r="G3013" s="0" t="n">
        <v>98.223</v>
      </c>
      <c r="H3013" s="0" t="n">
        <v>4.073893</v>
      </c>
      <c r="J3013" s="224" t="n">
        <f aca="false">ROUND(D3013/10000,0)</f>
        <v>2018</v>
      </c>
      <c r="K3013" s="224" t="n">
        <f aca="false">ROUND((D3013-J3013*10000)/100,0)</f>
        <v>7</v>
      </c>
      <c r="L3013" s="224" t="n">
        <f aca="false">D3013-J3013*10000-K3013*100</f>
        <v>25</v>
      </c>
      <c r="M3013" s="325" t="n">
        <f aca="false">DATE(J3013,K3013,L3013)</f>
        <v>43306</v>
      </c>
      <c r="N3013" s="222" t="n">
        <f aca="false">M3013+E3013</f>
        <v>43306.4297106481</v>
      </c>
      <c r="O3013" s="0" t="n">
        <v>98.223</v>
      </c>
      <c r="P3013" s="0" t="n">
        <v>4.073893</v>
      </c>
      <c r="Q3013" s="0" t="s">
        <v>288</v>
      </c>
    </row>
    <row r="3014" customFormat="false" ht="15" hidden="false" customHeight="false" outlineLevel="0" collapsed="false">
      <c r="A3014" s="0" t="s">
        <v>2059</v>
      </c>
      <c r="B3014" s="0" t="s">
        <v>288</v>
      </c>
      <c r="C3014" s="0" t="s">
        <v>325</v>
      </c>
      <c r="D3014" s="0" t="n">
        <v>20180725</v>
      </c>
      <c r="E3014" s="0" t="s">
        <v>2272</v>
      </c>
      <c r="F3014" s="0" t="n">
        <v>72000</v>
      </c>
      <c r="G3014" s="0" t="n">
        <v>98.107</v>
      </c>
      <c r="H3014" s="0" t="n">
        <v>4.101923</v>
      </c>
      <c r="J3014" s="224" t="n">
        <f aca="false">ROUND(D3014/10000,0)</f>
        <v>2018</v>
      </c>
      <c r="K3014" s="224" t="n">
        <f aca="false">ROUND((D3014-J3014*10000)/100,0)</f>
        <v>7</v>
      </c>
      <c r="L3014" s="224" t="n">
        <f aca="false">D3014-J3014*10000-K3014*100</f>
        <v>25</v>
      </c>
      <c r="M3014" s="325" t="n">
        <f aca="false">DATE(J3014,K3014,L3014)</f>
        <v>43306</v>
      </c>
      <c r="N3014" s="222" t="n">
        <f aca="false">M3014+E3014</f>
        <v>43306.4415856482</v>
      </c>
      <c r="O3014" s="0" t="n">
        <v>98.107</v>
      </c>
      <c r="P3014" s="0" t="n">
        <v>4.101923</v>
      </c>
      <c r="Q3014" s="0" t="s">
        <v>288</v>
      </c>
    </row>
    <row r="3015" customFormat="false" ht="15" hidden="false" customHeight="false" outlineLevel="0" collapsed="false">
      <c r="A3015" s="0" t="s">
        <v>2059</v>
      </c>
      <c r="B3015" s="0" t="s">
        <v>288</v>
      </c>
      <c r="C3015" s="0" t="s">
        <v>325</v>
      </c>
      <c r="D3015" s="0" t="n">
        <v>20180725</v>
      </c>
      <c r="E3015" s="0" t="s">
        <v>2273</v>
      </c>
      <c r="F3015" s="0" t="n">
        <v>41000</v>
      </c>
      <c r="G3015" s="0" t="n">
        <v>98.248</v>
      </c>
      <c r="H3015" s="0" t="n">
        <v>4.067857</v>
      </c>
      <c r="J3015" s="224" t="n">
        <f aca="false">ROUND(D3015/10000,0)</f>
        <v>2018</v>
      </c>
      <c r="K3015" s="224" t="n">
        <f aca="false">ROUND((D3015-J3015*10000)/100,0)</f>
        <v>7</v>
      </c>
      <c r="L3015" s="224" t="n">
        <f aca="false">D3015-J3015*10000-K3015*100</f>
        <v>25</v>
      </c>
      <c r="M3015" s="325" t="n">
        <f aca="false">DATE(J3015,K3015,L3015)</f>
        <v>43306</v>
      </c>
      <c r="N3015" s="222" t="n">
        <f aca="false">M3015+E3015</f>
        <v>43306.452974537</v>
      </c>
      <c r="O3015" s="0" t="n">
        <v>98.248</v>
      </c>
      <c r="P3015" s="0" t="n">
        <v>4.067857</v>
      </c>
      <c r="Q3015" s="0" t="s">
        <v>288</v>
      </c>
    </row>
    <row r="3016" customFormat="false" ht="15" hidden="false" customHeight="false" outlineLevel="0" collapsed="false">
      <c r="A3016" s="0" t="s">
        <v>2059</v>
      </c>
      <c r="B3016" s="0" t="s">
        <v>288</v>
      </c>
      <c r="C3016" s="0" t="s">
        <v>325</v>
      </c>
      <c r="D3016" s="0" t="n">
        <v>20180725</v>
      </c>
      <c r="E3016" s="0" t="s">
        <v>2274</v>
      </c>
      <c r="F3016" s="0" t="n">
        <v>41000</v>
      </c>
      <c r="G3016" s="0" t="n">
        <v>98.348</v>
      </c>
      <c r="H3016" s="0" t="n">
        <v>4.043731</v>
      </c>
      <c r="J3016" s="224" t="n">
        <f aca="false">ROUND(D3016/10000,0)</f>
        <v>2018</v>
      </c>
      <c r="K3016" s="224" t="n">
        <f aca="false">ROUND((D3016-J3016*10000)/100,0)</f>
        <v>7</v>
      </c>
      <c r="L3016" s="224" t="n">
        <f aca="false">D3016-J3016*10000-K3016*100</f>
        <v>25</v>
      </c>
      <c r="M3016" s="325" t="n">
        <f aca="false">DATE(J3016,K3016,L3016)</f>
        <v>43306</v>
      </c>
      <c r="N3016" s="222" t="n">
        <f aca="false">M3016+E3016</f>
        <v>43306.4530324074</v>
      </c>
      <c r="O3016" s="0" t="n">
        <v>98.348</v>
      </c>
      <c r="P3016" s="0" t="n">
        <v>4.043731</v>
      </c>
      <c r="Q3016" s="0" t="s">
        <v>288</v>
      </c>
    </row>
    <row r="3017" customFormat="false" ht="15" hidden="false" customHeight="false" outlineLevel="0" collapsed="false">
      <c r="A3017" s="0" t="s">
        <v>2059</v>
      </c>
      <c r="B3017" s="0" t="s">
        <v>288</v>
      </c>
      <c r="C3017" s="0" t="s">
        <v>325</v>
      </c>
      <c r="D3017" s="0" t="n">
        <v>20180725</v>
      </c>
      <c r="E3017" s="0" t="s">
        <v>2275</v>
      </c>
      <c r="F3017" s="0" t="n">
        <v>6000</v>
      </c>
      <c r="G3017" s="0" t="n">
        <v>97.972333</v>
      </c>
      <c r="H3017" s="0" t="n">
        <v>4.134513</v>
      </c>
      <c r="J3017" s="224" t="n">
        <f aca="false">ROUND(D3017/10000,0)</f>
        <v>2018</v>
      </c>
      <c r="K3017" s="224" t="n">
        <f aca="false">ROUND((D3017-J3017*10000)/100,0)</f>
        <v>7</v>
      </c>
      <c r="L3017" s="224" t="n">
        <f aca="false">D3017-J3017*10000-K3017*100</f>
        <v>25</v>
      </c>
      <c r="M3017" s="325" t="n">
        <f aca="false">DATE(J3017,K3017,L3017)</f>
        <v>43306</v>
      </c>
      <c r="N3017" s="222" t="n">
        <f aca="false">M3017+E3017</f>
        <v>43306.4632523148</v>
      </c>
      <c r="O3017" s="0" t="n">
        <v>97.972333</v>
      </c>
      <c r="P3017" s="0" t="n">
        <v>4.134513</v>
      </c>
      <c r="Q3017" s="0" t="s">
        <v>288</v>
      </c>
    </row>
    <row r="3018" customFormat="false" ht="15" hidden="false" customHeight="false" outlineLevel="0" collapsed="false">
      <c r="A3018" s="0" t="s">
        <v>2059</v>
      </c>
      <c r="B3018" s="0" t="s">
        <v>288</v>
      </c>
      <c r="C3018" s="0" t="s">
        <v>325</v>
      </c>
      <c r="D3018" s="0" t="n">
        <v>20180725</v>
      </c>
      <c r="E3018" s="0" t="s">
        <v>2275</v>
      </c>
      <c r="F3018" s="0" t="n">
        <v>6000</v>
      </c>
      <c r="G3018" s="0" t="n">
        <v>98.131</v>
      </c>
      <c r="H3018" s="0" t="n">
        <v>4.096121</v>
      </c>
      <c r="J3018" s="224" t="n">
        <f aca="false">ROUND(D3018/10000,0)</f>
        <v>2018</v>
      </c>
      <c r="K3018" s="224" t="n">
        <f aca="false">ROUND((D3018-J3018*10000)/100,0)</f>
        <v>7</v>
      </c>
      <c r="L3018" s="224" t="n">
        <f aca="false">D3018-J3018*10000-K3018*100</f>
        <v>25</v>
      </c>
      <c r="M3018" s="325" t="n">
        <f aca="false">DATE(J3018,K3018,L3018)</f>
        <v>43306</v>
      </c>
      <c r="N3018" s="222" t="n">
        <f aca="false">M3018+E3018</f>
        <v>43306.4632523148</v>
      </c>
      <c r="O3018" s="0" t="n">
        <v>98.131</v>
      </c>
      <c r="P3018" s="0" t="n">
        <v>4.096121</v>
      </c>
      <c r="Q3018" s="0" t="s">
        <v>288</v>
      </c>
    </row>
    <row r="3019" customFormat="false" ht="15" hidden="false" customHeight="false" outlineLevel="0" collapsed="false">
      <c r="A3019" s="0" t="s">
        <v>2059</v>
      </c>
      <c r="B3019" s="0" t="s">
        <v>288</v>
      </c>
      <c r="C3019" s="0" t="s">
        <v>325</v>
      </c>
      <c r="D3019" s="0" t="n">
        <v>20180725</v>
      </c>
      <c r="E3019" s="0" t="s">
        <v>1210</v>
      </c>
      <c r="F3019" s="0" t="n">
        <v>54000</v>
      </c>
      <c r="G3019" s="0" t="n">
        <v>98.206</v>
      </c>
      <c r="H3019" s="0" t="n">
        <v>4.077998</v>
      </c>
      <c r="J3019" s="224" t="n">
        <f aca="false">ROUND(D3019/10000,0)</f>
        <v>2018</v>
      </c>
      <c r="K3019" s="224" t="n">
        <f aca="false">ROUND((D3019-J3019*10000)/100,0)</f>
        <v>7</v>
      </c>
      <c r="L3019" s="224" t="n">
        <f aca="false">D3019-J3019*10000-K3019*100</f>
        <v>25</v>
      </c>
      <c r="M3019" s="325" t="n">
        <f aca="false">DATE(J3019,K3019,L3019)</f>
        <v>43306</v>
      </c>
      <c r="N3019" s="222" t="n">
        <f aca="false">M3019+E3019</f>
        <v>43306.4701388889</v>
      </c>
      <c r="O3019" s="0" t="n">
        <v>98.206</v>
      </c>
      <c r="P3019" s="0" t="n">
        <v>4.077998</v>
      </c>
      <c r="Q3019" s="0" t="s">
        <v>288</v>
      </c>
    </row>
    <row r="3020" customFormat="false" ht="15" hidden="false" customHeight="false" outlineLevel="0" collapsed="false">
      <c r="A3020" s="0" t="s">
        <v>2059</v>
      </c>
      <c r="B3020" s="0" t="s">
        <v>288</v>
      </c>
      <c r="C3020" s="0" t="s">
        <v>325</v>
      </c>
      <c r="D3020" s="0" t="n">
        <v>20180725</v>
      </c>
      <c r="E3020" s="0" t="s">
        <v>1210</v>
      </c>
      <c r="F3020" s="0" t="n">
        <v>54000</v>
      </c>
      <c r="G3020" s="0" t="n">
        <v>98.206</v>
      </c>
      <c r="H3020" s="0" t="n">
        <v>4.077998</v>
      </c>
      <c r="J3020" s="224" t="n">
        <f aca="false">ROUND(D3020/10000,0)</f>
        <v>2018</v>
      </c>
      <c r="K3020" s="224" t="n">
        <f aca="false">ROUND((D3020-J3020*10000)/100,0)</f>
        <v>7</v>
      </c>
      <c r="L3020" s="224" t="n">
        <f aca="false">D3020-J3020*10000-K3020*100</f>
        <v>25</v>
      </c>
      <c r="M3020" s="325" t="n">
        <f aca="false">DATE(J3020,K3020,L3020)</f>
        <v>43306</v>
      </c>
      <c r="N3020" s="222" t="n">
        <f aca="false">M3020+E3020</f>
        <v>43306.4701388889</v>
      </c>
      <c r="O3020" s="0" t="n">
        <v>98.206</v>
      </c>
      <c r="P3020" s="0" t="n">
        <v>4.077998</v>
      </c>
      <c r="Q3020" s="0" t="s">
        <v>288</v>
      </c>
    </row>
    <row r="3021" customFormat="false" ht="15" hidden="false" customHeight="false" outlineLevel="0" collapsed="false">
      <c r="A3021" s="0" t="s">
        <v>2059</v>
      </c>
      <c r="B3021" s="0" t="s">
        <v>288</v>
      </c>
      <c r="C3021" s="0" t="s">
        <v>325</v>
      </c>
      <c r="D3021" s="0" t="n">
        <v>20180725</v>
      </c>
      <c r="E3021" s="0" t="s">
        <v>2276</v>
      </c>
      <c r="F3021" s="0" t="n">
        <v>10000</v>
      </c>
      <c r="G3021" s="0" t="n">
        <v>98.287</v>
      </c>
      <c r="H3021" s="0" t="n">
        <v>4.058444</v>
      </c>
      <c r="J3021" s="224" t="n">
        <f aca="false">ROUND(D3021/10000,0)</f>
        <v>2018</v>
      </c>
      <c r="K3021" s="224" t="n">
        <f aca="false">ROUND((D3021-J3021*10000)/100,0)</f>
        <v>7</v>
      </c>
      <c r="L3021" s="224" t="n">
        <f aca="false">D3021-J3021*10000-K3021*100</f>
        <v>25</v>
      </c>
      <c r="M3021" s="325" t="n">
        <f aca="false">DATE(J3021,K3021,L3021)</f>
        <v>43306</v>
      </c>
      <c r="N3021" s="222" t="n">
        <f aca="false">M3021+E3021</f>
        <v>43306.4745023148</v>
      </c>
      <c r="O3021" s="0" t="n">
        <v>98.287</v>
      </c>
      <c r="P3021" s="0" t="n">
        <v>4.058444</v>
      </c>
      <c r="Q3021" s="0" t="s">
        <v>288</v>
      </c>
    </row>
    <row r="3022" customFormat="false" ht="15" hidden="false" customHeight="false" outlineLevel="0" collapsed="false">
      <c r="A3022" s="0" t="s">
        <v>2059</v>
      </c>
      <c r="B3022" s="0" t="s">
        <v>288</v>
      </c>
      <c r="C3022" s="0" t="s">
        <v>325</v>
      </c>
      <c r="D3022" s="0" t="n">
        <v>20180725</v>
      </c>
      <c r="E3022" s="0" t="s">
        <v>2276</v>
      </c>
      <c r="F3022" s="0" t="n">
        <v>10000</v>
      </c>
      <c r="G3022" s="0" t="n">
        <v>98.387</v>
      </c>
      <c r="H3022" s="0" t="n">
        <v>4.034329</v>
      </c>
      <c r="J3022" s="224" t="n">
        <f aca="false">ROUND(D3022/10000,0)</f>
        <v>2018</v>
      </c>
      <c r="K3022" s="224" t="n">
        <f aca="false">ROUND((D3022-J3022*10000)/100,0)</f>
        <v>7</v>
      </c>
      <c r="L3022" s="224" t="n">
        <f aca="false">D3022-J3022*10000-K3022*100</f>
        <v>25</v>
      </c>
      <c r="M3022" s="325" t="n">
        <f aca="false">DATE(J3022,K3022,L3022)</f>
        <v>43306</v>
      </c>
      <c r="N3022" s="222" t="n">
        <f aca="false">M3022+E3022</f>
        <v>43306.4745023148</v>
      </c>
      <c r="O3022" s="0" t="n">
        <v>98.387</v>
      </c>
      <c r="P3022" s="0" t="n">
        <v>4.034329</v>
      </c>
      <c r="Q3022" s="0" t="s">
        <v>288</v>
      </c>
    </row>
    <row r="3023" customFormat="false" ht="15" hidden="false" customHeight="false" outlineLevel="0" collapsed="false">
      <c r="A3023" s="0" t="s">
        <v>2059</v>
      </c>
      <c r="B3023" s="0" t="s">
        <v>288</v>
      </c>
      <c r="C3023" s="0" t="s">
        <v>325</v>
      </c>
      <c r="D3023" s="0" t="n">
        <v>20180725</v>
      </c>
      <c r="E3023" s="0" t="s">
        <v>2276</v>
      </c>
      <c r="F3023" s="0" t="n">
        <v>10000</v>
      </c>
      <c r="G3023" s="0" t="n">
        <v>98.287</v>
      </c>
      <c r="H3023" s="0" t="n">
        <v>4.058444</v>
      </c>
      <c r="J3023" s="224" t="n">
        <f aca="false">ROUND(D3023/10000,0)</f>
        <v>2018</v>
      </c>
      <c r="K3023" s="224" t="n">
        <f aca="false">ROUND((D3023-J3023*10000)/100,0)</f>
        <v>7</v>
      </c>
      <c r="L3023" s="224" t="n">
        <f aca="false">D3023-J3023*10000-K3023*100</f>
        <v>25</v>
      </c>
      <c r="M3023" s="325" t="n">
        <f aca="false">DATE(J3023,K3023,L3023)</f>
        <v>43306</v>
      </c>
      <c r="N3023" s="222" t="n">
        <f aca="false">M3023+E3023</f>
        <v>43306.4745023148</v>
      </c>
      <c r="O3023" s="0" t="n">
        <v>98.287</v>
      </c>
      <c r="P3023" s="0" t="n">
        <v>4.058444</v>
      </c>
      <c r="Q3023" s="0" t="s">
        <v>288</v>
      </c>
    </row>
    <row r="3024" customFormat="false" ht="15" hidden="false" customHeight="false" outlineLevel="0" collapsed="false">
      <c r="A3024" s="0" t="s">
        <v>2059</v>
      </c>
      <c r="B3024" s="0" t="s">
        <v>288</v>
      </c>
      <c r="C3024" s="0" t="s">
        <v>325</v>
      </c>
      <c r="D3024" s="0" t="n">
        <v>20180725</v>
      </c>
      <c r="E3024" s="0" t="s">
        <v>2277</v>
      </c>
      <c r="F3024" s="0" t="n">
        <v>300000</v>
      </c>
      <c r="G3024" s="0" t="n">
        <v>98.194</v>
      </c>
      <c r="H3024" s="0" t="n">
        <v>4.080897</v>
      </c>
      <c r="J3024" s="224" t="n">
        <f aca="false">ROUND(D3024/10000,0)</f>
        <v>2018</v>
      </c>
      <c r="K3024" s="224" t="n">
        <f aca="false">ROUND((D3024-J3024*10000)/100,0)</f>
        <v>7</v>
      </c>
      <c r="L3024" s="224" t="n">
        <f aca="false">D3024-J3024*10000-K3024*100</f>
        <v>25</v>
      </c>
      <c r="M3024" s="325" t="n">
        <f aca="false">DATE(J3024,K3024,L3024)</f>
        <v>43306</v>
      </c>
      <c r="N3024" s="222" t="n">
        <f aca="false">M3024+E3024</f>
        <v>43306.4821759259</v>
      </c>
      <c r="O3024" s="0" t="n">
        <v>98.194</v>
      </c>
      <c r="P3024" s="0" t="n">
        <v>4.080897</v>
      </c>
      <c r="Q3024" s="0" t="s">
        <v>288</v>
      </c>
    </row>
    <row r="3025" customFormat="false" ht="15" hidden="false" customHeight="false" outlineLevel="0" collapsed="false">
      <c r="A3025" s="0" t="s">
        <v>2059</v>
      </c>
      <c r="B3025" s="0" t="s">
        <v>288</v>
      </c>
      <c r="C3025" s="0" t="s">
        <v>325</v>
      </c>
      <c r="D3025" s="0" t="n">
        <v>20180725</v>
      </c>
      <c r="E3025" s="0" t="s">
        <v>1766</v>
      </c>
      <c r="F3025" s="0" t="n">
        <v>50000</v>
      </c>
      <c r="G3025" s="0" t="n">
        <v>98.29</v>
      </c>
      <c r="H3025" s="0" t="n">
        <v>4.05772</v>
      </c>
      <c r="J3025" s="224" t="n">
        <f aca="false">ROUND(D3025/10000,0)</f>
        <v>2018</v>
      </c>
      <c r="K3025" s="224" t="n">
        <f aca="false">ROUND((D3025-J3025*10000)/100,0)</f>
        <v>7</v>
      </c>
      <c r="L3025" s="224" t="n">
        <f aca="false">D3025-J3025*10000-K3025*100</f>
        <v>25</v>
      </c>
      <c r="M3025" s="325" t="n">
        <f aca="false">DATE(J3025,K3025,L3025)</f>
        <v>43306</v>
      </c>
      <c r="N3025" s="222" t="n">
        <f aca="false">M3025+E3025</f>
        <v>43306.4860763889</v>
      </c>
      <c r="O3025" s="0" t="n">
        <v>98.29</v>
      </c>
      <c r="P3025" s="0" t="n">
        <v>4.05772</v>
      </c>
      <c r="Q3025" s="0" t="s">
        <v>288</v>
      </c>
    </row>
    <row r="3026" customFormat="false" ht="15" hidden="false" customHeight="false" outlineLevel="0" collapsed="false">
      <c r="A3026" s="0" t="s">
        <v>2059</v>
      </c>
      <c r="B3026" s="0" t="s">
        <v>288</v>
      </c>
      <c r="C3026" s="0" t="s">
        <v>325</v>
      </c>
      <c r="D3026" s="0" t="n">
        <v>20180725</v>
      </c>
      <c r="E3026" s="0" t="s">
        <v>2278</v>
      </c>
      <c r="F3026" s="0" t="n">
        <v>50000</v>
      </c>
      <c r="G3026" s="0" t="n">
        <v>98.29</v>
      </c>
      <c r="H3026" s="0" t="n">
        <v>4.05772</v>
      </c>
      <c r="J3026" s="224" t="n">
        <f aca="false">ROUND(D3026/10000,0)</f>
        <v>2018</v>
      </c>
      <c r="K3026" s="224" t="n">
        <f aca="false">ROUND((D3026-J3026*10000)/100,0)</f>
        <v>7</v>
      </c>
      <c r="L3026" s="224" t="n">
        <f aca="false">D3026-J3026*10000-K3026*100</f>
        <v>25</v>
      </c>
      <c r="M3026" s="325" t="n">
        <f aca="false">DATE(J3026,K3026,L3026)</f>
        <v>43306</v>
      </c>
      <c r="N3026" s="222" t="n">
        <f aca="false">M3026+E3026</f>
        <v>43306.4863888889</v>
      </c>
      <c r="O3026" s="0" t="n">
        <v>98.29</v>
      </c>
      <c r="P3026" s="0" t="n">
        <v>4.05772</v>
      </c>
      <c r="Q3026" s="0" t="s">
        <v>288</v>
      </c>
    </row>
    <row r="3027" customFormat="false" ht="15" hidden="false" customHeight="false" outlineLevel="0" collapsed="false">
      <c r="A3027" s="0" t="s">
        <v>2059</v>
      </c>
      <c r="B3027" s="0" t="s">
        <v>288</v>
      </c>
      <c r="C3027" s="0" t="s">
        <v>325</v>
      </c>
      <c r="D3027" s="0" t="n">
        <v>20180725</v>
      </c>
      <c r="E3027" s="0" t="s">
        <v>2279</v>
      </c>
      <c r="F3027" s="0" t="n">
        <v>50000</v>
      </c>
      <c r="G3027" s="0" t="n">
        <v>98.267</v>
      </c>
      <c r="H3027" s="0" t="n">
        <v>4.063271</v>
      </c>
      <c r="J3027" s="224" t="n">
        <f aca="false">ROUND(D3027/10000,0)</f>
        <v>2018</v>
      </c>
      <c r="K3027" s="224" t="n">
        <f aca="false">ROUND((D3027-J3027*10000)/100,0)</f>
        <v>7</v>
      </c>
      <c r="L3027" s="224" t="n">
        <f aca="false">D3027-J3027*10000-K3027*100</f>
        <v>25</v>
      </c>
      <c r="M3027" s="325" t="n">
        <f aca="false">DATE(J3027,K3027,L3027)</f>
        <v>43306</v>
      </c>
      <c r="N3027" s="222" t="n">
        <f aca="false">M3027+E3027</f>
        <v>43306.4868402778</v>
      </c>
      <c r="O3027" s="0" t="n">
        <v>98.267</v>
      </c>
      <c r="P3027" s="0" t="n">
        <v>4.063271</v>
      </c>
      <c r="Q3027" s="0" t="s">
        <v>288</v>
      </c>
    </row>
    <row r="3028" customFormat="false" ht="15" hidden="false" customHeight="false" outlineLevel="0" collapsed="false">
      <c r="A3028" s="0" t="s">
        <v>2059</v>
      </c>
      <c r="B3028" s="0" t="s">
        <v>288</v>
      </c>
      <c r="C3028" s="0" t="s">
        <v>325</v>
      </c>
      <c r="D3028" s="0" t="n">
        <v>20180725</v>
      </c>
      <c r="E3028" s="0" t="s">
        <v>2279</v>
      </c>
      <c r="F3028" s="0" t="n">
        <v>50000</v>
      </c>
      <c r="G3028" s="0" t="n">
        <v>98.227</v>
      </c>
      <c r="H3028" s="0" t="n">
        <v>4.072927</v>
      </c>
      <c r="J3028" s="224" t="n">
        <f aca="false">ROUND(D3028/10000,0)</f>
        <v>2018</v>
      </c>
      <c r="K3028" s="224" t="n">
        <f aca="false">ROUND((D3028-J3028*10000)/100,0)</f>
        <v>7</v>
      </c>
      <c r="L3028" s="224" t="n">
        <f aca="false">D3028-J3028*10000-K3028*100</f>
        <v>25</v>
      </c>
      <c r="M3028" s="325" t="n">
        <f aca="false">DATE(J3028,K3028,L3028)</f>
        <v>43306</v>
      </c>
      <c r="N3028" s="222" t="n">
        <f aca="false">M3028+E3028</f>
        <v>43306.4868402778</v>
      </c>
      <c r="O3028" s="0" t="n">
        <v>98.227</v>
      </c>
      <c r="P3028" s="0" t="n">
        <v>4.072927</v>
      </c>
      <c r="Q3028" s="0" t="s">
        <v>288</v>
      </c>
    </row>
    <row r="3029" customFormat="false" ht="15" hidden="false" customHeight="false" outlineLevel="0" collapsed="false">
      <c r="A3029" s="0" t="s">
        <v>2059</v>
      </c>
      <c r="B3029" s="0" t="s">
        <v>288</v>
      </c>
      <c r="C3029" s="0" t="s">
        <v>325</v>
      </c>
      <c r="D3029" s="0" t="n">
        <v>20180725</v>
      </c>
      <c r="E3029" s="0" t="s">
        <v>2280</v>
      </c>
      <c r="F3029" s="0" t="n">
        <v>555000</v>
      </c>
      <c r="G3029" s="0" t="n">
        <v>98.249</v>
      </c>
      <c r="H3029" s="0" t="n">
        <v>4.067616</v>
      </c>
      <c r="J3029" s="224" t="n">
        <f aca="false">ROUND(D3029/10000,0)</f>
        <v>2018</v>
      </c>
      <c r="K3029" s="224" t="n">
        <f aca="false">ROUND((D3029-J3029*10000)/100,0)</f>
        <v>7</v>
      </c>
      <c r="L3029" s="224" t="n">
        <f aca="false">D3029-J3029*10000-K3029*100</f>
        <v>25</v>
      </c>
      <c r="M3029" s="325" t="n">
        <f aca="false">DATE(J3029,K3029,L3029)</f>
        <v>43306</v>
      </c>
      <c r="N3029" s="222" t="n">
        <f aca="false">M3029+E3029</f>
        <v>43306.4896759259</v>
      </c>
      <c r="O3029" s="0" t="n">
        <v>98.249</v>
      </c>
      <c r="P3029" s="0" t="n">
        <v>4.067616</v>
      </c>
      <c r="Q3029" s="0" t="s">
        <v>288</v>
      </c>
    </row>
    <row r="3030" customFormat="false" ht="15" hidden="false" customHeight="false" outlineLevel="0" collapsed="false">
      <c r="A3030" s="0" t="s">
        <v>2059</v>
      </c>
      <c r="B3030" s="0" t="s">
        <v>288</v>
      </c>
      <c r="C3030" s="0" t="s">
        <v>325</v>
      </c>
      <c r="D3030" s="0" t="n">
        <v>20180725</v>
      </c>
      <c r="E3030" s="0" t="s">
        <v>2280</v>
      </c>
      <c r="F3030" s="0" t="n">
        <v>555000</v>
      </c>
      <c r="G3030" s="0" t="n">
        <v>98.218</v>
      </c>
      <c r="H3030" s="0" t="n">
        <v>4.0751</v>
      </c>
      <c r="J3030" s="224" t="n">
        <f aca="false">ROUND(D3030/10000,0)</f>
        <v>2018</v>
      </c>
      <c r="K3030" s="224" t="n">
        <f aca="false">ROUND((D3030-J3030*10000)/100,0)</f>
        <v>7</v>
      </c>
      <c r="L3030" s="224" t="n">
        <f aca="false">D3030-J3030*10000-K3030*100</f>
        <v>25</v>
      </c>
      <c r="M3030" s="325" t="n">
        <f aca="false">DATE(J3030,K3030,L3030)</f>
        <v>43306</v>
      </c>
      <c r="N3030" s="222" t="n">
        <f aca="false">M3030+E3030</f>
        <v>43306.4896759259</v>
      </c>
      <c r="O3030" s="0" t="n">
        <v>98.218</v>
      </c>
      <c r="P3030" s="0" t="n">
        <v>4.0751</v>
      </c>
      <c r="Q3030" s="0" t="s">
        <v>288</v>
      </c>
    </row>
    <row r="3031" customFormat="false" ht="15" hidden="false" customHeight="false" outlineLevel="0" collapsed="false">
      <c r="A3031" s="0" t="s">
        <v>2059</v>
      </c>
      <c r="B3031" s="0" t="s">
        <v>288</v>
      </c>
      <c r="C3031" s="0" t="s">
        <v>325</v>
      </c>
      <c r="D3031" s="0" t="n">
        <v>20180725</v>
      </c>
      <c r="E3031" s="0" t="s">
        <v>2281</v>
      </c>
      <c r="F3031" s="0" t="n">
        <v>40000</v>
      </c>
      <c r="G3031" s="0" t="n">
        <v>98.217</v>
      </c>
      <c r="H3031" s="0" t="n">
        <v>4.075097</v>
      </c>
      <c r="J3031" s="224" t="n">
        <f aca="false">ROUND(D3031/10000,0)</f>
        <v>2018</v>
      </c>
      <c r="K3031" s="224" t="n">
        <f aca="false">ROUND((D3031-J3031*10000)/100,0)</f>
        <v>7</v>
      </c>
      <c r="L3031" s="224" t="n">
        <f aca="false">D3031-J3031*10000-K3031*100</f>
        <v>25</v>
      </c>
      <c r="M3031" s="325" t="n">
        <f aca="false">DATE(J3031,K3031,L3031)</f>
        <v>43306</v>
      </c>
      <c r="N3031" s="222" t="n">
        <f aca="false">M3031+E3031</f>
        <v>43306.4905671296</v>
      </c>
      <c r="O3031" s="0" t="n">
        <v>98.217</v>
      </c>
      <c r="P3031" s="0" t="n">
        <v>4.075097</v>
      </c>
      <c r="Q3031" s="0" t="s">
        <v>288</v>
      </c>
    </row>
    <row r="3032" customFormat="false" ht="15" hidden="false" customHeight="false" outlineLevel="0" collapsed="false">
      <c r="A3032" s="0" t="s">
        <v>2059</v>
      </c>
      <c r="B3032" s="0" t="s">
        <v>288</v>
      </c>
      <c r="C3032" s="0" t="s">
        <v>325</v>
      </c>
      <c r="D3032" s="0" t="n">
        <v>20180725</v>
      </c>
      <c r="E3032" s="0" t="s">
        <v>2282</v>
      </c>
      <c r="F3032" s="0" t="n">
        <v>15000</v>
      </c>
      <c r="G3032" s="0" t="n">
        <v>98.396</v>
      </c>
      <c r="H3032" s="0" t="n">
        <v>4.03216</v>
      </c>
      <c r="J3032" s="224" t="n">
        <f aca="false">ROUND(D3032/10000,0)</f>
        <v>2018</v>
      </c>
      <c r="K3032" s="224" t="n">
        <f aca="false">ROUND((D3032-J3032*10000)/100,0)</f>
        <v>7</v>
      </c>
      <c r="L3032" s="224" t="n">
        <f aca="false">D3032-J3032*10000-K3032*100</f>
        <v>25</v>
      </c>
      <c r="M3032" s="325" t="n">
        <f aca="false">DATE(J3032,K3032,L3032)</f>
        <v>43306</v>
      </c>
      <c r="N3032" s="222" t="n">
        <f aca="false">M3032+E3032</f>
        <v>43306.4943171296</v>
      </c>
      <c r="O3032" s="0" t="n">
        <v>98.396</v>
      </c>
      <c r="P3032" s="0" t="n">
        <v>4.03216</v>
      </c>
      <c r="Q3032" s="0" t="s">
        <v>288</v>
      </c>
    </row>
    <row r="3033" customFormat="false" ht="15" hidden="false" customHeight="false" outlineLevel="0" collapsed="false">
      <c r="A3033" s="0" t="s">
        <v>2059</v>
      </c>
      <c r="B3033" s="0" t="s">
        <v>288</v>
      </c>
      <c r="C3033" s="0" t="s">
        <v>325</v>
      </c>
      <c r="D3033" s="0" t="n">
        <v>20180725</v>
      </c>
      <c r="E3033" s="0" t="s">
        <v>2282</v>
      </c>
      <c r="F3033" s="0" t="n">
        <v>15000</v>
      </c>
      <c r="G3033" s="0" t="n">
        <v>98.844</v>
      </c>
      <c r="H3033" s="0" t="n">
        <v>3.924486</v>
      </c>
      <c r="J3033" s="224" t="n">
        <f aca="false">ROUND(D3033/10000,0)</f>
        <v>2018</v>
      </c>
      <c r="K3033" s="224" t="n">
        <f aca="false">ROUND((D3033-J3033*10000)/100,0)</f>
        <v>7</v>
      </c>
      <c r="L3033" s="224" t="n">
        <f aca="false">D3033-J3033*10000-K3033*100</f>
        <v>25</v>
      </c>
      <c r="M3033" s="325" t="n">
        <f aca="false">DATE(J3033,K3033,L3033)</f>
        <v>43306</v>
      </c>
      <c r="N3033" s="222" t="n">
        <f aca="false">M3033+E3033</f>
        <v>43306.4943171296</v>
      </c>
      <c r="O3033" s="0" t="n">
        <v>98.844</v>
      </c>
      <c r="P3033" s="0" t="n">
        <v>3.924486</v>
      </c>
      <c r="Q3033" s="0" t="s">
        <v>288</v>
      </c>
    </row>
    <row r="3034" customFormat="false" ht="15" hidden="false" customHeight="false" outlineLevel="0" collapsed="false">
      <c r="A3034" s="0" t="s">
        <v>2059</v>
      </c>
      <c r="B3034" s="0" t="s">
        <v>288</v>
      </c>
      <c r="C3034" s="0" t="s">
        <v>325</v>
      </c>
      <c r="D3034" s="0" t="n">
        <v>20180725</v>
      </c>
      <c r="E3034" s="0" t="s">
        <v>2283</v>
      </c>
      <c r="F3034" s="0" t="n">
        <v>15000</v>
      </c>
      <c r="G3034" s="0" t="n">
        <v>98.396</v>
      </c>
      <c r="H3034" s="0" t="n">
        <v>4.03216</v>
      </c>
      <c r="J3034" s="224" t="n">
        <f aca="false">ROUND(D3034/10000,0)</f>
        <v>2018</v>
      </c>
      <c r="K3034" s="224" t="n">
        <f aca="false">ROUND((D3034-J3034*10000)/100,0)</f>
        <v>7</v>
      </c>
      <c r="L3034" s="224" t="n">
        <f aca="false">D3034-J3034*10000-K3034*100</f>
        <v>25</v>
      </c>
      <c r="M3034" s="325" t="n">
        <f aca="false">DATE(J3034,K3034,L3034)</f>
        <v>43306</v>
      </c>
      <c r="N3034" s="222" t="n">
        <f aca="false">M3034+E3034</f>
        <v>43306.4943634259</v>
      </c>
      <c r="O3034" s="0" t="n">
        <v>98.396</v>
      </c>
      <c r="P3034" s="0" t="n">
        <v>4.03216</v>
      </c>
      <c r="Q3034" s="0" t="s">
        <v>288</v>
      </c>
    </row>
    <row r="3035" customFormat="false" ht="15" hidden="false" customHeight="false" outlineLevel="0" collapsed="false">
      <c r="A3035" s="0" t="s">
        <v>2059</v>
      </c>
      <c r="B3035" s="0" t="s">
        <v>288</v>
      </c>
      <c r="C3035" s="0" t="s">
        <v>325</v>
      </c>
      <c r="D3035" s="0" t="n">
        <v>20180725</v>
      </c>
      <c r="E3035" s="0" t="s">
        <v>2284</v>
      </c>
      <c r="F3035" s="0" t="n">
        <v>10000</v>
      </c>
      <c r="G3035" s="0" t="n">
        <v>98.261</v>
      </c>
      <c r="H3035" s="0" t="n">
        <v>4.064719</v>
      </c>
      <c r="J3035" s="224" t="n">
        <f aca="false">ROUND(D3035/10000,0)</f>
        <v>2018</v>
      </c>
      <c r="K3035" s="224" t="n">
        <f aca="false">ROUND((D3035-J3035*10000)/100,0)</f>
        <v>7</v>
      </c>
      <c r="L3035" s="224" t="n">
        <f aca="false">D3035-J3035*10000-K3035*100</f>
        <v>25</v>
      </c>
      <c r="M3035" s="325" t="n">
        <f aca="false">DATE(J3035,K3035,L3035)</f>
        <v>43306</v>
      </c>
      <c r="N3035" s="222" t="n">
        <f aca="false">M3035+E3035</f>
        <v>43306.5088541667</v>
      </c>
      <c r="O3035" s="0" t="n">
        <v>98.261</v>
      </c>
      <c r="P3035" s="0" t="n">
        <v>4.064719</v>
      </c>
      <c r="Q3035" s="0" t="s">
        <v>288</v>
      </c>
    </row>
    <row r="3036" customFormat="false" ht="15" hidden="false" customHeight="false" outlineLevel="0" collapsed="false">
      <c r="A3036" s="0" t="s">
        <v>2059</v>
      </c>
      <c r="B3036" s="0" t="s">
        <v>288</v>
      </c>
      <c r="C3036" s="0" t="s">
        <v>325</v>
      </c>
      <c r="D3036" s="0" t="n">
        <v>20180725</v>
      </c>
      <c r="E3036" s="0" t="s">
        <v>2284</v>
      </c>
      <c r="F3036" s="0" t="n">
        <v>10000</v>
      </c>
      <c r="G3036" s="0" t="n">
        <v>98.361</v>
      </c>
      <c r="H3036" s="0" t="n">
        <v>4.040597</v>
      </c>
      <c r="J3036" s="224" t="n">
        <f aca="false">ROUND(D3036/10000,0)</f>
        <v>2018</v>
      </c>
      <c r="K3036" s="224" t="n">
        <f aca="false">ROUND((D3036-J3036*10000)/100,0)</f>
        <v>7</v>
      </c>
      <c r="L3036" s="224" t="n">
        <f aca="false">D3036-J3036*10000-K3036*100</f>
        <v>25</v>
      </c>
      <c r="M3036" s="325" t="n">
        <f aca="false">DATE(J3036,K3036,L3036)</f>
        <v>43306</v>
      </c>
      <c r="N3036" s="222" t="n">
        <f aca="false">M3036+E3036</f>
        <v>43306.5088541667</v>
      </c>
      <c r="O3036" s="0" t="n">
        <v>98.361</v>
      </c>
      <c r="P3036" s="0" t="n">
        <v>4.040597</v>
      </c>
      <c r="Q3036" s="0" t="s">
        <v>288</v>
      </c>
    </row>
    <row r="3037" customFormat="false" ht="15" hidden="false" customHeight="false" outlineLevel="0" collapsed="false">
      <c r="A3037" s="0" t="s">
        <v>2059</v>
      </c>
      <c r="B3037" s="0" t="s">
        <v>288</v>
      </c>
      <c r="C3037" s="0" t="s">
        <v>325</v>
      </c>
      <c r="D3037" s="0" t="n">
        <v>20180725</v>
      </c>
      <c r="E3037" s="0" t="s">
        <v>2284</v>
      </c>
      <c r="F3037" s="0" t="n">
        <v>10000</v>
      </c>
      <c r="G3037" s="0" t="n">
        <v>98.261</v>
      </c>
      <c r="H3037" s="0" t="n">
        <v>4.064719</v>
      </c>
      <c r="J3037" s="224" t="n">
        <f aca="false">ROUND(D3037/10000,0)</f>
        <v>2018</v>
      </c>
      <c r="K3037" s="224" t="n">
        <f aca="false">ROUND((D3037-J3037*10000)/100,0)</f>
        <v>7</v>
      </c>
      <c r="L3037" s="224" t="n">
        <f aca="false">D3037-J3037*10000-K3037*100</f>
        <v>25</v>
      </c>
      <c r="M3037" s="325" t="n">
        <f aca="false">DATE(J3037,K3037,L3037)</f>
        <v>43306</v>
      </c>
      <c r="N3037" s="222" t="n">
        <f aca="false">M3037+E3037</f>
        <v>43306.5088541667</v>
      </c>
      <c r="O3037" s="0" t="n">
        <v>98.261</v>
      </c>
      <c r="P3037" s="0" t="n">
        <v>4.064719</v>
      </c>
      <c r="Q3037" s="0" t="s">
        <v>288</v>
      </c>
    </row>
    <row r="3038" customFormat="false" ht="15" hidden="false" customHeight="false" outlineLevel="0" collapsed="false">
      <c r="A3038" s="0" t="s">
        <v>2059</v>
      </c>
      <c r="B3038" s="0" t="s">
        <v>288</v>
      </c>
      <c r="C3038" s="0" t="s">
        <v>325</v>
      </c>
      <c r="D3038" s="0" t="n">
        <v>20180725</v>
      </c>
      <c r="E3038" s="0" t="s">
        <v>2285</v>
      </c>
      <c r="F3038" s="0" t="n">
        <v>11000</v>
      </c>
      <c r="G3038" s="0" t="n">
        <v>98.384</v>
      </c>
      <c r="H3038" s="0" t="n">
        <v>4.035052</v>
      </c>
      <c r="J3038" s="224" t="n">
        <f aca="false">ROUND(D3038/10000,0)</f>
        <v>2018</v>
      </c>
      <c r="K3038" s="224" t="n">
        <f aca="false">ROUND((D3038-J3038*10000)/100,0)</f>
        <v>7</v>
      </c>
      <c r="L3038" s="224" t="n">
        <f aca="false">D3038-J3038*10000-K3038*100</f>
        <v>25</v>
      </c>
      <c r="M3038" s="325" t="n">
        <f aca="false">DATE(J3038,K3038,L3038)</f>
        <v>43306</v>
      </c>
      <c r="N3038" s="222" t="n">
        <f aca="false">M3038+E3038</f>
        <v>43306.522650463</v>
      </c>
      <c r="O3038" s="0" t="n">
        <v>98.384</v>
      </c>
      <c r="P3038" s="0" t="n">
        <v>4.035052</v>
      </c>
      <c r="Q3038" s="0" t="s">
        <v>288</v>
      </c>
    </row>
    <row r="3039" customFormat="false" ht="15" hidden="false" customHeight="false" outlineLevel="0" collapsed="false">
      <c r="A3039" s="0" t="s">
        <v>2059</v>
      </c>
      <c r="B3039" s="0" t="s">
        <v>288</v>
      </c>
      <c r="C3039" s="0" t="s">
        <v>325</v>
      </c>
      <c r="D3039" s="0" t="n">
        <v>20180725</v>
      </c>
      <c r="E3039" s="0" t="s">
        <v>2286</v>
      </c>
      <c r="F3039" s="0" t="n">
        <v>11000</v>
      </c>
      <c r="G3039" s="0" t="n">
        <v>98.364</v>
      </c>
      <c r="H3039" s="0" t="n">
        <v>4.039873</v>
      </c>
      <c r="J3039" s="224" t="n">
        <f aca="false">ROUND(D3039/10000,0)</f>
        <v>2018</v>
      </c>
      <c r="K3039" s="224" t="n">
        <f aca="false">ROUND((D3039-J3039*10000)/100,0)</f>
        <v>7</v>
      </c>
      <c r="L3039" s="224" t="n">
        <f aca="false">D3039-J3039*10000-K3039*100</f>
        <v>25</v>
      </c>
      <c r="M3039" s="325" t="n">
        <f aca="false">DATE(J3039,K3039,L3039)</f>
        <v>43306</v>
      </c>
      <c r="N3039" s="222" t="n">
        <f aca="false">M3039+E3039</f>
        <v>43306.5226967593</v>
      </c>
      <c r="O3039" s="0" t="n">
        <v>98.364</v>
      </c>
      <c r="P3039" s="0" t="n">
        <v>4.039873</v>
      </c>
      <c r="Q3039" s="0" t="s">
        <v>288</v>
      </c>
    </row>
    <row r="3040" customFormat="false" ht="15" hidden="false" customHeight="false" outlineLevel="0" collapsed="false">
      <c r="A3040" s="0" t="s">
        <v>2059</v>
      </c>
      <c r="B3040" s="0" t="s">
        <v>288</v>
      </c>
      <c r="C3040" s="0" t="s">
        <v>325</v>
      </c>
      <c r="D3040" s="0" t="n">
        <v>20180725</v>
      </c>
      <c r="E3040" s="0" t="s">
        <v>2286</v>
      </c>
      <c r="F3040" s="0" t="n">
        <v>11000</v>
      </c>
      <c r="G3040" s="0" t="n">
        <v>98.364</v>
      </c>
      <c r="H3040" s="0" t="n">
        <v>4.039873</v>
      </c>
      <c r="J3040" s="224" t="n">
        <f aca="false">ROUND(D3040/10000,0)</f>
        <v>2018</v>
      </c>
      <c r="K3040" s="224" t="n">
        <f aca="false">ROUND((D3040-J3040*10000)/100,0)</f>
        <v>7</v>
      </c>
      <c r="L3040" s="224" t="n">
        <f aca="false">D3040-J3040*10000-K3040*100</f>
        <v>25</v>
      </c>
      <c r="M3040" s="325" t="n">
        <f aca="false">DATE(J3040,K3040,L3040)</f>
        <v>43306</v>
      </c>
      <c r="N3040" s="222" t="n">
        <f aca="false">M3040+E3040</f>
        <v>43306.5226967593</v>
      </c>
      <c r="O3040" s="0" t="n">
        <v>98.364</v>
      </c>
      <c r="P3040" s="0" t="n">
        <v>4.039873</v>
      </c>
      <c r="Q3040" s="0" t="s">
        <v>288</v>
      </c>
    </row>
    <row r="3041" customFormat="false" ht="15" hidden="false" customHeight="false" outlineLevel="0" collapsed="false">
      <c r="A3041" s="0" t="s">
        <v>2059</v>
      </c>
      <c r="B3041" s="0" t="s">
        <v>288</v>
      </c>
      <c r="C3041" s="0" t="s">
        <v>325</v>
      </c>
      <c r="D3041" s="0" t="n">
        <v>20180725</v>
      </c>
      <c r="E3041" s="0" t="s">
        <v>2287</v>
      </c>
      <c r="F3041" s="0" t="n">
        <v>50000</v>
      </c>
      <c r="G3041" s="0" t="n">
        <v>98.4157</v>
      </c>
      <c r="H3041" s="0" t="n">
        <v>4.027414</v>
      </c>
      <c r="J3041" s="224" t="n">
        <f aca="false">ROUND(D3041/10000,0)</f>
        <v>2018</v>
      </c>
      <c r="K3041" s="224" t="n">
        <f aca="false">ROUND((D3041-J3041*10000)/100,0)</f>
        <v>7</v>
      </c>
      <c r="L3041" s="224" t="n">
        <f aca="false">D3041-J3041*10000-K3041*100</f>
        <v>25</v>
      </c>
      <c r="M3041" s="325" t="n">
        <f aca="false">DATE(J3041,K3041,L3041)</f>
        <v>43306</v>
      </c>
      <c r="N3041" s="222" t="n">
        <f aca="false">M3041+E3041</f>
        <v>43306.5238657407</v>
      </c>
      <c r="O3041" s="0" t="n">
        <v>98.4157</v>
      </c>
      <c r="P3041" s="0" t="n">
        <v>4.027414</v>
      </c>
      <c r="Q3041" s="0" t="s">
        <v>288</v>
      </c>
    </row>
    <row r="3042" customFormat="false" ht="15" hidden="false" customHeight="false" outlineLevel="0" collapsed="false">
      <c r="A3042" s="0" t="s">
        <v>2059</v>
      </c>
      <c r="B3042" s="0" t="s">
        <v>288</v>
      </c>
      <c r="C3042" s="0" t="s">
        <v>325</v>
      </c>
      <c r="D3042" s="0" t="n">
        <v>20180725</v>
      </c>
      <c r="E3042" s="0" t="s">
        <v>2287</v>
      </c>
      <c r="F3042" s="0" t="n">
        <v>50000</v>
      </c>
      <c r="G3042" s="0" t="n">
        <v>99.7687</v>
      </c>
      <c r="H3042" s="0" t="n">
        <v>3.704022</v>
      </c>
      <c r="J3042" s="224" t="n">
        <f aca="false">ROUND(D3042/10000,0)</f>
        <v>2018</v>
      </c>
      <c r="K3042" s="224" t="n">
        <f aca="false">ROUND((D3042-J3042*10000)/100,0)</f>
        <v>7</v>
      </c>
      <c r="L3042" s="224" t="n">
        <f aca="false">D3042-J3042*10000-K3042*100</f>
        <v>25</v>
      </c>
      <c r="M3042" s="325" t="n">
        <f aca="false">DATE(J3042,K3042,L3042)</f>
        <v>43306</v>
      </c>
      <c r="N3042" s="222" t="n">
        <f aca="false">M3042+E3042</f>
        <v>43306.5238657407</v>
      </c>
      <c r="O3042" s="0" t="n">
        <v>99.7687</v>
      </c>
      <c r="P3042" s="0" t="n">
        <v>3.704022</v>
      </c>
      <c r="Q3042" s="0" t="s">
        <v>288</v>
      </c>
    </row>
    <row r="3043" customFormat="false" ht="15" hidden="false" customHeight="false" outlineLevel="0" collapsed="false">
      <c r="A3043" s="0" t="s">
        <v>2059</v>
      </c>
      <c r="B3043" s="0" t="s">
        <v>288</v>
      </c>
      <c r="C3043" s="0" t="s">
        <v>325</v>
      </c>
      <c r="D3043" s="0" t="n">
        <v>20180725</v>
      </c>
      <c r="E3043" s="0" t="s">
        <v>2288</v>
      </c>
      <c r="F3043" s="0" t="n">
        <v>450000</v>
      </c>
      <c r="G3043" s="0" t="n">
        <v>98.173</v>
      </c>
      <c r="H3043" s="0" t="n">
        <v>4.08597</v>
      </c>
      <c r="J3043" s="224" t="n">
        <f aca="false">ROUND(D3043/10000,0)</f>
        <v>2018</v>
      </c>
      <c r="K3043" s="224" t="n">
        <f aca="false">ROUND((D3043-J3043*10000)/100,0)</f>
        <v>7</v>
      </c>
      <c r="L3043" s="224" t="n">
        <f aca="false">D3043-J3043*10000-K3043*100</f>
        <v>25</v>
      </c>
      <c r="M3043" s="325" t="n">
        <f aca="false">DATE(J3043,K3043,L3043)</f>
        <v>43306</v>
      </c>
      <c r="N3043" s="222" t="n">
        <f aca="false">M3043+E3043</f>
        <v>43306.5270833333</v>
      </c>
      <c r="O3043" s="0" t="n">
        <v>98.173</v>
      </c>
      <c r="P3043" s="0" t="n">
        <v>4.08597</v>
      </c>
      <c r="Q3043" s="0" t="s">
        <v>288</v>
      </c>
    </row>
    <row r="3044" customFormat="false" ht="15" hidden="false" customHeight="false" outlineLevel="0" collapsed="false">
      <c r="A3044" s="0" t="s">
        <v>2059</v>
      </c>
      <c r="B3044" s="0" t="s">
        <v>288</v>
      </c>
      <c r="C3044" s="0" t="s">
        <v>325</v>
      </c>
      <c r="D3044" s="0" t="n">
        <v>20180725</v>
      </c>
      <c r="E3044" s="0" t="s">
        <v>2289</v>
      </c>
      <c r="F3044" s="0" t="n">
        <v>40000</v>
      </c>
      <c r="G3044" s="0" t="n">
        <v>98.186</v>
      </c>
      <c r="H3044" s="0" t="n">
        <v>4.082829</v>
      </c>
      <c r="J3044" s="224" t="n">
        <f aca="false">ROUND(D3044/10000,0)</f>
        <v>2018</v>
      </c>
      <c r="K3044" s="224" t="n">
        <f aca="false">ROUND((D3044-J3044*10000)/100,0)</f>
        <v>7</v>
      </c>
      <c r="L3044" s="224" t="n">
        <f aca="false">D3044-J3044*10000-K3044*100</f>
        <v>25</v>
      </c>
      <c r="M3044" s="325" t="n">
        <f aca="false">DATE(J3044,K3044,L3044)</f>
        <v>43306</v>
      </c>
      <c r="N3044" s="222" t="n">
        <f aca="false">M3044+E3044</f>
        <v>43306.5322337963</v>
      </c>
      <c r="O3044" s="0" t="n">
        <v>98.186</v>
      </c>
      <c r="P3044" s="0" t="n">
        <v>4.082829</v>
      </c>
      <c r="Q3044" s="0" t="s">
        <v>288</v>
      </c>
    </row>
    <row r="3045" customFormat="false" ht="15" hidden="false" customHeight="false" outlineLevel="0" collapsed="false">
      <c r="A3045" s="0" t="s">
        <v>2059</v>
      </c>
      <c r="B3045" s="0" t="s">
        <v>288</v>
      </c>
      <c r="C3045" s="0" t="s">
        <v>325</v>
      </c>
      <c r="D3045" s="0" t="n">
        <v>20180725</v>
      </c>
      <c r="E3045" s="0" t="s">
        <v>2289</v>
      </c>
      <c r="F3045" s="0" t="n">
        <v>80000</v>
      </c>
      <c r="G3045" s="0" t="n">
        <v>98.186</v>
      </c>
      <c r="H3045" s="0" t="n">
        <v>4.082829</v>
      </c>
      <c r="J3045" s="224" t="n">
        <f aca="false">ROUND(D3045/10000,0)</f>
        <v>2018</v>
      </c>
      <c r="K3045" s="224" t="n">
        <f aca="false">ROUND((D3045-J3045*10000)/100,0)</f>
        <v>7</v>
      </c>
      <c r="L3045" s="224" t="n">
        <f aca="false">D3045-J3045*10000-K3045*100</f>
        <v>25</v>
      </c>
      <c r="M3045" s="325" t="n">
        <f aca="false">DATE(J3045,K3045,L3045)</f>
        <v>43306</v>
      </c>
      <c r="N3045" s="222" t="n">
        <f aca="false">M3045+E3045</f>
        <v>43306.5322337963</v>
      </c>
      <c r="O3045" s="0" t="n">
        <v>98.186</v>
      </c>
      <c r="P3045" s="0" t="n">
        <v>4.082829</v>
      </c>
      <c r="Q3045" s="0" t="s">
        <v>288</v>
      </c>
    </row>
    <row r="3046" customFormat="false" ht="15" hidden="false" customHeight="false" outlineLevel="0" collapsed="false">
      <c r="A3046" s="0" t="s">
        <v>2059</v>
      </c>
      <c r="B3046" s="0" t="s">
        <v>288</v>
      </c>
      <c r="C3046" s="0" t="s">
        <v>325</v>
      </c>
      <c r="D3046" s="0" t="n">
        <v>20180725</v>
      </c>
      <c r="E3046" s="0" t="s">
        <v>2290</v>
      </c>
      <c r="F3046" s="0" t="n">
        <v>25000</v>
      </c>
      <c r="G3046" s="0" t="n">
        <v>98.4</v>
      </c>
      <c r="H3046" s="0" t="n">
        <v>4.031197</v>
      </c>
      <c r="J3046" s="224" t="n">
        <f aca="false">ROUND(D3046/10000,0)</f>
        <v>2018</v>
      </c>
      <c r="K3046" s="224" t="n">
        <f aca="false">ROUND((D3046-J3046*10000)/100,0)</f>
        <v>7</v>
      </c>
      <c r="L3046" s="224" t="n">
        <f aca="false">D3046-J3046*10000-K3046*100</f>
        <v>25</v>
      </c>
      <c r="M3046" s="325" t="n">
        <f aca="false">DATE(J3046,K3046,L3046)</f>
        <v>43306</v>
      </c>
      <c r="N3046" s="222" t="n">
        <f aca="false">M3046+E3046</f>
        <v>43306.5535069444</v>
      </c>
      <c r="O3046" s="0" t="n">
        <v>98.4</v>
      </c>
      <c r="P3046" s="0" t="n">
        <v>4.031197</v>
      </c>
      <c r="Q3046" s="0" t="s">
        <v>288</v>
      </c>
    </row>
    <row r="3047" customFormat="false" ht="15" hidden="false" customHeight="false" outlineLevel="0" collapsed="false">
      <c r="A3047" s="0" t="s">
        <v>2059</v>
      </c>
      <c r="B3047" s="0" t="s">
        <v>288</v>
      </c>
      <c r="C3047" s="0" t="s">
        <v>325</v>
      </c>
      <c r="D3047" s="0" t="n">
        <v>20180725</v>
      </c>
      <c r="E3047" s="0" t="s">
        <v>2290</v>
      </c>
      <c r="F3047" s="0" t="n">
        <v>25000</v>
      </c>
      <c r="G3047" s="0" t="n">
        <v>98.4</v>
      </c>
      <c r="H3047" s="0" t="n">
        <v>4.031197</v>
      </c>
      <c r="J3047" s="224" t="n">
        <f aca="false">ROUND(D3047/10000,0)</f>
        <v>2018</v>
      </c>
      <c r="K3047" s="224" t="n">
        <f aca="false">ROUND((D3047-J3047*10000)/100,0)</f>
        <v>7</v>
      </c>
      <c r="L3047" s="224" t="n">
        <f aca="false">D3047-J3047*10000-K3047*100</f>
        <v>25</v>
      </c>
      <c r="M3047" s="325" t="n">
        <f aca="false">DATE(J3047,K3047,L3047)</f>
        <v>43306</v>
      </c>
      <c r="N3047" s="222" t="n">
        <f aca="false">M3047+E3047</f>
        <v>43306.5535069444</v>
      </c>
      <c r="O3047" s="0" t="n">
        <v>98.4</v>
      </c>
      <c r="P3047" s="0" t="n">
        <v>4.031197</v>
      </c>
      <c r="Q3047" s="0" t="s">
        <v>288</v>
      </c>
    </row>
    <row r="3048" customFormat="false" ht="15" hidden="false" customHeight="false" outlineLevel="0" collapsed="false">
      <c r="A3048" s="0" t="s">
        <v>2059</v>
      </c>
      <c r="B3048" s="0" t="s">
        <v>288</v>
      </c>
      <c r="C3048" s="0" t="s">
        <v>325</v>
      </c>
      <c r="D3048" s="0" t="n">
        <v>20180725</v>
      </c>
      <c r="E3048" s="0" t="s">
        <v>2290</v>
      </c>
      <c r="F3048" s="0" t="n">
        <v>25000</v>
      </c>
      <c r="G3048" s="0" t="n">
        <v>98.4</v>
      </c>
      <c r="H3048" s="0" t="n">
        <v>4.031197</v>
      </c>
      <c r="J3048" s="224" t="n">
        <f aca="false">ROUND(D3048/10000,0)</f>
        <v>2018</v>
      </c>
      <c r="K3048" s="224" t="n">
        <f aca="false">ROUND((D3048-J3048*10000)/100,0)</f>
        <v>7</v>
      </c>
      <c r="L3048" s="224" t="n">
        <f aca="false">D3048-J3048*10000-K3048*100</f>
        <v>25</v>
      </c>
      <c r="M3048" s="325" t="n">
        <f aca="false">DATE(J3048,K3048,L3048)</f>
        <v>43306</v>
      </c>
      <c r="N3048" s="222" t="n">
        <f aca="false">M3048+E3048</f>
        <v>43306.5535069444</v>
      </c>
      <c r="O3048" s="0" t="n">
        <v>98.4</v>
      </c>
      <c r="P3048" s="0" t="n">
        <v>4.031197</v>
      </c>
      <c r="Q3048" s="0" t="s">
        <v>288</v>
      </c>
    </row>
    <row r="3049" customFormat="false" ht="15" hidden="false" customHeight="false" outlineLevel="0" collapsed="false">
      <c r="A3049" s="0" t="s">
        <v>2059</v>
      </c>
      <c r="B3049" s="0" t="s">
        <v>288</v>
      </c>
      <c r="C3049" s="0" t="s">
        <v>325</v>
      </c>
      <c r="D3049" s="0" t="n">
        <v>20180725</v>
      </c>
      <c r="E3049" s="0" t="s">
        <v>2290</v>
      </c>
      <c r="F3049" s="0" t="n">
        <v>25000</v>
      </c>
      <c r="G3049" s="0" t="n">
        <v>98.4</v>
      </c>
      <c r="H3049" s="0" t="n">
        <v>4.031197</v>
      </c>
      <c r="J3049" s="224" t="n">
        <f aca="false">ROUND(D3049/10000,0)</f>
        <v>2018</v>
      </c>
      <c r="K3049" s="224" t="n">
        <f aca="false">ROUND((D3049-J3049*10000)/100,0)</f>
        <v>7</v>
      </c>
      <c r="L3049" s="224" t="n">
        <f aca="false">D3049-J3049*10000-K3049*100</f>
        <v>25</v>
      </c>
      <c r="M3049" s="325" t="n">
        <f aca="false">DATE(J3049,K3049,L3049)</f>
        <v>43306</v>
      </c>
      <c r="N3049" s="222" t="n">
        <f aca="false">M3049+E3049</f>
        <v>43306.5535069444</v>
      </c>
      <c r="O3049" s="0" t="n">
        <v>98.4</v>
      </c>
      <c r="P3049" s="0" t="n">
        <v>4.031197</v>
      </c>
      <c r="Q3049" s="0" t="s">
        <v>288</v>
      </c>
    </row>
    <row r="3050" customFormat="false" ht="15" hidden="false" customHeight="false" outlineLevel="0" collapsed="false">
      <c r="A3050" s="0" t="s">
        <v>2059</v>
      </c>
      <c r="B3050" s="0" t="s">
        <v>288</v>
      </c>
      <c r="C3050" s="0" t="s">
        <v>325</v>
      </c>
      <c r="D3050" s="0" t="n">
        <v>20180725</v>
      </c>
      <c r="E3050" s="0" t="s">
        <v>2291</v>
      </c>
      <c r="F3050" s="0" t="n">
        <v>5000</v>
      </c>
      <c r="G3050" s="0" t="n">
        <v>98.351</v>
      </c>
      <c r="H3050" s="0" t="n">
        <v>4.043008</v>
      </c>
      <c r="J3050" s="224" t="n">
        <f aca="false">ROUND(D3050/10000,0)</f>
        <v>2018</v>
      </c>
      <c r="K3050" s="224" t="n">
        <f aca="false">ROUND((D3050-J3050*10000)/100,0)</f>
        <v>7</v>
      </c>
      <c r="L3050" s="224" t="n">
        <f aca="false">D3050-J3050*10000-K3050*100</f>
        <v>25</v>
      </c>
      <c r="M3050" s="325" t="n">
        <f aca="false">DATE(J3050,K3050,L3050)</f>
        <v>43306</v>
      </c>
      <c r="N3050" s="222" t="n">
        <f aca="false">M3050+E3050</f>
        <v>43306.5621875</v>
      </c>
      <c r="O3050" s="0" t="n">
        <v>98.351</v>
      </c>
      <c r="P3050" s="0" t="n">
        <v>4.043008</v>
      </c>
      <c r="Q3050" s="0" t="s">
        <v>288</v>
      </c>
    </row>
    <row r="3051" customFormat="false" ht="15" hidden="false" customHeight="false" outlineLevel="0" collapsed="false">
      <c r="A3051" s="0" t="s">
        <v>2059</v>
      </c>
      <c r="B3051" s="0" t="s">
        <v>288</v>
      </c>
      <c r="C3051" s="0" t="s">
        <v>325</v>
      </c>
      <c r="D3051" s="0" t="n">
        <v>20180725</v>
      </c>
      <c r="E3051" s="0" t="s">
        <v>2292</v>
      </c>
      <c r="F3051" s="0" t="n">
        <v>5000</v>
      </c>
      <c r="G3051" s="0" t="n">
        <v>98.351</v>
      </c>
      <c r="H3051" s="0" t="n">
        <v>4.043008</v>
      </c>
      <c r="J3051" s="224" t="n">
        <f aca="false">ROUND(D3051/10000,0)</f>
        <v>2018</v>
      </c>
      <c r="K3051" s="224" t="n">
        <f aca="false">ROUND((D3051-J3051*10000)/100,0)</f>
        <v>7</v>
      </c>
      <c r="L3051" s="224" t="n">
        <f aca="false">D3051-J3051*10000-K3051*100</f>
        <v>25</v>
      </c>
      <c r="M3051" s="325" t="n">
        <f aca="false">DATE(J3051,K3051,L3051)</f>
        <v>43306</v>
      </c>
      <c r="N3051" s="222" t="n">
        <f aca="false">M3051+E3051</f>
        <v>43306.5630555556</v>
      </c>
      <c r="O3051" s="0" t="n">
        <v>98.351</v>
      </c>
      <c r="P3051" s="0" t="n">
        <v>4.043008</v>
      </c>
      <c r="Q3051" s="0" t="s">
        <v>288</v>
      </c>
    </row>
    <row r="3052" customFormat="false" ht="15" hidden="false" customHeight="false" outlineLevel="0" collapsed="false">
      <c r="A3052" s="0" t="s">
        <v>2059</v>
      </c>
      <c r="B3052" s="0" t="s">
        <v>288</v>
      </c>
      <c r="C3052" s="0" t="s">
        <v>325</v>
      </c>
      <c r="D3052" s="0" t="n">
        <v>20180725</v>
      </c>
      <c r="E3052" s="0" t="s">
        <v>2293</v>
      </c>
      <c r="F3052" s="0" t="n">
        <v>10000</v>
      </c>
      <c r="G3052" s="0" t="n">
        <v>98.411</v>
      </c>
      <c r="H3052" s="0" t="n">
        <v>4.028546</v>
      </c>
      <c r="J3052" s="224" t="n">
        <f aca="false">ROUND(D3052/10000,0)</f>
        <v>2018</v>
      </c>
      <c r="K3052" s="224" t="n">
        <f aca="false">ROUND((D3052-J3052*10000)/100,0)</f>
        <v>7</v>
      </c>
      <c r="L3052" s="224" t="n">
        <f aca="false">D3052-J3052*10000-K3052*100</f>
        <v>25</v>
      </c>
      <c r="M3052" s="325" t="n">
        <f aca="false">DATE(J3052,K3052,L3052)</f>
        <v>43306</v>
      </c>
      <c r="N3052" s="222" t="n">
        <f aca="false">M3052+E3052</f>
        <v>43306.6044444444</v>
      </c>
      <c r="O3052" s="0" t="n">
        <v>98.411</v>
      </c>
      <c r="P3052" s="0" t="n">
        <v>4.028546</v>
      </c>
      <c r="Q3052" s="0" t="s">
        <v>288</v>
      </c>
    </row>
    <row r="3053" customFormat="false" ht="15" hidden="false" customHeight="false" outlineLevel="0" collapsed="false">
      <c r="A3053" s="0" t="s">
        <v>2059</v>
      </c>
      <c r="B3053" s="0" t="s">
        <v>288</v>
      </c>
      <c r="C3053" s="0" t="s">
        <v>325</v>
      </c>
      <c r="D3053" s="0" t="n">
        <v>20180725</v>
      </c>
      <c r="E3053" s="0" t="s">
        <v>2293</v>
      </c>
      <c r="F3053" s="0" t="n">
        <v>10000</v>
      </c>
      <c r="G3053" s="0" t="n">
        <v>98.536</v>
      </c>
      <c r="H3053" s="0" t="n">
        <v>3.998451</v>
      </c>
      <c r="J3053" s="224" t="n">
        <f aca="false">ROUND(D3053/10000,0)</f>
        <v>2018</v>
      </c>
      <c r="K3053" s="224" t="n">
        <f aca="false">ROUND((D3053-J3053*10000)/100,0)</f>
        <v>7</v>
      </c>
      <c r="L3053" s="224" t="n">
        <f aca="false">D3053-J3053*10000-K3053*100</f>
        <v>25</v>
      </c>
      <c r="M3053" s="325" t="n">
        <f aca="false">DATE(J3053,K3053,L3053)</f>
        <v>43306</v>
      </c>
      <c r="N3053" s="222" t="n">
        <f aca="false">M3053+E3053</f>
        <v>43306.6044444444</v>
      </c>
      <c r="O3053" s="0" t="n">
        <v>98.536</v>
      </c>
      <c r="P3053" s="0" t="n">
        <v>3.998451</v>
      </c>
      <c r="Q3053" s="0" t="s">
        <v>288</v>
      </c>
    </row>
    <row r="3054" customFormat="false" ht="15" hidden="false" customHeight="false" outlineLevel="0" collapsed="false">
      <c r="A3054" s="0" t="s">
        <v>2059</v>
      </c>
      <c r="B3054" s="0" t="s">
        <v>288</v>
      </c>
      <c r="C3054" s="0" t="s">
        <v>325</v>
      </c>
      <c r="D3054" s="0" t="n">
        <v>20180725</v>
      </c>
      <c r="E3054" s="0" t="s">
        <v>2294</v>
      </c>
      <c r="F3054" s="0" t="n">
        <v>12000</v>
      </c>
      <c r="G3054" s="0" t="n">
        <v>98.358</v>
      </c>
      <c r="H3054" s="0" t="n">
        <v>4.04132</v>
      </c>
      <c r="J3054" s="224" t="n">
        <f aca="false">ROUND(D3054/10000,0)</f>
        <v>2018</v>
      </c>
      <c r="K3054" s="224" t="n">
        <f aca="false">ROUND((D3054-J3054*10000)/100,0)</f>
        <v>7</v>
      </c>
      <c r="L3054" s="224" t="n">
        <f aca="false">D3054-J3054*10000-K3054*100</f>
        <v>25</v>
      </c>
      <c r="M3054" s="325" t="n">
        <f aca="false">DATE(J3054,K3054,L3054)</f>
        <v>43306</v>
      </c>
      <c r="N3054" s="222" t="n">
        <f aca="false">M3054+E3054</f>
        <v>43306.6134837963</v>
      </c>
      <c r="O3054" s="0" t="n">
        <v>98.358</v>
      </c>
      <c r="P3054" s="0" t="n">
        <v>4.04132</v>
      </c>
      <c r="Q3054" s="0" t="s">
        <v>288</v>
      </c>
    </row>
    <row r="3055" customFormat="false" ht="15" hidden="false" customHeight="false" outlineLevel="0" collapsed="false">
      <c r="A3055" s="0" t="s">
        <v>2059</v>
      </c>
      <c r="B3055" s="0" t="s">
        <v>288</v>
      </c>
      <c r="C3055" s="0" t="s">
        <v>325</v>
      </c>
      <c r="D3055" s="0" t="n">
        <v>20180725</v>
      </c>
      <c r="E3055" s="0" t="s">
        <v>2294</v>
      </c>
      <c r="F3055" s="0" t="n">
        <v>12000</v>
      </c>
      <c r="G3055" s="0" t="n">
        <v>98.358</v>
      </c>
      <c r="H3055" s="0" t="n">
        <v>4.04132</v>
      </c>
      <c r="J3055" s="224" t="n">
        <f aca="false">ROUND(D3055/10000,0)</f>
        <v>2018</v>
      </c>
      <c r="K3055" s="224" t="n">
        <f aca="false">ROUND((D3055-J3055*10000)/100,0)</f>
        <v>7</v>
      </c>
      <c r="L3055" s="224" t="n">
        <f aca="false">D3055-J3055*10000-K3055*100</f>
        <v>25</v>
      </c>
      <c r="M3055" s="325" t="n">
        <f aca="false">DATE(J3055,K3055,L3055)</f>
        <v>43306</v>
      </c>
      <c r="N3055" s="222" t="n">
        <f aca="false">M3055+E3055</f>
        <v>43306.6134837963</v>
      </c>
      <c r="O3055" s="0" t="n">
        <v>98.358</v>
      </c>
      <c r="P3055" s="0" t="n">
        <v>4.04132</v>
      </c>
      <c r="Q3055" s="0" t="s">
        <v>288</v>
      </c>
    </row>
    <row r="3056" customFormat="false" ht="15" hidden="false" customHeight="false" outlineLevel="0" collapsed="false">
      <c r="A3056" s="0" t="s">
        <v>2059</v>
      </c>
      <c r="B3056" s="0" t="s">
        <v>288</v>
      </c>
      <c r="C3056" s="0" t="s">
        <v>325</v>
      </c>
      <c r="D3056" s="0" t="n">
        <v>20180725</v>
      </c>
      <c r="E3056" s="0" t="s">
        <v>2295</v>
      </c>
      <c r="F3056" s="0" t="n">
        <v>12000</v>
      </c>
      <c r="G3056" s="0" t="n">
        <v>98.358</v>
      </c>
      <c r="H3056" s="0" t="n">
        <v>4.04132</v>
      </c>
      <c r="J3056" s="224" t="n">
        <f aca="false">ROUND(D3056/10000,0)</f>
        <v>2018</v>
      </c>
      <c r="K3056" s="224" t="n">
        <f aca="false">ROUND((D3056-J3056*10000)/100,0)</f>
        <v>7</v>
      </c>
      <c r="L3056" s="224" t="n">
        <f aca="false">D3056-J3056*10000-K3056*100</f>
        <v>25</v>
      </c>
      <c r="M3056" s="325" t="n">
        <f aca="false">DATE(J3056,K3056,L3056)</f>
        <v>43306</v>
      </c>
      <c r="N3056" s="222" t="n">
        <f aca="false">M3056+E3056</f>
        <v>43306.6134953704</v>
      </c>
      <c r="O3056" s="0" t="n">
        <v>98.358</v>
      </c>
      <c r="P3056" s="0" t="n">
        <v>4.04132</v>
      </c>
      <c r="Q3056" s="0" t="s">
        <v>288</v>
      </c>
    </row>
    <row r="3057" customFormat="false" ht="15" hidden="false" customHeight="false" outlineLevel="0" collapsed="false">
      <c r="A3057" s="0" t="s">
        <v>2059</v>
      </c>
      <c r="B3057" s="0" t="s">
        <v>288</v>
      </c>
      <c r="C3057" s="0" t="s">
        <v>325</v>
      </c>
      <c r="D3057" s="0" t="n">
        <v>20180725</v>
      </c>
      <c r="E3057" s="0" t="s">
        <v>2296</v>
      </c>
      <c r="F3057" s="0" t="s">
        <v>575</v>
      </c>
      <c r="G3057" s="0" t="n">
        <v>98.185</v>
      </c>
      <c r="H3057" s="0" t="n">
        <v>4.083071</v>
      </c>
      <c r="J3057" s="224" t="n">
        <f aca="false">ROUND(D3057/10000,0)</f>
        <v>2018</v>
      </c>
      <c r="K3057" s="224" t="n">
        <f aca="false">ROUND((D3057-J3057*10000)/100,0)</f>
        <v>7</v>
      </c>
      <c r="L3057" s="224" t="n">
        <f aca="false">D3057-J3057*10000-K3057*100</f>
        <v>25</v>
      </c>
      <c r="M3057" s="325" t="n">
        <f aca="false">DATE(J3057,K3057,L3057)</f>
        <v>43306</v>
      </c>
      <c r="N3057" s="222" t="n">
        <f aca="false">M3057+E3057</f>
        <v>43306.6256597222</v>
      </c>
      <c r="O3057" s="0" t="n">
        <v>98.185</v>
      </c>
      <c r="P3057" s="0" t="n">
        <v>4.083071</v>
      </c>
      <c r="Q3057" s="0" t="s">
        <v>288</v>
      </c>
    </row>
    <row r="3058" customFormat="false" ht="15" hidden="false" customHeight="false" outlineLevel="0" collapsed="false">
      <c r="A3058" s="0" t="s">
        <v>2059</v>
      </c>
      <c r="B3058" s="0" t="s">
        <v>288</v>
      </c>
      <c r="C3058" s="0" t="s">
        <v>325</v>
      </c>
      <c r="D3058" s="0" t="n">
        <v>20180725</v>
      </c>
      <c r="E3058" s="0" t="s">
        <v>2297</v>
      </c>
      <c r="F3058" s="0" t="n">
        <v>200000</v>
      </c>
      <c r="G3058" s="0" t="n">
        <v>98.185</v>
      </c>
      <c r="H3058" s="0" t="n">
        <v>4.083071</v>
      </c>
      <c r="J3058" s="224" t="n">
        <f aca="false">ROUND(D3058/10000,0)</f>
        <v>2018</v>
      </c>
      <c r="K3058" s="224" t="n">
        <f aca="false">ROUND((D3058-J3058*10000)/100,0)</f>
        <v>7</v>
      </c>
      <c r="L3058" s="224" t="n">
        <f aca="false">D3058-J3058*10000-K3058*100</f>
        <v>25</v>
      </c>
      <c r="M3058" s="325" t="n">
        <f aca="false">DATE(J3058,K3058,L3058)</f>
        <v>43306</v>
      </c>
      <c r="N3058" s="222" t="n">
        <f aca="false">M3058+E3058</f>
        <v>43306.6263773148</v>
      </c>
      <c r="O3058" s="0" t="n">
        <v>98.185</v>
      </c>
      <c r="P3058" s="0" t="n">
        <v>4.083071</v>
      </c>
      <c r="Q3058" s="0" t="s">
        <v>288</v>
      </c>
    </row>
    <row r="3059" customFormat="false" ht="15" hidden="false" customHeight="false" outlineLevel="0" collapsed="false">
      <c r="A3059" s="0" t="s">
        <v>2059</v>
      </c>
      <c r="B3059" s="0" t="s">
        <v>288</v>
      </c>
      <c r="C3059" s="0" t="s">
        <v>325</v>
      </c>
      <c r="D3059" s="0" t="n">
        <v>20180725</v>
      </c>
      <c r="E3059" s="0" t="s">
        <v>2298</v>
      </c>
      <c r="F3059" s="0" t="n">
        <v>10000</v>
      </c>
      <c r="G3059" s="0" t="n">
        <v>98.371</v>
      </c>
      <c r="H3059" s="0" t="n">
        <v>4.038186</v>
      </c>
      <c r="J3059" s="224" t="n">
        <f aca="false">ROUND(D3059/10000,0)</f>
        <v>2018</v>
      </c>
      <c r="K3059" s="224" t="n">
        <f aca="false">ROUND((D3059-J3059*10000)/100,0)</f>
        <v>7</v>
      </c>
      <c r="L3059" s="224" t="n">
        <f aca="false">D3059-J3059*10000-K3059*100</f>
        <v>25</v>
      </c>
      <c r="M3059" s="325" t="n">
        <f aca="false">DATE(J3059,K3059,L3059)</f>
        <v>43306</v>
      </c>
      <c r="N3059" s="222" t="n">
        <f aca="false">M3059+E3059</f>
        <v>43306.632337963</v>
      </c>
      <c r="O3059" s="0" t="n">
        <v>98.371</v>
      </c>
      <c r="P3059" s="0" t="n">
        <v>4.038186</v>
      </c>
      <c r="Q3059" s="0" t="s">
        <v>288</v>
      </c>
    </row>
    <row r="3060" customFormat="false" ht="15" hidden="false" customHeight="false" outlineLevel="0" collapsed="false">
      <c r="A3060" s="0" t="s">
        <v>2059</v>
      </c>
      <c r="B3060" s="0" t="s">
        <v>288</v>
      </c>
      <c r="C3060" s="0" t="s">
        <v>325</v>
      </c>
      <c r="D3060" s="0" t="n">
        <v>20180725</v>
      </c>
      <c r="E3060" s="0" t="s">
        <v>2298</v>
      </c>
      <c r="F3060" s="0" t="n">
        <v>10000</v>
      </c>
      <c r="G3060" s="0" t="n">
        <v>98.471</v>
      </c>
      <c r="H3060" s="0" t="n">
        <v>4.014095</v>
      </c>
      <c r="J3060" s="224" t="n">
        <f aca="false">ROUND(D3060/10000,0)</f>
        <v>2018</v>
      </c>
      <c r="K3060" s="224" t="n">
        <f aca="false">ROUND((D3060-J3060*10000)/100,0)</f>
        <v>7</v>
      </c>
      <c r="L3060" s="224" t="n">
        <f aca="false">D3060-J3060*10000-K3060*100</f>
        <v>25</v>
      </c>
      <c r="M3060" s="325" t="n">
        <f aca="false">DATE(J3060,K3060,L3060)</f>
        <v>43306</v>
      </c>
      <c r="N3060" s="222" t="n">
        <f aca="false">M3060+E3060</f>
        <v>43306.632337963</v>
      </c>
      <c r="O3060" s="0" t="n">
        <v>98.471</v>
      </c>
      <c r="P3060" s="0" t="n">
        <v>4.014095</v>
      </c>
      <c r="Q3060" s="0" t="s">
        <v>288</v>
      </c>
    </row>
    <row r="3061" customFormat="false" ht="15" hidden="false" customHeight="false" outlineLevel="0" collapsed="false">
      <c r="A3061" s="0" t="s">
        <v>2059</v>
      </c>
      <c r="B3061" s="0" t="s">
        <v>288</v>
      </c>
      <c r="C3061" s="0" t="s">
        <v>325</v>
      </c>
      <c r="D3061" s="0" t="n">
        <v>20180725</v>
      </c>
      <c r="E3061" s="0" t="s">
        <v>2298</v>
      </c>
      <c r="F3061" s="0" t="n">
        <v>10000</v>
      </c>
      <c r="G3061" s="0" t="n">
        <v>98.371</v>
      </c>
      <c r="H3061" s="0" t="n">
        <v>4.038186</v>
      </c>
      <c r="J3061" s="224" t="n">
        <f aca="false">ROUND(D3061/10000,0)</f>
        <v>2018</v>
      </c>
      <c r="K3061" s="224" t="n">
        <f aca="false">ROUND((D3061-J3061*10000)/100,0)</f>
        <v>7</v>
      </c>
      <c r="L3061" s="224" t="n">
        <f aca="false">D3061-J3061*10000-K3061*100</f>
        <v>25</v>
      </c>
      <c r="M3061" s="325" t="n">
        <f aca="false">DATE(J3061,K3061,L3061)</f>
        <v>43306</v>
      </c>
      <c r="N3061" s="222" t="n">
        <f aca="false">M3061+E3061</f>
        <v>43306.632337963</v>
      </c>
      <c r="O3061" s="0" t="n">
        <v>98.371</v>
      </c>
      <c r="P3061" s="0" t="n">
        <v>4.038186</v>
      </c>
      <c r="Q3061" s="0" t="s">
        <v>288</v>
      </c>
    </row>
    <row r="3062" customFormat="false" ht="15" hidden="false" customHeight="false" outlineLevel="0" collapsed="false">
      <c r="A3062" s="0" t="s">
        <v>2059</v>
      </c>
      <c r="B3062" s="0" t="s">
        <v>288</v>
      </c>
      <c r="C3062" s="0" t="s">
        <v>325</v>
      </c>
      <c r="D3062" s="0" t="n">
        <v>20180725</v>
      </c>
      <c r="E3062" s="0" t="s">
        <v>2299</v>
      </c>
      <c r="F3062" s="0" t="n">
        <v>20000</v>
      </c>
      <c r="G3062" s="0" t="n">
        <v>99.63</v>
      </c>
      <c r="H3062" s="0" t="n">
        <v>3.736938</v>
      </c>
      <c r="J3062" s="224" t="n">
        <f aca="false">ROUND(D3062/10000,0)</f>
        <v>2018</v>
      </c>
      <c r="K3062" s="224" t="n">
        <f aca="false">ROUND((D3062-J3062*10000)/100,0)</f>
        <v>7</v>
      </c>
      <c r="L3062" s="224" t="n">
        <f aca="false">D3062-J3062*10000-K3062*100</f>
        <v>25</v>
      </c>
      <c r="M3062" s="325" t="n">
        <f aca="false">DATE(J3062,K3062,L3062)</f>
        <v>43306</v>
      </c>
      <c r="N3062" s="222" t="n">
        <f aca="false">M3062+E3062</f>
        <v>43306.6442824074</v>
      </c>
      <c r="O3062" s="0" t="n">
        <v>99.63</v>
      </c>
      <c r="P3062" s="0" t="n">
        <v>3.736938</v>
      </c>
      <c r="Q3062" s="0" t="s">
        <v>288</v>
      </c>
    </row>
    <row r="3063" customFormat="false" ht="15" hidden="false" customHeight="false" outlineLevel="0" collapsed="false">
      <c r="A3063" s="0" t="s">
        <v>2059</v>
      </c>
      <c r="B3063" s="0" t="s">
        <v>288</v>
      </c>
      <c r="C3063" s="0" t="s">
        <v>325</v>
      </c>
      <c r="D3063" s="0" t="n">
        <v>20180725</v>
      </c>
      <c r="E3063" s="0" t="s">
        <v>2299</v>
      </c>
      <c r="F3063" s="0" t="n">
        <v>20000</v>
      </c>
      <c r="G3063" s="0" t="n">
        <v>98.31</v>
      </c>
      <c r="H3063" s="0" t="n">
        <v>4.052895</v>
      </c>
      <c r="J3063" s="224" t="n">
        <f aca="false">ROUND(D3063/10000,0)</f>
        <v>2018</v>
      </c>
      <c r="K3063" s="224" t="n">
        <f aca="false">ROUND((D3063-J3063*10000)/100,0)</f>
        <v>7</v>
      </c>
      <c r="L3063" s="224" t="n">
        <f aca="false">D3063-J3063*10000-K3063*100</f>
        <v>25</v>
      </c>
      <c r="M3063" s="325" t="n">
        <f aca="false">DATE(J3063,K3063,L3063)</f>
        <v>43306</v>
      </c>
      <c r="N3063" s="222" t="n">
        <f aca="false">M3063+E3063</f>
        <v>43306.6442824074</v>
      </c>
      <c r="O3063" s="0" t="n">
        <v>98.31</v>
      </c>
      <c r="P3063" s="0" t="n">
        <v>4.052895</v>
      </c>
      <c r="Q3063" s="0" t="s">
        <v>288</v>
      </c>
    </row>
    <row r="3064" customFormat="false" ht="15" hidden="false" customHeight="false" outlineLevel="0" collapsed="false">
      <c r="A3064" s="0" t="s">
        <v>2059</v>
      </c>
      <c r="B3064" s="0" t="s">
        <v>288</v>
      </c>
      <c r="C3064" s="0" t="s">
        <v>325</v>
      </c>
      <c r="D3064" s="0" t="n">
        <v>20180725</v>
      </c>
      <c r="E3064" s="0" t="s">
        <v>2299</v>
      </c>
      <c r="F3064" s="0" t="n">
        <v>20000</v>
      </c>
      <c r="G3064" s="0" t="n">
        <v>98.36</v>
      </c>
      <c r="H3064" s="0" t="n">
        <v>4.040838</v>
      </c>
      <c r="J3064" s="224" t="n">
        <f aca="false">ROUND(D3064/10000,0)</f>
        <v>2018</v>
      </c>
      <c r="K3064" s="224" t="n">
        <f aca="false">ROUND((D3064-J3064*10000)/100,0)</f>
        <v>7</v>
      </c>
      <c r="L3064" s="224" t="n">
        <f aca="false">D3064-J3064*10000-K3064*100</f>
        <v>25</v>
      </c>
      <c r="M3064" s="325" t="n">
        <f aca="false">DATE(J3064,K3064,L3064)</f>
        <v>43306</v>
      </c>
      <c r="N3064" s="222" t="n">
        <f aca="false">M3064+E3064</f>
        <v>43306.6442824074</v>
      </c>
      <c r="O3064" s="0" t="n">
        <v>98.36</v>
      </c>
      <c r="P3064" s="0" t="n">
        <v>4.040838</v>
      </c>
      <c r="Q3064" s="0" t="s">
        <v>288</v>
      </c>
    </row>
    <row r="3065" customFormat="false" ht="15" hidden="false" customHeight="false" outlineLevel="0" collapsed="false">
      <c r="A3065" s="0" t="s">
        <v>2059</v>
      </c>
      <c r="B3065" s="0" t="s">
        <v>288</v>
      </c>
      <c r="C3065" s="0" t="s">
        <v>325</v>
      </c>
      <c r="D3065" s="0" t="n">
        <v>20180725</v>
      </c>
      <c r="E3065" s="0" t="s">
        <v>2300</v>
      </c>
      <c r="F3065" s="0" t="n">
        <v>20000</v>
      </c>
      <c r="G3065" s="0" t="n">
        <v>98.31</v>
      </c>
      <c r="H3065" s="0" t="n">
        <v>4.052895</v>
      </c>
      <c r="J3065" s="224" t="n">
        <f aca="false">ROUND(D3065/10000,0)</f>
        <v>2018</v>
      </c>
      <c r="K3065" s="224" t="n">
        <f aca="false">ROUND((D3065-J3065*10000)/100,0)</f>
        <v>7</v>
      </c>
      <c r="L3065" s="224" t="n">
        <f aca="false">D3065-J3065*10000-K3065*100</f>
        <v>25</v>
      </c>
      <c r="M3065" s="325" t="n">
        <f aca="false">DATE(J3065,K3065,L3065)</f>
        <v>43306</v>
      </c>
      <c r="N3065" s="222" t="n">
        <f aca="false">M3065+E3065</f>
        <v>43306.6442939815</v>
      </c>
      <c r="O3065" s="0" t="n">
        <v>98.31</v>
      </c>
      <c r="P3065" s="0" t="n">
        <v>4.052895</v>
      </c>
      <c r="Q3065" s="0" t="s">
        <v>288</v>
      </c>
    </row>
    <row r="3066" customFormat="false" ht="15" hidden="false" customHeight="false" outlineLevel="0" collapsed="false">
      <c r="A3066" s="0" t="s">
        <v>2059</v>
      </c>
      <c r="B3066" s="0" t="s">
        <v>288</v>
      </c>
      <c r="C3066" s="0" t="s">
        <v>325</v>
      </c>
      <c r="D3066" s="0" t="n">
        <v>20180725</v>
      </c>
      <c r="E3066" s="0" t="s">
        <v>754</v>
      </c>
      <c r="F3066" s="0" t="n">
        <v>25000</v>
      </c>
      <c r="G3066" s="0" t="n">
        <v>98.259</v>
      </c>
      <c r="H3066" s="0" t="n">
        <v>4.065202</v>
      </c>
      <c r="J3066" s="224" t="n">
        <f aca="false">ROUND(D3066/10000,0)</f>
        <v>2018</v>
      </c>
      <c r="K3066" s="224" t="n">
        <f aca="false">ROUND((D3066-J3066*10000)/100,0)</f>
        <v>7</v>
      </c>
      <c r="L3066" s="224" t="n">
        <f aca="false">D3066-J3066*10000-K3066*100</f>
        <v>25</v>
      </c>
      <c r="M3066" s="325" t="n">
        <f aca="false">DATE(J3066,K3066,L3066)</f>
        <v>43306</v>
      </c>
      <c r="N3066" s="222" t="n">
        <f aca="false">M3066+E3066</f>
        <v>43306.6922453704</v>
      </c>
      <c r="O3066" s="0" t="n">
        <v>98.259</v>
      </c>
      <c r="P3066" s="0" t="n">
        <v>4.065202</v>
      </c>
      <c r="Q3066" s="0" t="s">
        <v>288</v>
      </c>
    </row>
    <row r="3067" customFormat="false" ht="15" hidden="false" customHeight="false" outlineLevel="0" collapsed="false">
      <c r="A3067" s="0" t="s">
        <v>2059</v>
      </c>
      <c r="B3067" s="0" t="s">
        <v>288</v>
      </c>
      <c r="C3067" s="0" t="s">
        <v>325</v>
      </c>
      <c r="D3067" s="0" t="n">
        <v>20180725</v>
      </c>
      <c r="E3067" s="0" t="s">
        <v>754</v>
      </c>
      <c r="F3067" s="0" t="n">
        <v>25000</v>
      </c>
      <c r="G3067" s="0" t="n">
        <v>98.459</v>
      </c>
      <c r="H3067" s="0" t="n">
        <v>4.016984</v>
      </c>
      <c r="J3067" s="224" t="n">
        <f aca="false">ROUND(D3067/10000,0)</f>
        <v>2018</v>
      </c>
      <c r="K3067" s="224" t="n">
        <f aca="false">ROUND((D3067-J3067*10000)/100,0)</f>
        <v>7</v>
      </c>
      <c r="L3067" s="224" t="n">
        <f aca="false">D3067-J3067*10000-K3067*100</f>
        <v>25</v>
      </c>
      <c r="M3067" s="325" t="n">
        <f aca="false">DATE(J3067,K3067,L3067)</f>
        <v>43306</v>
      </c>
      <c r="N3067" s="222" t="n">
        <f aca="false">M3067+E3067</f>
        <v>43306.6922453704</v>
      </c>
      <c r="O3067" s="0" t="n">
        <v>98.459</v>
      </c>
      <c r="P3067" s="0" t="n">
        <v>4.016984</v>
      </c>
      <c r="Q3067" s="0" t="s">
        <v>288</v>
      </c>
    </row>
    <row r="3068" customFormat="false" ht="15" hidden="false" customHeight="false" outlineLevel="0" collapsed="false">
      <c r="A3068" s="0" t="s">
        <v>2059</v>
      </c>
      <c r="B3068" s="0" t="s">
        <v>288</v>
      </c>
      <c r="C3068" s="0" t="s">
        <v>325</v>
      </c>
      <c r="D3068" s="0" t="n">
        <v>20180726</v>
      </c>
      <c r="E3068" s="0" t="s">
        <v>2301</v>
      </c>
      <c r="F3068" s="0" t="n">
        <v>1625000</v>
      </c>
      <c r="G3068" s="0" t="n">
        <v>97.805</v>
      </c>
      <c r="H3068" s="0" t="n">
        <v>4.175985</v>
      </c>
      <c r="J3068" s="224" t="n">
        <f aca="false">ROUND(D3068/10000,0)</f>
        <v>2018</v>
      </c>
      <c r="K3068" s="224" t="n">
        <f aca="false">ROUND((D3068-J3068*10000)/100,0)</f>
        <v>7</v>
      </c>
      <c r="L3068" s="224" t="n">
        <f aca="false">D3068-J3068*10000-K3068*100</f>
        <v>26</v>
      </c>
      <c r="M3068" s="325" t="n">
        <f aca="false">DATE(J3068,K3068,L3068)</f>
        <v>43307</v>
      </c>
      <c r="N3068" s="222" t="n">
        <f aca="false">M3068+E3068</f>
        <v>43307.3639351852</v>
      </c>
      <c r="O3068" s="0" t="n">
        <v>97.805</v>
      </c>
      <c r="P3068" s="0" t="n">
        <v>4.175985</v>
      </c>
      <c r="Q3068" s="0" t="s">
        <v>288</v>
      </c>
    </row>
    <row r="3069" customFormat="false" ht="15" hidden="false" customHeight="false" outlineLevel="0" collapsed="false">
      <c r="A3069" s="0" t="s">
        <v>2059</v>
      </c>
      <c r="B3069" s="0" t="s">
        <v>288</v>
      </c>
      <c r="C3069" s="0" t="s">
        <v>325</v>
      </c>
      <c r="D3069" s="0" t="n">
        <v>20180726</v>
      </c>
      <c r="E3069" s="0" t="s">
        <v>2302</v>
      </c>
      <c r="F3069" s="0" t="n">
        <v>40000</v>
      </c>
      <c r="G3069" s="0" t="n">
        <v>98.102</v>
      </c>
      <c r="H3069" s="0" t="n">
        <v>4.103918</v>
      </c>
      <c r="J3069" s="224" t="n">
        <f aca="false">ROUND(D3069/10000,0)</f>
        <v>2018</v>
      </c>
      <c r="K3069" s="224" t="n">
        <f aca="false">ROUND((D3069-J3069*10000)/100,0)</f>
        <v>7</v>
      </c>
      <c r="L3069" s="224" t="n">
        <f aca="false">D3069-J3069*10000-K3069*100</f>
        <v>26</v>
      </c>
      <c r="M3069" s="325" t="n">
        <f aca="false">DATE(J3069,K3069,L3069)</f>
        <v>43307</v>
      </c>
      <c r="N3069" s="222" t="n">
        <f aca="false">M3069+E3069</f>
        <v>43307.3796527778</v>
      </c>
      <c r="O3069" s="0" t="n">
        <v>98.102</v>
      </c>
      <c r="P3069" s="0" t="n">
        <v>4.103918</v>
      </c>
      <c r="Q3069" s="0" t="s">
        <v>288</v>
      </c>
    </row>
    <row r="3070" customFormat="false" ht="15" hidden="false" customHeight="false" outlineLevel="0" collapsed="false">
      <c r="A3070" s="0" t="s">
        <v>2059</v>
      </c>
      <c r="B3070" s="0" t="s">
        <v>288</v>
      </c>
      <c r="C3070" s="0" t="s">
        <v>325</v>
      </c>
      <c r="D3070" s="0" t="n">
        <v>20180726</v>
      </c>
      <c r="E3070" s="0" t="s">
        <v>2303</v>
      </c>
      <c r="F3070" s="0" t="n">
        <v>10000</v>
      </c>
      <c r="G3070" s="0" t="n">
        <v>98.15</v>
      </c>
      <c r="H3070" s="0" t="n">
        <v>4.092294</v>
      </c>
      <c r="J3070" s="224" t="n">
        <f aca="false">ROUND(D3070/10000,0)</f>
        <v>2018</v>
      </c>
      <c r="K3070" s="224" t="n">
        <f aca="false">ROUND((D3070-J3070*10000)/100,0)</f>
        <v>7</v>
      </c>
      <c r="L3070" s="224" t="n">
        <f aca="false">D3070-J3070*10000-K3070*100</f>
        <v>26</v>
      </c>
      <c r="M3070" s="325" t="n">
        <f aca="false">DATE(J3070,K3070,L3070)</f>
        <v>43307</v>
      </c>
      <c r="N3070" s="222" t="n">
        <f aca="false">M3070+E3070</f>
        <v>43307.4000347222</v>
      </c>
      <c r="O3070" s="0" t="n">
        <v>98.15</v>
      </c>
      <c r="P3070" s="0" t="n">
        <v>4.092294</v>
      </c>
      <c r="Q3070" s="0" t="s">
        <v>288</v>
      </c>
    </row>
    <row r="3071" customFormat="false" ht="15" hidden="false" customHeight="false" outlineLevel="0" collapsed="false">
      <c r="A3071" s="0" t="s">
        <v>2059</v>
      </c>
      <c r="B3071" s="0" t="s">
        <v>288</v>
      </c>
      <c r="C3071" s="0" t="s">
        <v>325</v>
      </c>
      <c r="D3071" s="0" t="n">
        <v>20180726</v>
      </c>
      <c r="E3071" s="0" t="s">
        <v>2304</v>
      </c>
      <c r="F3071" s="0" t="n">
        <v>10000</v>
      </c>
      <c r="G3071" s="0" t="n">
        <v>98.15</v>
      </c>
      <c r="H3071" s="0" t="n">
        <v>4.092294</v>
      </c>
      <c r="J3071" s="224" t="n">
        <f aca="false">ROUND(D3071/10000,0)</f>
        <v>2018</v>
      </c>
      <c r="K3071" s="224" t="n">
        <f aca="false">ROUND((D3071-J3071*10000)/100,0)</f>
        <v>7</v>
      </c>
      <c r="L3071" s="224" t="n">
        <f aca="false">D3071-J3071*10000-K3071*100</f>
        <v>26</v>
      </c>
      <c r="M3071" s="325" t="n">
        <f aca="false">DATE(J3071,K3071,L3071)</f>
        <v>43307</v>
      </c>
      <c r="N3071" s="222" t="n">
        <f aca="false">M3071+E3071</f>
        <v>43307.4000462963</v>
      </c>
      <c r="O3071" s="0" t="n">
        <v>98.15</v>
      </c>
      <c r="P3071" s="0" t="n">
        <v>4.092294</v>
      </c>
      <c r="Q3071" s="0" t="s">
        <v>288</v>
      </c>
    </row>
    <row r="3072" customFormat="false" ht="15" hidden="false" customHeight="false" outlineLevel="0" collapsed="false">
      <c r="A3072" s="0" t="s">
        <v>2059</v>
      </c>
      <c r="B3072" s="0" t="s">
        <v>288</v>
      </c>
      <c r="C3072" s="0" t="s">
        <v>325</v>
      </c>
      <c r="D3072" s="0" t="n">
        <v>20180726</v>
      </c>
      <c r="E3072" s="0" t="s">
        <v>2305</v>
      </c>
      <c r="F3072" s="0" t="n">
        <v>25000</v>
      </c>
      <c r="G3072" s="0" t="n">
        <v>98.25</v>
      </c>
      <c r="H3072" s="0" t="n">
        <v>4.0681</v>
      </c>
      <c r="J3072" s="224" t="n">
        <f aca="false">ROUND(D3072/10000,0)</f>
        <v>2018</v>
      </c>
      <c r="K3072" s="224" t="n">
        <f aca="false">ROUND((D3072-J3072*10000)/100,0)</f>
        <v>7</v>
      </c>
      <c r="L3072" s="224" t="n">
        <f aca="false">D3072-J3072*10000-K3072*100</f>
        <v>26</v>
      </c>
      <c r="M3072" s="325" t="n">
        <f aca="false">DATE(J3072,K3072,L3072)</f>
        <v>43307</v>
      </c>
      <c r="N3072" s="222" t="n">
        <f aca="false">M3072+E3072</f>
        <v>43307.4109375</v>
      </c>
      <c r="O3072" s="0" t="n">
        <v>98.25</v>
      </c>
      <c r="P3072" s="0" t="n">
        <v>4.0681</v>
      </c>
      <c r="Q3072" s="0" t="s">
        <v>288</v>
      </c>
    </row>
    <row r="3073" customFormat="false" ht="15" hidden="false" customHeight="false" outlineLevel="0" collapsed="false">
      <c r="A3073" s="0" t="s">
        <v>2059</v>
      </c>
      <c r="B3073" s="0" t="s">
        <v>288</v>
      </c>
      <c r="C3073" s="0" t="s">
        <v>325</v>
      </c>
      <c r="D3073" s="0" t="n">
        <v>20180726</v>
      </c>
      <c r="E3073" s="0" t="s">
        <v>2305</v>
      </c>
      <c r="F3073" s="0" t="n">
        <v>25000</v>
      </c>
      <c r="G3073" s="0" t="n">
        <v>98.35</v>
      </c>
      <c r="H3073" s="0" t="n">
        <v>4.043934</v>
      </c>
      <c r="J3073" s="224" t="n">
        <f aca="false">ROUND(D3073/10000,0)</f>
        <v>2018</v>
      </c>
      <c r="K3073" s="224" t="n">
        <f aca="false">ROUND((D3073-J3073*10000)/100,0)</f>
        <v>7</v>
      </c>
      <c r="L3073" s="224" t="n">
        <f aca="false">D3073-J3073*10000-K3073*100</f>
        <v>26</v>
      </c>
      <c r="M3073" s="325" t="n">
        <f aca="false">DATE(J3073,K3073,L3073)</f>
        <v>43307</v>
      </c>
      <c r="N3073" s="222" t="n">
        <f aca="false">M3073+E3073</f>
        <v>43307.4109375</v>
      </c>
      <c r="O3073" s="0" t="n">
        <v>98.35</v>
      </c>
      <c r="P3073" s="0" t="n">
        <v>4.043934</v>
      </c>
      <c r="Q3073" s="0" t="s">
        <v>288</v>
      </c>
    </row>
    <row r="3074" customFormat="false" ht="15" hidden="false" customHeight="false" outlineLevel="0" collapsed="false">
      <c r="A3074" s="0" t="s">
        <v>2059</v>
      </c>
      <c r="B3074" s="0" t="s">
        <v>288</v>
      </c>
      <c r="C3074" s="0" t="s">
        <v>325</v>
      </c>
      <c r="D3074" s="0" t="n">
        <v>20180726</v>
      </c>
      <c r="E3074" s="0" t="s">
        <v>2305</v>
      </c>
      <c r="F3074" s="0" t="n">
        <v>25000</v>
      </c>
      <c r="G3074" s="0" t="n">
        <v>98.25</v>
      </c>
      <c r="H3074" s="0" t="n">
        <v>4.0681</v>
      </c>
      <c r="J3074" s="224" t="n">
        <f aca="false">ROUND(D3074/10000,0)</f>
        <v>2018</v>
      </c>
      <c r="K3074" s="224" t="n">
        <f aca="false">ROUND((D3074-J3074*10000)/100,0)</f>
        <v>7</v>
      </c>
      <c r="L3074" s="224" t="n">
        <f aca="false">D3074-J3074*10000-K3074*100</f>
        <v>26</v>
      </c>
      <c r="M3074" s="325" t="n">
        <f aca="false">DATE(J3074,K3074,L3074)</f>
        <v>43307</v>
      </c>
      <c r="N3074" s="222" t="n">
        <f aca="false">M3074+E3074</f>
        <v>43307.4109375</v>
      </c>
      <c r="O3074" s="0" t="n">
        <v>98.25</v>
      </c>
      <c r="P3074" s="0" t="n">
        <v>4.0681</v>
      </c>
      <c r="Q3074" s="0" t="s">
        <v>288</v>
      </c>
    </row>
    <row r="3075" customFormat="false" ht="15" hidden="false" customHeight="false" outlineLevel="0" collapsed="false">
      <c r="A3075" s="0" t="s">
        <v>2059</v>
      </c>
      <c r="B3075" s="0" t="s">
        <v>288</v>
      </c>
      <c r="C3075" s="0" t="s">
        <v>325</v>
      </c>
      <c r="D3075" s="0" t="n">
        <v>20180726</v>
      </c>
      <c r="E3075" s="0" t="s">
        <v>2306</v>
      </c>
      <c r="F3075" s="0" t="n">
        <v>10000</v>
      </c>
      <c r="G3075" s="0" t="n">
        <v>97.95</v>
      </c>
      <c r="H3075" s="0" t="n">
        <v>4.140769</v>
      </c>
      <c r="J3075" s="224" t="n">
        <f aca="false">ROUND(D3075/10000,0)</f>
        <v>2018</v>
      </c>
      <c r="K3075" s="224" t="n">
        <f aca="false">ROUND((D3075-J3075*10000)/100,0)</f>
        <v>7</v>
      </c>
      <c r="L3075" s="224" t="n">
        <f aca="false">D3075-J3075*10000-K3075*100</f>
        <v>26</v>
      </c>
      <c r="M3075" s="325" t="n">
        <f aca="false">DATE(J3075,K3075,L3075)</f>
        <v>43307</v>
      </c>
      <c r="N3075" s="222" t="n">
        <f aca="false">M3075+E3075</f>
        <v>43307.4975115741</v>
      </c>
      <c r="O3075" s="0" t="n">
        <v>97.95</v>
      </c>
      <c r="P3075" s="0" t="n">
        <v>4.140769</v>
      </c>
      <c r="Q3075" s="0" t="s">
        <v>288</v>
      </c>
    </row>
    <row r="3076" customFormat="false" ht="15" hidden="false" customHeight="false" outlineLevel="0" collapsed="false">
      <c r="A3076" s="0" t="s">
        <v>2059</v>
      </c>
      <c r="B3076" s="0" t="s">
        <v>288</v>
      </c>
      <c r="C3076" s="0" t="s">
        <v>325</v>
      </c>
      <c r="D3076" s="0" t="n">
        <v>20180726</v>
      </c>
      <c r="E3076" s="0" t="s">
        <v>2307</v>
      </c>
      <c r="F3076" s="0" t="n">
        <v>54000</v>
      </c>
      <c r="G3076" s="0" t="n">
        <v>98.003</v>
      </c>
      <c r="H3076" s="0" t="n">
        <v>4.127912</v>
      </c>
      <c r="J3076" s="224" t="n">
        <f aca="false">ROUND(D3076/10000,0)</f>
        <v>2018</v>
      </c>
      <c r="K3076" s="224" t="n">
        <f aca="false">ROUND((D3076-J3076*10000)/100,0)</f>
        <v>7</v>
      </c>
      <c r="L3076" s="224" t="n">
        <f aca="false">D3076-J3076*10000-K3076*100</f>
        <v>26</v>
      </c>
      <c r="M3076" s="325" t="n">
        <f aca="false">DATE(J3076,K3076,L3076)</f>
        <v>43307</v>
      </c>
      <c r="N3076" s="222" t="n">
        <f aca="false">M3076+E3076</f>
        <v>43307.5218055556</v>
      </c>
      <c r="O3076" s="0" t="n">
        <v>98.003</v>
      </c>
      <c r="P3076" s="0" t="n">
        <v>4.127912</v>
      </c>
      <c r="Q3076" s="0" t="s">
        <v>288</v>
      </c>
    </row>
    <row r="3077" customFormat="false" ht="15" hidden="false" customHeight="false" outlineLevel="0" collapsed="false">
      <c r="A3077" s="0" t="s">
        <v>2059</v>
      </c>
      <c r="B3077" s="0" t="s">
        <v>288</v>
      </c>
      <c r="C3077" s="0" t="s">
        <v>325</v>
      </c>
      <c r="D3077" s="0" t="n">
        <v>20180726</v>
      </c>
      <c r="E3077" s="0" t="s">
        <v>2308</v>
      </c>
      <c r="F3077" s="0" t="n">
        <v>10000</v>
      </c>
      <c r="G3077" s="0" t="n">
        <v>98.184</v>
      </c>
      <c r="H3077" s="0" t="n">
        <v>4.084065</v>
      </c>
      <c r="J3077" s="224" t="n">
        <f aca="false">ROUND(D3077/10000,0)</f>
        <v>2018</v>
      </c>
      <c r="K3077" s="224" t="n">
        <f aca="false">ROUND((D3077-J3077*10000)/100,0)</f>
        <v>7</v>
      </c>
      <c r="L3077" s="224" t="n">
        <f aca="false">D3077-J3077*10000-K3077*100</f>
        <v>26</v>
      </c>
      <c r="M3077" s="325" t="n">
        <f aca="false">DATE(J3077,K3077,L3077)</f>
        <v>43307</v>
      </c>
      <c r="N3077" s="222" t="n">
        <f aca="false">M3077+E3077</f>
        <v>43307.546412037</v>
      </c>
      <c r="O3077" s="0" t="n">
        <v>98.184</v>
      </c>
      <c r="P3077" s="0" t="n">
        <v>4.084065</v>
      </c>
      <c r="Q3077" s="0" t="s">
        <v>288</v>
      </c>
    </row>
    <row r="3078" customFormat="false" ht="15" hidden="false" customHeight="false" outlineLevel="0" collapsed="false">
      <c r="A3078" s="0" t="s">
        <v>2059</v>
      </c>
      <c r="B3078" s="0" t="s">
        <v>288</v>
      </c>
      <c r="C3078" s="0" t="s">
        <v>325</v>
      </c>
      <c r="D3078" s="0" t="n">
        <v>20180726</v>
      </c>
      <c r="E3078" s="0" t="s">
        <v>2308</v>
      </c>
      <c r="F3078" s="0" t="n">
        <v>10000</v>
      </c>
      <c r="G3078" s="0" t="n">
        <v>98.084</v>
      </c>
      <c r="H3078" s="0" t="n">
        <v>4.108278</v>
      </c>
      <c r="J3078" s="224" t="n">
        <f aca="false">ROUND(D3078/10000,0)</f>
        <v>2018</v>
      </c>
      <c r="K3078" s="224" t="n">
        <f aca="false">ROUND((D3078-J3078*10000)/100,0)</f>
        <v>7</v>
      </c>
      <c r="L3078" s="224" t="n">
        <f aca="false">D3078-J3078*10000-K3078*100</f>
        <v>26</v>
      </c>
      <c r="M3078" s="325" t="n">
        <f aca="false">DATE(J3078,K3078,L3078)</f>
        <v>43307</v>
      </c>
      <c r="N3078" s="222" t="n">
        <f aca="false">M3078+E3078</f>
        <v>43307.546412037</v>
      </c>
      <c r="O3078" s="0" t="n">
        <v>98.084</v>
      </c>
      <c r="P3078" s="0" t="n">
        <v>4.108278</v>
      </c>
      <c r="Q3078" s="0" t="s">
        <v>288</v>
      </c>
    </row>
    <row r="3079" customFormat="false" ht="15" hidden="false" customHeight="false" outlineLevel="0" collapsed="false">
      <c r="A3079" s="0" t="s">
        <v>2059</v>
      </c>
      <c r="B3079" s="0" t="s">
        <v>288</v>
      </c>
      <c r="C3079" s="0" t="s">
        <v>325</v>
      </c>
      <c r="D3079" s="0" t="n">
        <v>20180726</v>
      </c>
      <c r="E3079" s="0" t="s">
        <v>2309</v>
      </c>
      <c r="F3079" s="0" t="n">
        <v>10000</v>
      </c>
      <c r="G3079" s="0" t="n">
        <v>98.167</v>
      </c>
      <c r="H3079" s="0" t="n">
        <v>4.088179</v>
      </c>
      <c r="J3079" s="224" t="n">
        <f aca="false">ROUND(D3079/10000,0)</f>
        <v>2018</v>
      </c>
      <c r="K3079" s="224" t="n">
        <f aca="false">ROUND((D3079-J3079*10000)/100,0)</f>
        <v>7</v>
      </c>
      <c r="L3079" s="224" t="n">
        <f aca="false">D3079-J3079*10000-K3079*100</f>
        <v>26</v>
      </c>
      <c r="M3079" s="325" t="n">
        <f aca="false">DATE(J3079,K3079,L3079)</f>
        <v>43307</v>
      </c>
      <c r="N3079" s="222" t="n">
        <f aca="false">M3079+E3079</f>
        <v>43307.5778819445</v>
      </c>
      <c r="O3079" s="0" t="n">
        <v>98.167</v>
      </c>
      <c r="P3079" s="0" t="n">
        <v>4.088179</v>
      </c>
      <c r="Q3079" s="0" t="s">
        <v>288</v>
      </c>
    </row>
    <row r="3080" customFormat="false" ht="15" hidden="false" customHeight="false" outlineLevel="0" collapsed="false">
      <c r="A3080" s="0" t="s">
        <v>2059</v>
      </c>
      <c r="B3080" s="0" t="s">
        <v>288</v>
      </c>
      <c r="C3080" s="0" t="s">
        <v>325</v>
      </c>
      <c r="D3080" s="0" t="n">
        <v>20180726</v>
      </c>
      <c r="E3080" s="0" t="s">
        <v>2310</v>
      </c>
      <c r="F3080" s="0" t="n">
        <v>10000</v>
      </c>
      <c r="G3080" s="0" t="n">
        <v>98.167</v>
      </c>
      <c r="H3080" s="0" t="n">
        <v>4.088179</v>
      </c>
      <c r="J3080" s="224" t="n">
        <f aca="false">ROUND(D3080/10000,0)</f>
        <v>2018</v>
      </c>
      <c r="K3080" s="224" t="n">
        <f aca="false">ROUND((D3080-J3080*10000)/100,0)</f>
        <v>7</v>
      </c>
      <c r="L3080" s="224" t="n">
        <f aca="false">D3080-J3080*10000-K3080*100</f>
        <v>26</v>
      </c>
      <c r="M3080" s="325" t="n">
        <f aca="false">DATE(J3080,K3080,L3080)</f>
        <v>43307</v>
      </c>
      <c r="N3080" s="222" t="n">
        <f aca="false">M3080+E3080</f>
        <v>43307.5779050926</v>
      </c>
      <c r="O3080" s="0" t="n">
        <v>98.167</v>
      </c>
      <c r="P3080" s="0" t="n">
        <v>4.088179</v>
      </c>
      <c r="Q3080" s="0" t="s">
        <v>288</v>
      </c>
    </row>
    <row r="3081" customFormat="false" ht="15" hidden="false" customHeight="false" outlineLevel="0" collapsed="false">
      <c r="A3081" s="0" t="s">
        <v>2059</v>
      </c>
      <c r="B3081" s="0" t="s">
        <v>288</v>
      </c>
      <c r="C3081" s="0" t="s">
        <v>325</v>
      </c>
      <c r="D3081" s="0" t="n">
        <v>20180726</v>
      </c>
      <c r="E3081" s="0" t="s">
        <v>2311</v>
      </c>
      <c r="F3081" s="0" t="n">
        <v>20000</v>
      </c>
      <c r="G3081" s="0" t="n">
        <v>98.196</v>
      </c>
      <c r="H3081" s="0" t="n">
        <v>4.081161</v>
      </c>
      <c r="J3081" s="224" t="n">
        <f aca="false">ROUND(D3081/10000,0)</f>
        <v>2018</v>
      </c>
      <c r="K3081" s="224" t="n">
        <f aca="false">ROUND((D3081-J3081*10000)/100,0)</f>
        <v>7</v>
      </c>
      <c r="L3081" s="224" t="n">
        <f aca="false">D3081-J3081*10000-K3081*100</f>
        <v>26</v>
      </c>
      <c r="M3081" s="325" t="n">
        <f aca="false">DATE(J3081,K3081,L3081)</f>
        <v>43307</v>
      </c>
      <c r="N3081" s="222" t="n">
        <f aca="false">M3081+E3081</f>
        <v>43307.6110532407</v>
      </c>
      <c r="O3081" s="0" t="n">
        <v>98.196</v>
      </c>
      <c r="P3081" s="0" t="n">
        <v>4.081161</v>
      </c>
      <c r="Q3081" s="0" t="s">
        <v>288</v>
      </c>
    </row>
    <row r="3082" customFormat="false" ht="15" hidden="false" customHeight="false" outlineLevel="0" collapsed="false">
      <c r="A3082" s="0" t="s">
        <v>2059</v>
      </c>
      <c r="B3082" s="0" t="s">
        <v>288</v>
      </c>
      <c r="C3082" s="0" t="s">
        <v>325</v>
      </c>
      <c r="D3082" s="0" t="n">
        <v>20180726</v>
      </c>
      <c r="E3082" s="0" t="s">
        <v>2312</v>
      </c>
      <c r="F3082" s="0" t="n">
        <v>20000</v>
      </c>
      <c r="G3082" s="0" t="n">
        <v>99.196</v>
      </c>
      <c r="H3082" s="0" t="n">
        <v>3.840629</v>
      </c>
      <c r="J3082" s="224" t="n">
        <f aca="false">ROUND(D3082/10000,0)</f>
        <v>2018</v>
      </c>
      <c r="K3082" s="224" t="n">
        <f aca="false">ROUND((D3082-J3082*10000)/100,0)</f>
        <v>7</v>
      </c>
      <c r="L3082" s="224" t="n">
        <f aca="false">D3082-J3082*10000-K3082*100</f>
        <v>26</v>
      </c>
      <c r="M3082" s="325" t="n">
        <f aca="false">DATE(J3082,K3082,L3082)</f>
        <v>43307</v>
      </c>
      <c r="N3082" s="222" t="n">
        <f aca="false">M3082+E3082</f>
        <v>43307.6113541667</v>
      </c>
      <c r="O3082" s="0" t="n">
        <v>99.196</v>
      </c>
      <c r="P3082" s="0" t="n">
        <v>3.840629</v>
      </c>
      <c r="Q3082" s="0" t="s">
        <v>288</v>
      </c>
    </row>
    <row r="3083" customFormat="false" ht="15" hidden="false" customHeight="false" outlineLevel="0" collapsed="false">
      <c r="A3083" s="0" t="s">
        <v>2059</v>
      </c>
      <c r="B3083" s="0" t="s">
        <v>288</v>
      </c>
      <c r="C3083" s="0" t="s">
        <v>325</v>
      </c>
      <c r="D3083" s="0" t="n">
        <v>20180726</v>
      </c>
      <c r="E3083" s="0" t="s">
        <v>2313</v>
      </c>
      <c r="F3083" s="0" t="n">
        <v>15000</v>
      </c>
      <c r="G3083" s="0" t="n">
        <v>98.25</v>
      </c>
      <c r="H3083" s="0" t="n">
        <v>4.0681</v>
      </c>
      <c r="J3083" s="224" t="n">
        <f aca="false">ROUND(D3083/10000,0)</f>
        <v>2018</v>
      </c>
      <c r="K3083" s="224" t="n">
        <f aca="false">ROUND((D3083-J3083*10000)/100,0)</f>
        <v>7</v>
      </c>
      <c r="L3083" s="224" t="n">
        <f aca="false">D3083-J3083*10000-K3083*100</f>
        <v>26</v>
      </c>
      <c r="M3083" s="325" t="n">
        <f aca="false">DATE(J3083,K3083,L3083)</f>
        <v>43307</v>
      </c>
      <c r="N3083" s="222" t="n">
        <f aca="false">M3083+E3083</f>
        <v>43307.6369444444</v>
      </c>
      <c r="O3083" s="0" t="n">
        <v>98.25</v>
      </c>
      <c r="P3083" s="0" t="n">
        <v>4.0681</v>
      </c>
      <c r="Q3083" s="0" t="s">
        <v>288</v>
      </c>
    </row>
    <row r="3084" customFormat="false" ht="15" hidden="false" customHeight="false" outlineLevel="0" collapsed="false">
      <c r="A3084" s="0" t="s">
        <v>2059</v>
      </c>
      <c r="B3084" s="0" t="s">
        <v>288</v>
      </c>
      <c r="C3084" s="0" t="s">
        <v>325</v>
      </c>
      <c r="D3084" s="0" t="n">
        <v>20180726</v>
      </c>
      <c r="E3084" s="0" t="s">
        <v>1730</v>
      </c>
      <c r="F3084" s="0" t="n">
        <v>15000</v>
      </c>
      <c r="G3084" s="0" t="n">
        <v>98.25</v>
      </c>
      <c r="H3084" s="0" t="n">
        <v>4.0681</v>
      </c>
      <c r="J3084" s="224" t="n">
        <f aca="false">ROUND(D3084/10000,0)</f>
        <v>2018</v>
      </c>
      <c r="K3084" s="224" t="n">
        <f aca="false">ROUND((D3084-J3084*10000)/100,0)</f>
        <v>7</v>
      </c>
      <c r="L3084" s="224" t="n">
        <f aca="false">D3084-J3084*10000-K3084*100</f>
        <v>26</v>
      </c>
      <c r="M3084" s="325" t="n">
        <f aca="false">DATE(J3084,K3084,L3084)</f>
        <v>43307</v>
      </c>
      <c r="N3084" s="222" t="n">
        <f aca="false">M3084+E3084</f>
        <v>43307.6369560185</v>
      </c>
      <c r="O3084" s="0" t="n">
        <v>98.25</v>
      </c>
      <c r="P3084" s="0" t="n">
        <v>4.0681</v>
      </c>
      <c r="Q3084" s="0" t="s">
        <v>288</v>
      </c>
    </row>
    <row r="3085" customFormat="false" ht="15" hidden="false" customHeight="false" outlineLevel="0" collapsed="false">
      <c r="A3085" s="0" t="s">
        <v>2059</v>
      </c>
      <c r="B3085" s="0" t="s">
        <v>288</v>
      </c>
      <c r="C3085" s="0" t="s">
        <v>325</v>
      </c>
      <c r="D3085" s="0" t="n">
        <v>20180726</v>
      </c>
      <c r="E3085" s="0" t="s">
        <v>2314</v>
      </c>
      <c r="F3085" s="0" t="n">
        <v>15000</v>
      </c>
      <c r="G3085" s="0" t="n">
        <v>98.25</v>
      </c>
      <c r="H3085" s="0" t="n">
        <v>4.0681</v>
      </c>
      <c r="J3085" s="224" t="n">
        <f aca="false">ROUND(D3085/10000,0)</f>
        <v>2018</v>
      </c>
      <c r="K3085" s="224" t="n">
        <f aca="false">ROUND((D3085-J3085*10000)/100,0)</f>
        <v>7</v>
      </c>
      <c r="L3085" s="224" t="n">
        <f aca="false">D3085-J3085*10000-K3085*100</f>
        <v>26</v>
      </c>
      <c r="M3085" s="325" t="n">
        <f aca="false">DATE(J3085,K3085,L3085)</f>
        <v>43307</v>
      </c>
      <c r="N3085" s="222" t="n">
        <f aca="false">M3085+E3085</f>
        <v>43307.6386226852</v>
      </c>
      <c r="O3085" s="0" t="n">
        <v>98.25</v>
      </c>
      <c r="P3085" s="0" t="n">
        <v>4.0681</v>
      </c>
      <c r="Q3085" s="0" t="s">
        <v>288</v>
      </c>
    </row>
    <row r="3086" customFormat="false" ht="15" hidden="false" customHeight="false" outlineLevel="0" collapsed="false">
      <c r="A3086" s="0" t="s">
        <v>2059</v>
      </c>
      <c r="B3086" s="0" t="s">
        <v>288</v>
      </c>
      <c r="C3086" s="0" t="s">
        <v>325</v>
      </c>
      <c r="D3086" s="0" t="n">
        <v>20180726</v>
      </c>
      <c r="E3086" s="0" t="s">
        <v>2314</v>
      </c>
      <c r="F3086" s="0" t="n">
        <v>15000</v>
      </c>
      <c r="G3086" s="0" t="n">
        <v>98.25</v>
      </c>
      <c r="H3086" s="0" t="n">
        <v>4.0681</v>
      </c>
      <c r="J3086" s="224" t="n">
        <f aca="false">ROUND(D3086/10000,0)</f>
        <v>2018</v>
      </c>
      <c r="K3086" s="224" t="n">
        <f aca="false">ROUND((D3086-J3086*10000)/100,0)</f>
        <v>7</v>
      </c>
      <c r="L3086" s="224" t="n">
        <f aca="false">D3086-J3086*10000-K3086*100</f>
        <v>26</v>
      </c>
      <c r="M3086" s="325" t="n">
        <f aca="false">DATE(J3086,K3086,L3086)</f>
        <v>43307</v>
      </c>
      <c r="N3086" s="222" t="n">
        <f aca="false">M3086+E3086</f>
        <v>43307.6386226852</v>
      </c>
      <c r="O3086" s="0" t="n">
        <v>98.25</v>
      </c>
      <c r="P3086" s="0" t="n">
        <v>4.0681</v>
      </c>
      <c r="Q3086" s="0" t="s">
        <v>288</v>
      </c>
    </row>
    <row r="3087" customFormat="false" ht="15" hidden="false" customHeight="false" outlineLevel="0" collapsed="false">
      <c r="A3087" s="0" t="s">
        <v>2059</v>
      </c>
      <c r="B3087" s="0" t="s">
        <v>288</v>
      </c>
      <c r="C3087" s="0" t="s">
        <v>325</v>
      </c>
      <c r="D3087" s="0" t="n">
        <v>20180726</v>
      </c>
      <c r="E3087" s="0" t="s">
        <v>2315</v>
      </c>
      <c r="F3087" s="0" t="n">
        <v>17000</v>
      </c>
      <c r="G3087" s="0" t="n">
        <v>98.902</v>
      </c>
      <c r="H3087" s="0" t="n">
        <v>3.911052</v>
      </c>
      <c r="J3087" s="224" t="n">
        <f aca="false">ROUND(D3087/10000,0)</f>
        <v>2018</v>
      </c>
      <c r="K3087" s="224" t="n">
        <f aca="false">ROUND((D3087-J3087*10000)/100,0)</f>
        <v>7</v>
      </c>
      <c r="L3087" s="224" t="n">
        <f aca="false">D3087-J3087*10000-K3087*100</f>
        <v>26</v>
      </c>
      <c r="M3087" s="325" t="n">
        <f aca="false">DATE(J3087,K3087,L3087)</f>
        <v>43307</v>
      </c>
      <c r="N3087" s="222" t="n">
        <f aca="false">M3087+E3087</f>
        <v>43307.7071412037</v>
      </c>
      <c r="O3087" s="0" t="n">
        <v>98.902</v>
      </c>
      <c r="P3087" s="0" t="n">
        <v>3.911052</v>
      </c>
      <c r="Q3087" s="0" t="s">
        <v>288</v>
      </c>
    </row>
    <row r="3088" customFormat="false" ht="15" hidden="false" customHeight="false" outlineLevel="0" collapsed="false">
      <c r="A3088" s="0" t="s">
        <v>2059</v>
      </c>
      <c r="B3088" s="0" t="s">
        <v>288</v>
      </c>
      <c r="C3088" s="0" t="s">
        <v>325</v>
      </c>
      <c r="D3088" s="0" t="n">
        <v>20180726</v>
      </c>
      <c r="E3088" s="0" t="s">
        <v>2315</v>
      </c>
      <c r="F3088" s="0" t="n">
        <v>30000</v>
      </c>
      <c r="G3088" s="0" t="n">
        <v>98.902</v>
      </c>
      <c r="H3088" s="0" t="n">
        <v>3.911052</v>
      </c>
      <c r="J3088" s="224" t="n">
        <f aca="false">ROUND(D3088/10000,0)</f>
        <v>2018</v>
      </c>
      <c r="K3088" s="224" t="n">
        <f aca="false">ROUND((D3088-J3088*10000)/100,0)</f>
        <v>7</v>
      </c>
      <c r="L3088" s="224" t="n">
        <f aca="false">D3088-J3088*10000-K3088*100</f>
        <v>26</v>
      </c>
      <c r="M3088" s="325" t="n">
        <f aca="false">DATE(J3088,K3088,L3088)</f>
        <v>43307</v>
      </c>
      <c r="N3088" s="222" t="n">
        <f aca="false">M3088+E3088</f>
        <v>43307.7071412037</v>
      </c>
      <c r="O3088" s="0" t="n">
        <v>98.902</v>
      </c>
      <c r="P3088" s="0" t="n">
        <v>3.911052</v>
      </c>
      <c r="Q3088" s="0" t="s">
        <v>288</v>
      </c>
    </row>
    <row r="3089" customFormat="false" ht="15" hidden="false" customHeight="false" outlineLevel="0" collapsed="false">
      <c r="A3089" s="0" t="s">
        <v>2059</v>
      </c>
      <c r="B3089" s="0" t="s">
        <v>288</v>
      </c>
      <c r="C3089" s="0" t="s">
        <v>325</v>
      </c>
      <c r="D3089" s="0" t="n">
        <v>20180726</v>
      </c>
      <c r="E3089" s="0" t="s">
        <v>2315</v>
      </c>
      <c r="F3089" s="0" t="n">
        <v>47000</v>
      </c>
      <c r="G3089" s="0" t="n">
        <v>98.102</v>
      </c>
      <c r="H3089" s="0" t="n">
        <v>4.103918</v>
      </c>
      <c r="J3089" s="224" t="n">
        <f aca="false">ROUND(D3089/10000,0)</f>
        <v>2018</v>
      </c>
      <c r="K3089" s="224" t="n">
        <f aca="false">ROUND((D3089-J3089*10000)/100,0)</f>
        <v>7</v>
      </c>
      <c r="L3089" s="224" t="n">
        <f aca="false">D3089-J3089*10000-K3089*100</f>
        <v>26</v>
      </c>
      <c r="M3089" s="325" t="n">
        <f aca="false">DATE(J3089,K3089,L3089)</f>
        <v>43307</v>
      </c>
      <c r="N3089" s="222" t="n">
        <f aca="false">M3089+E3089</f>
        <v>43307.7071412037</v>
      </c>
      <c r="O3089" s="0" t="n">
        <v>98.102</v>
      </c>
      <c r="P3089" s="0" t="n">
        <v>4.103918</v>
      </c>
      <c r="Q3089" s="0" t="s">
        <v>288</v>
      </c>
    </row>
    <row r="3090" customFormat="false" ht="15" hidden="false" customHeight="false" outlineLevel="0" collapsed="false">
      <c r="A3090" s="0" t="s">
        <v>2059</v>
      </c>
      <c r="B3090" s="0" t="s">
        <v>288</v>
      </c>
      <c r="C3090" s="0" t="s">
        <v>325</v>
      </c>
      <c r="D3090" s="0" t="n">
        <v>20180727</v>
      </c>
      <c r="E3090" s="0" t="s">
        <v>2316</v>
      </c>
      <c r="F3090" s="0" t="n">
        <v>125000</v>
      </c>
      <c r="G3090" s="0" t="n">
        <v>98.05</v>
      </c>
      <c r="H3090" s="0" t="n">
        <v>4.116787</v>
      </c>
      <c r="J3090" s="224" t="n">
        <f aca="false">ROUND(D3090/10000,0)</f>
        <v>2018</v>
      </c>
      <c r="K3090" s="224" t="n">
        <f aca="false">ROUND((D3090-J3090*10000)/100,0)</f>
        <v>7</v>
      </c>
      <c r="L3090" s="224" t="n">
        <f aca="false">D3090-J3090*10000-K3090*100</f>
        <v>27</v>
      </c>
      <c r="M3090" s="325" t="n">
        <f aca="false">DATE(J3090,K3090,L3090)</f>
        <v>43308</v>
      </c>
      <c r="N3090" s="222" t="n">
        <f aca="false">M3090+E3090</f>
        <v>43308.4141319444</v>
      </c>
      <c r="O3090" s="0" t="n">
        <v>98.05</v>
      </c>
      <c r="P3090" s="0" t="n">
        <v>4.116787</v>
      </c>
      <c r="Q3090" s="0" t="s">
        <v>288</v>
      </c>
    </row>
    <row r="3091" customFormat="false" ht="15" hidden="false" customHeight="false" outlineLevel="0" collapsed="false">
      <c r="A3091" s="0" t="s">
        <v>2059</v>
      </c>
      <c r="B3091" s="0" t="s">
        <v>288</v>
      </c>
      <c r="C3091" s="0" t="s">
        <v>325</v>
      </c>
      <c r="D3091" s="0" t="n">
        <v>20180727</v>
      </c>
      <c r="E3091" s="0" t="s">
        <v>2316</v>
      </c>
      <c r="F3091" s="0" t="n">
        <v>125000</v>
      </c>
      <c r="G3091" s="0" t="n">
        <v>98.05</v>
      </c>
      <c r="H3091" s="0" t="n">
        <v>4.116787</v>
      </c>
      <c r="J3091" s="224" t="n">
        <f aca="false">ROUND(D3091/10000,0)</f>
        <v>2018</v>
      </c>
      <c r="K3091" s="224" t="n">
        <f aca="false">ROUND((D3091-J3091*10000)/100,0)</f>
        <v>7</v>
      </c>
      <c r="L3091" s="224" t="n">
        <f aca="false">D3091-J3091*10000-K3091*100</f>
        <v>27</v>
      </c>
      <c r="M3091" s="325" t="n">
        <f aca="false">DATE(J3091,K3091,L3091)</f>
        <v>43308</v>
      </c>
      <c r="N3091" s="222" t="n">
        <f aca="false">M3091+E3091</f>
        <v>43308.4141319444</v>
      </c>
      <c r="O3091" s="0" t="n">
        <v>98.05</v>
      </c>
      <c r="P3091" s="0" t="n">
        <v>4.116787</v>
      </c>
      <c r="Q3091" s="0" t="s">
        <v>288</v>
      </c>
    </row>
    <row r="3092" customFormat="false" ht="15" hidden="false" customHeight="false" outlineLevel="0" collapsed="false">
      <c r="A3092" s="0" t="s">
        <v>2059</v>
      </c>
      <c r="B3092" s="0" t="s">
        <v>288</v>
      </c>
      <c r="C3092" s="0" t="s">
        <v>325</v>
      </c>
      <c r="D3092" s="0" t="n">
        <v>20180727</v>
      </c>
      <c r="E3092" s="0" t="s">
        <v>2317</v>
      </c>
      <c r="F3092" s="0" t="n">
        <v>10000</v>
      </c>
      <c r="G3092" s="0" t="n">
        <v>98.083</v>
      </c>
      <c r="H3092" s="0" t="n">
        <v>4.108786</v>
      </c>
      <c r="J3092" s="224" t="n">
        <f aca="false">ROUND(D3092/10000,0)</f>
        <v>2018</v>
      </c>
      <c r="K3092" s="224" t="n">
        <f aca="false">ROUND((D3092-J3092*10000)/100,0)</f>
        <v>7</v>
      </c>
      <c r="L3092" s="224" t="n">
        <f aca="false">D3092-J3092*10000-K3092*100</f>
        <v>27</v>
      </c>
      <c r="M3092" s="325" t="n">
        <f aca="false">DATE(J3092,K3092,L3092)</f>
        <v>43308</v>
      </c>
      <c r="N3092" s="222" t="n">
        <f aca="false">M3092+E3092</f>
        <v>43308.4189699074</v>
      </c>
      <c r="O3092" s="0" t="n">
        <v>98.083</v>
      </c>
      <c r="P3092" s="0" t="n">
        <v>4.108786</v>
      </c>
      <c r="Q3092" s="0" t="s">
        <v>288</v>
      </c>
    </row>
    <row r="3093" customFormat="false" ht="15" hidden="false" customHeight="false" outlineLevel="0" collapsed="false">
      <c r="A3093" s="0" t="s">
        <v>2059</v>
      </c>
      <c r="B3093" s="0" t="s">
        <v>288</v>
      </c>
      <c r="C3093" s="0" t="s">
        <v>325</v>
      </c>
      <c r="D3093" s="0" t="n">
        <v>20180727</v>
      </c>
      <c r="E3093" s="0" t="s">
        <v>2317</v>
      </c>
      <c r="F3093" s="0" t="n">
        <v>10000</v>
      </c>
      <c r="G3093" s="0" t="n">
        <v>98.083</v>
      </c>
      <c r="H3093" s="0" t="n">
        <v>4.108786</v>
      </c>
      <c r="J3093" s="224" t="n">
        <f aca="false">ROUND(D3093/10000,0)</f>
        <v>2018</v>
      </c>
      <c r="K3093" s="224" t="n">
        <f aca="false">ROUND((D3093-J3093*10000)/100,0)</f>
        <v>7</v>
      </c>
      <c r="L3093" s="224" t="n">
        <f aca="false">D3093-J3093*10000-K3093*100</f>
        <v>27</v>
      </c>
      <c r="M3093" s="325" t="n">
        <f aca="false">DATE(J3093,K3093,L3093)</f>
        <v>43308</v>
      </c>
      <c r="N3093" s="222" t="n">
        <f aca="false">M3093+E3093</f>
        <v>43308.4189699074</v>
      </c>
      <c r="O3093" s="0" t="n">
        <v>98.083</v>
      </c>
      <c r="P3093" s="0" t="n">
        <v>4.108786</v>
      </c>
      <c r="Q3093" s="0" t="s">
        <v>288</v>
      </c>
    </row>
    <row r="3094" customFormat="false" ht="15" hidden="false" customHeight="false" outlineLevel="0" collapsed="false">
      <c r="A3094" s="0" t="s">
        <v>2059</v>
      </c>
      <c r="B3094" s="0" t="s">
        <v>288</v>
      </c>
      <c r="C3094" s="0" t="s">
        <v>325</v>
      </c>
      <c r="D3094" s="0" t="n">
        <v>20180727</v>
      </c>
      <c r="E3094" s="0" t="s">
        <v>2318</v>
      </c>
      <c r="F3094" s="0" t="n">
        <v>10000</v>
      </c>
      <c r="G3094" s="0" t="n">
        <v>99.333</v>
      </c>
      <c r="H3094" s="0" t="n">
        <v>3.807994</v>
      </c>
      <c r="J3094" s="224" t="n">
        <f aca="false">ROUND(D3094/10000,0)</f>
        <v>2018</v>
      </c>
      <c r="K3094" s="224" t="n">
        <f aca="false">ROUND((D3094-J3094*10000)/100,0)</f>
        <v>7</v>
      </c>
      <c r="L3094" s="224" t="n">
        <f aca="false">D3094-J3094*10000-K3094*100</f>
        <v>27</v>
      </c>
      <c r="M3094" s="325" t="n">
        <f aca="false">DATE(J3094,K3094,L3094)</f>
        <v>43308</v>
      </c>
      <c r="N3094" s="222" t="n">
        <f aca="false">M3094+E3094</f>
        <v>43308.419212963</v>
      </c>
      <c r="O3094" s="0" t="n">
        <v>99.333</v>
      </c>
      <c r="P3094" s="0" t="n">
        <v>3.807994</v>
      </c>
      <c r="Q3094" s="0" t="s">
        <v>288</v>
      </c>
    </row>
    <row r="3095" customFormat="false" ht="15" hidden="false" customHeight="false" outlineLevel="0" collapsed="false">
      <c r="A3095" s="0" t="s">
        <v>2059</v>
      </c>
      <c r="B3095" s="0" t="s">
        <v>288</v>
      </c>
      <c r="C3095" s="0" t="s">
        <v>325</v>
      </c>
      <c r="D3095" s="0" t="n">
        <v>20180727</v>
      </c>
      <c r="E3095" s="0" t="s">
        <v>2319</v>
      </c>
      <c r="F3095" s="0" t="n">
        <v>50000</v>
      </c>
      <c r="G3095" s="0" t="n">
        <v>98.268</v>
      </c>
      <c r="H3095" s="0" t="n">
        <v>4.063989</v>
      </c>
      <c r="J3095" s="224" t="n">
        <f aca="false">ROUND(D3095/10000,0)</f>
        <v>2018</v>
      </c>
      <c r="K3095" s="224" t="n">
        <f aca="false">ROUND((D3095-J3095*10000)/100,0)</f>
        <v>7</v>
      </c>
      <c r="L3095" s="224" t="n">
        <f aca="false">D3095-J3095*10000-K3095*100</f>
        <v>27</v>
      </c>
      <c r="M3095" s="325" t="n">
        <f aca="false">DATE(J3095,K3095,L3095)</f>
        <v>43308</v>
      </c>
      <c r="N3095" s="222" t="n">
        <f aca="false">M3095+E3095</f>
        <v>43308.4370023148</v>
      </c>
      <c r="O3095" s="0" t="n">
        <v>98.268</v>
      </c>
      <c r="P3095" s="0" t="n">
        <v>4.063989</v>
      </c>
      <c r="Q3095" s="0" t="s">
        <v>288</v>
      </c>
    </row>
    <row r="3096" customFormat="false" ht="15" hidden="false" customHeight="false" outlineLevel="0" collapsed="false">
      <c r="A3096" s="0" t="s">
        <v>2059</v>
      </c>
      <c r="B3096" s="0" t="s">
        <v>288</v>
      </c>
      <c r="C3096" s="0" t="s">
        <v>325</v>
      </c>
      <c r="D3096" s="0" t="n">
        <v>20180727</v>
      </c>
      <c r="E3096" s="0" t="s">
        <v>2320</v>
      </c>
      <c r="F3096" s="0" t="n">
        <v>50000</v>
      </c>
      <c r="G3096" s="0" t="n">
        <v>99.268</v>
      </c>
      <c r="H3096" s="0" t="n">
        <v>3.823527</v>
      </c>
      <c r="J3096" s="224" t="n">
        <f aca="false">ROUND(D3096/10000,0)</f>
        <v>2018</v>
      </c>
      <c r="K3096" s="224" t="n">
        <f aca="false">ROUND((D3096-J3096*10000)/100,0)</f>
        <v>7</v>
      </c>
      <c r="L3096" s="224" t="n">
        <f aca="false">D3096-J3096*10000-K3096*100</f>
        <v>27</v>
      </c>
      <c r="M3096" s="325" t="n">
        <f aca="false">DATE(J3096,K3096,L3096)</f>
        <v>43308</v>
      </c>
      <c r="N3096" s="222" t="n">
        <f aca="false">M3096+E3096</f>
        <v>43308.4392013889</v>
      </c>
      <c r="O3096" s="0" t="n">
        <v>99.268</v>
      </c>
      <c r="P3096" s="0" t="n">
        <v>3.823527</v>
      </c>
      <c r="Q3096" s="0" t="s">
        <v>288</v>
      </c>
    </row>
    <row r="3097" customFormat="false" ht="15" hidden="false" customHeight="false" outlineLevel="0" collapsed="false">
      <c r="A3097" s="0" t="s">
        <v>2059</v>
      </c>
      <c r="B3097" s="0" t="s">
        <v>288</v>
      </c>
      <c r="C3097" s="0" t="s">
        <v>325</v>
      </c>
      <c r="D3097" s="0" t="n">
        <v>20180727</v>
      </c>
      <c r="E3097" s="0" t="s">
        <v>2321</v>
      </c>
      <c r="F3097" s="0" t="n">
        <v>31000</v>
      </c>
      <c r="G3097" s="0" t="n">
        <v>97.975</v>
      </c>
      <c r="H3097" s="0" t="n">
        <v>4.134984</v>
      </c>
      <c r="J3097" s="224" t="n">
        <f aca="false">ROUND(D3097/10000,0)</f>
        <v>2018</v>
      </c>
      <c r="K3097" s="224" t="n">
        <f aca="false">ROUND((D3097-J3097*10000)/100,0)</f>
        <v>7</v>
      </c>
      <c r="L3097" s="224" t="n">
        <f aca="false">D3097-J3097*10000-K3097*100</f>
        <v>27</v>
      </c>
      <c r="M3097" s="325" t="n">
        <f aca="false">DATE(J3097,K3097,L3097)</f>
        <v>43308</v>
      </c>
      <c r="N3097" s="222" t="n">
        <f aca="false">M3097+E3097</f>
        <v>43308.4408101852</v>
      </c>
      <c r="O3097" s="0" t="n">
        <v>97.975</v>
      </c>
      <c r="P3097" s="0" t="n">
        <v>4.134984</v>
      </c>
      <c r="Q3097" s="0" t="s">
        <v>288</v>
      </c>
    </row>
    <row r="3098" customFormat="false" ht="15" hidden="false" customHeight="false" outlineLevel="0" collapsed="false">
      <c r="A3098" s="0" t="s">
        <v>2059</v>
      </c>
      <c r="B3098" s="0" t="s">
        <v>288</v>
      </c>
      <c r="C3098" s="0" t="s">
        <v>325</v>
      </c>
      <c r="D3098" s="0" t="n">
        <v>20180727</v>
      </c>
      <c r="E3098" s="0" t="s">
        <v>2322</v>
      </c>
      <c r="F3098" s="0" t="n">
        <v>75000</v>
      </c>
      <c r="G3098" s="0" t="n">
        <v>98.093</v>
      </c>
      <c r="H3098" s="0" t="n">
        <v>4.106362</v>
      </c>
      <c r="J3098" s="224" t="n">
        <f aca="false">ROUND(D3098/10000,0)</f>
        <v>2018</v>
      </c>
      <c r="K3098" s="224" t="n">
        <f aca="false">ROUND((D3098-J3098*10000)/100,0)</f>
        <v>7</v>
      </c>
      <c r="L3098" s="224" t="n">
        <f aca="false">D3098-J3098*10000-K3098*100</f>
        <v>27</v>
      </c>
      <c r="M3098" s="325" t="n">
        <f aca="false">DATE(J3098,K3098,L3098)</f>
        <v>43308</v>
      </c>
      <c r="N3098" s="222" t="n">
        <f aca="false">M3098+E3098</f>
        <v>43308.5192361111</v>
      </c>
      <c r="O3098" s="0" t="n">
        <v>98.093</v>
      </c>
      <c r="P3098" s="0" t="n">
        <v>4.106362</v>
      </c>
      <c r="Q3098" s="0" t="s">
        <v>288</v>
      </c>
    </row>
    <row r="3099" customFormat="false" ht="15" hidden="false" customHeight="false" outlineLevel="0" collapsed="false">
      <c r="A3099" s="0" t="s">
        <v>2059</v>
      </c>
      <c r="B3099" s="0" t="s">
        <v>288</v>
      </c>
      <c r="C3099" s="0" t="s">
        <v>325</v>
      </c>
      <c r="D3099" s="0" t="n">
        <v>20180727</v>
      </c>
      <c r="E3099" s="0" t="s">
        <v>2322</v>
      </c>
      <c r="F3099" s="0" t="n">
        <v>75000</v>
      </c>
      <c r="G3099" s="0" t="n">
        <v>98.093</v>
      </c>
      <c r="H3099" s="0" t="n">
        <v>4.106362</v>
      </c>
      <c r="J3099" s="224" t="n">
        <f aca="false">ROUND(D3099/10000,0)</f>
        <v>2018</v>
      </c>
      <c r="K3099" s="224" t="n">
        <f aca="false">ROUND((D3099-J3099*10000)/100,0)</f>
        <v>7</v>
      </c>
      <c r="L3099" s="224" t="n">
        <f aca="false">D3099-J3099*10000-K3099*100</f>
        <v>27</v>
      </c>
      <c r="M3099" s="325" t="n">
        <f aca="false">DATE(J3099,K3099,L3099)</f>
        <v>43308</v>
      </c>
      <c r="N3099" s="222" t="n">
        <f aca="false">M3099+E3099</f>
        <v>43308.5192361111</v>
      </c>
      <c r="O3099" s="0" t="n">
        <v>98.093</v>
      </c>
      <c r="P3099" s="0" t="n">
        <v>4.106362</v>
      </c>
      <c r="Q3099" s="0" t="s">
        <v>288</v>
      </c>
    </row>
    <row r="3100" customFormat="false" ht="15" hidden="false" customHeight="false" outlineLevel="0" collapsed="false">
      <c r="A3100" s="0" t="s">
        <v>2059</v>
      </c>
      <c r="B3100" s="0" t="s">
        <v>288</v>
      </c>
      <c r="C3100" s="0" t="s">
        <v>325</v>
      </c>
      <c r="D3100" s="0" t="n">
        <v>20180727</v>
      </c>
      <c r="E3100" s="0" t="s">
        <v>2323</v>
      </c>
      <c r="F3100" s="0" t="n">
        <v>25000</v>
      </c>
      <c r="G3100" s="0" t="n">
        <v>99.119</v>
      </c>
      <c r="H3100" s="0" t="n">
        <v>3.859176</v>
      </c>
      <c r="J3100" s="224" t="n">
        <f aca="false">ROUND(D3100/10000,0)</f>
        <v>2018</v>
      </c>
      <c r="K3100" s="224" t="n">
        <f aca="false">ROUND((D3100-J3100*10000)/100,0)</f>
        <v>7</v>
      </c>
      <c r="L3100" s="224" t="n">
        <f aca="false">D3100-J3100*10000-K3100*100</f>
        <v>27</v>
      </c>
      <c r="M3100" s="325" t="n">
        <f aca="false">DATE(J3100,K3100,L3100)</f>
        <v>43308</v>
      </c>
      <c r="N3100" s="222" t="n">
        <f aca="false">M3100+E3100</f>
        <v>43308.5200578704</v>
      </c>
      <c r="O3100" s="0" t="n">
        <v>99.119</v>
      </c>
      <c r="P3100" s="0" t="n">
        <v>3.859176</v>
      </c>
      <c r="Q3100" s="0" t="s">
        <v>288</v>
      </c>
    </row>
    <row r="3101" customFormat="false" ht="15" hidden="false" customHeight="false" outlineLevel="0" collapsed="false">
      <c r="A3101" s="0" t="s">
        <v>2059</v>
      </c>
      <c r="B3101" s="0" t="s">
        <v>288</v>
      </c>
      <c r="C3101" s="0" t="s">
        <v>325</v>
      </c>
      <c r="D3101" s="0" t="n">
        <v>20180727</v>
      </c>
      <c r="E3101" s="0" t="s">
        <v>2323</v>
      </c>
      <c r="F3101" s="0" t="n">
        <v>75000</v>
      </c>
      <c r="G3101" s="0" t="n">
        <v>98.5711</v>
      </c>
      <c r="H3101" s="0" t="n">
        <v>3.990805</v>
      </c>
      <c r="J3101" s="224" t="n">
        <f aca="false">ROUND(D3101/10000,0)</f>
        <v>2018</v>
      </c>
      <c r="K3101" s="224" t="n">
        <f aca="false">ROUND((D3101-J3101*10000)/100,0)</f>
        <v>7</v>
      </c>
      <c r="L3101" s="224" t="n">
        <f aca="false">D3101-J3101*10000-K3101*100</f>
        <v>27</v>
      </c>
      <c r="M3101" s="325" t="n">
        <f aca="false">DATE(J3101,K3101,L3101)</f>
        <v>43308</v>
      </c>
      <c r="N3101" s="222" t="n">
        <f aca="false">M3101+E3101</f>
        <v>43308.5200578704</v>
      </c>
      <c r="O3101" s="0" t="n">
        <v>98.5711</v>
      </c>
      <c r="P3101" s="0" t="n">
        <v>3.990805</v>
      </c>
      <c r="Q3101" s="0" t="s">
        <v>288</v>
      </c>
    </row>
    <row r="3102" customFormat="false" ht="15" hidden="false" customHeight="false" outlineLevel="0" collapsed="false">
      <c r="A3102" s="0" t="s">
        <v>2059</v>
      </c>
      <c r="B3102" s="0" t="s">
        <v>288</v>
      </c>
      <c r="C3102" s="0" t="s">
        <v>325</v>
      </c>
      <c r="D3102" s="0" t="n">
        <v>20180727</v>
      </c>
      <c r="E3102" s="0" t="s">
        <v>2323</v>
      </c>
      <c r="F3102" s="0" t="n">
        <v>25000</v>
      </c>
      <c r="G3102" s="0" t="n">
        <v>99.119</v>
      </c>
      <c r="H3102" s="0" t="n">
        <v>3.859176</v>
      </c>
      <c r="J3102" s="224" t="n">
        <f aca="false">ROUND(D3102/10000,0)</f>
        <v>2018</v>
      </c>
      <c r="K3102" s="224" t="n">
        <f aca="false">ROUND((D3102-J3102*10000)/100,0)</f>
        <v>7</v>
      </c>
      <c r="L3102" s="224" t="n">
        <f aca="false">D3102-J3102*10000-K3102*100</f>
        <v>27</v>
      </c>
      <c r="M3102" s="325" t="n">
        <f aca="false">DATE(J3102,K3102,L3102)</f>
        <v>43308</v>
      </c>
      <c r="N3102" s="222" t="n">
        <f aca="false">M3102+E3102</f>
        <v>43308.5200578704</v>
      </c>
      <c r="O3102" s="0" t="n">
        <v>99.119</v>
      </c>
      <c r="P3102" s="0" t="n">
        <v>3.859176</v>
      </c>
      <c r="Q3102" s="0" t="s">
        <v>288</v>
      </c>
    </row>
    <row r="3103" customFormat="false" ht="15" hidden="false" customHeight="false" outlineLevel="0" collapsed="false">
      <c r="A3103" s="0" t="s">
        <v>2059</v>
      </c>
      <c r="B3103" s="0" t="s">
        <v>288</v>
      </c>
      <c r="C3103" s="0" t="s">
        <v>325</v>
      </c>
      <c r="D3103" s="0" t="n">
        <v>20180727</v>
      </c>
      <c r="E3103" s="0" t="s">
        <v>2323</v>
      </c>
      <c r="F3103" s="0" t="n">
        <v>25000</v>
      </c>
      <c r="G3103" s="0" t="n">
        <v>98.619</v>
      </c>
      <c r="H3103" s="0" t="n">
        <v>3.979264</v>
      </c>
      <c r="J3103" s="224" t="n">
        <f aca="false">ROUND(D3103/10000,0)</f>
        <v>2018</v>
      </c>
      <c r="K3103" s="224" t="n">
        <f aca="false">ROUND((D3103-J3103*10000)/100,0)</f>
        <v>7</v>
      </c>
      <c r="L3103" s="224" t="n">
        <f aca="false">D3103-J3103*10000-K3103*100</f>
        <v>27</v>
      </c>
      <c r="M3103" s="325" t="n">
        <f aca="false">DATE(J3103,K3103,L3103)</f>
        <v>43308</v>
      </c>
      <c r="N3103" s="222" t="n">
        <f aca="false">M3103+E3103</f>
        <v>43308.5200578704</v>
      </c>
      <c r="O3103" s="0" t="n">
        <v>98.619</v>
      </c>
      <c r="P3103" s="0" t="n">
        <v>3.979264</v>
      </c>
      <c r="Q3103" s="0" t="s">
        <v>288</v>
      </c>
    </row>
    <row r="3104" customFormat="false" ht="15" hidden="false" customHeight="false" outlineLevel="0" collapsed="false">
      <c r="A3104" s="0" t="s">
        <v>2059</v>
      </c>
      <c r="B3104" s="0" t="s">
        <v>288</v>
      </c>
      <c r="C3104" s="0" t="s">
        <v>325</v>
      </c>
      <c r="D3104" s="0" t="n">
        <v>20180727</v>
      </c>
      <c r="E3104" s="0" t="s">
        <v>2324</v>
      </c>
      <c r="F3104" s="0" t="n">
        <v>250000</v>
      </c>
      <c r="G3104" s="0" t="n">
        <v>98.18</v>
      </c>
      <c r="H3104" s="0" t="n">
        <v>4.085286</v>
      </c>
      <c r="J3104" s="224" t="n">
        <f aca="false">ROUND(D3104/10000,0)</f>
        <v>2018</v>
      </c>
      <c r="K3104" s="224" t="n">
        <f aca="false">ROUND((D3104-J3104*10000)/100,0)</f>
        <v>7</v>
      </c>
      <c r="L3104" s="224" t="n">
        <f aca="false">D3104-J3104*10000-K3104*100</f>
        <v>27</v>
      </c>
      <c r="M3104" s="325" t="n">
        <f aca="false">DATE(J3104,K3104,L3104)</f>
        <v>43308</v>
      </c>
      <c r="N3104" s="222" t="n">
        <f aca="false">M3104+E3104</f>
        <v>43308.5249305556</v>
      </c>
      <c r="O3104" s="0" t="n">
        <v>98.18</v>
      </c>
      <c r="P3104" s="0" t="n">
        <v>4.085286</v>
      </c>
      <c r="Q3104" s="0" t="s">
        <v>288</v>
      </c>
    </row>
    <row r="3105" customFormat="false" ht="15" hidden="false" customHeight="false" outlineLevel="0" collapsed="false">
      <c r="A3105" s="0" t="s">
        <v>2059</v>
      </c>
      <c r="B3105" s="0" t="s">
        <v>288</v>
      </c>
      <c r="C3105" s="0" t="s">
        <v>325</v>
      </c>
      <c r="D3105" s="0" t="n">
        <v>20180727</v>
      </c>
      <c r="E3105" s="0" t="s">
        <v>2325</v>
      </c>
      <c r="F3105" s="0" t="n">
        <v>250000</v>
      </c>
      <c r="G3105" s="0" t="n">
        <v>98.9</v>
      </c>
      <c r="H3105" s="0" t="n">
        <v>3.911688</v>
      </c>
      <c r="J3105" s="224" t="n">
        <f aca="false">ROUND(D3105/10000,0)</f>
        <v>2018</v>
      </c>
      <c r="K3105" s="224" t="n">
        <f aca="false">ROUND((D3105-J3105*10000)/100,0)</f>
        <v>7</v>
      </c>
      <c r="L3105" s="224" t="n">
        <f aca="false">D3105-J3105*10000-K3105*100</f>
        <v>27</v>
      </c>
      <c r="M3105" s="325" t="n">
        <f aca="false">DATE(J3105,K3105,L3105)</f>
        <v>43308</v>
      </c>
      <c r="N3105" s="222" t="n">
        <f aca="false">M3105+E3105</f>
        <v>43308.5249421296</v>
      </c>
      <c r="O3105" s="0" t="n">
        <v>98.9</v>
      </c>
      <c r="P3105" s="0" t="n">
        <v>3.911688</v>
      </c>
      <c r="Q3105" s="0" t="s">
        <v>288</v>
      </c>
    </row>
    <row r="3106" customFormat="false" ht="15" hidden="false" customHeight="false" outlineLevel="0" collapsed="false">
      <c r="A3106" s="0" t="s">
        <v>2059</v>
      </c>
      <c r="B3106" s="0" t="s">
        <v>288</v>
      </c>
      <c r="C3106" s="0" t="s">
        <v>325</v>
      </c>
      <c r="D3106" s="0" t="n">
        <v>20180727</v>
      </c>
      <c r="E3106" s="0" t="s">
        <v>2325</v>
      </c>
      <c r="F3106" s="0" t="n">
        <v>250000</v>
      </c>
      <c r="G3106" s="0" t="n">
        <v>98.18</v>
      </c>
      <c r="H3106" s="0" t="n">
        <v>4.085286</v>
      </c>
      <c r="J3106" s="224" t="n">
        <f aca="false">ROUND(D3106/10000,0)</f>
        <v>2018</v>
      </c>
      <c r="K3106" s="224" t="n">
        <f aca="false">ROUND((D3106-J3106*10000)/100,0)</f>
        <v>7</v>
      </c>
      <c r="L3106" s="224" t="n">
        <f aca="false">D3106-J3106*10000-K3106*100</f>
        <v>27</v>
      </c>
      <c r="M3106" s="325" t="n">
        <f aca="false">DATE(J3106,K3106,L3106)</f>
        <v>43308</v>
      </c>
      <c r="N3106" s="222" t="n">
        <f aca="false">M3106+E3106</f>
        <v>43308.5249421296</v>
      </c>
      <c r="O3106" s="0" t="n">
        <v>98.18</v>
      </c>
      <c r="P3106" s="0" t="n">
        <v>4.085286</v>
      </c>
      <c r="Q3106" s="0" t="s">
        <v>288</v>
      </c>
    </row>
    <row r="3107" customFormat="false" ht="15" hidden="false" customHeight="false" outlineLevel="0" collapsed="false">
      <c r="A3107" s="0" t="s">
        <v>2059</v>
      </c>
      <c r="B3107" s="0" t="s">
        <v>288</v>
      </c>
      <c r="C3107" s="0" t="s">
        <v>325</v>
      </c>
      <c r="D3107" s="0" t="n">
        <v>20180727</v>
      </c>
      <c r="E3107" s="0" t="s">
        <v>2326</v>
      </c>
      <c r="F3107" s="0" t="n">
        <v>2000</v>
      </c>
      <c r="G3107" s="0" t="n">
        <v>98.2</v>
      </c>
      <c r="H3107" s="0" t="n">
        <v>4.080443</v>
      </c>
      <c r="J3107" s="224" t="n">
        <f aca="false">ROUND(D3107/10000,0)</f>
        <v>2018</v>
      </c>
      <c r="K3107" s="224" t="n">
        <f aca="false">ROUND((D3107-J3107*10000)/100,0)</f>
        <v>7</v>
      </c>
      <c r="L3107" s="224" t="n">
        <f aca="false">D3107-J3107*10000-K3107*100</f>
        <v>27</v>
      </c>
      <c r="M3107" s="325" t="n">
        <f aca="false">DATE(J3107,K3107,L3107)</f>
        <v>43308</v>
      </c>
      <c r="N3107" s="222" t="n">
        <f aca="false">M3107+E3107</f>
        <v>43308.5509375</v>
      </c>
      <c r="O3107" s="0" t="n">
        <v>98.2</v>
      </c>
      <c r="P3107" s="0" t="n">
        <v>4.080443</v>
      </c>
      <c r="Q3107" s="0" t="s">
        <v>288</v>
      </c>
    </row>
    <row r="3108" customFormat="false" ht="15" hidden="false" customHeight="false" outlineLevel="0" collapsed="false">
      <c r="A3108" s="0" t="s">
        <v>2059</v>
      </c>
      <c r="B3108" s="0" t="s">
        <v>288</v>
      </c>
      <c r="C3108" s="0" t="s">
        <v>325</v>
      </c>
      <c r="D3108" s="0" t="n">
        <v>20180727</v>
      </c>
      <c r="E3108" s="0" t="s">
        <v>2327</v>
      </c>
      <c r="F3108" s="0" t="n">
        <v>2000</v>
      </c>
      <c r="G3108" s="0" t="n">
        <v>98.7</v>
      </c>
      <c r="H3108" s="0" t="n">
        <v>3.959762</v>
      </c>
      <c r="J3108" s="224" t="n">
        <f aca="false">ROUND(D3108/10000,0)</f>
        <v>2018</v>
      </c>
      <c r="K3108" s="224" t="n">
        <f aca="false">ROUND((D3108-J3108*10000)/100,0)</f>
        <v>7</v>
      </c>
      <c r="L3108" s="224" t="n">
        <f aca="false">D3108-J3108*10000-K3108*100</f>
        <v>27</v>
      </c>
      <c r="M3108" s="325" t="n">
        <f aca="false">DATE(J3108,K3108,L3108)</f>
        <v>43308</v>
      </c>
      <c r="N3108" s="222" t="n">
        <f aca="false">M3108+E3108</f>
        <v>43308.5509490741</v>
      </c>
      <c r="O3108" s="0" t="n">
        <v>98.7</v>
      </c>
      <c r="P3108" s="0" t="n">
        <v>3.959762</v>
      </c>
      <c r="Q3108" s="0" t="s">
        <v>288</v>
      </c>
    </row>
    <row r="3109" customFormat="false" ht="15" hidden="false" customHeight="false" outlineLevel="0" collapsed="false">
      <c r="A3109" s="0" t="s">
        <v>2059</v>
      </c>
      <c r="B3109" s="0" t="s">
        <v>288</v>
      </c>
      <c r="C3109" s="0" t="s">
        <v>325</v>
      </c>
      <c r="D3109" s="0" t="n">
        <v>20180727</v>
      </c>
      <c r="E3109" s="0" t="s">
        <v>858</v>
      </c>
      <c r="F3109" s="0" t="n">
        <v>20000</v>
      </c>
      <c r="G3109" s="0" t="n">
        <v>98.165</v>
      </c>
      <c r="H3109" s="0" t="n">
        <v>4.088918</v>
      </c>
      <c r="J3109" s="224" t="n">
        <f aca="false">ROUND(D3109/10000,0)</f>
        <v>2018</v>
      </c>
      <c r="K3109" s="224" t="n">
        <f aca="false">ROUND((D3109-J3109*10000)/100,0)</f>
        <v>7</v>
      </c>
      <c r="L3109" s="224" t="n">
        <f aca="false">D3109-J3109*10000-K3109*100</f>
        <v>27</v>
      </c>
      <c r="M3109" s="325" t="n">
        <f aca="false">DATE(J3109,K3109,L3109)</f>
        <v>43308</v>
      </c>
      <c r="N3109" s="222" t="n">
        <f aca="false">M3109+E3109</f>
        <v>43308.5518402778</v>
      </c>
      <c r="O3109" s="0" t="n">
        <v>98.165</v>
      </c>
      <c r="P3109" s="0" t="n">
        <v>4.088918</v>
      </c>
      <c r="Q3109" s="0" t="s">
        <v>288</v>
      </c>
    </row>
    <row r="3110" customFormat="false" ht="15" hidden="false" customHeight="false" outlineLevel="0" collapsed="false">
      <c r="A3110" s="0" t="s">
        <v>2059</v>
      </c>
      <c r="B3110" s="0" t="s">
        <v>288</v>
      </c>
      <c r="C3110" s="0" t="s">
        <v>325</v>
      </c>
      <c r="D3110" s="0" t="n">
        <v>20180727</v>
      </c>
      <c r="E3110" s="0" t="s">
        <v>2328</v>
      </c>
      <c r="F3110" s="0" t="n">
        <v>61000</v>
      </c>
      <c r="G3110" s="0" t="n">
        <v>98.196</v>
      </c>
      <c r="H3110" s="0" t="n">
        <v>4.081412</v>
      </c>
      <c r="J3110" s="224" t="n">
        <f aca="false">ROUND(D3110/10000,0)</f>
        <v>2018</v>
      </c>
      <c r="K3110" s="224" t="n">
        <f aca="false">ROUND((D3110-J3110*10000)/100,0)</f>
        <v>7</v>
      </c>
      <c r="L3110" s="224" t="n">
        <f aca="false">D3110-J3110*10000-K3110*100</f>
        <v>27</v>
      </c>
      <c r="M3110" s="325" t="n">
        <f aca="false">DATE(J3110,K3110,L3110)</f>
        <v>43308</v>
      </c>
      <c r="N3110" s="222" t="n">
        <f aca="false">M3110+E3110</f>
        <v>43308.5521875</v>
      </c>
      <c r="O3110" s="0" t="n">
        <v>98.196</v>
      </c>
      <c r="P3110" s="0" t="n">
        <v>4.081412</v>
      </c>
      <c r="Q3110" s="0" t="s">
        <v>288</v>
      </c>
    </row>
    <row r="3111" customFormat="false" ht="15" hidden="false" customHeight="false" outlineLevel="0" collapsed="false">
      <c r="A3111" s="0" t="s">
        <v>2059</v>
      </c>
      <c r="B3111" s="0" t="s">
        <v>288</v>
      </c>
      <c r="C3111" s="0" t="s">
        <v>325</v>
      </c>
      <c r="D3111" s="0" t="n">
        <v>20180727</v>
      </c>
      <c r="E3111" s="0" t="s">
        <v>2329</v>
      </c>
      <c r="F3111" s="0" t="n">
        <v>10000</v>
      </c>
      <c r="G3111" s="0" t="n">
        <v>98.195</v>
      </c>
      <c r="H3111" s="0" t="n">
        <v>4.081654</v>
      </c>
      <c r="J3111" s="224" t="n">
        <f aca="false">ROUND(D3111/10000,0)</f>
        <v>2018</v>
      </c>
      <c r="K3111" s="224" t="n">
        <f aca="false">ROUND((D3111-J3111*10000)/100,0)</f>
        <v>7</v>
      </c>
      <c r="L3111" s="224" t="n">
        <f aca="false">D3111-J3111*10000-K3111*100</f>
        <v>27</v>
      </c>
      <c r="M3111" s="325" t="n">
        <f aca="false">DATE(J3111,K3111,L3111)</f>
        <v>43308</v>
      </c>
      <c r="N3111" s="222" t="n">
        <f aca="false">M3111+E3111</f>
        <v>43308.5526736111</v>
      </c>
      <c r="O3111" s="0" t="n">
        <v>98.195</v>
      </c>
      <c r="P3111" s="0" t="n">
        <v>4.081654</v>
      </c>
      <c r="Q3111" s="0" t="s">
        <v>288</v>
      </c>
    </row>
    <row r="3112" customFormat="false" ht="15" hidden="false" customHeight="false" outlineLevel="0" collapsed="false">
      <c r="A3112" s="0" t="s">
        <v>2059</v>
      </c>
      <c r="B3112" s="0" t="s">
        <v>288</v>
      </c>
      <c r="C3112" s="0" t="s">
        <v>325</v>
      </c>
      <c r="D3112" s="0" t="n">
        <v>20180727</v>
      </c>
      <c r="E3112" s="0" t="s">
        <v>2329</v>
      </c>
      <c r="F3112" s="0" t="n">
        <v>10000</v>
      </c>
      <c r="G3112" s="0" t="n">
        <v>98.295</v>
      </c>
      <c r="H3112" s="0" t="n">
        <v>4.057459</v>
      </c>
      <c r="J3112" s="224" t="n">
        <f aca="false">ROUND(D3112/10000,0)</f>
        <v>2018</v>
      </c>
      <c r="K3112" s="224" t="n">
        <f aca="false">ROUND((D3112-J3112*10000)/100,0)</f>
        <v>7</v>
      </c>
      <c r="L3112" s="224" t="n">
        <f aca="false">D3112-J3112*10000-K3112*100</f>
        <v>27</v>
      </c>
      <c r="M3112" s="325" t="n">
        <f aca="false">DATE(J3112,K3112,L3112)</f>
        <v>43308</v>
      </c>
      <c r="N3112" s="222" t="n">
        <f aca="false">M3112+E3112</f>
        <v>43308.5526736111</v>
      </c>
      <c r="O3112" s="0" t="n">
        <v>98.295</v>
      </c>
      <c r="P3112" s="0" t="n">
        <v>4.057459</v>
      </c>
      <c r="Q3112" s="0" t="s">
        <v>288</v>
      </c>
    </row>
    <row r="3113" customFormat="false" ht="15" hidden="false" customHeight="false" outlineLevel="0" collapsed="false">
      <c r="A3113" s="0" t="s">
        <v>2059</v>
      </c>
      <c r="B3113" s="0" t="s">
        <v>288</v>
      </c>
      <c r="C3113" s="0" t="s">
        <v>325</v>
      </c>
      <c r="D3113" s="0" t="n">
        <v>20180727</v>
      </c>
      <c r="E3113" s="0" t="s">
        <v>2329</v>
      </c>
      <c r="F3113" s="0" t="n">
        <v>10000</v>
      </c>
      <c r="G3113" s="0" t="n">
        <v>98.195</v>
      </c>
      <c r="H3113" s="0" t="n">
        <v>4.081654</v>
      </c>
      <c r="J3113" s="224" t="n">
        <f aca="false">ROUND(D3113/10000,0)</f>
        <v>2018</v>
      </c>
      <c r="K3113" s="224" t="n">
        <f aca="false">ROUND((D3113-J3113*10000)/100,0)</f>
        <v>7</v>
      </c>
      <c r="L3113" s="224" t="n">
        <f aca="false">D3113-J3113*10000-K3113*100</f>
        <v>27</v>
      </c>
      <c r="M3113" s="325" t="n">
        <f aca="false">DATE(J3113,K3113,L3113)</f>
        <v>43308</v>
      </c>
      <c r="N3113" s="222" t="n">
        <f aca="false">M3113+E3113</f>
        <v>43308.5526736111</v>
      </c>
      <c r="O3113" s="0" t="n">
        <v>98.195</v>
      </c>
      <c r="P3113" s="0" t="n">
        <v>4.081654</v>
      </c>
      <c r="Q3113" s="0" t="s">
        <v>288</v>
      </c>
    </row>
    <row r="3114" customFormat="false" ht="15" hidden="false" customHeight="false" outlineLevel="0" collapsed="false">
      <c r="A3114" s="0" t="s">
        <v>2059</v>
      </c>
      <c r="B3114" s="0" t="s">
        <v>288</v>
      </c>
      <c r="C3114" s="0" t="s">
        <v>325</v>
      </c>
      <c r="D3114" s="0" t="n">
        <v>20180727</v>
      </c>
      <c r="E3114" s="0" t="s">
        <v>2330</v>
      </c>
      <c r="F3114" s="0" t="n">
        <v>20000</v>
      </c>
      <c r="G3114" s="0" t="n">
        <v>98.165</v>
      </c>
      <c r="H3114" s="0" t="n">
        <v>4.088918</v>
      </c>
      <c r="J3114" s="224" t="n">
        <f aca="false">ROUND(D3114/10000,0)</f>
        <v>2018</v>
      </c>
      <c r="K3114" s="224" t="n">
        <f aca="false">ROUND((D3114-J3114*10000)/100,0)</f>
        <v>7</v>
      </c>
      <c r="L3114" s="224" t="n">
        <f aca="false">D3114-J3114*10000-K3114*100</f>
        <v>27</v>
      </c>
      <c r="M3114" s="325" t="n">
        <f aca="false">DATE(J3114,K3114,L3114)</f>
        <v>43308</v>
      </c>
      <c r="N3114" s="222" t="n">
        <f aca="false">M3114+E3114</f>
        <v>43308.5531481482</v>
      </c>
      <c r="O3114" s="0" t="n">
        <v>98.165</v>
      </c>
      <c r="P3114" s="0" t="n">
        <v>4.088918</v>
      </c>
      <c r="Q3114" s="0" t="s">
        <v>288</v>
      </c>
    </row>
    <row r="3115" customFormat="false" ht="15" hidden="false" customHeight="false" outlineLevel="0" collapsed="false">
      <c r="A3115" s="0" t="s">
        <v>2059</v>
      </c>
      <c r="B3115" s="0" t="s">
        <v>288</v>
      </c>
      <c r="C3115" s="0" t="s">
        <v>325</v>
      </c>
      <c r="D3115" s="0" t="n">
        <v>20180727</v>
      </c>
      <c r="E3115" s="0" t="s">
        <v>2331</v>
      </c>
      <c r="F3115" s="0" t="n">
        <v>5000000</v>
      </c>
      <c r="G3115" s="0" t="n">
        <v>97.969</v>
      </c>
      <c r="H3115" s="0" t="n">
        <v>4.13644</v>
      </c>
      <c r="J3115" s="224" t="n">
        <f aca="false">ROUND(D3115/10000,0)</f>
        <v>2018</v>
      </c>
      <c r="K3115" s="224" t="n">
        <f aca="false">ROUND((D3115-J3115*10000)/100,0)</f>
        <v>7</v>
      </c>
      <c r="L3115" s="224" t="n">
        <f aca="false">D3115-J3115*10000-K3115*100</f>
        <v>27</v>
      </c>
      <c r="M3115" s="325" t="n">
        <f aca="false">DATE(J3115,K3115,L3115)</f>
        <v>43308</v>
      </c>
      <c r="N3115" s="222" t="n">
        <f aca="false">M3115+E3115</f>
        <v>43308.5756134259</v>
      </c>
      <c r="O3115" s="0" t="n">
        <v>97.969</v>
      </c>
      <c r="P3115" s="0" t="n">
        <v>4.13644</v>
      </c>
      <c r="Q3115" s="0" t="s">
        <v>288</v>
      </c>
    </row>
    <row r="3116" customFormat="false" ht="15" hidden="false" customHeight="false" outlineLevel="0" collapsed="false">
      <c r="A3116" s="0" t="s">
        <v>2059</v>
      </c>
      <c r="B3116" s="0" t="s">
        <v>288</v>
      </c>
      <c r="C3116" s="0" t="s">
        <v>325</v>
      </c>
      <c r="D3116" s="0" t="n">
        <v>20180727</v>
      </c>
      <c r="E3116" s="0" t="s">
        <v>2331</v>
      </c>
      <c r="F3116" s="0" t="n">
        <v>5000000</v>
      </c>
      <c r="G3116" s="0" t="n">
        <v>97.969</v>
      </c>
      <c r="H3116" s="0" t="n">
        <v>4.13644</v>
      </c>
      <c r="J3116" s="224" t="n">
        <f aca="false">ROUND(D3116/10000,0)</f>
        <v>2018</v>
      </c>
      <c r="K3116" s="224" t="n">
        <f aca="false">ROUND((D3116-J3116*10000)/100,0)</f>
        <v>7</v>
      </c>
      <c r="L3116" s="224" t="n">
        <f aca="false">D3116-J3116*10000-K3116*100</f>
        <v>27</v>
      </c>
      <c r="M3116" s="325" t="n">
        <f aca="false">DATE(J3116,K3116,L3116)</f>
        <v>43308</v>
      </c>
      <c r="N3116" s="222" t="n">
        <f aca="false">M3116+E3116</f>
        <v>43308.5756134259</v>
      </c>
      <c r="O3116" s="0" t="n">
        <v>97.969</v>
      </c>
      <c r="P3116" s="0" t="n">
        <v>4.13644</v>
      </c>
      <c r="Q3116" s="0" t="s">
        <v>288</v>
      </c>
    </row>
    <row r="3117" customFormat="false" ht="15" hidden="false" customHeight="false" outlineLevel="0" collapsed="false">
      <c r="A3117" s="0" t="s">
        <v>2059</v>
      </c>
      <c r="B3117" s="0" t="s">
        <v>288</v>
      </c>
      <c r="C3117" s="0" t="s">
        <v>325</v>
      </c>
      <c r="D3117" s="0" t="n">
        <v>20180727</v>
      </c>
      <c r="E3117" s="0" t="s">
        <v>446</v>
      </c>
      <c r="F3117" s="0" t="n">
        <v>300000</v>
      </c>
      <c r="G3117" s="0" t="n">
        <v>97.969</v>
      </c>
      <c r="H3117" s="0" t="n">
        <v>4.13644</v>
      </c>
      <c r="J3117" s="224" t="n">
        <f aca="false">ROUND(D3117/10000,0)</f>
        <v>2018</v>
      </c>
      <c r="K3117" s="224" t="n">
        <f aca="false">ROUND((D3117-J3117*10000)/100,0)</f>
        <v>7</v>
      </c>
      <c r="L3117" s="224" t="n">
        <f aca="false">D3117-J3117*10000-K3117*100</f>
        <v>27</v>
      </c>
      <c r="M3117" s="325" t="n">
        <f aca="false">DATE(J3117,K3117,L3117)</f>
        <v>43308</v>
      </c>
      <c r="N3117" s="222" t="n">
        <f aca="false">M3117+E3117</f>
        <v>43308.576099537</v>
      </c>
      <c r="O3117" s="0" t="n">
        <v>97.969</v>
      </c>
      <c r="P3117" s="0" t="n">
        <v>4.13644</v>
      </c>
      <c r="Q3117" s="0" t="s">
        <v>288</v>
      </c>
    </row>
    <row r="3118" customFormat="false" ht="15" hidden="false" customHeight="false" outlineLevel="0" collapsed="false">
      <c r="A3118" s="0" t="s">
        <v>2059</v>
      </c>
      <c r="B3118" s="0" t="s">
        <v>288</v>
      </c>
      <c r="C3118" s="0" t="s">
        <v>325</v>
      </c>
      <c r="D3118" s="0" t="n">
        <v>20180727</v>
      </c>
      <c r="E3118" s="0" t="s">
        <v>446</v>
      </c>
      <c r="F3118" s="0" t="n">
        <v>300000</v>
      </c>
      <c r="G3118" s="0" t="n">
        <v>97.969</v>
      </c>
      <c r="H3118" s="0" t="n">
        <v>4.13644</v>
      </c>
      <c r="J3118" s="224" t="n">
        <f aca="false">ROUND(D3118/10000,0)</f>
        <v>2018</v>
      </c>
      <c r="K3118" s="224" t="n">
        <f aca="false">ROUND((D3118-J3118*10000)/100,0)</f>
        <v>7</v>
      </c>
      <c r="L3118" s="224" t="n">
        <f aca="false">D3118-J3118*10000-K3118*100</f>
        <v>27</v>
      </c>
      <c r="M3118" s="325" t="n">
        <f aca="false">DATE(J3118,K3118,L3118)</f>
        <v>43308</v>
      </c>
      <c r="N3118" s="222" t="n">
        <f aca="false">M3118+E3118</f>
        <v>43308.576099537</v>
      </c>
      <c r="O3118" s="0" t="n">
        <v>97.969</v>
      </c>
      <c r="P3118" s="0" t="n">
        <v>4.13644</v>
      </c>
      <c r="Q3118" s="0" t="s">
        <v>288</v>
      </c>
    </row>
    <row r="3119" customFormat="false" ht="15" hidden="false" customHeight="false" outlineLevel="0" collapsed="false">
      <c r="A3119" s="0" t="s">
        <v>2059</v>
      </c>
      <c r="B3119" s="0" t="s">
        <v>288</v>
      </c>
      <c r="C3119" s="0" t="s">
        <v>325</v>
      </c>
      <c r="D3119" s="0" t="n">
        <v>20180727</v>
      </c>
      <c r="E3119" s="0" t="s">
        <v>2332</v>
      </c>
      <c r="F3119" s="0" t="s">
        <v>575</v>
      </c>
      <c r="G3119" s="0" t="n">
        <v>97.937</v>
      </c>
      <c r="H3119" s="0" t="n">
        <v>4.144209</v>
      </c>
      <c r="J3119" s="224" t="n">
        <f aca="false">ROUND(D3119/10000,0)</f>
        <v>2018</v>
      </c>
      <c r="K3119" s="224" t="n">
        <f aca="false">ROUND((D3119-J3119*10000)/100,0)</f>
        <v>7</v>
      </c>
      <c r="L3119" s="224" t="n">
        <f aca="false">D3119-J3119*10000-K3119*100</f>
        <v>27</v>
      </c>
      <c r="M3119" s="325" t="n">
        <f aca="false">DATE(J3119,K3119,L3119)</f>
        <v>43308</v>
      </c>
      <c r="N3119" s="222" t="n">
        <f aca="false">M3119+E3119</f>
        <v>43308.5774189815</v>
      </c>
      <c r="O3119" s="0" t="n">
        <v>97.937</v>
      </c>
      <c r="P3119" s="0" t="n">
        <v>4.144209</v>
      </c>
      <c r="Q3119" s="0" t="s">
        <v>288</v>
      </c>
    </row>
    <row r="3120" customFormat="false" ht="15" hidden="false" customHeight="false" outlineLevel="0" collapsed="false">
      <c r="A3120" s="0" t="s">
        <v>2059</v>
      </c>
      <c r="B3120" s="0" t="s">
        <v>288</v>
      </c>
      <c r="C3120" s="0" t="s">
        <v>325</v>
      </c>
      <c r="D3120" s="0" t="n">
        <v>20180727</v>
      </c>
      <c r="E3120" s="0" t="s">
        <v>2333</v>
      </c>
      <c r="F3120" s="0" t="n">
        <v>354000</v>
      </c>
      <c r="G3120" s="0" t="n">
        <v>98.029</v>
      </c>
      <c r="H3120" s="0" t="n">
        <v>4.121881</v>
      </c>
      <c r="J3120" s="224" t="n">
        <f aca="false">ROUND(D3120/10000,0)</f>
        <v>2018</v>
      </c>
      <c r="K3120" s="224" t="n">
        <f aca="false">ROUND((D3120-J3120*10000)/100,0)</f>
        <v>7</v>
      </c>
      <c r="L3120" s="224" t="n">
        <f aca="false">D3120-J3120*10000-K3120*100</f>
        <v>27</v>
      </c>
      <c r="M3120" s="325" t="n">
        <f aca="false">DATE(J3120,K3120,L3120)</f>
        <v>43308</v>
      </c>
      <c r="N3120" s="222" t="n">
        <f aca="false">M3120+E3120</f>
        <v>43308.5782523148</v>
      </c>
      <c r="O3120" s="0" t="n">
        <v>98.029</v>
      </c>
      <c r="P3120" s="0" t="n">
        <v>4.121881</v>
      </c>
      <c r="Q3120" s="0" t="s">
        <v>288</v>
      </c>
    </row>
    <row r="3121" customFormat="false" ht="15" hidden="false" customHeight="false" outlineLevel="0" collapsed="false">
      <c r="A3121" s="0" t="s">
        <v>2059</v>
      </c>
      <c r="B3121" s="0" t="s">
        <v>288</v>
      </c>
      <c r="C3121" s="0" t="s">
        <v>325</v>
      </c>
      <c r="D3121" s="0" t="n">
        <v>20180727</v>
      </c>
      <c r="E3121" s="0" t="s">
        <v>2334</v>
      </c>
      <c r="F3121" s="0" t="n">
        <v>5000000</v>
      </c>
      <c r="G3121" s="0" t="n">
        <v>97.969</v>
      </c>
      <c r="H3121" s="0" t="n">
        <v>4.13644</v>
      </c>
      <c r="J3121" s="224" t="n">
        <f aca="false">ROUND(D3121/10000,0)</f>
        <v>2018</v>
      </c>
      <c r="K3121" s="224" t="n">
        <f aca="false">ROUND((D3121-J3121*10000)/100,0)</f>
        <v>7</v>
      </c>
      <c r="L3121" s="224" t="n">
        <f aca="false">D3121-J3121*10000-K3121*100</f>
        <v>27</v>
      </c>
      <c r="M3121" s="325" t="n">
        <f aca="false">DATE(J3121,K3121,L3121)</f>
        <v>43308</v>
      </c>
      <c r="N3121" s="222" t="n">
        <f aca="false">M3121+E3121</f>
        <v>43308.5848726852</v>
      </c>
      <c r="O3121" s="0" t="n">
        <v>97.969</v>
      </c>
      <c r="P3121" s="0" t="n">
        <v>4.13644</v>
      </c>
      <c r="Q3121" s="0" t="s">
        <v>288</v>
      </c>
    </row>
    <row r="3122" customFormat="false" ht="15" hidden="false" customHeight="false" outlineLevel="0" collapsed="false">
      <c r="A3122" s="0" t="s">
        <v>2059</v>
      </c>
      <c r="B3122" s="0" t="s">
        <v>288</v>
      </c>
      <c r="C3122" s="0" t="s">
        <v>325</v>
      </c>
      <c r="D3122" s="0" t="n">
        <v>20180727</v>
      </c>
      <c r="E3122" s="0" t="s">
        <v>2335</v>
      </c>
      <c r="F3122" s="0" t="n">
        <v>300000</v>
      </c>
      <c r="G3122" s="0" t="n">
        <v>97.969</v>
      </c>
      <c r="H3122" s="0" t="n">
        <v>4.13644</v>
      </c>
      <c r="J3122" s="224" t="n">
        <f aca="false">ROUND(D3122/10000,0)</f>
        <v>2018</v>
      </c>
      <c r="K3122" s="224" t="n">
        <f aca="false">ROUND((D3122-J3122*10000)/100,0)</f>
        <v>7</v>
      </c>
      <c r="L3122" s="224" t="n">
        <f aca="false">D3122-J3122*10000-K3122*100</f>
        <v>27</v>
      </c>
      <c r="M3122" s="325" t="n">
        <f aca="false">DATE(J3122,K3122,L3122)</f>
        <v>43308</v>
      </c>
      <c r="N3122" s="222" t="n">
        <f aca="false">M3122+E3122</f>
        <v>43308.5850115741</v>
      </c>
      <c r="O3122" s="0" t="n">
        <v>97.969</v>
      </c>
      <c r="P3122" s="0" t="n">
        <v>4.13644</v>
      </c>
      <c r="Q3122" s="0" t="s">
        <v>288</v>
      </c>
    </row>
    <row r="3123" customFormat="false" ht="15" hidden="false" customHeight="false" outlineLevel="0" collapsed="false">
      <c r="A3123" s="0" t="s">
        <v>2059</v>
      </c>
      <c r="B3123" s="0" t="s">
        <v>288</v>
      </c>
      <c r="C3123" s="0" t="s">
        <v>325</v>
      </c>
      <c r="D3123" s="0" t="n">
        <v>20180727</v>
      </c>
      <c r="E3123" s="0" t="s">
        <v>2336</v>
      </c>
      <c r="F3123" s="0" t="n">
        <v>20000</v>
      </c>
      <c r="G3123" s="0" t="n">
        <v>98.204</v>
      </c>
      <c r="H3123" s="0" t="n">
        <v>4.079475</v>
      </c>
      <c r="J3123" s="224" t="n">
        <f aca="false">ROUND(D3123/10000,0)</f>
        <v>2018</v>
      </c>
      <c r="K3123" s="224" t="n">
        <f aca="false">ROUND((D3123-J3123*10000)/100,0)</f>
        <v>7</v>
      </c>
      <c r="L3123" s="224" t="n">
        <f aca="false">D3123-J3123*10000-K3123*100</f>
        <v>27</v>
      </c>
      <c r="M3123" s="325" t="n">
        <f aca="false">DATE(J3123,K3123,L3123)</f>
        <v>43308</v>
      </c>
      <c r="N3123" s="222" t="n">
        <f aca="false">M3123+E3123</f>
        <v>43308.6253356481</v>
      </c>
      <c r="O3123" s="0" t="n">
        <v>98.204</v>
      </c>
      <c r="P3123" s="0" t="n">
        <v>4.079475</v>
      </c>
      <c r="Q3123" s="0" t="s">
        <v>288</v>
      </c>
    </row>
    <row r="3124" customFormat="false" ht="15" hidden="false" customHeight="false" outlineLevel="0" collapsed="false">
      <c r="A3124" s="0" t="s">
        <v>2059</v>
      </c>
      <c r="B3124" s="0" t="s">
        <v>288</v>
      </c>
      <c r="C3124" s="0" t="s">
        <v>325</v>
      </c>
      <c r="D3124" s="0" t="n">
        <v>20180727</v>
      </c>
      <c r="E3124" s="0" t="s">
        <v>2336</v>
      </c>
      <c r="F3124" s="0" t="n">
        <v>20000</v>
      </c>
      <c r="G3124" s="0" t="n">
        <v>98.104</v>
      </c>
      <c r="H3124" s="0" t="n">
        <v>4.103696</v>
      </c>
      <c r="J3124" s="224" t="n">
        <f aca="false">ROUND(D3124/10000,0)</f>
        <v>2018</v>
      </c>
      <c r="K3124" s="224" t="n">
        <f aca="false">ROUND((D3124-J3124*10000)/100,0)</f>
        <v>7</v>
      </c>
      <c r="L3124" s="224" t="n">
        <f aca="false">D3124-J3124*10000-K3124*100</f>
        <v>27</v>
      </c>
      <c r="M3124" s="325" t="n">
        <f aca="false">DATE(J3124,K3124,L3124)</f>
        <v>43308</v>
      </c>
      <c r="N3124" s="222" t="n">
        <f aca="false">M3124+E3124</f>
        <v>43308.6253356481</v>
      </c>
      <c r="O3124" s="0" t="n">
        <v>98.104</v>
      </c>
      <c r="P3124" s="0" t="n">
        <v>4.103696</v>
      </c>
      <c r="Q3124" s="0" t="s">
        <v>288</v>
      </c>
    </row>
    <row r="3125" customFormat="false" ht="15" hidden="false" customHeight="false" outlineLevel="0" collapsed="false">
      <c r="A3125" s="0" t="s">
        <v>2059</v>
      </c>
      <c r="B3125" s="0" t="s">
        <v>288</v>
      </c>
      <c r="C3125" s="0" t="s">
        <v>325</v>
      </c>
      <c r="D3125" s="0" t="n">
        <v>20180727</v>
      </c>
      <c r="E3125" s="0" t="s">
        <v>2336</v>
      </c>
      <c r="F3125" s="0" t="n">
        <v>20000</v>
      </c>
      <c r="G3125" s="0" t="n">
        <v>98.104</v>
      </c>
      <c r="H3125" s="0" t="n">
        <v>4.103696</v>
      </c>
      <c r="J3125" s="224" t="n">
        <f aca="false">ROUND(D3125/10000,0)</f>
        <v>2018</v>
      </c>
      <c r="K3125" s="224" t="n">
        <f aca="false">ROUND((D3125-J3125*10000)/100,0)</f>
        <v>7</v>
      </c>
      <c r="L3125" s="224" t="n">
        <f aca="false">D3125-J3125*10000-K3125*100</f>
        <v>27</v>
      </c>
      <c r="M3125" s="325" t="n">
        <f aca="false">DATE(J3125,K3125,L3125)</f>
        <v>43308</v>
      </c>
      <c r="N3125" s="222" t="n">
        <f aca="false">M3125+E3125</f>
        <v>43308.6253356481</v>
      </c>
      <c r="O3125" s="0" t="n">
        <v>98.104</v>
      </c>
      <c r="P3125" s="0" t="n">
        <v>4.103696</v>
      </c>
      <c r="Q3125" s="0" t="s">
        <v>288</v>
      </c>
    </row>
    <row r="3126" customFormat="false" ht="15" hidden="false" customHeight="false" outlineLevel="0" collapsed="false">
      <c r="A3126" s="0" t="s">
        <v>2059</v>
      </c>
      <c r="B3126" s="0" t="s">
        <v>288</v>
      </c>
      <c r="C3126" s="0" t="s">
        <v>325</v>
      </c>
      <c r="D3126" s="0" t="n">
        <v>20180727</v>
      </c>
      <c r="E3126" s="0" t="s">
        <v>1592</v>
      </c>
      <c r="F3126" s="0" t="n">
        <v>25000</v>
      </c>
      <c r="G3126" s="0" t="n">
        <v>98.223</v>
      </c>
      <c r="H3126" s="0" t="n">
        <v>4.074876</v>
      </c>
      <c r="J3126" s="224" t="n">
        <f aca="false">ROUND(D3126/10000,0)</f>
        <v>2018</v>
      </c>
      <c r="K3126" s="224" t="n">
        <f aca="false">ROUND((D3126-J3126*10000)/100,0)</f>
        <v>7</v>
      </c>
      <c r="L3126" s="224" t="n">
        <f aca="false">D3126-J3126*10000-K3126*100</f>
        <v>27</v>
      </c>
      <c r="M3126" s="325" t="n">
        <f aca="false">DATE(J3126,K3126,L3126)</f>
        <v>43308</v>
      </c>
      <c r="N3126" s="222" t="n">
        <f aca="false">M3126+E3126</f>
        <v>43308.6343981482</v>
      </c>
      <c r="O3126" s="0" t="n">
        <v>98.223</v>
      </c>
      <c r="P3126" s="0" t="n">
        <v>4.074876</v>
      </c>
      <c r="Q3126" s="0" t="s">
        <v>288</v>
      </c>
    </row>
    <row r="3127" customFormat="false" ht="15" hidden="false" customHeight="false" outlineLevel="0" collapsed="false">
      <c r="A3127" s="0" t="s">
        <v>2059</v>
      </c>
      <c r="B3127" s="0" t="s">
        <v>288</v>
      </c>
      <c r="C3127" s="0" t="s">
        <v>325</v>
      </c>
      <c r="D3127" s="0" t="n">
        <v>20180727</v>
      </c>
      <c r="E3127" s="0" t="s">
        <v>2337</v>
      </c>
      <c r="F3127" s="0" t="n">
        <v>25000</v>
      </c>
      <c r="G3127" s="0" t="n">
        <v>99.449</v>
      </c>
      <c r="H3127" s="0" t="n">
        <v>3.780304</v>
      </c>
      <c r="J3127" s="224" t="n">
        <f aca="false">ROUND(D3127/10000,0)</f>
        <v>2018</v>
      </c>
      <c r="K3127" s="224" t="n">
        <f aca="false">ROUND((D3127-J3127*10000)/100,0)</f>
        <v>7</v>
      </c>
      <c r="L3127" s="224" t="n">
        <f aca="false">D3127-J3127*10000-K3127*100</f>
        <v>27</v>
      </c>
      <c r="M3127" s="325" t="n">
        <f aca="false">DATE(J3127,K3127,L3127)</f>
        <v>43308</v>
      </c>
      <c r="N3127" s="222" t="n">
        <f aca="false">M3127+E3127</f>
        <v>43308.6344212963</v>
      </c>
      <c r="O3127" s="0" t="n">
        <v>99.449</v>
      </c>
      <c r="P3127" s="0" t="n">
        <v>3.780304</v>
      </c>
      <c r="Q3127" s="0" t="s">
        <v>288</v>
      </c>
    </row>
    <row r="3128" customFormat="false" ht="15" hidden="false" customHeight="false" outlineLevel="0" collapsed="false">
      <c r="A3128" s="0" t="s">
        <v>2059</v>
      </c>
      <c r="B3128" s="0" t="s">
        <v>288</v>
      </c>
      <c r="C3128" s="0" t="s">
        <v>325</v>
      </c>
      <c r="D3128" s="0" t="n">
        <v>20180727</v>
      </c>
      <c r="E3128" s="0" t="s">
        <v>2338</v>
      </c>
      <c r="F3128" s="0" t="n">
        <v>15000</v>
      </c>
      <c r="G3128" s="0" t="n">
        <v>98.1807</v>
      </c>
      <c r="H3128" s="0" t="n">
        <v>4.085116</v>
      </c>
      <c r="J3128" s="224" t="n">
        <f aca="false">ROUND(D3128/10000,0)</f>
        <v>2018</v>
      </c>
      <c r="K3128" s="224" t="n">
        <f aca="false">ROUND((D3128-J3128*10000)/100,0)</f>
        <v>7</v>
      </c>
      <c r="L3128" s="224" t="n">
        <f aca="false">D3128-J3128*10000-K3128*100</f>
        <v>27</v>
      </c>
      <c r="M3128" s="325" t="n">
        <f aca="false">DATE(J3128,K3128,L3128)</f>
        <v>43308</v>
      </c>
      <c r="N3128" s="222" t="n">
        <f aca="false">M3128+E3128</f>
        <v>43308.6469907407</v>
      </c>
      <c r="O3128" s="0" t="n">
        <v>98.1807</v>
      </c>
      <c r="P3128" s="0" t="n">
        <v>4.085116</v>
      </c>
      <c r="Q3128" s="0" t="s">
        <v>288</v>
      </c>
    </row>
    <row r="3129" customFormat="false" ht="15" hidden="false" customHeight="false" outlineLevel="0" collapsed="false">
      <c r="A3129" s="0" t="s">
        <v>2059</v>
      </c>
      <c r="B3129" s="0" t="s">
        <v>288</v>
      </c>
      <c r="C3129" s="0" t="s">
        <v>325</v>
      </c>
      <c r="D3129" s="0" t="n">
        <v>20180727</v>
      </c>
      <c r="E3129" s="0" t="s">
        <v>2338</v>
      </c>
      <c r="F3129" s="0" t="n">
        <v>15000</v>
      </c>
      <c r="G3129" s="0" t="n">
        <v>98.8807</v>
      </c>
      <c r="H3129" s="0" t="n">
        <v>3.916322</v>
      </c>
      <c r="J3129" s="224" t="n">
        <f aca="false">ROUND(D3129/10000,0)</f>
        <v>2018</v>
      </c>
      <c r="K3129" s="224" t="n">
        <f aca="false">ROUND((D3129-J3129*10000)/100,0)</f>
        <v>7</v>
      </c>
      <c r="L3129" s="224" t="n">
        <f aca="false">D3129-J3129*10000-K3129*100</f>
        <v>27</v>
      </c>
      <c r="M3129" s="325" t="n">
        <f aca="false">DATE(J3129,K3129,L3129)</f>
        <v>43308</v>
      </c>
      <c r="N3129" s="222" t="n">
        <f aca="false">M3129+E3129</f>
        <v>43308.6469907407</v>
      </c>
      <c r="O3129" s="0" t="n">
        <v>98.8807</v>
      </c>
      <c r="P3129" s="0" t="n">
        <v>3.916322</v>
      </c>
      <c r="Q3129" s="0" t="s">
        <v>288</v>
      </c>
    </row>
    <row r="3130" customFormat="false" ht="15" hidden="false" customHeight="false" outlineLevel="0" collapsed="false">
      <c r="A3130" s="0" t="s">
        <v>2059</v>
      </c>
      <c r="B3130" s="0" t="s">
        <v>288</v>
      </c>
      <c r="C3130" s="0" t="s">
        <v>325</v>
      </c>
      <c r="D3130" s="0" t="n">
        <v>20180727</v>
      </c>
      <c r="E3130" s="0" t="s">
        <v>2339</v>
      </c>
      <c r="F3130" s="0" t="n">
        <v>10000</v>
      </c>
      <c r="G3130" s="0" t="n">
        <v>98.174</v>
      </c>
      <c r="H3130" s="0" t="n">
        <v>4.086738</v>
      </c>
      <c r="J3130" s="224" t="n">
        <f aca="false">ROUND(D3130/10000,0)</f>
        <v>2018</v>
      </c>
      <c r="K3130" s="224" t="n">
        <f aca="false">ROUND((D3130-J3130*10000)/100,0)</f>
        <v>7</v>
      </c>
      <c r="L3130" s="224" t="n">
        <f aca="false">D3130-J3130*10000-K3130*100</f>
        <v>27</v>
      </c>
      <c r="M3130" s="325" t="n">
        <f aca="false">DATE(J3130,K3130,L3130)</f>
        <v>43308</v>
      </c>
      <c r="N3130" s="222" t="n">
        <f aca="false">M3130+E3130</f>
        <v>43308.65625</v>
      </c>
      <c r="O3130" s="0" t="n">
        <v>98.174</v>
      </c>
      <c r="P3130" s="0" t="n">
        <v>4.086738</v>
      </c>
      <c r="Q3130" s="0" t="s">
        <v>288</v>
      </c>
    </row>
    <row r="3131" customFormat="false" ht="15" hidden="false" customHeight="false" outlineLevel="0" collapsed="false">
      <c r="A3131" s="0" t="s">
        <v>2059</v>
      </c>
      <c r="B3131" s="0" t="s">
        <v>288</v>
      </c>
      <c r="C3131" s="0" t="s">
        <v>325</v>
      </c>
      <c r="D3131" s="0" t="n">
        <v>20180727</v>
      </c>
      <c r="E3131" s="0" t="s">
        <v>2339</v>
      </c>
      <c r="F3131" s="0" t="n">
        <v>10000</v>
      </c>
      <c r="G3131" s="0" t="n">
        <v>99.709</v>
      </c>
      <c r="H3131" s="0" t="n">
        <v>3.718376</v>
      </c>
      <c r="J3131" s="224" t="n">
        <f aca="false">ROUND(D3131/10000,0)</f>
        <v>2018</v>
      </c>
      <c r="K3131" s="224" t="n">
        <f aca="false">ROUND((D3131-J3131*10000)/100,0)</f>
        <v>7</v>
      </c>
      <c r="L3131" s="224" t="n">
        <f aca="false">D3131-J3131*10000-K3131*100</f>
        <v>27</v>
      </c>
      <c r="M3131" s="325" t="n">
        <f aca="false">DATE(J3131,K3131,L3131)</f>
        <v>43308</v>
      </c>
      <c r="N3131" s="222" t="n">
        <f aca="false">M3131+E3131</f>
        <v>43308.65625</v>
      </c>
      <c r="O3131" s="0" t="n">
        <v>99.709</v>
      </c>
      <c r="P3131" s="0" t="n">
        <v>3.718376</v>
      </c>
      <c r="Q3131" s="0" t="s">
        <v>288</v>
      </c>
    </row>
    <row r="3132" customFormat="false" ht="15" hidden="false" customHeight="false" outlineLevel="0" collapsed="false">
      <c r="A3132" s="0" t="s">
        <v>2059</v>
      </c>
      <c r="B3132" s="0" t="s">
        <v>288</v>
      </c>
      <c r="C3132" s="0" t="s">
        <v>325</v>
      </c>
      <c r="D3132" s="0" t="n">
        <v>20180727</v>
      </c>
      <c r="E3132" s="0" t="s">
        <v>2339</v>
      </c>
      <c r="F3132" s="0" t="n">
        <v>10000</v>
      </c>
      <c r="G3132" s="0" t="n">
        <v>98.209</v>
      </c>
      <c r="H3132" s="0" t="n">
        <v>4.078265</v>
      </c>
      <c r="J3132" s="224" t="n">
        <f aca="false">ROUND(D3132/10000,0)</f>
        <v>2018</v>
      </c>
      <c r="K3132" s="224" t="n">
        <f aca="false">ROUND((D3132-J3132*10000)/100,0)</f>
        <v>7</v>
      </c>
      <c r="L3132" s="224" t="n">
        <f aca="false">D3132-J3132*10000-K3132*100</f>
        <v>27</v>
      </c>
      <c r="M3132" s="325" t="n">
        <f aca="false">DATE(J3132,K3132,L3132)</f>
        <v>43308</v>
      </c>
      <c r="N3132" s="222" t="n">
        <f aca="false">M3132+E3132</f>
        <v>43308.65625</v>
      </c>
      <c r="O3132" s="0" t="n">
        <v>98.209</v>
      </c>
      <c r="P3132" s="0" t="n">
        <v>4.078265</v>
      </c>
      <c r="Q3132" s="0" t="s">
        <v>288</v>
      </c>
    </row>
    <row r="3133" customFormat="false" ht="15" hidden="false" customHeight="false" outlineLevel="0" collapsed="false">
      <c r="A3133" s="0" t="s">
        <v>2059</v>
      </c>
      <c r="B3133" s="0" t="s">
        <v>288</v>
      </c>
      <c r="C3133" s="0" t="s">
        <v>325</v>
      </c>
      <c r="D3133" s="0" t="n">
        <v>20180727</v>
      </c>
      <c r="E3133" s="0" t="s">
        <v>2340</v>
      </c>
      <c r="F3133" s="0" t="n">
        <v>20000</v>
      </c>
      <c r="G3133" s="0" t="n">
        <v>98.177</v>
      </c>
      <c r="H3133" s="0" t="n">
        <v>4.086012</v>
      </c>
      <c r="J3133" s="224" t="n">
        <f aca="false">ROUND(D3133/10000,0)</f>
        <v>2018</v>
      </c>
      <c r="K3133" s="224" t="n">
        <f aca="false">ROUND((D3133-J3133*10000)/100,0)</f>
        <v>7</v>
      </c>
      <c r="L3133" s="224" t="n">
        <f aca="false">D3133-J3133*10000-K3133*100</f>
        <v>27</v>
      </c>
      <c r="M3133" s="325" t="n">
        <f aca="false">DATE(J3133,K3133,L3133)</f>
        <v>43308</v>
      </c>
      <c r="N3133" s="222" t="n">
        <f aca="false">M3133+E3133</f>
        <v>43308.6662268518</v>
      </c>
      <c r="O3133" s="0" t="n">
        <v>98.177</v>
      </c>
      <c r="P3133" s="0" t="n">
        <v>4.086012</v>
      </c>
      <c r="Q3133" s="0" t="s">
        <v>288</v>
      </c>
    </row>
    <row r="3134" customFormat="false" ht="15" hidden="false" customHeight="false" outlineLevel="0" collapsed="false">
      <c r="A3134" s="0" t="s">
        <v>2059</v>
      </c>
      <c r="B3134" s="0" t="s">
        <v>288</v>
      </c>
      <c r="C3134" s="0" t="s">
        <v>325</v>
      </c>
      <c r="D3134" s="0" t="n">
        <v>20180727</v>
      </c>
      <c r="E3134" s="0" t="s">
        <v>2340</v>
      </c>
      <c r="F3134" s="0" t="n">
        <v>20000</v>
      </c>
      <c r="G3134" s="0" t="n">
        <v>98.177</v>
      </c>
      <c r="H3134" s="0" t="n">
        <v>4.086012</v>
      </c>
      <c r="J3134" s="224" t="n">
        <f aca="false">ROUND(D3134/10000,0)</f>
        <v>2018</v>
      </c>
      <c r="K3134" s="224" t="n">
        <f aca="false">ROUND((D3134-J3134*10000)/100,0)</f>
        <v>7</v>
      </c>
      <c r="L3134" s="224" t="n">
        <f aca="false">D3134-J3134*10000-K3134*100</f>
        <v>27</v>
      </c>
      <c r="M3134" s="325" t="n">
        <f aca="false">DATE(J3134,K3134,L3134)</f>
        <v>43308</v>
      </c>
      <c r="N3134" s="222" t="n">
        <f aca="false">M3134+E3134</f>
        <v>43308.6662268518</v>
      </c>
      <c r="O3134" s="0" t="n">
        <v>98.177</v>
      </c>
      <c r="P3134" s="0" t="n">
        <v>4.086012</v>
      </c>
      <c r="Q3134" s="0" t="s">
        <v>288</v>
      </c>
    </row>
    <row r="3135" customFormat="false" ht="15" hidden="false" customHeight="false" outlineLevel="0" collapsed="false">
      <c r="A3135" s="0" t="s">
        <v>2059</v>
      </c>
      <c r="B3135" s="0" t="s">
        <v>288</v>
      </c>
      <c r="C3135" s="0" t="s">
        <v>325</v>
      </c>
      <c r="D3135" s="0" t="n">
        <v>20180727</v>
      </c>
      <c r="E3135" s="0" t="s">
        <v>2340</v>
      </c>
      <c r="F3135" s="0" t="n">
        <v>20000</v>
      </c>
      <c r="G3135" s="0" t="n">
        <v>98.277</v>
      </c>
      <c r="H3135" s="0" t="n">
        <v>4.061812</v>
      </c>
      <c r="J3135" s="224" t="n">
        <f aca="false">ROUND(D3135/10000,0)</f>
        <v>2018</v>
      </c>
      <c r="K3135" s="224" t="n">
        <f aca="false">ROUND((D3135-J3135*10000)/100,0)</f>
        <v>7</v>
      </c>
      <c r="L3135" s="224" t="n">
        <f aca="false">D3135-J3135*10000-K3135*100</f>
        <v>27</v>
      </c>
      <c r="M3135" s="325" t="n">
        <f aca="false">DATE(J3135,K3135,L3135)</f>
        <v>43308</v>
      </c>
      <c r="N3135" s="222" t="n">
        <f aca="false">M3135+E3135</f>
        <v>43308.6662268518</v>
      </c>
      <c r="O3135" s="0" t="n">
        <v>98.277</v>
      </c>
      <c r="P3135" s="0" t="n">
        <v>4.061812</v>
      </c>
      <c r="Q3135" s="0" t="s">
        <v>288</v>
      </c>
    </row>
    <row r="3136" customFormat="false" ht="15" hidden="false" customHeight="false" outlineLevel="0" collapsed="false">
      <c r="A3136" s="0" t="s">
        <v>2059</v>
      </c>
      <c r="B3136" s="0" t="s">
        <v>288</v>
      </c>
      <c r="C3136" s="0" t="s">
        <v>325</v>
      </c>
      <c r="D3136" s="0" t="n">
        <v>20180730</v>
      </c>
      <c r="E3136" s="0" t="s">
        <v>2341</v>
      </c>
      <c r="F3136" s="0" t="n">
        <v>16000</v>
      </c>
      <c r="G3136" s="0" t="n">
        <v>97.975</v>
      </c>
      <c r="H3136" s="0" t="n">
        <v>4.134984</v>
      </c>
      <c r="J3136" s="224" t="n">
        <f aca="false">ROUND(D3136/10000,0)</f>
        <v>2018</v>
      </c>
      <c r="K3136" s="224" t="n">
        <f aca="false">ROUND((D3136-J3136*10000)/100,0)</f>
        <v>7</v>
      </c>
      <c r="L3136" s="224" t="n">
        <f aca="false">D3136-J3136*10000-K3136*100</f>
        <v>30</v>
      </c>
      <c r="M3136" s="325" t="n">
        <f aca="false">DATE(J3136,K3136,L3136)</f>
        <v>43311</v>
      </c>
      <c r="N3136" s="222" t="n">
        <f aca="false">M3136+E3136</f>
        <v>43311.4268981482</v>
      </c>
      <c r="O3136" s="0" t="n">
        <v>97.975</v>
      </c>
      <c r="P3136" s="0" t="n">
        <v>4.134984</v>
      </c>
      <c r="Q3136" s="0" t="s">
        <v>288</v>
      </c>
    </row>
    <row r="3137" customFormat="false" ht="15" hidden="false" customHeight="false" outlineLevel="0" collapsed="false">
      <c r="A3137" s="0" t="s">
        <v>2059</v>
      </c>
      <c r="B3137" s="0" t="s">
        <v>288</v>
      </c>
      <c r="C3137" s="0" t="s">
        <v>325</v>
      </c>
      <c r="D3137" s="0" t="n">
        <v>20180730</v>
      </c>
      <c r="E3137" s="0" t="s">
        <v>2342</v>
      </c>
      <c r="F3137" s="0" t="n">
        <v>50000</v>
      </c>
      <c r="G3137" s="0" t="n">
        <v>98.241</v>
      </c>
      <c r="H3137" s="0" t="n">
        <v>4.070521</v>
      </c>
      <c r="J3137" s="224" t="n">
        <f aca="false">ROUND(D3137/10000,0)</f>
        <v>2018</v>
      </c>
      <c r="K3137" s="224" t="n">
        <f aca="false">ROUND((D3137-J3137*10000)/100,0)</f>
        <v>7</v>
      </c>
      <c r="L3137" s="224" t="n">
        <f aca="false">D3137-J3137*10000-K3137*100</f>
        <v>30</v>
      </c>
      <c r="M3137" s="325" t="n">
        <f aca="false">DATE(J3137,K3137,L3137)</f>
        <v>43311</v>
      </c>
      <c r="N3137" s="222" t="n">
        <f aca="false">M3137+E3137</f>
        <v>43311.4301851852</v>
      </c>
      <c r="O3137" s="0" t="n">
        <v>98.241</v>
      </c>
      <c r="P3137" s="0" t="n">
        <v>4.070521</v>
      </c>
      <c r="Q3137" s="0" t="s">
        <v>288</v>
      </c>
    </row>
    <row r="3138" customFormat="false" ht="15" hidden="false" customHeight="false" outlineLevel="0" collapsed="false">
      <c r="A3138" s="0" t="s">
        <v>2059</v>
      </c>
      <c r="B3138" s="0" t="s">
        <v>288</v>
      </c>
      <c r="C3138" s="0" t="s">
        <v>325</v>
      </c>
      <c r="D3138" s="0" t="n">
        <v>20180730</v>
      </c>
      <c r="E3138" s="0" t="s">
        <v>2343</v>
      </c>
      <c r="F3138" s="0" t="n">
        <v>50000</v>
      </c>
      <c r="G3138" s="0" t="n">
        <v>98.11</v>
      </c>
      <c r="H3138" s="0" t="n">
        <v>4.102242</v>
      </c>
      <c r="J3138" s="224" t="n">
        <f aca="false">ROUND(D3138/10000,0)</f>
        <v>2018</v>
      </c>
      <c r="K3138" s="224" t="n">
        <f aca="false">ROUND((D3138-J3138*10000)/100,0)</f>
        <v>7</v>
      </c>
      <c r="L3138" s="224" t="n">
        <f aca="false">D3138-J3138*10000-K3138*100</f>
        <v>30</v>
      </c>
      <c r="M3138" s="325" t="n">
        <f aca="false">DATE(J3138,K3138,L3138)</f>
        <v>43311</v>
      </c>
      <c r="N3138" s="222" t="n">
        <f aca="false">M3138+E3138</f>
        <v>43311.4302083333</v>
      </c>
      <c r="O3138" s="0" t="n">
        <v>98.11</v>
      </c>
      <c r="P3138" s="0" t="n">
        <v>4.102242</v>
      </c>
      <c r="Q3138" s="0" t="s">
        <v>288</v>
      </c>
    </row>
    <row r="3139" customFormat="false" ht="15" hidden="false" customHeight="false" outlineLevel="0" collapsed="false">
      <c r="A3139" s="0" t="s">
        <v>2059</v>
      </c>
      <c r="B3139" s="0" t="s">
        <v>288</v>
      </c>
      <c r="C3139" s="0" t="s">
        <v>325</v>
      </c>
      <c r="D3139" s="0" t="n">
        <v>20180730</v>
      </c>
      <c r="E3139" s="0" t="s">
        <v>2343</v>
      </c>
      <c r="F3139" s="0" t="n">
        <v>50000</v>
      </c>
      <c r="G3139" s="0" t="n">
        <v>98.11</v>
      </c>
      <c r="H3139" s="0" t="n">
        <v>4.102242</v>
      </c>
      <c r="J3139" s="224" t="n">
        <f aca="false">ROUND(D3139/10000,0)</f>
        <v>2018</v>
      </c>
      <c r="K3139" s="224" t="n">
        <f aca="false">ROUND((D3139-J3139*10000)/100,0)</f>
        <v>7</v>
      </c>
      <c r="L3139" s="224" t="n">
        <f aca="false">D3139-J3139*10000-K3139*100</f>
        <v>30</v>
      </c>
      <c r="M3139" s="325" t="n">
        <f aca="false">DATE(J3139,K3139,L3139)</f>
        <v>43311</v>
      </c>
      <c r="N3139" s="222" t="n">
        <f aca="false">M3139+E3139</f>
        <v>43311.4302083333</v>
      </c>
      <c r="O3139" s="0" t="n">
        <v>98.11</v>
      </c>
      <c r="P3139" s="0" t="n">
        <v>4.102242</v>
      </c>
      <c r="Q3139" s="0" t="s">
        <v>288</v>
      </c>
    </row>
    <row r="3140" customFormat="false" ht="15" hidden="false" customHeight="false" outlineLevel="0" collapsed="false">
      <c r="A3140" s="0" t="s">
        <v>2059</v>
      </c>
      <c r="B3140" s="0" t="s">
        <v>288</v>
      </c>
      <c r="C3140" s="0" t="s">
        <v>325</v>
      </c>
      <c r="D3140" s="0" t="n">
        <v>20180730</v>
      </c>
      <c r="E3140" s="0" t="s">
        <v>2344</v>
      </c>
      <c r="F3140" s="0" t="n">
        <v>20000</v>
      </c>
      <c r="G3140" s="0" t="n">
        <v>99.413</v>
      </c>
      <c r="H3140" s="0" t="n">
        <v>3.788894</v>
      </c>
      <c r="J3140" s="224" t="n">
        <f aca="false">ROUND(D3140/10000,0)</f>
        <v>2018</v>
      </c>
      <c r="K3140" s="224" t="n">
        <f aca="false">ROUND((D3140-J3140*10000)/100,0)</f>
        <v>7</v>
      </c>
      <c r="L3140" s="224" t="n">
        <f aca="false">D3140-J3140*10000-K3140*100</f>
        <v>30</v>
      </c>
      <c r="M3140" s="325" t="n">
        <f aca="false">DATE(J3140,K3140,L3140)</f>
        <v>43311</v>
      </c>
      <c r="N3140" s="222" t="n">
        <f aca="false">M3140+E3140</f>
        <v>43311.4306365741</v>
      </c>
      <c r="O3140" s="0" t="n">
        <v>99.413</v>
      </c>
      <c r="P3140" s="0" t="n">
        <v>3.788894</v>
      </c>
      <c r="Q3140" s="0" t="s">
        <v>288</v>
      </c>
    </row>
    <row r="3141" customFormat="false" ht="15" hidden="false" customHeight="false" outlineLevel="0" collapsed="false">
      <c r="A3141" s="0" t="s">
        <v>2059</v>
      </c>
      <c r="B3141" s="0" t="s">
        <v>288</v>
      </c>
      <c r="C3141" s="0" t="s">
        <v>325</v>
      </c>
      <c r="D3141" s="0" t="n">
        <v>20180730</v>
      </c>
      <c r="E3141" s="0" t="s">
        <v>2345</v>
      </c>
      <c r="F3141" s="0" t="n">
        <v>20000</v>
      </c>
      <c r="G3141" s="0" t="n">
        <v>98.235</v>
      </c>
      <c r="H3141" s="0" t="n">
        <v>4.071972</v>
      </c>
      <c r="J3141" s="224" t="n">
        <f aca="false">ROUND(D3141/10000,0)</f>
        <v>2018</v>
      </c>
      <c r="K3141" s="224" t="n">
        <f aca="false">ROUND((D3141-J3141*10000)/100,0)</f>
        <v>7</v>
      </c>
      <c r="L3141" s="224" t="n">
        <f aca="false">D3141-J3141*10000-K3141*100</f>
        <v>30</v>
      </c>
      <c r="M3141" s="325" t="n">
        <f aca="false">DATE(J3141,K3141,L3141)</f>
        <v>43311</v>
      </c>
      <c r="N3141" s="222" t="n">
        <f aca="false">M3141+E3141</f>
        <v>43311.4306481482</v>
      </c>
      <c r="O3141" s="0" t="n">
        <v>98.235</v>
      </c>
      <c r="P3141" s="0" t="n">
        <v>4.071972</v>
      </c>
      <c r="Q3141" s="0" t="s">
        <v>288</v>
      </c>
    </row>
    <row r="3142" customFormat="false" ht="15" hidden="false" customHeight="false" outlineLevel="0" collapsed="false">
      <c r="A3142" s="0" t="s">
        <v>2059</v>
      </c>
      <c r="B3142" s="0" t="s">
        <v>288</v>
      </c>
      <c r="C3142" s="0" t="s">
        <v>325</v>
      </c>
      <c r="D3142" s="0" t="n">
        <v>20180730</v>
      </c>
      <c r="E3142" s="0" t="s">
        <v>2346</v>
      </c>
      <c r="F3142" s="0" t="n">
        <v>50000</v>
      </c>
      <c r="G3142" s="0" t="n">
        <v>98.033</v>
      </c>
      <c r="H3142" s="0" t="n">
        <v>4.12091</v>
      </c>
      <c r="J3142" s="224" t="n">
        <f aca="false">ROUND(D3142/10000,0)</f>
        <v>2018</v>
      </c>
      <c r="K3142" s="224" t="n">
        <f aca="false">ROUND((D3142-J3142*10000)/100,0)</f>
        <v>7</v>
      </c>
      <c r="L3142" s="224" t="n">
        <f aca="false">D3142-J3142*10000-K3142*100</f>
        <v>30</v>
      </c>
      <c r="M3142" s="325" t="n">
        <f aca="false">DATE(J3142,K3142,L3142)</f>
        <v>43311</v>
      </c>
      <c r="N3142" s="222" t="n">
        <f aca="false">M3142+E3142</f>
        <v>43311.4515972222</v>
      </c>
      <c r="O3142" s="0" t="n">
        <v>98.033</v>
      </c>
      <c r="P3142" s="0" t="n">
        <v>4.12091</v>
      </c>
      <c r="Q3142" s="0" t="s">
        <v>288</v>
      </c>
    </row>
    <row r="3143" customFormat="false" ht="15" hidden="false" customHeight="false" outlineLevel="0" collapsed="false">
      <c r="A3143" s="0" t="s">
        <v>2059</v>
      </c>
      <c r="B3143" s="0" t="s">
        <v>288</v>
      </c>
      <c r="C3143" s="0" t="s">
        <v>325</v>
      </c>
      <c r="D3143" s="0" t="n">
        <v>20180730</v>
      </c>
      <c r="E3143" s="0" t="s">
        <v>2347</v>
      </c>
      <c r="F3143" s="0" t="n">
        <v>5000</v>
      </c>
      <c r="G3143" s="0" t="n">
        <v>98.191</v>
      </c>
      <c r="H3143" s="0" t="n">
        <v>4.082622</v>
      </c>
      <c r="J3143" s="224" t="n">
        <f aca="false">ROUND(D3143/10000,0)</f>
        <v>2018</v>
      </c>
      <c r="K3143" s="224" t="n">
        <f aca="false">ROUND((D3143-J3143*10000)/100,0)</f>
        <v>7</v>
      </c>
      <c r="L3143" s="224" t="n">
        <f aca="false">D3143-J3143*10000-K3143*100</f>
        <v>30</v>
      </c>
      <c r="M3143" s="325" t="n">
        <f aca="false">DATE(J3143,K3143,L3143)</f>
        <v>43311</v>
      </c>
      <c r="N3143" s="222" t="n">
        <f aca="false">M3143+E3143</f>
        <v>43311.4725810185</v>
      </c>
      <c r="O3143" s="0" t="n">
        <v>98.191</v>
      </c>
      <c r="P3143" s="0" t="n">
        <v>4.082622</v>
      </c>
      <c r="Q3143" s="0" t="s">
        <v>288</v>
      </c>
    </row>
    <row r="3144" customFormat="false" ht="15" hidden="false" customHeight="false" outlineLevel="0" collapsed="false">
      <c r="A3144" s="0" t="s">
        <v>2059</v>
      </c>
      <c r="B3144" s="0" t="s">
        <v>288</v>
      </c>
      <c r="C3144" s="0" t="s">
        <v>325</v>
      </c>
      <c r="D3144" s="0" t="n">
        <v>20180730</v>
      </c>
      <c r="E3144" s="0" t="s">
        <v>2348</v>
      </c>
      <c r="F3144" s="0" t="n">
        <v>5000</v>
      </c>
      <c r="G3144" s="0" t="n">
        <v>98.191</v>
      </c>
      <c r="H3144" s="0" t="n">
        <v>4.082622</v>
      </c>
      <c r="J3144" s="224" t="n">
        <f aca="false">ROUND(D3144/10000,0)</f>
        <v>2018</v>
      </c>
      <c r="K3144" s="224" t="n">
        <f aca="false">ROUND((D3144-J3144*10000)/100,0)</f>
        <v>7</v>
      </c>
      <c r="L3144" s="224" t="n">
        <f aca="false">D3144-J3144*10000-K3144*100</f>
        <v>30</v>
      </c>
      <c r="M3144" s="325" t="n">
        <f aca="false">DATE(J3144,K3144,L3144)</f>
        <v>43311</v>
      </c>
      <c r="N3144" s="222" t="n">
        <f aca="false">M3144+E3144</f>
        <v>43311.472662037</v>
      </c>
      <c r="O3144" s="0" t="n">
        <v>98.191</v>
      </c>
      <c r="P3144" s="0" t="n">
        <v>4.082622</v>
      </c>
      <c r="Q3144" s="0" t="s">
        <v>288</v>
      </c>
    </row>
    <row r="3145" customFormat="false" ht="15" hidden="false" customHeight="false" outlineLevel="0" collapsed="false">
      <c r="A3145" s="0" t="s">
        <v>2059</v>
      </c>
      <c r="B3145" s="0" t="s">
        <v>288</v>
      </c>
      <c r="C3145" s="0" t="s">
        <v>325</v>
      </c>
      <c r="D3145" s="0" t="n">
        <v>20180730</v>
      </c>
      <c r="E3145" s="0" t="s">
        <v>2349</v>
      </c>
      <c r="F3145" s="0" t="n">
        <v>200000</v>
      </c>
      <c r="G3145" s="0" t="n">
        <v>98.012</v>
      </c>
      <c r="H3145" s="0" t="n">
        <v>4.126005</v>
      </c>
      <c r="J3145" s="224" t="n">
        <f aca="false">ROUND(D3145/10000,0)</f>
        <v>2018</v>
      </c>
      <c r="K3145" s="224" t="n">
        <f aca="false">ROUND((D3145-J3145*10000)/100,0)</f>
        <v>7</v>
      </c>
      <c r="L3145" s="224" t="n">
        <f aca="false">D3145-J3145*10000-K3145*100</f>
        <v>30</v>
      </c>
      <c r="M3145" s="325" t="n">
        <f aca="false">DATE(J3145,K3145,L3145)</f>
        <v>43311</v>
      </c>
      <c r="N3145" s="222" t="n">
        <f aca="false">M3145+E3145</f>
        <v>43311.4853356481</v>
      </c>
      <c r="O3145" s="0" t="n">
        <v>98.012</v>
      </c>
      <c r="P3145" s="0" t="n">
        <v>4.126005</v>
      </c>
      <c r="Q3145" s="0" t="s">
        <v>288</v>
      </c>
    </row>
    <row r="3146" customFormat="false" ht="15" hidden="false" customHeight="false" outlineLevel="0" collapsed="false">
      <c r="A3146" s="0" t="s">
        <v>2059</v>
      </c>
      <c r="B3146" s="0" t="s">
        <v>288</v>
      </c>
      <c r="C3146" s="0" t="s">
        <v>325</v>
      </c>
      <c r="D3146" s="0" t="n">
        <v>20180730</v>
      </c>
      <c r="E3146" s="0" t="s">
        <v>2350</v>
      </c>
      <c r="F3146" s="0" t="n">
        <v>5000</v>
      </c>
      <c r="G3146" s="0" t="n">
        <v>98.191</v>
      </c>
      <c r="H3146" s="0" t="n">
        <v>4.082622</v>
      </c>
      <c r="J3146" s="224" t="n">
        <f aca="false">ROUND(D3146/10000,0)</f>
        <v>2018</v>
      </c>
      <c r="K3146" s="224" t="n">
        <f aca="false">ROUND((D3146-J3146*10000)/100,0)</f>
        <v>7</v>
      </c>
      <c r="L3146" s="224" t="n">
        <f aca="false">D3146-J3146*10000-K3146*100</f>
        <v>30</v>
      </c>
      <c r="M3146" s="325" t="n">
        <f aca="false">DATE(J3146,K3146,L3146)</f>
        <v>43311</v>
      </c>
      <c r="N3146" s="222" t="n">
        <f aca="false">M3146+E3146</f>
        <v>43311.4888310185</v>
      </c>
      <c r="O3146" s="0" t="n">
        <v>98.191</v>
      </c>
      <c r="P3146" s="0" t="n">
        <v>4.082622</v>
      </c>
      <c r="Q3146" s="0" t="s">
        <v>288</v>
      </c>
    </row>
    <row r="3147" customFormat="false" ht="15" hidden="false" customHeight="false" outlineLevel="0" collapsed="false">
      <c r="A3147" s="0" t="s">
        <v>2059</v>
      </c>
      <c r="B3147" s="0" t="s">
        <v>288</v>
      </c>
      <c r="C3147" s="0" t="s">
        <v>325</v>
      </c>
      <c r="D3147" s="0" t="n">
        <v>20180730</v>
      </c>
      <c r="E3147" s="0" t="s">
        <v>2351</v>
      </c>
      <c r="F3147" s="0" t="n">
        <v>5000</v>
      </c>
      <c r="G3147" s="0" t="n">
        <v>98.191</v>
      </c>
      <c r="H3147" s="0" t="n">
        <v>4.082622</v>
      </c>
      <c r="J3147" s="224" t="n">
        <f aca="false">ROUND(D3147/10000,0)</f>
        <v>2018</v>
      </c>
      <c r="K3147" s="224" t="n">
        <f aca="false">ROUND((D3147-J3147*10000)/100,0)</f>
        <v>7</v>
      </c>
      <c r="L3147" s="224" t="n">
        <f aca="false">D3147-J3147*10000-K3147*100</f>
        <v>30</v>
      </c>
      <c r="M3147" s="325" t="n">
        <f aca="false">DATE(J3147,K3147,L3147)</f>
        <v>43311</v>
      </c>
      <c r="N3147" s="222" t="n">
        <f aca="false">M3147+E3147</f>
        <v>43311.4913425926</v>
      </c>
      <c r="O3147" s="0" t="n">
        <v>98.191</v>
      </c>
      <c r="P3147" s="0" t="n">
        <v>4.082622</v>
      </c>
      <c r="Q3147" s="0" t="s">
        <v>288</v>
      </c>
    </row>
    <row r="3148" customFormat="false" ht="15" hidden="false" customHeight="false" outlineLevel="0" collapsed="false">
      <c r="A3148" s="0" t="s">
        <v>2059</v>
      </c>
      <c r="B3148" s="0" t="s">
        <v>288</v>
      </c>
      <c r="C3148" s="0" t="s">
        <v>325</v>
      </c>
      <c r="D3148" s="0" t="n">
        <v>20180730</v>
      </c>
      <c r="E3148" s="0" t="s">
        <v>2352</v>
      </c>
      <c r="F3148" s="0" t="n">
        <v>300000</v>
      </c>
      <c r="G3148" s="0" t="n">
        <v>98.041</v>
      </c>
      <c r="H3148" s="0" t="n">
        <v>4.11897</v>
      </c>
      <c r="J3148" s="224" t="n">
        <f aca="false">ROUND(D3148/10000,0)</f>
        <v>2018</v>
      </c>
      <c r="K3148" s="224" t="n">
        <f aca="false">ROUND((D3148-J3148*10000)/100,0)</f>
        <v>7</v>
      </c>
      <c r="L3148" s="224" t="n">
        <f aca="false">D3148-J3148*10000-K3148*100</f>
        <v>30</v>
      </c>
      <c r="M3148" s="325" t="n">
        <f aca="false">DATE(J3148,K3148,L3148)</f>
        <v>43311</v>
      </c>
      <c r="N3148" s="222" t="n">
        <f aca="false">M3148+E3148</f>
        <v>43311.5272569444</v>
      </c>
      <c r="O3148" s="0" t="n">
        <v>98.041</v>
      </c>
      <c r="P3148" s="0" t="n">
        <v>4.11897</v>
      </c>
      <c r="Q3148" s="0" t="s">
        <v>288</v>
      </c>
    </row>
    <row r="3149" customFormat="false" ht="15" hidden="false" customHeight="false" outlineLevel="0" collapsed="false">
      <c r="A3149" s="0" t="s">
        <v>2059</v>
      </c>
      <c r="B3149" s="0" t="s">
        <v>288</v>
      </c>
      <c r="C3149" s="0" t="s">
        <v>325</v>
      </c>
      <c r="D3149" s="0" t="n">
        <v>20180730</v>
      </c>
      <c r="E3149" s="0" t="s">
        <v>2353</v>
      </c>
      <c r="F3149" s="0" t="n">
        <v>200000</v>
      </c>
      <c r="G3149" s="0" t="n">
        <v>98.033</v>
      </c>
      <c r="H3149" s="0" t="n">
        <v>4.12091</v>
      </c>
      <c r="J3149" s="224" t="n">
        <f aca="false">ROUND(D3149/10000,0)</f>
        <v>2018</v>
      </c>
      <c r="K3149" s="224" t="n">
        <f aca="false">ROUND((D3149-J3149*10000)/100,0)</f>
        <v>7</v>
      </c>
      <c r="L3149" s="224" t="n">
        <f aca="false">D3149-J3149*10000-K3149*100</f>
        <v>30</v>
      </c>
      <c r="M3149" s="325" t="n">
        <f aca="false">DATE(J3149,K3149,L3149)</f>
        <v>43311</v>
      </c>
      <c r="N3149" s="222" t="n">
        <f aca="false">M3149+E3149</f>
        <v>43311.5549884259</v>
      </c>
      <c r="O3149" s="0" t="n">
        <v>98.033</v>
      </c>
      <c r="P3149" s="0" t="n">
        <v>4.12091</v>
      </c>
      <c r="Q3149" s="0" t="s">
        <v>288</v>
      </c>
    </row>
    <row r="3150" customFormat="false" ht="15" hidden="false" customHeight="false" outlineLevel="0" collapsed="false">
      <c r="A3150" s="0" t="s">
        <v>2059</v>
      </c>
      <c r="B3150" s="0" t="s">
        <v>288</v>
      </c>
      <c r="C3150" s="0" t="s">
        <v>325</v>
      </c>
      <c r="D3150" s="0" t="n">
        <v>20180730</v>
      </c>
      <c r="E3150" s="0" t="s">
        <v>2354</v>
      </c>
      <c r="F3150" s="0" t="n">
        <v>15000</v>
      </c>
      <c r="G3150" s="0" t="n">
        <v>98.217</v>
      </c>
      <c r="H3150" s="0" t="n">
        <v>4.076329</v>
      </c>
      <c r="J3150" s="224" t="n">
        <f aca="false">ROUND(D3150/10000,0)</f>
        <v>2018</v>
      </c>
      <c r="K3150" s="224" t="n">
        <f aca="false">ROUND((D3150-J3150*10000)/100,0)</f>
        <v>7</v>
      </c>
      <c r="L3150" s="224" t="n">
        <f aca="false">D3150-J3150*10000-K3150*100</f>
        <v>30</v>
      </c>
      <c r="M3150" s="325" t="n">
        <f aca="false">DATE(J3150,K3150,L3150)</f>
        <v>43311</v>
      </c>
      <c r="N3150" s="222" t="n">
        <f aca="false">M3150+E3150</f>
        <v>43311.5803819444</v>
      </c>
      <c r="O3150" s="0" t="n">
        <v>98.217</v>
      </c>
      <c r="P3150" s="0" t="n">
        <v>4.076329</v>
      </c>
      <c r="Q3150" s="0" t="s">
        <v>288</v>
      </c>
    </row>
    <row r="3151" customFormat="false" ht="15" hidden="false" customHeight="false" outlineLevel="0" collapsed="false">
      <c r="A3151" s="0" t="s">
        <v>2059</v>
      </c>
      <c r="B3151" s="0" t="s">
        <v>288</v>
      </c>
      <c r="C3151" s="0" t="s">
        <v>325</v>
      </c>
      <c r="D3151" s="0" t="n">
        <v>20180730</v>
      </c>
      <c r="E3151" s="0" t="s">
        <v>2354</v>
      </c>
      <c r="F3151" s="0" t="n">
        <v>15000</v>
      </c>
      <c r="G3151" s="0" t="n">
        <v>98.217</v>
      </c>
      <c r="H3151" s="0" t="n">
        <v>4.076329</v>
      </c>
      <c r="J3151" s="224" t="n">
        <f aca="false">ROUND(D3151/10000,0)</f>
        <v>2018</v>
      </c>
      <c r="K3151" s="224" t="n">
        <f aca="false">ROUND((D3151-J3151*10000)/100,0)</f>
        <v>7</v>
      </c>
      <c r="L3151" s="224" t="n">
        <f aca="false">D3151-J3151*10000-K3151*100</f>
        <v>30</v>
      </c>
      <c r="M3151" s="325" t="n">
        <f aca="false">DATE(J3151,K3151,L3151)</f>
        <v>43311</v>
      </c>
      <c r="N3151" s="222" t="n">
        <f aca="false">M3151+E3151</f>
        <v>43311.5803819444</v>
      </c>
      <c r="O3151" s="0" t="n">
        <v>98.217</v>
      </c>
      <c r="P3151" s="0" t="n">
        <v>4.076329</v>
      </c>
      <c r="Q3151" s="0" t="s">
        <v>288</v>
      </c>
    </row>
    <row r="3152" customFormat="false" ht="15" hidden="false" customHeight="false" outlineLevel="0" collapsed="false">
      <c r="A3152" s="0" t="s">
        <v>2059</v>
      </c>
      <c r="B3152" s="0" t="s">
        <v>288</v>
      </c>
      <c r="C3152" s="0" t="s">
        <v>325</v>
      </c>
      <c r="D3152" s="0" t="n">
        <v>20180730</v>
      </c>
      <c r="E3152" s="0" t="s">
        <v>2354</v>
      </c>
      <c r="F3152" s="0" t="n">
        <v>15000</v>
      </c>
      <c r="G3152" s="0" t="n">
        <v>98.217</v>
      </c>
      <c r="H3152" s="0" t="n">
        <v>4.076329</v>
      </c>
      <c r="J3152" s="224" t="n">
        <f aca="false">ROUND(D3152/10000,0)</f>
        <v>2018</v>
      </c>
      <c r="K3152" s="224" t="n">
        <f aca="false">ROUND((D3152-J3152*10000)/100,0)</f>
        <v>7</v>
      </c>
      <c r="L3152" s="224" t="n">
        <f aca="false">D3152-J3152*10000-K3152*100</f>
        <v>30</v>
      </c>
      <c r="M3152" s="325" t="n">
        <f aca="false">DATE(J3152,K3152,L3152)</f>
        <v>43311</v>
      </c>
      <c r="N3152" s="222" t="n">
        <f aca="false">M3152+E3152</f>
        <v>43311.5803819444</v>
      </c>
      <c r="O3152" s="0" t="n">
        <v>98.217</v>
      </c>
      <c r="P3152" s="0" t="n">
        <v>4.076329</v>
      </c>
      <c r="Q3152" s="0" t="s">
        <v>288</v>
      </c>
    </row>
    <row r="3153" customFormat="false" ht="15" hidden="false" customHeight="false" outlineLevel="0" collapsed="false">
      <c r="A3153" s="0" t="s">
        <v>2059</v>
      </c>
      <c r="B3153" s="0" t="s">
        <v>288</v>
      </c>
      <c r="C3153" s="0" t="s">
        <v>325</v>
      </c>
      <c r="D3153" s="0" t="n">
        <v>20180730</v>
      </c>
      <c r="E3153" s="0" t="s">
        <v>2355</v>
      </c>
      <c r="F3153" s="0" t="n">
        <v>20000</v>
      </c>
      <c r="G3153" s="0" t="n">
        <v>98.1576</v>
      </c>
      <c r="H3153" s="0" t="n">
        <v>4.09071</v>
      </c>
      <c r="J3153" s="224" t="n">
        <f aca="false">ROUND(D3153/10000,0)</f>
        <v>2018</v>
      </c>
      <c r="K3153" s="224" t="n">
        <f aca="false">ROUND((D3153-J3153*10000)/100,0)</f>
        <v>7</v>
      </c>
      <c r="L3153" s="224" t="n">
        <f aca="false">D3153-J3153*10000-K3153*100</f>
        <v>30</v>
      </c>
      <c r="M3153" s="325" t="n">
        <f aca="false">DATE(J3153,K3153,L3153)</f>
        <v>43311</v>
      </c>
      <c r="N3153" s="222" t="n">
        <f aca="false">M3153+E3153</f>
        <v>43311.5844560185</v>
      </c>
      <c r="O3153" s="0" t="n">
        <v>98.1576</v>
      </c>
      <c r="P3153" s="0" t="n">
        <v>4.09071</v>
      </c>
      <c r="Q3153" s="0" t="s">
        <v>288</v>
      </c>
    </row>
    <row r="3154" customFormat="false" ht="15" hidden="false" customHeight="false" outlineLevel="0" collapsed="false">
      <c r="A3154" s="0" t="s">
        <v>2059</v>
      </c>
      <c r="B3154" s="0" t="s">
        <v>288</v>
      </c>
      <c r="C3154" s="0" t="s">
        <v>325</v>
      </c>
      <c r="D3154" s="0" t="n">
        <v>20180730</v>
      </c>
      <c r="E3154" s="0" t="s">
        <v>2355</v>
      </c>
      <c r="F3154" s="0" t="n">
        <v>20000</v>
      </c>
      <c r="G3154" s="0" t="n">
        <v>99.5066</v>
      </c>
      <c r="H3154" s="0" t="n">
        <v>3.766569</v>
      </c>
      <c r="J3154" s="224" t="n">
        <f aca="false">ROUND(D3154/10000,0)</f>
        <v>2018</v>
      </c>
      <c r="K3154" s="224" t="n">
        <f aca="false">ROUND((D3154-J3154*10000)/100,0)</f>
        <v>7</v>
      </c>
      <c r="L3154" s="224" t="n">
        <f aca="false">D3154-J3154*10000-K3154*100</f>
        <v>30</v>
      </c>
      <c r="M3154" s="325" t="n">
        <f aca="false">DATE(J3154,K3154,L3154)</f>
        <v>43311</v>
      </c>
      <c r="N3154" s="222" t="n">
        <f aca="false">M3154+E3154</f>
        <v>43311.5844560185</v>
      </c>
      <c r="O3154" s="0" t="n">
        <v>99.5066</v>
      </c>
      <c r="P3154" s="0" t="n">
        <v>3.766569</v>
      </c>
      <c r="Q3154" s="0" t="s">
        <v>288</v>
      </c>
    </row>
    <row r="3155" customFormat="false" ht="15" hidden="false" customHeight="false" outlineLevel="0" collapsed="false">
      <c r="A3155" s="0" t="s">
        <v>2059</v>
      </c>
      <c r="B3155" s="0" t="s">
        <v>288</v>
      </c>
      <c r="C3155" s="0" t="s">
        <v>325</v>
      </c>
      <c r="D3155" s="0" t="n">
        <v>20180731</v>
      </c>
      <c r="E3155" s="0" t="s">
        <v>2356</v>
      </c>
      <c r="F3155" s="0" t="n">
        <v>16000</v>
      </c>
      <c r="G3155" s="0" t="n">
        <v>98.698</v>
      </c>
      <c r="H3155" s="0" t="n">
        <v>3.960426</v>
      </c>
      <c r="J3155" s="224" t="n">
        <f aca="false">ROUND(D3155/10000,0)</f>
        <v>2018</v>
      </c>
      <c r="K3155" s="224" t="n">
        <f aca="false">ROUND((D3155-J3155*10000)/100,0)</f>
        <v>7</v>
      </c>
      <c r="L3155" s="224" t="n">
        <f aca="false">D3155-J3155*10000-K3155*100</f>
        <v>31</v>
      </c>
      <c r="M3155" s="325" t="n">
        <f aca="false">DATE(J3155,K3155,L3155)</f>
        <v>43312</v>
      </c>
      <c r="N3155" s="222" t="n">
        <f aca="false">M3155+E3155</f>
        <v>43312.3394907407</v>
      </c>
      <c r="O3155" s="0" t="n">
        <v>98.698</v>
      </c>
      <c r="P3155" s="0" t="n">
        <v>3.960426</v>
      </c>
      <c r="Q3155" s="0" t="s">
        <v>288</v>
      </c>
    </row>
    <row r="3156" customFormat="false" ht="15" hidden="false" customHeight="false" outlineLevel="0" collapsed="false">
      <c r="A3156" s="0" t="s">
        <v>2059</v>
      </c>
      <c r="B3156" s="0" t="s">
        <v>288</v>
      </c>
      <c r="C3156" s="0" t="s">
        <v>325</v>
      </c>
      <c r="D3156" s="0" t="n">
        <v>20180731</v>
      </c>
      <c r="E3156" s="0" t="s">
        <v>2356</v>
      </c>
      <c r="F3156" s="0" t="n">
        <v>16000</v>
      </c>
      <c r="G3156" s="0" t="n">
        <v>98.251</v>
      </c>
      <c r="H3156" s="0" t="n">
        <v>4.068345</v>
      </c>
      <c r="J3156" s="224" t="n">
        <f aca="false">ROUND(D3156/10000,0)</f>
        <v>2018</v>
      </c>
      <c r="K3156" s="224" t="n">
        <f aca="false">ROUND((D3156-J3156*10000)/100,0)</f>
        <v>7</v>
      </c>
      <c r="L3156" s="224" t="n">
        <f aca="false">D3156-J3156*10000-K3156*100</f>
        <v>31</v>
      </c>
      <c r="M3156" s="325" t="n">
        <f aca="false">DATE(J3156,K3156,L3156)</f>
        <v>43312</v>
      </c>
      <c r="N3156" s="222" t="n">
        <f aca="false">M3156+E3156</f>
        <v>43312.3394907407</v>
      </c>
      <c r="O3156" s="0" t="n">
        <v>98.251</v>
      </c>
      <c r="P3156" s="0" t="n">
        <v>4.068345</v>
      </c>
      <c r="Q3156" s="0" t="s">
        <v>288</v>
      </c>
    </row>
    <row r="3157" customFormat="false" ht="15" hidden="false" customHeight="false" outlineLevel="0" collapsed="false">
      <c r="A3157" s="0" t="s">
        <v>2059</v>
      </c>
      <c r="B3157" s="0" t="s">
        <v>288</v>
      </c>
      <c r="C3157" s="0" t="s">
        <v>325</v>
      </c>
      <c r="D3157" s="0" t="n">
        <v>20180731</v>
      </c>
      <c r="E3157" s="0" t="s">
        <v>2357</v>
      </c>
      <c r="F3157" s="0" t="n">
        <v>16000</v>
      </c>
      <c r="G3157" s="0" t="n">
        <v>98.251</v>
      </c>
      <c r="H3157" s="0" t="n">
        <v>4.068345</v>
      </c>
      <c r="J3157" s="224" t="n">
        <f aca="false">ROUND(D3157/10000,0)</f>
        <v>2018</v>
      </c>
      <c r="K3157" s="224" t="n">
        <f aca="false">ROUND((D3157-J3157*10000)/100,0)</f>
        <v>7</v>
      </c>
      <c r="L3157" s="224" t="n">
        <f aca="false">D3157-J3157*10000-K3157*100</f>
        <v>31</v>
      </c>
      <c r="M3157" s="325" t="n">
        <f aca="false">DATE(J3157,K3157,L3157)</f>
        <v>43312</v>
      </c>
      <c r="N3157" s="222" t="n">
        <f aca="false">M3157+E3157</f>
        <v>43312.3395833333</v>
      </c>
      <c r="O3157" s="0" t="n">
        <v>98.251</v>
      </c>
      <c r="P3157" s="0" t="n">
        <v>4.068345</v>
      </c>
      <c r="Q3157" s="0" t="s">
        <v>288</v>
      </c>
    </row>
    <row r="3158" customFormat="false" ht="15" hidden="false" customHeight="false" outlineLevel="0" collapsed="false">
      <c r="A3158" s="0" t="s">
        <v>2059</v>
      </c>
      <c r="B3158" s="0" t="s">
        <v>288</v>
      </c>
      <c r="C3158" s="0" t="s">
        <v>325</v>
      </c>
      <c r="D3158" s="0" t="n">
        <v>20180731</v>
      </c>
      <c r="E3158" s="0" t="s">
        <v>2358</v>
      </c>
      <c r="F3158" s="0" t="n">
        <v>120000</v>
      </c>
      <c r="G3158" s="0" t="n">
        <v>98.061</v>
      </c>
      <c r="H3158" s="0" t="n">
        <v>4.114389</v>
      </c>
      <c r="J3158" s="224" t="n">
        <f aca="false">ROUND(D3158/10000,0)</f>
        <v>2018</v>
      </c>
      <c r="K3158" s="224" t="n">
        <f aca="false">ROUND((D3158-J3158*10000)/100,0)</f>
        <v>7</v>
      </c>
      <c r="L3158" s="224" t="n">
        <f aca="false">D3158-J3158*10000-K3158*100</f>
        <v>31</v>
      </c>
      <c r="M3158" s="325" t="n">
        <f aca="false">DATE(J3158,K3158,L3158)</f>
        <v>43312</v>
      </c>
      <c r="N3158" s="222" t="n">
        <f aca="false">M3158+E3158</f>
        <v>43312.3543402778</v>
      </c>
      <c r="O3158" s="0" t="n">
        <v>98.061</v>
      </c>
      <c r="P3158" s="0" t="n">
        <v>4.114389</v>
      </c>
      <c r="Q3158" s="0" t="s">
        <v>288</v>
      </c>
    </row>
    <row r="3159" customFormat="false" ht="15" hidden="false" customHeight="false" outlineLevel="0" collapsed="false">
      <c r="A3159" s="0" t="s">
        <v>2059</v>
      </c>
      <c r="B3159" s="0" t="s">
        <v>288</v>
      </c>
      <c r="C3159" s="0" t="s">
        <v>325</v>
      </c>
      <c r="D3159" s="0" t="n">
        <v>20180731</v>
      </c>
      <c r="E3159" s="0" t="s">
        <v>2359</v>
      </c>
      <c r="F3159" s="0" t="n">
        <v>25000</v>
      </c>
      <c r="G3159" s="0" t="n">
        <v>99.101</v>
      </c>
      <c r="H3159" s="0" t="n">
        <v>3.863617</v>
      </c>
      <c r="J3159" s="224" t="n">
        <f aca="false">ROUND(D3159/10000,0)</f>
        <v>2018</v>
      </c>
      <c r="K3159" s="224" t="n">
        <f aca="false">ROUND((D3159-J3159*10000)/100,0)</f>
        <v>7</v>
      </c>
      <c r="L3159" s="224" t="n">
        <f aca="false">D3159-J3159*10000-K3159*100</f>
        <v>31</v>
      </c>
      <c r="M3159" s="325" t="n">
        <f aca="false">DATE(J3159,K3159,L3159)</f>
        <v>43312</v>
      </c>
      <c r="N3159" s="222" t="n">
        <f aca="false">M3159+E3159</f>
        <v>43312.4021296296</v>
      </c>
      <c r="O3159" s="0" t="n">
        <v>99.101</v>
      </c>
      <c r="P3159" s="0" t="n">
        <v>3.863617</v>
      </c>
      <c r="Q3159" s="0" t="s">
        <v>288</v>
      </c>
    </row>
    <row r="3160" customFormat="false" ht="15" hidden="false" customHeight="false" outlineLevel="0" collapsed="false">
      <c r="A3160" s="0" t="s">
        <v>2059</v>
      </c>
      <c r="B3160" s="0" t="s">
        <v>288</v>
      </c>
      <c r="C3160" s="0" t="s">
        <v>325</v>
      </c>
      <c r="D3160" s="0" t="n">
        <v>20180731</v>
      </c>
      <c r="E3160" s="0" t="s">
        <v>2359</v>
      </c>
      <c r="F3160" s="0" t="n">
        <v>25000</v>
      </c>
      <c r="G3160" s="0" t="n">
        <v>98.12</v>
      </c>
      <c r="H3160" s="0" t="n">
        <v>4.10008</v>
      </c>
      <c r="J3160" s="224" t="n">
        <f aca="false">ROUND(D3160/10000,0)</f>
        <v>2018</v>
      </c>
      <c r="K3160" s="224" t="n">
        <f aca="false">ROUND((D3160-J3160*10000)/100,0)</f>
        <v>7</v>
      </c>
      <c r="L3160" s="224" t="n">
        <f aca="false">D3160-J3160*10000-K3160*100</f>
        <v>31</v>
      </c>
      <c r="M3160" s="325" t="n">
        <f aca="false">DATE(J3160,K3160,L3160)</f>
        <v>43312</v>
      </c>
      <c r="N3160" s="222" t="n">
        <f aca="false">M3160+E3160</f>
        <v>43312.4021296296</v>
      </c>
      <c r="O3160" s="0" t="n">
        <v>98.12</v>
      </c>
      <c r="P3160" s="0" t="n">
        <v>4.10008</v>
      </c>
      <c r="Q3160" s="0" t="s">
        <v>288</v>
      </c>
    </row>
    <row r="3161" customFormat="false" ht="15" hidden="false" customHeight="false" outlineLevel="0" collapsed="false">
      <c r="A3161" s="0" t="s">
        <v>2059</v>
      </c>
      <c r="B3161" s="0" t="s">
        <v>288</v>
      </c>
      <c r="C3161" s="0" t="s">
        <v>325</v>
      </c>
      <c r="D3161" s="0" t="n">
        <v>20180731</v>
      </c>
      <c r="E3161" s="0" t="s">
        <v>2360</v>
      </c>
      <c r="F3161" s="0" t="n">
        <v>1200000</v>
      </c>
      <c r="G3161" s="0" t="n">
        <v>97.881</v>
      </c>
      <c r="H3161" s="0" t="n">
        <v>4.158106</v>
      </c>
      <c r="J3161" s="224" t="n">
        <f aca="false">ROUND(D3161/10000,0)</f>
        <v>2018</v>
      </c>
      <c r="K3161" s="224" t="n">
        <f aca="false">ROUND((D3161-J3161*10000)/100,0)</f>
        <v>7</v>
      </c>
      <c r="L3161" s="224" t="n">
        <f aca="false">D3161-J3161*10000-K3161*100</f>
        <v>31</v>
      </c>
      <c r="M3161" s="325" t="n">
        <f aca="false">DATE(J3161,K3161,L3161)</f>
        <v>43312</v>
      </c>
      <c r="N3161" s="222" t="n">
        <f aca="false">M3161+E3161</f>
        <v>43312.4065972222</v>
      </c>
      <c r="O3161" s="0" t="n">
        <v>97.881</v>
      </c>
      <c r="P3161" s="0" t="n">
        <v>4.158106</v>
      </c>
      <c r="Q3161" s="0" t="s">
        <v>288</v>
      </c>
    </row>
    <row r="3162" customFormat="false" ht="15" hidden="false" customHeight="false" outlineLevel="0" collapsed="false">
      <c r="A3162" s="0" t="s">
        <v>2059</v>
      </c>
      <c r="B3162" s="0" t="s">
        <v>288</v>
      </c>
      <c r="C3162" s="0" t="s">
        <v>325</v>
      </c>
      <c r="D3162" s="0" t="n">
        <v>20180731</v>
      </c>
      <c r="E3162" s="0" t="s">
        <v>2361</v>
      </c>
      <c r="F3162" s="0" t="n">
        <v>30000</v>
      </c>
      <c r="G3162" s="0" t="n">
        <v>98.16</v>
      </c>
      <c r="H3162" s="0" t="n">
        <v>4.090385</v>
      </c>
      <c r="J3162" s="224" t="n">
        <f aca="false">ROUND(D3162/10000,0)</f>
        <v>2018</v>
      </c>
      <c r="K3162" s="224" t="n">
        <f aca="false">ROUND((D3162-J3162*10000)/100,0)</f>
        <v>7</v>
      </c>
      <c r="L3162" s="224" t="n">
        <f aca="false">D3162-J3162*10000-K3162*100</f>
        <v>31</v>
      </c>
      <c r="M3162" s="325" t="n">
        <f aca="false">DATE(J3162,K3162,L3162)</f>
        <v>43312</v>
      </c>
      <c r="N3162" s="222" t="n">
        <f aca="false">M3162+E3162</f>
        <v>43312.4435648148</v>
      </c>
      <c r="O3162" s="0" t="n">
        <v>98.16</v>
      </c>
      <c r="P3162" s="0" t="n">
        <v>4.090385</v>
      </c>
      <c r="Q3162" s="0" t="s">
        <v>288</v>
      </c>
    </row>
    <row r="3163" customFormat="false" ht="15" hidden="false" customHeight="false" outlineLevel="0" collapsed="false">
      <c r="A3163" s="0" t="s">
        <v>2059</v>
      </c>
      <c r="B3163" s="0" t="s">
        <v>288</v>
      </c>
      <c r="C3163" s="0" t="s">
        <v>325</v>
      </c>
      <c r="D3163" s="0" t="n">
        <v>20180731</v>
      </c>
      <c r="E3163" s="0" t="s">
        <v>2362</v>
      </c>
      <c r="F3163" s="0" t="n">
        <v>30000</v>
      </c>
      <c r="G3163" s="0" t="n">
        <v>98.16</v>
      </c>
      <c r="H3163" s="0" t="n">
        <v>4.090385</v>
      </c>
      <c r="J3163" s="224" t="n">
        <f aca="false">ROUND(D3163/10000,0)</f>
        <v>2018</v>
      </c>
      <c r="K3163" s="224" t="n">
        <f aca="false">ROUND((D3163-J3163*10000)/100,0)</f>
        <v>7</v>
      </c>
      <c r="L3163" s="224" t="n">
        <f aca="false">D3163-J3163*10000-K3163*100</f>
        <v>31</v>
      </c>
      <c r="M3163" s="325" t="n">
        <f aca="false">DATE(J3163,K3163,L3163)</f>
        <v>43312</v>
      </c>
      <c r="N3163" s="222" t="n">
        <f aca="false">M3163+E3163</f>
        <v>43312.443587963</v>
      </c>
      <c r="O3163" s="0" t="n">
        <v>98.16</v>
      </c>
      <c r="P3163" s="0" t="n">
        <v>4.090385</v>
      </c>
      <c r="Q3163" s="0" t="s">
        <v>288</v>
      </c>
    </row>
    <row r="3164" customFormat="false" ht="15" hidden="false" customHeight="false" outlineLevel="0" collapsed="false">
      <c r="A3164" s="0" t="s">
        <v>2059</v>
      </c>
      <c r="B3164" s="0" t="s">
        <v>288</v>
      </c>
      <c r="C3164" s="0" t="s">
        <v>325</v>
      </c>
      <c r="D3164" s="0" t="n">
        <v>20180731</v>
      </c>
      <c r="E3164" s="0" t="s">
        <v>1887</v>
      </c>
      <c r="F3164" s="0" t="n">
        <v>16000</v>
      </c>
      <c r="G3164" s="0" t="n">
        <v>98.009</v>
      </c>
      <c r="H3164" s="0" t="n">
        <v>4.127009</v>
      </c>
      <c r="J3164" s="224" t="n">
        <f aca="false">ROUND(D3164/10000,0)</f>
        <v>2018</v>
      </c>
      <c r="K3164" s="224" t="n">
        <f aca="false">ROUND((D3164-J3164*10000)/100,0)</f>
        <v>7</v>
      </c>
      <c r="L3164" s="224" t="n">
        <f aca="false">D3164-J3164*10000-K3164*100</f>
        <v>31</v>
      </c>
      <c r="M3164" s="325" t="n">
        <f aca="false">DATE(J3164,K3164,L3164)</f>
        <v>43312</v>
      </c>
      <c r="N3164" s="222" t="n">
        <f aca="false">M3164+E3164</f>
        <v>43312.4439814815</v>
      </c>
      <c r="O3164" s="0" t="n">
        <v>98.009</v>
      </c>
      <c r="P3164" s="0" t="n">
        <v>4.127009</v>
      </c>
      <c r="Q3164" s="0" t="s">
        <v>288</v>
      </c>
    </row>
    <row r="3165" customFormat="false" ht="15" hidden="false" customHeight="false" outlineLevel="0" collapsed="false">
      <c r="A3165" s="0" t="s">
        <v>2059</v>
      </c>
      <c r="B3165" s="0" t="s">
        <v>288</v>
      </c>
      <c r="C3165" s="0" t="s">
        <v>325</v>
      </c>
      <c r="D3165" s="0" t="n">
        <v>20180731</v>
      </c>
      <c r="E3165" s="0" t="s">
        <v>2363</v>
      </c>
      <c r="F3165" s="0" t="n">
        <v>16000</v>
      </c>
      <c r="G3165" s="0" t="n">
        <v>98.05</v>
      </c>
      <c r="H3165" s="0" t="n">
        <v>4.117058</v>
      </c>
      <c r="J3165" s="224" t="n">
        <f aca="false">ROUND(D3165/10000,0)</f>
        <v>2018</v>
      </c>
      <c r="K3165" s="224" t="n">
        <f aca="false">ROUND((D3165-J3165*10000)/100,0)</f>
        <v>7</v>
      </c>
      <c r="L3165" s="224" t="n">
        <f aca="false">D3165-J3165*10000-K3165*100</f>
        <v>31</v>
      </c>
      <c r="M3165" s="325" t="n">
        <f aca="false">DATE(J3165,K3165,L3165)</f>
        <v>43312</v>
      </c>
      <c r="N3165" s="222" t="n">
        <f aca="false">M3165+E3165</f>
        <v>43312.4440393519</v>
      </c>
      <c r="O3165" s="0" t="n">
        <v>98.05</v>
      </c>
      <c r="P3165" s="0" t="n">
        <v>4.117058</v>
      </c>
      <c r="Q3165" s="0" t="s">
        <v>288</v>
      </c>
    </row>
    <row r="3166" customFormat="false" ht="15" hidden="false" customHeight="false" outlineLevel="0" collapsed="false">
      <c r="A3166" s="0" t="s">
        <v>2059</v>
      </c>
      <c r="B3166" s="0" t="s">
        <v>288</v>
      </c>
      <c r="C3166" s="0" t="s">
        <v>325</v>
      </c>
      <c r="D3166" s="0" t="n">
        <v>20180731</v>
      </c>
      <c r="E3166" s="0" t="s">
        <v>2364</v>
      </c>
      <c r="F3166" s="0" t="n">
        <v>40000</v>
      </c>
      <c r="G3166" s="0" t="n">
        <v>98.042</v>
      </c>
      <c r="H3166" s="0" t="n">
        <v>4.118999</v>
      </c>
      <c r="J3166" s="224" t="n">
        <f aca="false">ROUND(D3166/10000,0)</f>
        <v>2018</v>
      </c>
      <c r="K3166" s="224" t="n">
        <f aca="false">ROUND((D3166-J3166*10000)/100,0)</f>
        <v>7</v>
      </c>
      <c r="L3166" s="224" t="n">
        <f aca="false">D3166-J3166*10000-K3166*100</f>
        <v>31</v>
      </c>
      <c r="M3166" s="325" t="n">
        <f aca="false">DATE(J3166,K3166,L3166)</f>
        <v>43312</v>
      </c>
      <c r="N3166" s="222" t="n">
        <f aca="false">M3166+E3166</f>
        <v>43312.4589351852</v>
      </c>
      <c r="O3166" s="0" t="n">
        <v>98.042</v>
      </c>
      <c r="P3166" s="0" t="n">
        <v>4.118999</v>
      </c>
      <c r="Q3166" s="0" t="s">
        <v>288</v>
      </c>
    </row>
    <row r="3167" customFormat="false" ht="15" hidden="false" customHeight="false" outlineLevel="0" collapsed="false">
      <c r="A3167" s="0" t="s">
        <v>2059</v>
      </c>
      <c r="B3167" s="0" t="s">
        <v>288</v>
      </c>
      <c r="C3167" s="0" t="s">
        <v>325</v>
      </c>
      <c r="D3167" s="0" t="n">
        <v>20180731</v>
      </c>
      <c r="E3167" s="0" t="s">
        <v>2197</v>
      </c>
      <c r="F3167" s="0" t="n">
        <v>50000</v>
      </c>
      <c r="G3167" s="0" t="n">
        <v>98.1364</v>
      </c>
      <c r="H3167" s="0" t="n">
        <v>4.096104</v>
      </c>
      <c r="J3167" s="224" t="n">
        <f aca="false">ROUND(D3167/10000,0)</f>
        <v>2018</v>
      </c>
      <c r="K3167" s="224" t="n">
        <f aca="false">ROUND((D3167-J3167*10000)/100,0)</f>
        <v>7</v>
      </c>
      <c r="L3167" s="224" t="n">
        <f aca="false">D3167-J3167*10000-K3167*100</f>
        <v>31</v>
      </c>
      <c r="M3167" s="325" t="n">
        <f aca="false">DATE(J3167,K3167,L3167)</f>
        <v>43312</v>
      </c>
      <c r="N3167" s="222" t="n">
        <f aca="false">M3167+E3167</f>
        <v>43312.4934027778</v>
      </c>
      <c r="O3167" s="0" t="n">
        <v>98.1364</v>
      </c>
      <c r="P3167" s="0" t="n">
        <v>4.096104</v>
      </c>
      <c r="Q3167" s="0" t="s">
        <v>288</v>
      </c>
    </row>
    <row r="3168" customFormat="false" ht="15" hidden="false" customHeight="false" outlineLevel="0" collapsed="false">
      <c r="A3168" s="0" t="s">
        <v>2059</v>
      </c>
      <c r="B3168" s="0" t="s">
        <v>288</v>
      </c>
      <c r="C3168" s="0" t="s">
        <v>325</v>
      </c>
      <c r="D3168" s="0" t="n">
        <v>20180731</v>
      </c>
      <c r="E3168" s="0" t="s">
        <v>2197</v>
      </c>
      <c r="F3168" s="0" t="n">
        <v>50000</v>
      </c>
      <c r="G3168" s="0" t="n">
        <v>98.4364</v>
      </c>
      <c r="H3168" s="0" t="n">
        <v>4.023515</v>
      </c>
      <c r="J3168" s="224" t="n">
        <f aca="false">ROUND(D3168/10000,0)</f>
        <v>2018</v>
      </c>
      <c r="K3168" s="224" t="n">
        <f aca="false">ROUND((D3168-J3168*10000)/100,0)</f>
        <v>7</v>
      </c>
      <c r="L3168" s="224" t="n">
        <f aca="false">D3168-J3168*10000-K3168*100</f>
        <v>31</v>
      </c>
      <c r="M3168" s="325" t="n">
        <f aca="false">DATE(J3168,K3168,L3168)</f>
        <v>43312</v>
      </c>
      <c r="N3168" s="222" t="n">
        <f aca="false">M3168+E3168</f>
        <v>43312.4934027778</v>
      </c>
      <c r="O3168" s="0" t="n">
        <v>98.4364</v>
      </c>
      <c r="P3168" s="0" t="n">
        <v>4.023515</v>
      </c>
      <c r="Q3168" s="0" t="s">
        <v>288</v>
      </c>
    </row>
    <row r="3169" customFormat="false" ht="15" hidden="false" customHeight="false" outlineLevel="0" collapsed="false">
      <c r="A3169" s="0" t="s">
        <v>2059</v>
      </c>
      <c r="B3169" s="0" t="s">
        <v>288</v>
      </c>
      <c r="C3169" s="0" t="s">
        <v>325</v>
      </c>
      <c r="D3169" s="0" t="n">
        <v>20180731</v>
      </c>
      <c r="E3169" s="0" t="s">
        <v>2365</v>
      </c>
      <c r="F3169" s="0" t="n">
        <v>2000</v>
      </c>
      <c r="G3169" s="0" t="n">
        <v>98.12</v>
      </c>
      <c r="H3169" s="0" t="n">
        <v>4.10008</v>
      </c>
      <c r="J3169" s="224" t="n">
        <f aca="false">ROUND(D3169/10000,0)</f>
        <v>2018</v>
      </c>
      <c r="K3169" s="224" t="n">
        <f aca="false">ROUND((D3169-J3169*10000)/100,0)</f>
        <v>7</v>
      </c>
      <c r="L3169" s="224" t="n">
        <f aca="false">D3169-J3169*10000-K3169*100</f>
        <v>31</v>
      </c>
      <c r="M3169" s="325" t="n">
        <f aca="false">DATE(J3169,K3169,L3169)</f>
        <v>43312</v>
      </c>
      <c r="N3169" s="222" t="n">
        <f aca="false">M3169+E3169</f>
        <v>43312.5110300926</v>
      </c>
      <c r="O3169" s="0" t="n">
        <v>98.12</v>
      </c>
      <c r="P3169" s="0" t="n">
        <v>4.10008</v>
      </c>
      <c r="Q3169" s="0" t="s">
        <v>288</v>
      </c>
    </row>
    <row r="3170" customFormat="false" ht="15" hidden="false" customHeight="false" outlineLevel="0" collapsed="false">
      <c r="A3170" s="0" t="s">
        <v>2059</v>
      </c>
      <c r="B3170" s="0" t="s">
        <v>288</v>
      </c>
      <c r="C3170" s="0" t="s">
        <v>325</v>
      </c>
      <c r="D3170" s="0" t="n">
        <v>20180731</v>
      </c>
      <c r="E3170" s="0" t="s">
        <v>2365</v>
      </c>
      <c r="F3170" s="0" t="n">
        <v>2000</v>
      </c>
      <c r="G3170" s="0" t="n">
        <v>98.22</v>
      </c>
      <c r="H3170" s="0" t="n">
        <v>4.07585</v>
      </c>
      <c r="J3170" s="224" t="n">
        <f aca="false">ROUND(D3170/10000,0)</f>
        <v>2018</v>
      </c>
      <c r="K3170" s="224" t="n">
        <f aca="false">ROUND((D3170-J3170*10000)/100,0)</f>
        <v>7</v>
      </c>
      <c r="L3170" s="224" t="n">
        <f aca="false">D3170-J3170*10000-K3170*100</f>
        <v>31</v>
      </c>
      <c r="M3170" s="325" t="n">
        <f aca="false">DATE(J3170,K3170,L3170)</f>
        <v>43312</v>
      </c>
      <c r="N3170" s="222" t="n">
        <f aca="false">M3170+E3170</f>
        <v>43312.5110300926</v>
      </c>
      <c r="O3170" s="0" t="n">
        <v>98.22</v>
      </c>
      <c r="P3170" s="0" t="n">
        <v>4.07585</v>
      </c>
      <c r="Q3170" s="0" t="s">
        <v>288</v>
      </c>
    </row>
    <row r="3171" customFormat="false" ht="15" hidden="false" customHeight="false" outlineLevel="0" collapsed="false">
      <c r="A3171" s="0" t="s">
        <v>2059</v>
      </c>
      <c r="B3171" s="0" t="s">
        <v>288</v>
      </c>
      <c r="C3171" s="0" t="s">
        <v>325</v>
      </c>
      <c r="D3171" s="0" t="n">
        <v>20180731</v>
      </c>
      <c r="E3171" s="0" t="s">
        <v>2365</v>
      </c>
      <c r="F3171" s="0" t="n">
        <v>2000</v>
      </c>
      <c r="G3171" s="0" t="n">
        <v>98.12</v>
      </c>
      <c r="H3171" s="0" t="n">
        <v>4.10008</v>
      </c>
      <c r="J3171" s="224" t="n">
        <f aca="false">ROUND(D3171/10000,0)</f>
        <v>2018</v>
      </c>
      <c r="K3171" s="224" t="n">
        <f aca="false">ROUND((D3171-J3171*10000)/100,0)</f>
        <v>7</v>
      </c>
      <c r="L3171" s="224" t="n">
        <f aca="false">D3171-J3171*10000-K3171*100</f>
        <v>31</v>
      </c>
      <c r="M3171" s="325" t="n">
        <f aca="false">DATE(J3171,K3171,L3171)</f>
        <v>43312</v>
      </c>
      <c r="N3171" s="222" t="n">
        <f aca="false">M3171+E3171</f>
        <v>43312.5110300926</v>
      </c>
      <c r="O3171" s="0" t="n">
        <v>98.12</v>
      </c>
      <c r="P3171" s="0" t="n">
        <v>4.10008</v>
      </c>
      <c r="Q3171" s="0" t="s">
        <v>288</v>
      </c>
    </row>
    <row r="3172" customFormat="false" ht="15" hidden="false" customHeight="false" outlineLevel="0" collapsed="false">
      <c r="A3172" s="0" t="s">
        <v>2059</v>
      </c>
      <c r="B3172" s="0" t="s">
        <v>288</v>
      </c>
      <c r="C3172" s="0" t="s">
        <v>325</v>
      </c>
      <c r="D3172" s="0" t="n">
        <v>20180731</v>
      </c>
      <c r="E3172" s="0" t="s">
        <v>2366</v>
      </c>
      <c r="F3172" s="0" t="n">
        <v>10000</v>
      </c>
      <c r="G3172" s="0" t="n">
        <v>98.147</v>
      </c>
      <c r="H3172" s="0" t="n">
        <v>4.093535</v>
      </c>
      <c r="J3172" s="224" t="n">
        <f aca="false">ROUND(D3172/10000,0)</f>
        <v>2018</v>
      </c>
      <c r="K3172" s="224" t="n">
        <f aca="false">ROUND((D3172-J3172*10000)/100,0)</f>
        <v>7</v>
      </c>
      <c r="L3172" s="224" t="n">
        <f aca="false">D3172-J3172*10000-K3172*100</f>
        <v>31</v>
      </c>
      <c r="M3172" s="325" t="n">
        <f aca="false">DATE(J3172,K3172,L3172)</f>
        <v>43312</v>
      </c>
      <c r="N3172" s="222" t="n">
        <f aca="false">M3172+E3172</f>
        <v>43312.53</v>
      </c>
      <c r="O3172" s="0" t="n">
        <v>98.147</v>
      </c>
      <c r="P3172" s="0" t="n">
        <v>4.093535</v>
      </c>
      <c r="Q3172" s="0" t="s">
        <v>288</v>
      </c>
    </row>
    <row r="3173" customFormat="false" ht="15" hidden="false" customHeight="false" outlineLevel="0" collapsed="false">
      <c r="A3173" s="0" t="s">
        <v>2059</v>
      </c>
      <c r="B3173" s="0" t="s">
        <v>288</v>
      </c>
      <c r="C3173" s="0" t="s">
        <v>325</v>
      </c>
      <c r="D3173" s="0" t="n">
        <v>20180731</v>
      </c>
      <c r="E3173" s="0" t="s">
        <v>2366</v>
      </c>
      <c r="F3173" s="0" t="n">
        <v>10000</v>
      </c>
      <c r="G3173" s="0" t="n">
        <v>98.147</v>
      </c>
      <c r="H3173" s="0" t="n">
        <v>4.093535</v>
      </c>
      <c r="J3173" s="224" t="n">
        <f aca="false">ROUND(D3173/10000,0)</f>
        <v>2018</v>
      </c>
      <c r="K3173" s="224" t="n">
        <f aca="false">ROUND((D3173-J3173*10000)/100,0)</f>
        <v>7</v>
      </c>
      <c r="L3173" s="224" t="n">
        <f aca="false">D3173-J3173*10000-K3173*100</f>
        <v>31</v>
      </c>
      <c r="M3173" s="325" t="n">
        <f aca="false">DATE(J3173,K3173,L3173)</f>
        <v>43312</v>
      </c>
      <c r="N3173" s="222" t="n">
        <f aca="false">M3173+E3173</f>
        <v>43312.53</v>
      </c>
      <c r="O3173" s="0" t="n">
        <v>98.147</v>
      </c>
      <c r="P3173" s="0" t="n">
        <v>4.093535</v>
      </c>
      <c r="Q3173" s="0" t="s">
        <v>288</v>
      </c>
    </row>
    <row r="3174" customFormat="false" ht="15" hidden="false" customHeight="false" outlineLevel="0" collapsed="false">
      <c r="A3174" s="0" t="s">
        <v>2059</v>
      </c>
      <c r="B3174" s="0" t="s">
        <v>288</v>
      </c>
      <c r="C3174" s="0" t="s">
        <v>325</v>
      </c>
      <c r="D3174" s="0" t="n">
        <v>20180731</v>
      </c>
      <c r="E3174" s="0" t="s">
        <v>2367</v>
      </c>
      <c r="F3174" s="0" t="n">
        <v>10000</v>
      </c>
      <c r="G3174" s="0" t="n">
        <v>98.147</v>
      </c>
      <c r="H3174" s="0" t="n">
        <v>4.093535</v>
      </c>
      <c r="J3174" s="224" t="n">
        <f aca="false">ROUND(D3174/10000,0)</f>
        <v>2018</v>
      </c>
      <c r="K3174" s="224" t="n">
        <f aca="false">ROUND((D3174-J3174*10000)/100,0)</f>
        <v>7</v>
      </c>
      <c r="L3174" s="224" t="n">
        <f aca="false">D3174-J3174*10000-K3174*100</f>
        <v>31</v>
      </c>
      <c r="M3174" s="325" t="n">
        <f aca="false">DATE(J3174,K3174,L3174)</f>
        <v>43312</v>
      </c>
      <c r="N3174" s="222" t="n">
        <f aca="false">M3174+E3174</f>
        <v>43312.5309143519</v>
      </c>
      <c r="O3174" s="0" t="n">
        <v>98.147</v>
      </c>
      <c r="P3174" s="0" t="n">
        <v>4.093535</v>
      </c>
      <c r="Q3174" s="0" t="s">
        <v>288</v>
      </c>
    </row>
    <row r="3175" customFormat="false" ht="15" hidden="false" customHeight="false" outlineLevel="0" collapsed="false">
      <c r="A3175" s="0" t="s">
        <v>2059</v>
      </c>
      <c r="B3175" s="0" t="s">
        <v>288</v>
      </c>
      <c r="C3175" s="0" t="s">
        <v>325</v>
      </c>
      <c r="D3175" s="0" t="n">
        <v>20180731</v>
      </c>
      <c r="E3175" s="0" t="s">
        <v>2368</v>
      </c>
      <c r="F3175" s="0" t="n">
        <v>200000</v>
      </c>
      <c r="G3175" s="0" t="n">
        <v>98.067</v>
      </c>
      <c r="H3175" s="0" t="n">
        <v>4.112934</v>
      </c>
      <c r="J3175" s="224" t="n">
        <f aca="false">ROUND(D3175/10000,0)</f>
        <v>2018</v>
      </c>
      <c r="K3175" s="224" t="n">
        <f aca="false">ROUND((D3175-J3175*10000)/100,0)</f>
        <v>7</v>
      </c>
      <c r="L3175" s="224" t="n">
        <f aca="false">D3175-J3175*10000-K3175*100</f>
        <v>31</v>
      </c>
      <c r="M3175" s="325" t="n">
        <f aca="false">DATE(J3175,K3175,L3175)</f>
        <v>43312</v>
      </c>
      <c r="N3175" s="222" t="n">
        <f aca="false">M3175+E3175</f>
        <v>43312.5753703704</v>
      </c>
      <c r="O3175" s="0" t="n">
        <v>98.067</v>
      </c>
      <c r="P3175" s="0" t="n">
        <v>4.112934</v>
      </c>
      <c r="Q3175" s="0" t="s">
        <v>288</v>
      </c>
    </row>
    <row r="3176" customFormat="false" ht="15" hidden="false" customHeight="false" outlineLevel="0" collapsed="false">
      <c r="A3176" s="0" t="s">
        <v>2059</v>
      </c>
      <c r="B3176" s="0" t="s">
        <v>288</v>
      </c>
      <c r="C3176" s="0" t="s">
        <v>325</v>
      </c>
      <c r="D3176" s="0" t="n">
        <v>20180731</v>
      </c>
      <c r="E3176" s="0" t="s">
        <v>2369</v>
      </c>
      <c r="F3176" s="0" t="n">
        <v>45000</v>
      </c>
      <c r="G3176" s="0" t="n">
        <v>98.349</v>
      </c>
      <c r="H3176" s="0" t="n">
        <v>4.044636</v>
      </c>
      <c r="J3176" s="224" t="n">
        <f aca="false">ROUND(D3176/10000,0)</f>
        <v>2018</v>
      </c>
      <c r="K3176" s="224" t="n">
        <f aca="false">ROUND((D3176-J3176*10000)/100,0)</f>
        <v>7</v>
      </c>
      <c r="L3176" s="224" t="n">
        <f aca="false">D3176-J3176*10000-K3176*100</f>
        <v>31</v>
      </c>
      <c r="M3176" s="325" t="n">
        <f aca="false">DATE(J3176,K3176,L3176)</f>
        <v>43312</v>
      </c>
      <c r="N3176" s="222" t="n">
        <f aca="false">M3176+E3176</f>
        <v>43312.5822337963</v>
      </c>
      <c r="O3176" s="0" t="n">
        <v>98.349</v>
      </c>
      <c r="P3176" s="0" t="n">
        <v>4.044636</v>
      </c>
      <c r="Q3176" s="0" t="s">
        <v>288</v>
      </c>
    </row>
    <row r="3177" customFormat="false" ht="15" hidden="false" customHeight="false" outlineLevel="0" collapsed="false">
      <c r="A3177" s="0" t="s">
        <v>2059</v>
      </c>
      <c r="B3177" s="0" t="s">
        <v>288</v>
      </c>
      <c r="C3177" s="0" t="s">
        <v>325</v>
      </c>
      <c r="D3177" s="0" t="n">
        <v>20180731</v>
      </c>
      <c r="E3177" s="0" t="s">
        <v>2369</v>
      </c>
      <c r="F3177" s="0" t="n">
        <v>45000</v>
      </c>
      <c r="G3177" s="0" t="n">
        <v>98.349</v>
      </c>
      <c r="H3177" s="0" t="n">
        <v>4.044636</v>
      </c>
      <c r="J3177" s="224" t="n">
        <f aca="false">ROUND(D3177/10000,0)</f>
        <v>2018</v>
      </c>
      <c r="K3177" s="224" t="n">
        <f aca="false">ROUND((D3177-J3177*10000)/100,0)</f>
        <v>7</v>
      </c>
      <c r="L3177" s="224" t="n">
        <f aca="false">D3177-J3177*10000-K3177*100</f>
        <v>31</v>
      </c>
      <c r="M3177" s="325" t="n">
        <f aca="false">DATE(J3177,K3177,L3177)</f>
        <v>43312</v>
      </c>
      <c r="N3177" s="222" t="n">
        <f aca="false">M3177+E3177</f>
        <v>43312.5822337963</v>
      </c>
      <c r="O3177" s="0" t="n">
        <v>98.349</v>
      </c>
      <c r="P3177" s="0" t="n">
        <v>4.044636</v>
      </c>
      <c r="Q3177" s="0" t="s">
        <v>288</v>
      </c>
    </row>
    <row r="3178" customFormat="false" ht="15" hidden="false" customHeight="false" outlineLevel="0" collapsed="false">
      <c r="A3178" s="0" t="s">
        <v>2059</v>
      </c>
      <c r="B3178" s="0" t="s">
        <v>288</v>
      </c>
      <c r="C3178" s="0" t="s">
        <v>325</v>
      </c>
      <c r="D3178" s="0" t="n">
        <v>20180731</v>
      </c>
      <c r="E3178" s="0" t="s">
        <v>2370</v>
      </c>
      <c r="F3178" s="0" t="n">
        <v>45000</v>
      </c>
      <c r="G3178" s="0" t="n">
        <v>100.5</v>
      </c>
      <c r="H3178" s="0" t="n">
        <v>3.529513</v>
      </c>
      <c r="J3178" s="224" t="n">
        <f aca="false">ROUND(D3178/10000,0)</f>
        <v>2018</v>
      </c>
      <c r="K3178" s="224" t="n">
        <f aca="false">ROUND((D3178-J3178*10000)/100,0)</f>
        <v>7</v>
      </c>
      <c r="L3178" s="224" t="n">
        <f aca="false">D3178-J3178*10000-K3178*100</f>
        <v>31</v>
      </c>
      <c r="M3178" s="325" t="n">
        <f aca="false">DATE(J3178,K3178,L3178)</f>
        <v>43312</v>
      </c>
      <c r="N3178" s="222" t="n">
        <f aca="false">M3178+E3178</f>
        <v>43312.5825347222</v>
      </c>
      <c r="O3178" s="0" t="n">
        <v>100.5</v>
      </c>
      <c r="P3178" s="0" t="n">
        <v>3.529513</v>
      </c>
      <c r="Q3178" s="0" t="s">
        <v>288</v>
      </c>
    </row>
    <row r="3179" customFormat="false" ht="15" hidden="false" customHeight="false" outlineLevel="0" collapsed="false">
      <c r="A3179" s="0" t="s">
        <v>2059</v>
      </c>
      <c r="B3179" s="0" t="s">
        <v>288</v>
      </c>
      <c r="C3179" s="0" t="s">
        <v>325</v>
      </c>
      <c r="D3179" s="0" t="n">
        <v>20180731</v>
      </c>
      <c r="E3179" s="0" t="s">
        <v>2371</v>
      </c>
      <c r="F3179" s="0" t="n">
        <v>50000</v>
      </c>
      <c r="G3179" s="0" t="n">
        <v>98.249</v>
      </c>
      <c r="H3179" s="0" t="n">
        <v>4.068829</v>
      </c>
      <c r="J3179" s="224" t="n">
        <f aca="false">ROUND(D3179/10000,0)</f>
        <v>2018</v>
      </c>
      <c r="K3179" s="224" t="n">
        <f aca="false">ROUND((D3179-J3179*10000)/100,0)</f>
        <v>7</v>
      </c>
      <c r="L3179" s="224" t="n">
        <f aca="false">D3179-J3179*10000-K3179*100</f>
        <v>31</v>
      </c>
      <c r="M3179" s="325" t="n">
        <f aca="false">DATE(J3179,K3179,L3179)</f>
        <v>43312</v>
      </c>
      <c r="N3179" s="222" t="n">
        <f aca="false">M3179+E3179</f>
        <v>43312.5840972222</v>
      </c>
      <c r="O3179" s="0" t="n">
        <v>98.249</v>
      </c>
      <c r="P3179" s="0" t="n">
        <v>4.068829</v>
      </c>
      <c r="Q3179" s="0" t="s">
        <v>288</v>
      </c>
    </row>
    <row r="3180" customFormat="false" ht="15" hidden="false" customHeight="false" outlineLevel="0" collapsed="false">
      <c r="A3180" s="0" t="s">
        <v>2059</v>
      </c>
      <c r="B3180" s="0" t="s">
        <v>288</v>
      </c>
      <c r="C3180" s="0" t="s">
        <v>325</v>
      </c>
      <c r="D3180" s="0" t="n">
        <v>20180731</v>
      </c>
      <c r="E3180" s="0" t="s">
        <v>2371</v>
      </c>
      <c r="F3180" s="0" t="n">
        <v>50000</v>
      </c>
      <c r="G3180" s="0" t="n">
        <v>98.149</v>
      </c>
      <c r="H3180" s="0" t="n">
        <v>4.09305</v>
      </c>
      <c r="J3180" s="224" t="n">
        <f aca="false">ROUND(D3180/10000,0)</f>
        <v>2018</v>
      </c>
      <c r="K3180" s="224" t="n">
        <f aca="false">ROUND((D3180-J3180*10000)/100,0)</f>
        <v>7</v>
      </c>
      <c r="L3180" s="224" t="n">
        <f aca="false">D3180-J3180*10000-K3180*100</f>
        <v>31</v>
      </c>
      <c r="M3180" s="325" t="n">
        <f aca="false">DATE(J3180,K3180,L3180)</f>
        <v>43312</v>
      </c>
      <c r="N3180" s="222" t="n">
        <f aca="false">M3180+E3180</f>
        <v>43312.5840972222</v>
      </c>
      <c r="O3180" s="0" t="n">
        <v>98.149</v>
      </c>
      <c r="P3180" s="0" t="n">
        <v>4.09305</v>
      </c>
      <c r="Q3180" s="0" t="s">
        <v>288</v>
      </c>
    </row>
    <row r="3181" customFormat="false" ht="15" hidden="false" customHeight="false" outlineLevel="0" collapsed="false">
      <c r="A3181" s="0" t="s">
        <v>2059</v>
      </c>
      <c r="B3181" s="0" t="s">
        <v>288</v>
      </c>
      <c r="C3181" s="0" t="s">
        <v>325</v>
      </c>
      <c r="D3181" s="0" t="n">
        <v>20180731</v>
      </c>
      <c r="E3181" s="0" t="s">
        <v>2372</v>
      </c>
      <c r="F3181" s="0" t="n">
        <v>20000</v>
      </c>
      <c r="G3181" s="0" t="n">
        <v>98.975</v>
      </c>
      <c r="H3181" s="0" t="n">
        <v>3.893836</v>
      </c>
      <c r="J3181" s="224" t="n">
        <f aca="false">ROUND(D3181/10000,0)</f>
        <v>2018</v>
      </c>
      <c r="K3181" s="224" t="n">
        <f aca="false">ROUND((D3181-J3181*10000)/100,0)</f>
        <v>7</v>
      </c>
      <c r="L3181" s="224" t="n">
        <f aca="false">D3181-J3181*10000-K3181*100</f>
        <v>31</v>
      </c>
      <c r="M3181" s="325" t="n">
        <f aca="false">DATE(J3181,K3181,L3181)</f>
        <v>43312</v>
      </c>
      <c r="N3181" s="222" t="n">
        <f aca="false">M3181+E3181</f>
        <v>43312.599224537</v>
      </c>
      <c r="O3181" s="0" t="n">
        <v>98.975</v>
      </c>
      <c r="P3181" s="0" t="n">
        <v>3.893836</v>
      </c>
      <c r="Q3181" s="0" t="s">
        <v>288</v>
      </c>
    </row>
    <row r="3182" customFormat="false" ht="15" hidden="false" customHeight="false" outlineLevel="0" collapsed="false">
      <c r="A3182" s="0" t="s">
        <v>2059</v>
      </c>
      <c r="B3182" s="0" t="s">
        <v>288</v>
      </c>
      <c r="C3182" s="0" t="s">
        <v>325</v>
      </c>
      <c r="D3182" s="0" t="n">
        <v>20180731</v>
      </c>
      <c r="E3182" s="0" t="s">
        <v>2373</v>
      </c>
      <c r="F3182" s="0" t="n">
        <v>20000</v>
      </c>
      <c r="G3182" s="0" t="n">
        <v>98.101</v>
      </c>
      <c r="H3182" s="0" t="n">
        <v>4.104687</v>
      </c>
      <c r="J3182" s="224" t="n">
        <f aca="false">ROUND(D3182/10000,0)</f>
        <v>2018</v>
      </c>
      <c r="K3182" s="224" t="n">
        <f aca="false">ROUND((D3182-J3182*10000)/100,0)</f>
        <v>7</v>
      </c>
      <c r="L3182" s="224" t="n">
        <f aca="false">D3182-J3182*10000-K3182*100</f>
        <v>31</v>
      </c>
      <c r="M3182" s="325" t="n">
        <f aca="false">DATE(J3182,K3182,L3182)</f>
        <v>43312</v>
      </c>
      <c r="N3182" s="222" t="n">
        <f aca="false">M3182+E3182</f>
        <v>43312.5995949074</v>
      </c>
      <c r="O3182" s="0" t="n">
        <v>98.101</v>
      </c>
      <c r="P3182" s="0" t="n">
        <v>4.104687</v>
      </c>
      <c r="Q3182" s="0" t="s">
        <v>288</v>
      </c>
    </row>
    <row r="3183" customFormat="false" ht="15" hidden="false" customHeight="false" outlineLevel="0" collapsed="false">
      <c r="A3183" s="0" t="s">
        <v>2059</v>
      </c>
      <c r="B3183" s="0" t="s">
        <v>288</v>
      </c>
      <c r="C3183" s="0" t="s">
        <v>325</v>
      </c>
      <c r="D3183" s="0" t="n">
        <v>20180731</v>
      </c>
      <c r="E3183" s="0" t="s">
        <v>2374</v>
      </c>
      <c r="F3183" s="0" t="n">
        <v>30000</v>
      </c>
      <c r="G3183" s="0" t="n">
        <v>98.124</v>
      </c>
      <c r="H3183" s="0" t="n">
        <v>4.09911</v>
      </c>
      <c r="J3183" s="224" t="n">
        <f aca="false">ROUND(D3183/10000,0)</f>
        <v>2018</v>
      </c>
      <c r="K3183" s="224" t="n">
        <f aca="false">ROUND((D3183-J3183*10000)/100,0)</f>
        <v>7</v>
      </c>
      <c r="L3183" s="224" t="n">
        <f aca="false">D3183-J3183*10000-K3183*100</f>
        <v>31</v>
      </c>
      <c r="M3183" s="325" t="n">
        <f aca="false">DATE(J3183,K3183,L3183)</f>
        <v>43312</v>
      </c>
      <c r="N3183" s="222" t="n">
        <f aca="false">M3183+E3183</f>
        <v>43312.6065046296</v>
      </c>
      <c r="O3183" s="0" t="n">
        <v>98.124</v>
      </c>
      <c r="P3183" s="0" t="n">
        <v>4.09911</v>
      </c>
      <c r="Q3183" s="0" t="s">
        <v>288</v>
      </c>
    </row>
    <row r="3184" customFormat="false" ht="15" hidden="false" customHeight="false" outlineLevel="0" collapsed="false">
      <c r="A3184" s="0" t="s">
        <v>2059</v>
      </c>
      <c r="B3184" s="0" t="s">
        <v>288</v>
      </c>
      <c r="C3184" s="0" t="s">
        <v>325</v>
      </c>
      <c r="D3184" s="0" t="n">
        <v>20180731</v>
      </c>
      <c r="E3184" s="0" t="s">
        <v>2375</v>
      </c>
      <c r="F3184" s="0" t="n">
        <v>30000</v>
      </c>
      <c r="G3184" s="0" t="n">
        <v>98.154</v>
      </c>
      <c r="H3184" s="0" t="n">
        <v>4.091839</v>
      </c>
      <c r="J3184" s="224" t="n">
        <f aca="false">ROUND(D3184/10000,0)</f>
        <v>2018</v>
      </c>
      <c r="K3184" s="224" t="n">
        <f aca="false">ROUND((D3184-J3184*10000)/100,0)</f>
        <v>7</v>
      </c>
      <c r="L3184" s="224" t="n">
        <f aca="false">D3184-J3184*10000-K3184*100</f>
        <v>31</v>
      </c>
      <c r="M3184" s="325" t="n">
        <f aca="false">DATE(J3184,K3184,L3184)</f>
        <v>43312</v>
      </c>
      <c r="N3184" s="222" t="n">
        <f aca="false">M3184+E3184</f>
        <v>43312.606712963</v>
      </c>
      <c r="O3184" s="0" t="n">
        <v>98.154</v>
      </c>
      <c r="P3184" s="0" t="n">
        <v>4.091839</v>
      </c>
      <c r="Q3184" s="0" t="s">
        <v>288</v>
      </c>
    </row>
    <row r="3185" customFormat="false" ht="15" hidden="false" customHeight="false" outlineLevel="0" collapsed="false">
      <c r="A3185" s="0" t="s">
        <v>2059</v>
      </c>
      <c r="B3185" s="0" t="s">
        <v>288</v>
      </c>
      <c r="C3185" s="0" t="s">
        <v>325</v>
      </c>
      <c r="D3185" s="0" t="n">
        <v>20180731</v>
      </c>
      <c r="E3185" s="0" t="s">
        <v>2376</v>
      </c>
      <c r="F3185" s="0" t="n">
        <v>175000</v>
      </c>
      <c r="G3185" s="0" t="n">
        <v>98.026</v>
      </c>
      <c r="H3185" s="0" t="n">
        <v>4.122882</v>
      </c>
      <c r="J3185" s="224" t="n">
        <f aca="false">ROUND(D3185/10000,0)</f>
        <v>2018</v>
      </c>
      <c r="K3185" s="224" t="n">
        <f aca="false">ROUND((D3185-J3185*10000)/100,0)</f>
        <v>7</v>
      </c>
      <c r="L3185" s="224" t="n">
        <f aca="false">D3185-J3185*10000-K3185*100</f>
        <v>31</v>
      </c>
      <c r="M3185" s="325" t="n">
        <f aca="false">DATE(J3185,K3185,L3185)</f>
        <v>43312</v>
      </c>
      <c r="N3185" s="222" t="n">
        <f aca="false">M3185+E3185</f>
        <v>43312.621875</v>
      </c>
      <c r="O3185" s="0" t="n">
        <v>98.026</v>
      </c>
      <c r="P3185" s="0" t="n">
        <v>4.122882</v>
      </c>
      <c r="Q3185" s="0" t="s">
        <v>288</v>
      </c>
    </row>
    <row r="3186" customFormat="false" ht="15" hidden="false" customHeight="false" outlineLevel="0" collapsed="false">
      <c r="A3186" s="0" t="s">
        <v>2059</v>
      </c>
      <c r="B3186" s="0" t="s">
        <v>288</v>
      </c>
      <c r="C3186" s="0" t="s">
        <v>325</v>
      </c>
      <c r="D3186" s="0" t="n">
        <v>20180731</v>
      </c>
      <c r="E3186" s="0" t="s">
        <v>2376</v>
      </c>
      <c r="F3186" s="0" t="n">
        <v>175000</v>
      </c>
      <c r="G3186" s="0" t="n">
        <v>98.026</v>
      </c>
      <c r="H3186" s="0" t="n">
        <v>4.122882</v>
      </c>
      <c r="J3186" s="224" t="n">
        <f aca="false">ROUND(D3186/10000,0)</f>
        <v>2018</v>
      </c>
      <c r="K3186" s="224" t="n">
        <f aca="false">ROUND((D3186-J3186*10000)/100,0)</f>
        <v>7</v>
      </c>
      <c r="L3186" s="224" t="n">
        <f aca="false">D3186-J3186*10000-K3186*100</f>
        <v>31</v>
      </c>
      <c r="M3186" s="325" t="n">
        <f aca="false">DATE(J3186,K3186,L3186)</f>
        <v>43312</v>
      </c>
      <c r="N3186" s="222" t="n">
        <f aca="false">M3186+E3186</f>
        <v>43312.621875</v>
      </c>
      <c r="O3186" s="0" t="n">
        <v>98.026</v>
      </c>
      <c r="P3186" s="0" t="n">
        <v>4.122882</v>
      </c>
      <c r="Q3186" s="0" t="s">
        <v>288</v>
      </c>
    </row>
    <row r="3187" customFormat="false" ht="15" hidden="false" customHeight="false" outlineLevel="0" collapsed="false">
      <c r="A3187" s="0" t="s">
        <v>2059</v>
      </c>
      <c r="B3187" s="0" t="s">
        <v>288</v>
      </c>
      <c r="C3187" s="0" t="s">
        <v>325</v>
      </c>
      <c r="D3187" s="0" t="n">
        <v>20180731</v>
      </c>
      <c r="E3187" s="0" t="s">
        <v>2377</v>
      </c>
      <c r="F3187" s="0" t="n">
        <v>2000000</v>
      </c>
      <c r="G3187" s="0" t="n">
        <v>98.067</v>
      </c>
      <c r="H3187" s="0" t="n">
        <v>4.112934</v>
      </c>
      <c r="J3187" s="224" t="n">
        <f aca="false">ROUND(D3187/10000,0)</f>
        <v>2018</v>
      </c>
      <c r="K3187" s="224" t="n">
        <f aca="false">ROUND((D3187-J3187*10000)/100,0)</f>
        <v>7</v>
      </c>
      <c r="L3187" s="224" t="n">
        <f aca="false">D3187-J3187*10000-K3187*100</f>
        <v>31</v>
      </c>
      <c r="M3187" s="325" t="n">
        <f aca="false">DATE(J3187,K3187,L3187)</f>
        <v>43312</v>
      </c>
      <c r="N3187" s="222" t="n">
        <f aca="false">M3187+E3187</f>
        <v>43312.6261574074</v>
      </c>
      <c r="O3187" s="0" t="n">
        <v>98.067</v>
      </c>
      <c r="P3187" s="0" t="n">
        <v>4.112934</v>
      </c>
      <c r="Q3187" s="0" t="s">
        <v>288</v>
      </c>
    </row>
    <row r="3188" customFormat="false" ht="15" hidden="false" customHeight="false" outlineLevel="0" collapsed="false">
      <c r="A3188" s="0" t="s">
        <v>2059</v>
      </c>
      <c r="B3188" s="0" t="s">
        <v>288</v>
      </c>
      <c r="C3188" s="0" t="s">
        <v>325</v>
      </c>
      <c r="D3188" s="0" t="n">
        <v>20180731</v>
      </c>
      <c r="E3188" s="0" t="s">
        <v>2378</v>
      </c>
      <c r="F3188" s="0" t="n">
        <v>2000000</v>
      </c>
      <c r="G3188" s="0" t="n">
        <v>98.091</v>
      </c>
      <c r="H3188" s="0" t="n">
        <v>4.107112</v>
      </c>
      <c r="J3188" s="224" t="n">
        <f aca="false">ROUND(D3188/10000,0)</f>
        <v>2018</v>
      </c>
      <c r="K3188" s="224" t="n">
        <f aca="false">ROUND((D3188-J3188*10000)/100,0)</f>
        <v>7</v>
      </c>
      <c r="L3188" s="224" t="n">
        <f aca="false">D3188-J3188*10000-K3188*100</f>
        <v>31</v>
      </c>
      <c r="M3188" s="325" t="n">
        <f aca="false">DATE(J3188,K3188,L3188)</f>
        <v>43312</v>
      </c>
      <c r="N3188" s="222" t="n">
        <f aca="false">M3188+E3188</f>
        <v>43312.6261805556</v>
      </c>
      <c r="O3188" s="0" t="n">
        <v>98.091</v>
      </c>
      <c r="P3188" s="0" t="n">
        <v>4.107112</v>
      </c>
      <c r="Q3188" s="0" t="s">
        <v>288</v>
      </c>
    </row>
    <row r="3189" customFormat="false" ht="15" hidden="false" customHeight="false" outlineLevel="0" collapsed="false">
      <c r="A3189" s="0" t="s">
        <v>2059</v>
      </c>
      <c r="B3189" s="0" t="s">
        <v>288</v>
      </c>
      <c r="C3189" s="0" t="s">
        <v>325</v>
      </c>
      <c r="D3189" s="0" t="n">
        <v>20180731</v>
      </c>
      <c r="E3189" s="0" t="s">
        <v>2379</v>
      </c>
      <c r="F3189" s="0" t="n">
        <v>13000</v>
      </c>
      <c r="G3189" s="0" t="n">
        <v>98.157</v>
      </c>
      <c r="H3189" s="0" t="n">
        <v>4.091112</v>
      </c>
      <c r="J3189" s="224" t="n">
        <f aca="false">ROUND(D3189/10000,0)</f>
        <v>2018</v>
      </c>
      <c r="K3189" s="224" t="n">
        <f aca="false">ROUND((D3189-J3189*10000)/100,0)</f>
        <v>7</v>
      </c>
      <c r="L3189" s="224" t="n">
        <f aca="false">D3189-J3189*10000-K3189*100</f>
        <v>31</v>
      </c>
      <c r="M3189" s="325" t="n">
        <f aca="false">DATE(J3189,K3189,L3189)</f>
        <v>43312</v>
      </c>
      <c r="N3189" s="222" t="n">
        <f aca="false">M3189+E3189</f>
        <v>43312.637025463</v>
      </c>
      <c r="O3189" s="0" t="n">
        <v>98.157</v>
      </c>
      <c r="P3189" s="0" t="n">
        <v>4.091112</v>
      </c>
      <c r="Q3189" s="0" t="s">
        <v>288</v>
      </c>
    </row>
    <row r="3190" customFormat="false" ht="15" hidden="false" customHeight="false" outlineLevel="0" collapsed="false">
      <c r="A3190" s="0" t="s">
        <v>2059</v>
      </c>
      <c r="B3190" s="0" t="s">
        <v>288</v>
      </c>
      <c r="C3190" s="0" t="s">
        <v>325</v>
      </c>
      <c r="D3190" s="0" t="n">
        <v>20180731</v>
      </c>
      <c r="E3190" s="0" t="s">
        <v>1395</v>
      </c>
      <c r="F3190" s="0" t="n">
        <v>13000</v>
      </c>
      <c r="G3190" s="0" t="n">
        <v>98.893</v>
      </c>
      <c r="H3190" s="0" t="n">
        <v>3.913526</v>
      </c>
      <c r="J3190" s="224" t="n">
        <f aca="false">ROUND(D3190/10000,0)</f>
        <v>2018</v>
      </c>
      <c r="K3190" s="224" t="n">
        <f aca="false">ROUND((D3190-J3190*10000)/100,0)</f>
        <v>7</v>
      </c>
      <c r="L3190" s="224" t="n">
        <f aca="false">D3190-J3190*10000-K3190*100</f>
        <v>31</v>
      </c>
      <c r="M3190" s="325" t="n">
        <f aca="false">DATE(J3190,K3190,L3190)</f>
        <v>43312</v>
      </c>
      <c r="N3190" s="222" t="n">
        <f aca="false">M3190+E3190</f>
        <v>43312.6370486111</v>
      </c>
      <c r="O3190" s="0" t="n">
        <v>98.893</v>
      </c>
      <c r="P3190" s="0" t="n">
        <v>3.913526</v>
      </c>
      <c r="Q3190" s="0" t="s">
        <v>288</v>
      </c>
    </row>
    <row r="3191" customFormat="false" ht="15" hidden="false" customHeight="false" outlineLevel="0" collapsed="false">
      <c r="A3191" s="0" t="s">
        <v>2059</v>
      </c>
      <c r="B3191" s="0" t="s">
        <v>288</v>
      </c>
      <c r="C3191" s="0" t="s">
        <v>325</v>
      </c>
      <c r="D3191" s="0" t="n">
        <v>20180731</v>
      </c>
      <c r="E3191" s="0" t="s">
        <v>1395</v>
      </c>
      <c r="F3191" s="0" t="n">
        <v>13000</v>
      </c>
      <c r="G3191" s="0" t="n">
        <v>98.157</v>
      </c>
      <c r="H3191" s="0" t="n">
        <v>4.091112</v>
      </c>
      <c r="J3191" s="224" t="n">
        <f aca="false">ROUND(D3191/10000,0)</f>
        <v>2018</v>
      </c>
      <c r="K3191" s="224" t="n">
        <f aca="false">ROUND((D3191-J3191*10000)/100,0)</f>
        <v>7</v>
      </c>
      <c r="L3191" s="224" t="n">
        <f aca="false">D3191-J3191*10000-K3191*100</f>
        <v>31</v>
      </c>
      <c r="M3191" s="325" t="n">
        <f aca="false">DATE(J3191,K3191,L3191)</f>
        <v>43312</v>
      </c>
      <c r="N3191" s="222" t="n">
        <f aca="false">M3191+E3191</f>
        <v>43312.6370486111</v>
      </c>
      <c r="O3191" s="0" t="n">
        <v>98.157</v>
      </c>
      <c r="P3191" s="0" t="n">
        <v>4.091112</v>
      </c>
      <c r="Q3191" s="0" t="s">
        <v>288</v>
      </c>
    </row>
    <row r="3192" customFormat="false" ht="15" hidden="false" customHeight="false" outlineLevel="0" collapsed="false">
      <c r="A3192" s="0" t="s">
        <v>2059</v>
      </c>
      <c r="B3192" s="0" t="s">
        <v>288</v>
      </c>
      <c r="C3192" s="0" t="s">
        <v>325</v>
      </c>
      <c r="D3192" s="0" t="n">
        <v>20180731</v>
      </c>
      <c r="E3192" s="0" t="s">
        <v>2380</v>
      </c>
      <c r="F3192" s="0" t="n">
        <v>60000</v>
      </c>
      <c r="G3192" s="0" t="n">
        <v>98.119</v>
      </c>
      <c r="H3192" s="0" t="n">
        <v>4.100322</v>
      </c>
      <c r="J3192" s="224" t="n">
        <f aca="false">ROUND(D3192/10000,0)</f>
        <v>2018</v>
      </c>
      <c r="K3192" s="224" t="n">
        <f aca="false">ROUND((D3192-J3192*10000)/100,0)</f>
        <v>7</v>
      </c>
      <c r="L3192" s="224" t="n">
        <f aca="false">D3192-J3192*10000-K3192*100</f>
        <v>31</v>
      </c>
      <c r="M3192" s="325" t="n">
        <f aca="false">DATE(J3192,K3192,L3192)</f>
        <v>43312</v>
      </c>
      <c r="N3192" s="222" t="n">
        <f aca="false">M3192+E3192</f>
        <v>43312.6526041667</v>
      </c>
      <c r="O3192" s="0" t="n">
        <v>98.119</v>
      </c>
      <c r="P3192" s="0" t="n">
        <v>4.100322</v>
      </c>
      <c r="Q3192" s="0" t="s">
        <v>288</v>
      </c>
    </row>
    <row r="3193" customFormat="false" ht="15" hidden="false" customHeight="false" outlineLevel="0" collapsed="false">
      <c r="A3193" s="0" t="s">
        <v>2059</v>
      </c>
      <c r="B3193" s="0" t="s">
        <v>288</v>
      </c>
      <c r="C3193" s="0" t="s">
        <v>325</v>
      </c>
      <c r="D3193" s="0" t="n">
        <v>20180731</v>
      </c>
      <c r="E3193" s="0" t="s">
        <v>2381</v>
      </c>
      <c r="F3193" s="0" t="n">
        <v>60000</v>
      </c>
      <c r="G3193" s="0" t="n">
        <v>98.919</v>
      </c>
      <c r="H3193" s="0" t="n">
        <v>3.907281</v>
      </c>
      <c r="J3193" s="224" t="n">
        <f aca="false">ROUND(D3193/10000,0)</f>
        <v>2018</v>
      </c>
      <c r="K3193" s="224" t="n">
        <f aca="false">ROUND((D3193-J3193*10000)/100,0)</f>
        <v>7</v>
      </c>
      <c r="L3193" s="224" t="n">
        <f aca="false">D3193-J3193*10000-K3193*100</f>
        <v>31</v>
      </c>
      <c r="M3193" s="325" t="n">
        <f aca="false">DATE(J3193,K3193,L3193)</f>
        <v>43312</v>
      </c>
      <c r="N3193" s="222" t="n">
        <f aca="false">M3193+E3193</f>
        <v>43312.6526157407</v>
      </c>
      <c r="O3193" s="0" t="n">
        <v>98.919</v>
      </c>
      <c r="P3193" s="0" t="n">
        <v>3.907281</v>
      </c>
      <c r="Q3193" s="0" t="s">
        <v>288</v>
      </c>
    </row>
    <row r="3194" customFormat="false" ht="15" hidden="false" customHeight="false" outlineLevel="0" collapsed="false">
      <c r="A3194" s="0" t="s">
        <v>2059</v>
      </c>
      <c r="B3194" s="0" t="s">
        <v>288</v>
      </c>
      <c r="C3194" s="0" t="s">
        <v>325</v>
      </c>
      <c r="D3194" s="0" t="n">
        <v>20180731</v>
      </c>
      <c r="E3194" s="0" t="s">
        <v>2382</v>
      </c>
      <c r="F3194" s="0" t="n">
        <v>800000</v>
      </c>
      <c r="G3194" s="0" t="n">
        <v>98.108</v>
      </c>
      <c r="H3194" s="0" t="n">
        <v>4.10299</v>
      </c>
      <c r="J3194" s="224" t="n">
        <f aca="false">ROUND(D3194/10000,0)</f>
        <v>2018</v>
      </c>
      <c r="K3194" s="224" t="n">
        <f aca="false">ROUND((D3194-J3194*10000)/100,0)</f>
        <v>7</v>
      </c>
      <c r="L3194" s="224" t="n">
        <f aca="false">D3194-J3194*10000-K3194*100</f>
        <v>31</v>
      </c>
      <c r="M3194" s="325" t="n">
        <f aca="false">DATE(J3194,K3194,L3194)</f>
        <v>43312</v>
      </c>
      <c r="N3194" s="222" t="n">
        <f aca="false">M3194+E3194</f>
        <v>43312.6588194444</v>
      </c>
      <c r="O3194" s="0" t="n">
        <v>98.108</v>
      </c>
      <c r="P3194" s="0" t="n">
        <v>4.10299</v>
      </c>
      <c r="Q3194" s="0" t="s">
        <v>288</v>
      </c>
    </row>
    <row r="3195" customFormat="false" ht="15" hidden="false" customHeight="false" outlineLevel="0" collapsed="false">
      <c r="A3195" s="0" t="s">
        <v>2059</v>
      </c>
      <c r="B3195" s="0" t="s">
        <v>288</v>
      </c>
      <c r="C3195" s="0" t="s">
        <v>325</v>
      </c>
      <c r="D3195" s="0" t="n">
        <v>20180731</v>
      </c>
      <c r="E3195" s="0" t="s">
        <v>2383</v>
      </c>
      <c r="F3195" s="0" t="n">
        <v>25000</v>
      </c>
      <c r="G3195" s="0" t="n">
        <v>98.208</v>
      </c>
      <c r="H3195" s="0" t="n">
        <v>4.078756</v>
      </c>
      <c r="J3195" s="224" t="n">
        <f aca="false">ROUND(D3195/10000,0)</f>
        <v>2018</v>
      </c>
      <c r="K3195" s="224" t="n">
        <f aca="false">ROUND((D3195-J3195*10000)/100,0)</f>
        <v>7</v>
      </c>
      <c r="L3195" s="224" t="n">
        <f aca="false">D3195-J3195*10000-K3195*100</f>
        <v>31</v>
      </c>
      <c r="M3195" s="325" t="n">
        <f aca="false">DATE(J3195,K3195,L3195)</f>
        <v>43312</v>
      </c>
      <c r="N3195" s="222" t="n">
        <f aca="false">M3195+E3195</f>
        <v>43312.6926851852</v>
      </c>
      <c r="O3195" s="0" t="n">
        <v>98.208</v>
      </c>
      <c r="P3195" s="0" t="n">
        <v>4.078756</v>
      </c>
      <c r="Q3195" s="0" t="s">
        <v>288</v>
      </c>
    </row>
    <row r="3196" customFormat="false" ht="15" hidden="false" customHeight="false" outlineLevel="0" collapsed="false">
      <c r="A3196" s="0" t="s">
        <v>2059</v>
      </c>
      <c r="B3196" s="0" t="s">
        <v>288</v>
      </c>
      <c r="C3196" s="0" t="s">
        <v>325</v>
      </c>
      <c r="D3196" s="0" t="n">
        <v>20180731</v>
      </c>
      <c r="E3196" s="0" t="s">
        <v>2383</v>
      </c>
      <c r="F3196" s="0" t="n">
        <v>25000</v>
      </c>
      <c r="G3196" s="0" t="n">
        <v>99.558</v>
      </c>
      <c r="H3196" s="0" t="n">
        <v>3.754388</v>
      </c>
      <c r="J3196" s="224" t="n">
        <f aca="false">ROUND(D3196/10000,0)</f>
        <v>2018</v>
      </c>
      <c r="K3196" s="224" t="n">
        <f aca="false">ROUND((D3196-J3196*10000)/100,0)</f>
        <v>7</v>
      </c>
      <c r="L3196" s="224" t="n">
        <f aca="false">D3196-J3196*10000-K3196*100</f>
        <v>31</v>
      </c>
      <c r="M3196" s="325" t="n">
        <f aca="false">DATE(J3196,K3196,L3196)</f>
        <v>43312</v>
      </c>
      <c r="N3196" s="222" t="n">
        <f aca="false">M3196+E3196</f>
        <v>43312.6926851852</v>
      </c>
      <c r="O3196" s="0" t="n">
        <v>99.558</v>
      </c>
      <c r="P3196" s="0" t="n">
        <v>3.754388</v>
      </c>
      <c r="Q3196" s="0" t="s">
        <v>288</v>
      </c>
    </row>
    <row r="3197" customFormat="false" ht="15" hidden="false" customHeight="false" outlineLevel="0" collapsed="false">
      <c r="A3197" s="0" t="s">
        <v>2059</v>
      </c>
      <c r="B3197" s="0" t="s">
        <v>288</v>
      </c>
      <c r="C3197" s="0" t="s">
        <v>325</v>
      </c>
      <c r="D3197" s="0" t="n">
        <v>20180801</v>
      </c>
      <c r="E3197" s="0" t="s">
        <v>2384</v>
      </c>
      <c r="F3197" s="0" t="n">
        <v>25000</v>
      </c>
      <c r="G3197" s="0" t="n">
        <v>98.045</v>
      </c>
      <c r="H3197" s="0" t="n">
        <v>4.118543</v>
      </c>
      <c r="J3197" s="224" t="n">
        <f aca="false">ROUND(D3197/10000,0)</f>
        <v>2018</v>
      </c>
      <c r="K3197" s="224" t="n">
        <f aca="false">ROUND((D3197-J3197*10000)/100,0)</f>
        <v>8</v>
      </c>
      <c r="L3197" s="224" t="n">
        <f aca="false">D3197-J3197*10000-K3197*100</f>
        <v>1</v>
      </c>
      <c r="M3197" s="325" t="n">
        <f aca="false">DATE(J3197,K3197,L3197)</f>
        <v>43313</v>
      </c>
      <c r="N3197" s="222" t="n">
        <f aca="false">M3197+E3197</f>
        <v>43313.4133217593</v>
      </c>
      <c r="O3197" s="0" t="n">
        <v>98.045</v>
      </c>
      <c r="P3197" s="0" t="n">
        <v>4.118543</v>
      </c>
      <c r="Q3197" s="0" t="s">
        <v>288</v>
      </c>
    </row>
    <row r="3198" customFormat="false" ht="15" hidden="false" customHeight="false" outlineLevel="0" collapsed="false">
      <c r="A3198" s="0" t="s">
        <v>2059</v>
      </c>
      <c r="B3198" s="0" t="s">
        <v>288</v>
      </c>
      <c r="C3198" s="0" t="s">
        <v>325</v>
      </c>
      <c r="D3198" s="0" t="n">
        <v>20180801</v>
      </c>
      <c r="E3198" s="0" t="s">
        <v>2385</v>
      </c>
      <c r="F3198" s="0" t="n">
        <v>25000</v>
      </c>
      <c r="G3198" s="0" t="n">
        <v>98.045</v>
      </c>
      <c r="H3198" s="0" t="n">
        <v>4.118543</v>
      </c>
      <c r="J3198" s="224" t="n">
        <f aca="false">ROUND(D3198/10000,0)</f>
        <v>2018</v>
      </c>
      <c r="K3198" s="224" t="n">
        <f aca="false">ROUND((D3198-J3198*10000)/100,0)</f>
        <v>8</v>
      </c>
      <c r="L3198" s="224" t="n">
        <f aca="false">D3198-J3198*10000-K3198*100</f>
        <v>1</v>
      </c>
      <c r="M3198" s="325" t="n">
        <f aca="false">DATE(J3198,K3198,L3198)</f>
        <v>43313</v>
      </c>
      <c r="N3198" s="222" t="n">
        <f aca="false">M3198+E3198</f>
        <v>43313.4133333333</v>
      </c>
      <c r="O3198" s="0" t="n">
        <v>98.045</v>
      </c>
      <c r="P3198" s="0" t="n">
        <v>4.118543</v>
      </c>
      <c r="Q3198" s="0" t="s">
        <v>288</v>
      </c>
    </row>
    <row r="3199" customFormat="false" ht="15" hidden="false" customHeight="false" outlineLevel="0" collapsed="false">
      <c r="A3199" s="0" t="s">
        <v>2059</v>
      </c>
      <c r="B3199" s="0" t="s">
        <v>288</v>
      </c>
      <c r="C3199" s="0" t="s">
        <v>325</v>
      </c>
      <c r="D3199" s="0" t="n">
        <v>20180801</v>
      </c>
      <c r="E3199" s="0" t="s">
        <v>2385</v>
      </c>
      <c r="F3199" s="0" t="n">
        <v>25000</v>
      </c>
      <c r="G3199" s="0" t="n">
        <v>98.492</v>
      </c>
      <c r="H3199" s="0" t="n">
        <v>4.010301</v>
      </c>
      <c r="J3199" s="224" t="n">
        <f aca="false">ROUND(D3199/10000,0)</f>
        <v>2018</v>
      </c>
      <c r="K3199" s="224" t="n">
        <f aca="false">ROUND((D3199-J3199*10000)/100,0)</f>
        <v>8</v>
      </c>
      <c r="L3199" s="224" t="n">
        <f aca="false">D3199-J3199*10000-K3199*100</f>
        <v>1</v>
      </c>
      <c r="M3199" s="325" t="n">
        <f aca="false">DATE(J3199,K3199,L3199)</f>
        <v>43313</v>
      </c>
      <c r="N3199" s="222" t="n">
        <f aca="false">M3199+E3199</f>
        <v>43313.4133333333</v>
      </c>
      <c r="O3199" s="0" t="n">
        <v>98.492</v>
      </c>
      <c r="P3199" s="0" t="n">
        <v>4.010301</v>
      </c>
      <c r="Q3199" s="0" t="s">
        <v>288</v>
      </c>
    </row>
    <row r="3200" customFormat="false" ht="15" hidden="false" customHeight="false" outlineLevel="0" collapsed="false">
      <c r="A3200" s="0" t="s">
        <v>2059</v>
      </c>
      <c r="B3200" s="0" t="s">
        <v>288</v>
      </c>
      <c r="C3200" s="0" t="s">
        <v>325</v>
      </c>
      <c r="D3200" s="0" t="n">
        <v>20180801</v>
      </c>
      <c r="E3200" s="0" t="s">
        <v>2386</v>
      </c>
      <c r="F3200" s="0" t="n">
        <v>19000</v>
      </c>
      <c r="G3200" s="0" t="n">
        <v>97.928</v>
      </c>
      <c r="H3200" s="0" t="n">
        <v>4.14697</v>
      </c>
      <c r="J3200" s="224" t="n">
        <f aca="false">ROUND(D3200/10000,0)</f>
        <v>2018</v>
      </c>
      <c r="K3200" s="224" t="n">
        <f aca="false">ROUND((D3200-J3200*10000)/100,0)</f>
        <v>8</v>
      </c>
      <c r="L3200" s="224" t="n">
        <f aca="false">D3200-J3200*10000-K3200*100</f>
        <v>1</v>
      </c>
      <c r="M3200" s="325" t="n">
        <f aca="false">DATE(J3200,K3200,L3200)</f>
        <v>43313</v>
      </c>
      <c r="N3200" s="222" t="n">
        <f aca="false">M3200+E3200</f>
        <v>43313.4297685185</v>
      </c>
      <c r="O3200" s="0" t="n">
        <v>97.928</v>
      </c>
      <c r="P3200" s="0" t="n">
        <v>4.14697</v>
      </c>
      <c r="Q3200" s="0" t="s">
        <v>288</v>
      </c>
    </row>
    <row r="3201" customFormat="false" ht="15" hidden="false" customHeight="false" outlineLevel="0" collapsed="false">
      <c r="A3201" s="0" t="s">
        <v>2059</v>
      </c>
      <c r="B3201" s="0" t="s">
        <v>288</v>
      </c>
      <c r="C3201" s="0" t="s">
        <v>325</v>
      </c>
      <c r="D3201" s="0" t="n">
        <v>20180801</v>
      </c>
      <c r="E3201" s="0" t="s">
        <v>2387</v>
      </c>
      <c r="F3201" s="0" t="n">
        <v>19000</v>
      </c>
      <c r="G3201" s="0" t="n">
        <v>97.969</v>
      </c>
      <c r="H3201" s="0" t="n">
        <v>4.137004</v>
      </c>
      <c r="J3201" s="224" t="n">
        <f aca="false">ROUND(D3201/10000,0)</f>
        <v>2018</v>
      </c>
      <c r="K3201" s="224" t="n">
        <f aca="false">ROUND((D3201-J3201*10000)/100,0)</f>
        <v>8</v>
      </c>
      <c r="L3201" s="224" t="n">
        <f aca="false">D3201-J3201*10000-K3201*100</f>
        <v>1</v>
      </c>
      <c r="M3201" s="325" t="n">
        <f aca="false">DATE(J3201,K3201,L3201)</f>
        <v>43313</v>
      </c>
      <c r="N3201" s="222" t="n">
        <f aca="false">M3201+E3201</f>
        <v>43313.4297916667</v>
      </c>
      <c r="O3201" s="0" t="n">
        <v>97.969</v>
      </c>
      <c r="P3201" s="0" t="n">
        <v>4.137004</v>
      </c>
      <c r="Q3201" s="0" t="s">
        <v>288</v>
      </c>
    </row>
    <row r="3202" customFormat="false" ht="15" hidden="false" customHeight="false" outlineLevel="0" collapsed="false">
      <c r="A3202" s="0" t="s">
        <v>2059</v>
      </c>
      <c r="B3202" s="0" t="s">
        <v>288</v>
      </c>
      <c r="C3202" s="0" t="s">
        <v>325</v>
      </c>
      <c r="D3202" s="0" t="n">
        <v>20180801</v>
      </c>
      <c r="E3202" s="0" t="s">
        <v>2388</v>
      </c>
      <c r="F3202" s="0" t="n">
        <v>20000</v>
      </c>
      <c r="G3202" s="0" t="n">
        <v>98.18</v>
      </c>
      <c r="H3202" s="0" t="n">
        <v>4.085792</v>
      </c>
      <c r="J3202" s="224" t="n">
        <f aca="false">ROUND(D3202/10000,0)</f>
        <v>2018</v>
      </c>
      <c r="K3202" s="224" t="n">
        <f aca="false">ROUND((D3202-J3202*10000)/100,0)</f>
        <v>8</v>
      </c>
      <c r="L3202" s="224" t="n">
        <f aca="false">D3202-J3202*10000-K3202*100</f>
        <v>1</v>
      </c>
      <c r="M3202" s="325" t="n">
        <f aca="false">DATE(J3202,K3202,L3202)</f>
        <v>43313</v>
      </c>
      <c r="N3202" s="222" t="n">
        <f aca="false">M3202+E3202</f>
        <v>43313.4393055556</v>
      </c>
      <c r="O3202" s="0" t="n">
        <v>98.18</v>
      </c>
      <c r="P3202" s="0" t="n">
        <v>4.085792</v>
      </c>
      <c r="Q3202" s="0" t="s">
        <v>288</v>
      </c>
    </row>
    <row r="3203" customFormat="false" ht="15" hidden="false" customHeight="false" outlineLevel="0" collapsed="false">
      <c r="A3203" s="0" t="s">
        <v>2059</v>
      </c>
      <c r="B3203" s="0" t="s">
        <v>288</v>
      </c>
      <c r="C3203" s="0" t="s">
        <v>325</v>
      </c>
      <c r="D3203" s="0" t="n">
        <v>20180801</v>
      </c>
      <c r="E3203" s="0" t="s">
        <v>2388</v>
      </c>
      <c r="F3203" s="0" t="n">
        <v>20000</v>
      </c>
      <c r="G3203" s="0" t="n">
        <v>98.08</v>
      </c>
      <c r="H3203" s="0" t="n">
        <v>4.110047</v>
      </c>
      <c r="J3203" s="224" t="n">
        <f aca="false">ROUND(D3203/10000,0)</f>
        <v>2018</v>
      </c>
      <c r="K3203" s="224" t="n">
        <f aca="false">ROUND((D3203-J3203*10000)/100,0)</f>
        <v>8</v>
      </c>
      <c r="L3203" s="224" t="n">
        <f aca="false">D3203-J3203*10000-K3203*100</f>
        <v>1</v>
      </c>
      <c r="M3203" s="325" t="n">
        <f aca="false">DATE(J3203,K3203,L3203)</f>
        <v>43313</v>
      </c>
      <c r="N3203" s="222" t="n">
        <f aca="false">M3203+E3203</f>
        <v>43313.4393055556</v>
      </c>
      <c r="O3203" s="0" t="n">
        <v>98.08</v>
      </c>
      <c r="P3203" s="0" t="n">
        <v>4.110047</v>
      </c>
      <c r="Q3203" s="0" t="s">
        <v>288</v>
      </c>
    </row>
    <row r="3204" customFormat="false" ht="15" hidden="false" customHeight="false" outlineLevel="0" collapsed="false">
      <c r="A3204" s="0" t="s">
        <v>2059</v>
      </c>
      <c r="B3204" s="0" t="s">
        <v>288</v>
      </c>
      <c r="C3204" s="0" t="s">
        <v>325</v>
      </c>
      <c r="D3204" s="0" t="n">
        <v>20180801</v>
      </c>
      <c r="E3204" s="0" t="s">
        <v>2388</v>
      </c>
      <c r="F3204" s="0" t="n">
        <v>20000</v>
      </c>
      <c r="G3204" s="0" t="n">
        <v>98.08</v>
      </c>
      <c r="H3204" s="0" t="n">
        <v>4.110047</v>
      </c>
      <c r="J3204" s="224" t="n">
        <f aca="false">ROUND(D3204/10000,0)</f>
        <v>2018</v>
      </c>
      <c r="K3204" s="224" t="n">
        <f aca="false">ROUND((D3204-J3204*10000)/100,0)</f>
        <v>8</v>
      </c>
      <c r="L3204" s="224" t="n">
        <f aca="false">D3204-J3204*10000-K3204*100</f>
        <v>1</v>
      </c>
      <c r="M3204" s="325" t="n">
        <f aca="false">DATE(J3204,K3204,L3204)</f>
        <v>43313</v>
      </c>
      <c r="N3204" s="222" t="n">
        <f aca="false">M3204+E3204</f>
        <v>43313.4393055556</v>
      </c>
      <c r="O3204" s="0" t="n">
        <v>98.08</v>
      </c>
      <c r="P3204" s="0" t="n">
        <v>4.110047</v>
      </c>
      <c r="Q3204" s="0" t="s">
        <v>288</v>
      </c>
    </row>
    <row r="3205" customFormat="false" ht="15" hidden="false" customHeight="false" outlineLevel="0" collapsed="false">
      <c r="A3205" s="0" t="s">
        <v>2059</v>
      </c>
      <c r="B3205" s="0" t="s">
        <v>288</v>
      </c>
      <c r="C3205" s="0" t="s">
        <v>325</v>
      </c>
      <c r="D3205" s="0" t="n">
        <v>20180801</v>
      </c>
      <c r="E3205" s="0" t="s">
        <v>2389</v>
      </c>
      <c r="F3205" s="0" t="n">
        <v>3000</v>
      </c>
      <c r="G3205" s="0" t="n">
        <v>97.903</v>
      </c>
      <c r="H3205" s="0" t="n">
        <v>4.153049</v>
      </c>
      <c r="J3205" s="224" t="n">
        <f aca="false">ROUND(D3205/10000,0)</f>
        <v>2018</v>
      </c>
      <c r="K3205" s="224" t="n">
        <f aca="false">ROUND((D3205-J3205*10000)/100,0)</f>
        <v>8</v>
      </c>
      <c r="L3205" s="224" t="n">
        <f aca="false">D3205-J3205*10000-K3205*100</f>
        <v>1</v>
      </c>
      <c r="M3205" s="325" t="n">
        <f aca="false">DATE(J3205,K3205,L3205)</f>
        <v>43313</v>
      </c>
      <c r="N3205" s="222" t="n">
        <f aca="false">M3205+E3205</f>
        <v>43313.4411226852</v>
      </c>
      <c r="O3205" s="0" t="n">
        <v>97.903</v>
      </c>
      <c r="P3205" s="0" t="n">
        <v>4.153049</v>
      </c>
      <c r="Q3205" s="0" t="s">
        <v>288</v>
      </c>
    </row>
    <row r="3206" customFormat="false" ht="15" hidden="false" customHeight="false" outlineLevel="0" collapsed="false">
      <c r="A3206" s="0" t="s">
        <v>2059</v>
      </c>
      <c r="B3206" s="0" t="s">
        <v>288</v>
      </c>
      <c r="C3206" s="0" t="s">
        <v>325</v>
      </c>
      <c r="D3206" s="0" t="n">
        <v>20180801</v>
      </c>
      <c r="E3206" s="0" t="s">
        <v>2390</v>
      </c>
      <c r="F3206" s="0" t="n">
        <v>25000</v>
      </c>
      <c r="G3206" s="0" t="n">
        <v>98.981</v>
      </c>
      <c r="H3206" s="0" t="n">
        <v>3.892542</v>
      </c>
      <c r="J3206" s="224" t="n">
        <f aca="false">ROUND(D3206/10000,0)</f>
        <v>2018</v>
      </c>
      <c r="K3206" s="224" t="n">
        <f aca="false">ROUND((D3206-J3206*10000)/100,0)</f>
        <v>8</v>
      </c>
      <c r="L3206" s="224" t="n">
        <f aca="false">D3206-J3206*10000-K3206*100</f>
        <v>1</v>
      </c>
      <c r="M3206" s="325" t="n">
        <f aca="false">DATE(J3206,K3206,L3206)</f>
        <v>43313</v>
      </c>
      <c r="N3206" s="222" t="n">
        <f aca="false">M3206+E3206</f>
        <v>43313.4640277778</v>
      </c>
      <c r="O3206" s="0" t="n">
        <v>98.981</v>
      </c>
      <c r="P3206" s="0" t="n">
        <v>3.892542</v>
      </c>
      <c r="Q3206" s="0" t="s">
        <v>288</v>
      </c>
    </row>
    <row r="3207" customFormat="false" ht="15" hidden="false" customHeight="false" outlineLevel="0" collapsed="false">
      <c r="A3207" s="0" t="s">
        <v>2059</v>
      </c>
      <c r="B3207" s="0" t="s">
        <v>288</v>
      </c>
      <c r="C3207" s="0" t="s">
        <v>325</v>
      </c>
      <c r="D3207" s="0" t="n">
        <v>20180801</v>
      </c>
      <c r="E3207" s="0" t="s">
        <v>2391</v>
      </c>
      <c r="F3207" s="0" t="n">
        <v>5000</v>
      </c>
      <c r="G3207" s="0" t="n">
        <v>98.073</v>
      </c>
      <c r="H3207" s="0" t="n">
        <v>4.111746</v>
      </c>
      <c r="J3207" s="224" t="n">
        <f aca="false">ROUND(D3207/10000,0)</f>
        <v>2018</v>
      </c>
      <c r="K3207" s="224" t="n">
        <f aca="false">ROUND((D3207-J3207*10000)/100,0)</f>
        <v>8</v>
      </c>
      <c r="L3207" s="224" t="n">
        <f aca="false">D3207-J3207*10000-K3207*100</f>
        <v>1</v>
      </c>
      <c r="M3207" s="325" t="n">
        <f aca="false">DATE(J3207,K3207,L3207)</f>
        <v>43313</v>
      </c>
      <c r="N3207" s="222" t="n">
        <f aca="false">M3207+E3207</f>
        <v>43313.4841203704</v>
      </c>
      <c r="O3207" s="0" t="n">
        <v>98.073</v>
      </c>
      <c r="P3207" s="0" t="n">
        <v>4.111746</v>
      </c>
      <c r="Q3207" s="0" t="s">
        <v>288</v>
      </c>
    </row>
    <row r="3208" customFormat="false" ht="15" hidden="false" customHeight="false" outlineLevel="0" collapsed="false">
      <c r="A3208" s="0" t="s">
        <v>2059</v>
      </c>
      <c r="B3208" s="0" t="s">
        <v>288</v>
      </c>
      <c r="C3208" s="0" t="s">
        <v>325</v>
      </c>
      <c r="D3208" s="0" t="n">
        <v>20180801</v>
      </c>
      <c r="E3208" s="0" t="s">
        <v>2391</v>
      </c>
      <c r="F3208" s="0" t="n">
        <v>5000</v>
      </c>
      <c r="G3208" s="0" t="n">
        <v>99.073</v>
      </c>
      <c r="H3208" s="0" t="n">
        <v>3.870462</v>
      </c>
      <c r="J3208" s="224" t="n">
        <f aca="false">ROUND(D3208/10000,0)</f>
        <v>2018</v>
      </c>
      <c r="K3208" s="224" t="n">
        <f aca="false">ROUND((D3208-J3208*10000)/100,0)</f>
        <v>8</v>
      </c>
      <c r="L3208" s="224" t="n">
        <f aca="false">D3208-J3208*10000-K3208*100</f>
        <v>1</v>
      </c>
      <c r="M3208" s="325" t="n">
        <f aca="false">DATE(J3208,K3208,L3208)</f>
        <v>43313</v>
      </c>
      <c r="N3208" s="222" t="n">
        <f aca="false">M3208+E3208</f>
        <v>43313.4841203704</v>
      </c>
      <c r="O3208" s="0" t="n">
        <v>99.073</v>
      </c>
      <c r="P3208" s="0" t="n">
        <v>3.870462</v>
      </c>
      <c r="Q3208" s="0" t="s">
        <v>288</v>
      </c>
    </row>
    <row r="3209" customFormat="false" ht="15" hidden="false" customHeight="false" outlineLevel="0" collapsed="false">
      <c r="A3209" s="0" t="s">
        <v>2059</v>
      </c>
      <c r="B3209" s="0" t="s">
        <v>288</v>
      </c>
      <c r="C3209" s="0" t="s">
        <v>325</v>
      </c>
      <c r="D3209" s="0" t="n">
        <v>20180801</v>
      </c>
      <c r="E3209" s="0" t="s">
        <v>2392</v>
      </c>
      <c r="F3209" s="0" t="n">
        <v>20000</v>
      </c>
      <c r="G3209" s="0" t="n">
        <v>98.925</v>
      </c>
      <c r="H3209" s="0" t="n">
        <v>3.905993</v>
      </c>
      <c r="J3209" s="224" t="n">
        <f aca="false">ROUND(D3209/10000,0)</f>
        <v>2018</v>
      </c>
      <c r="K3209" s="224" t="n">
        <f aca="false">ROUND((D3209-J3209*10000)/100,0)</f>
        <v>8</v>
      </c>
      <c r="L3209" s="224" t="n">
        <f aca="false">D3209-J3209*10000-K3209*100</f>
        <v>1</v>
      </c>
      <c r="M3209" s="325" t="n">
        <f aca="false">DATE(J3209,K3209,L3209)</f>
        <v>43313</v>
      </c>
      <c r="N3209" s="222" t="n">
        <f aca="false">M3209+E3209</f>
        <v>43313.5117592593</v>
      </c>
      <c r="O3209" s="0" t="n">
        <v>98.925</v>
      </c>
      <c r="P3209" s="0" t="n">
        <v>3.905993</v>
      </c>
      <c r="Q3209" s="0" t="s">
        <v>288</v>
      </c>
    </row>
    <row r="3210" customFormat="false" ht="15" hidden="false" customHeight="false" outlineLevel="0" collapsed="false">
      <c r="A3210" s="0" t="s">
        <v>2059</v>
      </c>
      <c r="B3210" s="0" t="s">
        <v>288</v>
      </c>
      <c r="C3210" s="0" t="s">
        <v>325</v>
      </c>
      <c r="D3210" s="0" t="n">
        <v>20180801</v>
      </c>
      <c r="E3210" s="0" t="s">
        <v>2392</v>
      </c>
      <c r="F3210" s="0" t="n">
        <v>20000</v>
      </c>
      <c r="G3210" s="0" t="n">
        <v>98.08</v>
      </c>
      <c r="H3210" s="0" t="n">
        <v>4.110047</v>
      </c>
      <c r="J3210" s="224" t="n">
        <f aca="false">ROUND(D3210/10000,0)</f>
        <v>2018</v>
      </c>
      <c r="K3210" s="224" t="n">
        <f aca="false">ROUND((D3210-J3210*10000)/100,0)</f>
        <v>8</v>
      </c>
      <c r="L3210" s="224" t="n">
        <f aca="false">D3210-J3210*10000-K3210*100</f>
        <v>1</v>
      </c>
      <c r="M3210" s="325" t="n">
        <f aca="false">DATE(J3210,K3210,L3210)</f>
        <v>43313</v>
      </c>
      <c r="N3210" s="222" t="n">
        <f aca="false">M3210+E3210</f>
        <v>43313.5117592593</v>
      </c>
      <c r="O3210" s="0" t="n">
        <v>98.08</v>
      </c>
      <c r="P3210" s="0" t="n">
        <v>4.110047</v>
      </c>
      <c r="Q3210" s="0" t="s">
        <v>288</v>
      </c>
    </row>
    <row r="3211" customFormat="false" ht="15" hidden="false" customHeight="false" outlineLevel="0" collapsed="false">
      <c r="A3211" s="0" t="s">
        <v>2059</v>
      </c>
      <c r="B3211" s="0" t="s">
        <v>288</v>
      </c>
      <c r="C3211" s="0" t="s">
        <v>325</v>
      </c>
      <c r="D3211" s="0" t="n">
        <v>20180801</v>
      </c>
      <c r="E3211" s="0" t="s">
        <v>2393</v>
      </c>
      <c r="F3211" s="0" t="n">
        <v>20000</v>
      </c>
      <c r="G3211" s="0" t="n">
        <v>98.08</v>
      </c>
      <c r="H3211" s="0" t="n">
        <v>4.110047</v>
      </c>
      <c r="J3211" s="224" t="n">
        <f aca="false">ROUND(D3211/10000,0)</f>
        <v>2018</v>
      </c>
      <c r="K3211" s="224" t="n">
        <f aca="false">ROUND((D3211-J3211*10000)/100,0)</f>
        <v>8</v>
      </c>
      <c r="L3211" s="224" t="n">
        <f aca="false">D3211-J3211*10000-K3211*100</f>
        <v>1</v>
      </c>
      <c r="M3211" s="325" t="n">
        <f aca="false">DATE(J3211,K3211,L3211)</f>
        <v>43313</v>
      </c>
      <c r="N3211" s="222" t="n">
        <f aca="false">M3211+E3211</f>
        <v>43313.5117939815</v>
      </c>
      <c r="O3211" s="0" t="n">
        <v>98.08</v>
      </c>
      <c r="P3211" s="0" t="n">
        <v>4.110047</v>
      </c>
      <c r="Q3211" s="0" t="s">
        <v>288</v>
      </c>
    </row>
    <row r="3212" customFormat="false" ht="15" hidden="false" customHeight="false" outlineLevel="0" collapsed="false">
      <c r="A3212" s="0" t="s">
        <v>2059</v>
      </c>
      <c r="B3212" s="0" t="s">
        <v>288</v>
      </c>
      <c r="C3212" s="0" t="s">
        <v>325</v>
      </c>
      <c r="D3212" s="0" t="n">
        <v>20180801</v>
      </c>
      <c r="E3212" s="0" t="s">
        <v>2394</v>
      </c>
      <c r="F3212" s="0" t="n">
        <v>30000</v>
      </c>
      <c r="G3212" s="0" t="n">
        <v>98.996</v>
      </c>
      <c r="H3212" s="0" t="n">
        <v>3.88894</v>
      </c>
      <c r="J3212" s="224" t="n">
        <f aca="false">ROUND(D3212/10000,0)</f>
        <v>2018</v>
      </c>
      <c r="K3212" s="224" t="n">
        <f aca="false">ROUND((D3212-J3212*10000)/100,0)</f>
        <v>8</v>
      </c>
      <c r="L3212" s="224" t="n">
        <f aca="false">D3212-J3212*10000-K3212*100</f>
        <v>1</v>
      </c>
      <c r="M3212" s="325" t="n">
        <f aca="false">DATE(J3212,K3212,L3212)</f>
        <v>43313</v>
      </c>
      <c r="N3212" s="222" t="n">
        <f aca="false">M3212+E3212</f>
        <v>43313.5482638889</v>
      </c>
      <c r="O3212" s="0" t="n">
        <v>98.996</v>
      </c>
      <c r="P3212" s="0" t="n">
        <v>3.88894</v>
      </c>
      <c r="Q3212" s="0" t="s">
        <v>288</v>
      </c>
    </row>
    <row r="3213" customFormat="false" ht="15" hidden="false" customHeight="false" outlineLevel="0" collapsed="false">
      <c r="A3213" s="0" t="s">
        <v>2059</v>
      </c>
      <c r="B3213" s="0" t="s">
        <v>288</v>
      </c>
      <c r="C3213" s="0" t="s">
        <v>325</v>
      </c>
      <c r="D3213" s="0" t="n">
        <v>20180801</v>
      </c>
      <c r="E3213" s="0" t="s">
        <v>2395</v>
      </c>
      <c r="F3213" s="0" t="n">
        <v>5000</v>
      </c>
      <c r="G3213" s="0" t="n">
        <v>98.073</v>
      </c>
      <c r="H3213" s="0" t="n">
        <v>4.111746</v>
      </c>
      <c r="J3213" s="224" t="n">
        <f aca="false">ROUND(D3213/10000,0)</f>
        <v>2018</v>
      </c>
      <c r="K3213" s="224" t="n">
        <f aca="false">ROUND((D3213-J3213*10000)/100,0)</f>
        <v>8</v>
      </c>
      <c r="L3213" s="224" t="n">
        <f aca="false">D3213-J3213*10000-K3213*100</f>
        <v>1</v>
      </c>
      <c r="M3213" s="325" t="n">
        <f aca="false">DATE(J3213,K3213,L3213)</f>
        <v>43313</v>
      </c>
      <c r="N3213" s="222" t="n">
        <f aca="false">M3213+E3213</f>
        <v>43313.555625</v>
      </c>
      <c r="O3213" s="0" t="n">
        <v>98.073</v>
      </c>
      <c r="P3213" s="0" t="n">
        <v>4.111746</v>
      </c>
      <c r="Q3213" s="0" t="s">
        <v>288</v>
      </c>
    </row>
    <row r="3214" customFormat="false" ht="15" hidden="false" customHeight="false" outlineLevel="0" collapsed="false">
      <c r="A3214" s="0" t="s">
        <v>2059</v>
      </c>
      <c r="B3214" s="0" t="s">
        <v>288</v>
      </c>
      <c r="C3214" s="0" t="s">
        <v>325</v>
      </c>
      <c r="D3214" s="0" t="n">
        <v>20180801</v>
      </c>
      <c r="E3214" s="0" t="s">
        <v>2395</v>
      </c>
      <c r="F3214" s="0" t="n">
        <v>5000</v>
      </c>
      <c r="G3214" s="0" t="n">
        <v>98.563</v>
      </c>
      <c r="H3214" s="0" t="n">
        <v>3.993161</v>
      </c>
      <c r="J3214" s="224" t="n">
        <f aca="false">ROUND(D3214/10000,0)</f>
        <v>2018</v>
      </c>
      <c r="K3214" s="224" t="n">
        <f aca="false">ROUND((D3214-J3214*10000)/100,0)</f>
        <v>8</v>
      </c>
      <c r="L3214" s="224" t="n">
        <f aca="false">D3214-J3214*10000-K3214*100</f>
        <v>1</v>
      </c>
      <c r="M3214" s="325" t="n">
        <f aca="false">DATE(J3214,K3214,L3214)</f>
        <v>43313</v>
      </c>
      <c r="N3214" s="222" t="n">
        <f aca="false">M3214+E3214</f>
        <v>43313.555625</v>
      </c>
      <c r="O3214" s="0" t="n">
        <v>98.563</v>
      </c>
      <c r="P3214" s="0" t="n">
        <v>3.993161</v>
      </c>
      <c r="Q3214" s="0" t="s">
        <v>288</v>
      </c>
    </row>
    <row r="3215" customFormat="false" ht="15" hidden="false" customHeight="false" outlineLevel="0" collapsed="false">
      <c r="A3215" s="0" t="s">
        <v>2059</v>
      </c>
      <c r="B3215" s="0" t="s">
        <v>288</v>
      </c>
      <c r="C3215" s="0" t="s">
        <v>325</v>
      </c>
      <c r="D3215" s="0" t="n">
        <v>20180801</v>
      </c>
      <c r="E3215" s="0" t="s">
        <v>2396</v>
      </c>
      <c r="F3215" s="0" t="n">
        <v>25000</v>
      </c>
      <c r="G3215" s="0" t="n">
        <v>98.073</v>
      </c>
      <c r="H3215" s="0" t="n">
        <v>4.111746</v>
      </c>
      <c r="J3215" s="224" t="n">
        <f aca="false">ROUND(D3215/10000,0)</f>
        <v>2018</v>
      </c>
      <c r="K3215" s="224" t="n">
        <f aca="false">ROUND((D3215-J3215*10000)/100,0)</f>
        <v>8</v>
      </c>
      <c r="L3215" s="224" t="n">
        <f aca="false">D3215-J3215*10000-K3215*100</f>
        <v>1</v>
      </c>
      <c r="M3215" s="325" t="n">
        <f aca="false">DATE(J3215,K3215,L3215)</f>
        <v>43313</v>
      </c>
      <c r="N3215" s="222" t="n">
        <f aca="false">M3215+E3215</f>
        <v>43313.5711342593</v>
      </c>
      <c r="O3215" s="0" t="n">
        <v>98.073</v>
      </c>
      <c r="P3215" s="0" t="n">
        <v>4.111746</v>
      </c>
      <c r="Q3215" s="0" t="s">
        <v>288</v>
      </c>
    </row>
    <row r="3216" customFormat="false" ht="15" hidden="false" customHeight="false" outlineLevel="0" collapsed="false">
      <c r="A3216" s="0" t="s">
        <v>2059</v>
      </c>
      <c r="B3216" s="0" t="s">
        <v>288</v>
      </c>
      <c r="C3216" s="0" t="s">
        <v>325</v>
      </c>
      <c r="D3216" s="0" t="n">
        <v>20180801</v>
      </c>
      <c r="E3216" s="0" t="s">
        <v>2396</v>
      </c>
      <c r="F3216" s="0" t="n">
        <v>25000</v>
      </c>
      <c r="G3216" s="0" t="n">
        <v>98.223</v>
      </c>
      <c r="H3216" s="0" t="n">
        <v>4.075372</v>
      </c>
      <c r="J3216" s="224" t="n">
        <f aca="false">ROUND(D3216/10000,0)</f>
        <v>2018</v>
      </c>
      <c r="K3216" s="224" t="n">
        <f aca="false">ROUND((D3216-J3216*10000)/100,0)</f>
        <v>8</v>
      </c>
      <c r="L3216" s="224" t="n">
        <f aca="false">D3216-J3216*10000-K3216*100</f>
        <v>1</v>
      </c>
      <c r="M3216" s="325" t="n">
        <f aca="false">DATE(J3216,K3216,L3216)</f>
        <v>43313</v>
      </c>
      <c r="N3216" s="222" t="n">
        <f aca="false">M3216+E3216</f>
        <v>43313.5711342593</v>
      </c>
      <c r="O3216" s="0" t="n">
        <v>98.223</v>
      </c>
      <c r="P3216" s="0" t="n">
        <v>4.075372</v>
      </c>
      <c r="Q3216" s="0" t="s">
        <v>288</v>
      </c>
    </row>
    <row r="3217" customFormat="false" ht="15" hidden="false" customHeight="false" outlineLevel="0" collapsed="false">
      <c r="A3217" s="0" t="s">
        <v>2059</v>
      </c>
      <c r="B3217" s="0" t="s">
        <v>288</v>
      </c>
      <c r="C3217" s="0" t="s">
        <v>325</v>
      </c>
      <c r="D3217" s="0" t="n">
        <v>20180801</v>
      </c>
      <c r="E3217" s="0" t="s">
        <v>2397</v>
      </c>
      <c r="F3217" s="0" t="n">
        <v>3000</v>
      </c>
      <c r="G3217" s="0" t="n">
        <v>98.094</v>
      </c>
      <c r="H3217" s="0" t="n">
        <v>4.10665</v>
      </c>
      <c r="J3217" s="224" t="n">
        <f aca="false">ROUND(D3217/10000,0)</f>
        <v>2018</v>
      </c>
      <c r="K3217" s="224" t="n">
        <f aca="false">ROUND((D3217-J3217*10000)/100,0)</f>
        <v>8</v>
      </c>
      <c r="L3217" s="224" t="n">
        <f aca="false">D3217-J3217*10000-K3217*100</f>
        <v>1</v>
      </c>
      <c r="M3217" s="325" t="n">
        <f aca="false">DATE(J3217,K3217,L3217)</f>
        <v>43313</v>
      </c>
      <c r="N3217" s="222" t="n">
        <f aca="false">M3217+E3217</f>
        <v>43313.5831481482</v>
      </c>
      <c r="O3217" s="0" t="n">
        <v>98.094</v>
      </c>
      <c r="P3217" s="0" t="n">
        <v>4.10665</v>
      </c>
      <c r="Q3217" s="0" t="s">
        <v>288</v>
      </c>
    </row>
    <row r="3218" customFormat="false" ht="15" hidden="false" customHeight="false" outlineLevel="0" collapsed="false">
      <c r="A3218" s="0" t="s">
        <v>2059</v>
      </c>
      <c r="B3218" s="0" t="s">
        <v>288</v>
      </c>
      <c r="C3218" s="0" t="s">
        <v>325</v>
      </c>
      <c r="D3218" s="0" t="n">
        <v>20180801</v>
      </c>
      <c r="E3218" s="0" t="s">
        <v>2397</v>
      </c>
      <c r="F3218" s="0" t="n">
        <v>3000</v>
      </c>
      <c r="G3218" s="0" t="n">
        <v>98.584</v>
      </c>
      <c r="H3218" s="0" t="n">
        <v>3.988094</v>
      </c>
      <c r="J3218" s="224" t="n">
        <f aca="false">ROUND(D3218/10000,0)</f>
        <v>2018</v>
      </c>
      <c r="K3218" s="224" t="n">
        <f aca="false">ROUND((D3218-J3218*10000)/100,0)</f>
        <v>8</v>
      </c>
      <c r="L3218" s="224" t="n">
        <f aca="false">D3218-J3218*10000-K3218*100</f>
        <v>1</v>
      </c>
      <c r="M3218" s="325" t="n">
        <f aca="false">DATE(J3218,K3218,L3218)</f>
        <v>43313</v>
      </c>
      <c r="N3218" s="222" t="n">
        <f aca="false">M3218+E3218</f>
        <v>43313.5831481482</v>
      </c>
      <c r="O3218" s="0" t="n">
        <v>98.584</v>
      </c>
      <c r="P3218" s="0" t="n">
        <v>3.988094</v>
      </c>
      <c r="Q3218" s="0" t="s">
        <v>288</v>
      </c>
    </row>
    <row r="3219" customFormat="false" ht="15" hidden="false" customHeight="false" outlineLevel="0" collapsed="false">
      <c r="A3219" s="0" t="s">
        <v>2059</v>
      </c>
      <c r="B3219" s="0" t="s">
        <v>288</v>
      </c>
      <c r="C3219" s="0" t="s">
        <v>325</v>
      </c>
      <c r="D3219" s="0" t="n">
        <v>20180801</v>
      </c>
      <c r="E3219" s="0" t="s">
        <v>1877</v>
      </c>
      <c r="F3219" s="0" t="n">
        <v>55000</v>
      </c>
      <c r="G3219" s="0" t="n">
        <v>98.094</v>
      </c>
      <c r="H3219" s="0" t="n">
        <v>4.10665</v>
      </c>
      <c r="J3219" s="224" t="n">
        <f aca="false">ROUND(D3219/10000,0)</f>
        <v>2018</v>
      </c>
      <c r="K3219" s="224" t="n">
        <f aca="false">ROUND((D3219-J3219*10000)/100,0)</f>
        <v>8</v>
      </c>
      <c r="L3219" s="224" t="n">
        <f aca="false">D3219-J3219*10000-K3219*100</f>
        <v>1</v>
      </c>
      <c r="M3219" s="325" t="n">
        <f aca="false">DATE(J3219,K3219,L3219)</f>
        <v>43313</v>
      </c>
      <c r="N3219" s="222" t="n">
        <f aca="false">M3219+E3219</f>
        <v>43313.5881944444</v>
      </c>
      <c r="O3219" s="0" t="n">
        <v>98.094</v>
      </c>
      <c r="P3219" s="0" t="n">
        <v>4.10665</v>
      </c>
      <c r="Q3219" s="0" t="s">
        <v>288</v>
      </c>
    </row>
    <row r="3220" customFormat="false" ht="15" hidden="false" customHeight="false" outlineLevel="0" collapsed="false">
      <c r="A3220" s="0" t="s">
        <v>2059</v>
      </c>
      <c r="B3220" s="0" t="s">
        <v>288</v>
      </c>
      <c r="C3220" s="0" t="s">
        <v>325</v>
      </c>
      <c r="D3220" s="0" t="n">
        <v>20180801</v>
      </c>
      <c r="E3220" s="0" t="s">
        <v>1877</v>
      </c>
      <c r="F3220" s="0" t="n">
        <v>55000</v>
      </c>
      <c r="G3220" s="0" t="n">
        <v>99.442</v>
      </c>
      <c r="H3220" s="0" t="n">
        <v>3.782143</v>
      </c>
      <c r="J3220" s="224" t="n">
        <f aca="false">ROUND(D3220/10000,0)</f>
        <v>2018</v>
      </c>
      <c r="K3220" s="224" t="n">
        <f aca="false">ROUND((D3220-J3220*10000)/100,0)</f>
        <v>8</v>
      </c>
      <c r="L3220" s="224" t="n">
        <f aca="false">D3220-J3220*10000-K3220*100</f>
        <v>1</v>
      </c>
      <c r="M3220" s="325" t="n">
        <f aca="false">DATE(J3220,K3220,L3220)</f>
        <v>43313</v>
      </c>
      <c r="N3220" s="222" t="n">
        <f aca="false">M3220+E3220</f>
        <v>43313.5881944444</v>
      </c>
      <c r="O3220" s="0" t="n">
        <v>99.442</v>
      </c>
      <c r="P3220" s="0" t="n">
        <v>3.782143</v>
      </c>
      <c r="Q3220" s="0" t="s">
        <v>288</v>
      </c>
    </row>
    <row r="3221" customFormat="false" ht="15" hidden="false" customHeight="false" outlineLevel="0" collapsed="false">
      <c r="A3221" s="0" t="s">
        <v>2059</v>
      </c>
      <c r="B3221" s="0" t="s">
        <v>288</v>
      </c>
      <c r="C3221" s="0" t="s">
        <v>325</v>
      </c>
      <c r="D3221" s="0" t="n">
        <v>20180801</v>
      </c>
      <c r="E3221" s="0" t="s">
        <v>2398</v>
      </c>
      <c r="F3221" s="0" t="n">
        <v>25000</v>
      </c>
      <c r="G3221" s="0" t="n">
        <v>98.101</v>
      </c>
      <c r="H3221" s="0" t="n">
        <v>4.104951</v>
      </c>
      <c r="J3221" s="224" t="n">
        <f aca="false">ROUND(D3221/10000,0)</f>
        <v>2018</v>
      </c>
      <c r="K3221" s="224" t="n">
        <f aca="false">ROUND((D3221-J3221*10000)/100,0)</f>
        <v>8</v>
      </c>
      <c r="L3221" s="224" t="n">
        <f aca="false">D3221-J3221*10000-K3221*100</f>
        <v>1</v>
      </c>
      <c r="M3221" s="325" t="n">
        <f aca="false">DATE(J3221,K3221,L3221)</f>
        <v>43313</v>
      </c>
      <c r="N3221" s="222" t="n">
        <f aca="false">M3221+E3221</f>
        <v>43313.5947800926</v>
      </c>
      <c r="O3221" s="0" t="n">
        <v>98.101</v>
      </c>
      <c r="P3221" s="0" t="n">
        <v>4.104951</v>
      </c>
      <c r="Q3221" s="0" t="s">
        <v>288</v>
      </c>
    </row>
    <row r="3222" customFormat="false" ht="15" hidden="false" customHeight="false" outlineLevel="0" collapsed="false">
      <c r="A3222" s="0" t="s">
        <v>2059</v>
      </c>
      <c r="B3222" s="0" t="s">
        <v>288</v>
      </c>
      <c r="C3222" s="0" t="s">
        <v>325</v>
      </c>
      <c r="D3222" s="0" t="n">
        <v>20180801</v>
      </c>
      <c r="E3222" s="0" t="s">
        <v>2398</v>
      </c>
      <c r="F3222" s="0" t="n">
        <v>25000</v>
      </c>
      <c r="G3222" s="0" t="n">
        <v>98.101</v>
      </c>
      <c r="H3222" s="0" t="n">
        <v>4.104951</v>
      </c>
      <c r="J3222" s="224" t="n">
        <f aca="false">ROUND(D3222/10000,0)</f>
        <v>2018</v>
      </c>
      <c r="K3222" s="224" t="n">
        <f aca="false">ROUND((D3222-J3222*10000)/100,0)</f>
        <v>8</v>
      </c>
      <c r="L3222" s="224" t="n">
        <f aca="false">D3222-J3222*10000-K3222*100</f>
        <v>1</v>
      </c>
      <c r="M3222" s="325" t="n">
        <f aca="false">DATE(J3222,K3222,L3222)</f>
        <v>43313</v>
      </c>
      <c r="N3222" s="222" t="n">
        <f aca="false">M3222+E3222</f>
        <v>43313.5947800926</v>
      </c>
      <c r="O3222" s="0" t="n">
        <v>98.101</v>
      </c>
      <c r="P3222" s="0" t="n">
        <v>4.104951</v>
      </c>
      <c r="Q3222" s="0" t="s">
        <v>288</v>
      </c>
    </row>
    <row r="3223" customFormat="false" ht="15" hidden="false" customHeight="false" outlineLevel="0" collapsed="false">
      <c r="A3223" s="0" t="s">
        <v>2059</v>
      </c>
      <c r="B3223" s="0" t="s">
        <v>288</v>
      </c>
      <c r="C3223" s="0" t="s">
        <v>325</v>
      </c>
      <c r="D3223" s="0" t="n">
        <v>20180801</v>
      </c>
      <c r="E3223" s="0" t="s">
        <v>1675</v>
      </c>
      <c r="F3223" s="0" t="n">
        <v>35000</v>
      </c>
      <c r="G3223" s="0" t="n">
        <v>98.163</v>
      </c>
      <c r="H3223" s="0" t="n">
        <v>4.089914</v>
      </c>
      <c r="J3223" s="224" t="n">
        <f aca="false">ROUND(D3223/10000,0)</f>
        <v>2018</v>
      </c>
      <c r="K3223" s="224" t="n">
        <f aca="false">ROUND((D3223-J3223*10000)/100,0)</f>
        <v>8</v>
      </c>
      <c r="L3223" s="224" t="n">
        <f aca="false">D3223-J3223*10000-K3223*100</f>
        <v>1</v>
      </c>
      <c r="M3223" s="325" t="n">
        <f aca="false">DATE(J3223,K3223,L3223)</f>
        <v>43313</v>
      </c>
      <c r="N3223" s="222" t="n">
        <f aca="false">M3223+E3223</f>
        <v>43313.6205092593</v>
      </c>
      <c r="O3223" s="0" t="n">
        <v>98.163</v>
      </c>
      <c r="P3223" s="0" t="n">
        <v>4.089914</v>
      </c>
      <c r="Q3223" s="0" t="s">
        <v>288</v>
      </c>
    </row>
    <row r="3224" customFormat="false" ht="15" hidden="false" customHeight="false" outlineLevel="0" collapsed="false">
      <c r="A3224" s="0" t="s">
        <v>2059</v>
      </c>
      <c r="B3224" s="0" t="s">
        <v>288</v>
      </c>
      <c r="C3224" s="0" t="s">
        <v>325</v>
      </c>
      <c r="D3224" s="0" t="n">
        <v>20180801</v>
      </c>
      <c r="E3224" s="0" t="s">
        <v>2399</v>
      </c>
      <c r="F3224" s="0" t="n">
        <v>35000</v>
      </c>
      <c r="G3224" s="0" t="n">
        <v>98.344</v>
      </c>
      <c r="H3224" s="0" t="n">
        <v>4.046077</v>
      </c>
      <c r="J3224" s="224" t="n">
        <f aca="false">ROUND(D3224/10000,0)</f>
        <v>2018</v>
      </c>
      <c r="K3224" s="224" t="n">
        <f aca="false">ROUND((D3224-J3224*10000)/100,0)</f>
        <v>8</v>
      </c>
      <c r="L3224" s="224" t="n">
        <f aca="false">D3224-J3224*10000-K3224*100</f>
        <v>1</v>
      </c>
      <c r="M3224" s="325" t="n">
        <f aca="false">DATE(J3224,K3224,L3224)</f>
        <v>43313</v>
      </c>
      <c r="N3224" s="222" t="n">
        <f aca="false">M3224+E3224</f>
        <v>43313.6215277778</v>
      </c>
      <c r="O3224" s="0" t="n">
        <v>98.344</v>
      </c>
      <c r="P3224" s="0" t="n">
        <v>4.046077</v>
      </c>
      <c r="Q3224" s="0" t="s">
        <v>288</v>
      </c>
    </row>
    <row r="3225" customFormat="false" ht="15" hidden="false" customHeight="false" outlineLevel="0" collapsed="false">
      <c r="A3225" s="0" t="s">
        <v>2059</v>
      </c>
      <c r="B3225" s="0" t="s">
        <v>288</v>
      </c>
      <c r="C3225" s="0" t="s">
        <v>325</v>
      </c>
      <c r="D3225" s="0" t="n">
        <v>20180801</v>
      </c>
      <c r="E3225" s="0" t="s">
        <v>2400</v>
      </c>
      <c r="F3225" s="0" t="n">
        <v>25000</v>
      </c>
      <c r="G3225" s="0" t="n">
        <v>99.254</v>
      </c>
      <c r="H3225" s="0" t="n">
        <v>3.827093</v>
      </c>
      <c r="J3225" s="224" t="n">
        <f aca="false">ROUND(D3225/10000,0)</f>
        <v>2018</v>
      </c>
      <c r="K3225" s="224" t="n">
        <f aca="false">ROUND((D3225-J3225*10000)/100,0)</f>
        <v>8</v>
      </c>
      <c r="L3225" s="224" t="n">
        <f aca="false">D3225-J3225*10000-K3225*100</f>
        <v>1</v>
      </c>
      <c r="M3225" s="325" t="n">
        <f aca="false">DATE(J3225,K3225,L3225)</f>
        <v>43313</v>
      </c>
      <c r="N3225" s="222" t="n">
        <f aca="false">M3225+E3225</f>
        <v>43313.6262268519</v>
      </c>
      <c r="O3225" s="0" t="n">
        <v>99.254</v>
      </c>
      <c r="P3225" s="0" t="n">
        <v>3.827093</v>
      </c>
      <c r="Q3225" s="0" t="s">
        <v>288</v>
      </c>
    </row>
    <row r="3226" customFormat="false" ht="15" hidden="false" customHeight="false" outlineLevel="0" collapsed="false">
      <c r="A3226" s="0" t="s">
        <v>2059</v>
      </c>
      <c r="B3226" s="0" t="s">
        <v>288</v>
      </c>
      <c r="C3226" s="0" t="s">
        <v>325</v>
      </c>
      <c r="D3226" s="0" t="n">
        <v>20180801</v>
      </c>
      <c r="E3226" s="0" t="s">
        <v>2400</v>
      </c>
      <c r="F3226" s="0" t="n">
        <v>25000</v>
      </c>
      <c r="G3226" s="0" t="n">
        <v>98.154</v>
      </c>
      <c r="H3226" s="0" t="n">
        <v>4.092096</v>
      </c>
      <c r="J3226" s="224" t="n">
        <f aca="false">ROUND(D3226/10000,0)</f>
        <v>2018</v>
      </c>
      <c r="K3226" s="224" t="n">
        <f aca="false">ROUND((D3226-J3226*10000)/100,0)</f>
        <v>8</v>
      </c>
      <c r="L3226" s="224" t="n">
        <f aca="false">D3226-J3226*10000-K3226*100</f>
        <v>1</v>
      </c>
      <c r="M3226" s="325" t="n">
        <f aca="false">DATE(J3226,K3226,L3226)</f>
        <v>43313</v>
      </c>
      <c r="N3226" s="222" t="n">
        <f aca="false">M3226+E3226</f>
        <v>43313.6262268519</v>
      </c>
      <c r="O3226" s="0" t="n">
        <v>98.154</v>
      </c>
      <c r="P3226" s="0" t="n">
        <v>4.092096</v>
      </c>
      <c r="Q3226" s="0" t="s">
        <v>288</v>
      </c>
    </row>
    <row r="3227" customFormat="false" ht="15" hidden="false" customHeight="false" outlineLevel="0" collapsed="false">
      <c r="A3227" s="0" t="s">
        <v>2059</v>
      </c>
      <c r="B3227" s="0" t="s">
        <v>288</v>
      </c>
      <c r="C3227" s="0" t="s">
        <v>325</v>
      </c>
      <c r="D3227" s="0" t="n">
        <v>20180801</v>
      </c>
      <c r="E3227" s="0" t="s">
        <v>2401</v>
      </c>
      <c r="F3227" s="0" t="n">
        <v>500000</v>
      </c>
      <c r="G3227" s="0" t="n">
        <v>98.051</v>
      </c>
      <c r="H3227" s="0" t="n">
        <v>4.117087</v>
      </c>
      <c r="J3227" s="224" t="n">
        <f aca="false">ROUND(D3227/10000,0)</f>
        <v>2018</v>
      </c>
      <c r="K3227" s="224" t="n">
        <f aca="false">ROUND((D3227-J3227*10000)/100,0)</f>
        <v>8</v>
      </c>
      <c r="L3227" s="224" t="n">
        <f aca="false">D3227-J3227*10000-K3227*100</f>
        <v>1</v>
      </c>
      <c r="M3227" s="325" t="n">
        <f aca="false">DATE(J3227,K3227,L3227)</f>
        <v>43313</v>
      </c>
      <c r="N3227" s="222" t="n">
        <f aca="false">M3227+E3227</f>
        <v>43313.6337731481</v>
      </c>
      <c r="O3227" s="0" t="n">
        <v>98.051</v>
      </c>
      <c r="P3227" s="0" t="n">
        <v>4.117087</v>
      </c>
      <c r="Q3227" s="0" t="s">
        <v>288</v>
      </c>
    </row>
    <row r="3228" customFormat="false" ht="15" hidden="false" customHeight="false" outlineLevel="0" collapsed="false">
      <c r="A3228" s="0" t="s">
        <v>2059</v>
      </c>
      <c r="B3228" s="0" t="s">
        <v>288</v>
      </c>
      <c r="C3228" s="0" t="s">
        <v>325</v>
      </c>
      <c r="D3228" s="0" t="n">
        <v>20180801</v>
      </c>
      <c r="E3228" s="0" t="s">
        <v>1389</v>
      </c>
      <c r="F3228" s="0" t="n">
        <v>50000</v>
      </c>
      <c r="G3228" s="0" t="n">
        <v>98.1</v>
      </c>
      <c r="H3228" s="0" t="n">
        <v>4.105194</v>
      </c>
      <c r="J3228" s="224" t="n">
        <f aca="false">ROUND(D3228/10000,0)</f>
        <v>2018</v>
      </c>
      <c r="K3228" s="224" t="n">
        <f aca="false">ROUND((D3228-J3228*10000)/100,0)</f>
        <v>8</v>
      </c>
      <c r="L3228" s="224" t="n">
        <f aca="false">D3228-J3228*10000-K3228*100</f>
        <v>1</v>
      </c>
      <c r="M3228" s="325" t="n">
        <f aca="false">DATE(J3228,K3228,L3228)</f>
        <v>43313</v>
      </c>
      <c r="N3228" s="222" t="n">
        <f aca="false">M3228+E3228</f>
        <v>43313.6438194444</v>
      </c>
      <c r="O3228" s="0" t="n">
        <v>98.1</v>
      </c>
      <c r="P3228" s="0" t="n">
        <v>4.105194</v>
      </c>
      <c r="Q3228" s="0" t="s">
        <v>288</v>
      </c>
    </row>
    <row r="3229" customFormat="false" ht="15" hidden="false" customHeight="false" outlineLevel="0" collapsed="false">
      <c r="A3229" s="0" t="s">
        <v>2059</v>
      </c>
      <c r="B3229" s="0" t="s">
        <v>288</v>
      </c>
      <c r="C3229" s="0" t="s">
        <v>325</v>
      </c>
      <c r="D3229" s="0" t="n">
        <v>20180801</v>
      </c>
      <c r="E3229" s="0" t="s">
        <v>1389</v>
      </c>
      <c r="F3229" s="0" t="n">
        <v>50000</v>
      </c>
      <c r="G3229" s="0" t="n">
        <v>98.204</v>
      </c>
      <c r="H3229" s="0" t="n">
        <v>4.079975</v>
      </c>
      <c r="J3229" s="224" t="n">
        <f aca="false">ROUND(D3229/10000,0)</f>
        <v>2018</v>
      </c>
      <c r="K3229" s="224" t="n">
        <f aca="false">ROUND((D3229-J3229*10000)/100,0)</f>
        <v>8</v>
      </c>
      <c r="L3229" s="224" t="n">
        <f aca="false">D3229-J3229*10000-K3229*100</f>
        <v>1</v>
      </c>
      <c r="M3229" s="325" t="n">
        <f aca="false">DATE(J3229,K3229,L3229)</f>
        <v>43313</v>
      </c>
      <c r="N3229" s="222" t="n">
        <f aca="false">M3229+E3229</f>
        <v>43313.6438194444</v>
      </c>
      <c r="O3229" s="0" t="n">
        <v>98.204</v>
      </c>
      <c r="P3229" s="0" t="n">
        <v>4.079975</v>
      </c>
      <c r="Q3229" s="0" t="s">
        <v>288</v>
      </c>
    </row>
    <row r="3230" customFormat="false" ht="15" hidden="false" customHeight="false" outlineLevel="0" collapsed="false">
      <c r="A3230" s="0" t="s">
        <v>2059</v>
      </c>
      <c r="B3230" s="0" t="s">
        <v>288</v>
      </c>
      <c r="C3230" s="0" t="s">
        <v>325</v>
      </c>
      <c r="D3230" s="0" t="n">
        <v>20180801</v>
      </c>
      <c r="E3230" s="0" t="s">
        <v>2402</v>
      </c>
      <c r="F3230" s="0" t="n">
        <v>2000</v>
      </c>
      <c r="G3230" s="0" t="n">
        <v>98.189</v>
      </c>
      <c r="H3230" s="0" t="n">
        <v>4.083611</v>
      </c>
      <c r="J3230" s="224" t="n">
        <f aca="false">ROUND(D3230/10000,0)</f>
        <v>2018</v>
      </c>
      <c r="K3230" s="224" t="n">
        <f aca="false">ROUND((D3230-J3230*10000)/100,0)</f>
        <v>8</v>
      </c>
      <c r="L3230" s="224" t="n">
        <f aca="false">D3230-J3230*10000-K3230*100</f>
        <v>1</v>
      </c>
      <c r="M3230" s="325" t="n">
        <f aca="false">DATE(J3230,K3230,L3230)</f>
        <v>43313</v>
      </c>
      <c r="N3230" s="222" t="n">
        <f aca="false">M3230+E3230</f>
        <v>43313.6461805556</v>
      </c>
      <c r="O3230" s="0" t="n">
        <v>98.189</v>
      </c>
      <c r="P3230" s="0" t="n">
        <v>4.083611</v>
      </c>
      <c r="Q3230" s="0" t="s">
        <v>288</v>
      </c>
    </row>
    <row r="3231" customFormat="false" ht="15" hidden="false" customHeight="false" outlineLevel="0" collapsed="false">
      <c r="A3231" s="0" t="s">
        <v>2059</v>
      </c>
      <c r="B3231" s="0" t="s">
        <v>288</v>
      </c>
      <c r="C3231" s="0" t="s">
        <v>325</v>
      </c>
      <c r="D3231" s="0" t="n">
        <v>20180801</v>
      </c>
      <c r="E3231" s="0" t="s">
        <v>2402</v>
      </c>
      <c r="F3231" s="0" t="n">
        <v>2000</v>
      </c>
      <c r="G3231" s="0" t="n">
        <v>98.389</v>
      </c>
      <c r="H3231" s="0" t="n">
        <v>4.035192</v>
      </c>
      <c r="J3231" s="224" t="n">
        <f aca="false">ROUND(D3231/10000,0)</f>
        <v>2018</v>
      </c>
      <c r="K3231" s="224" t="n">
        <f aca="false">ROUND((D3231-J3231*10000)/100,0)</f>
        <v>8</v>
      </c>
      <c r="L3231" s="224" t="n">
        <f aca="false">D3231-J3231*10000-K3231*100</f>
        <v>1</v>
      </c>
      <c r="M3231" s="325" t="n">
        <f aca="false">DATE(J3231,K3231,L3231)</f>
        <v>43313</v>
      </c>
      <c r="N3231" s="222" t="n">
        <f aca="false">M3231+E3231</f>
        <v>43313.6461805556</v>
      </c>
      <c r="O3231" s="0" t="n">
        <v>98.389</v>
      </c>
      <c r="P3231" s="0" t="n">
        <v>4.035192</v>
      </c>
      <c r="Q3231" s="0" t="s">
        <v>288</v>
      </c>
    </row>
    <row r="3232" customFormat="false" ht="15" hidden="false" customHeight="false" outlineLevel="0" collapsed="false">
      <c r="A3232" s="0" t="s">
        <v>2059</v>
      </c>
      <c r="B3232" s="0" t="s">
        <v>288</v>
      </c>
      <c r="C3232" s="0" t="s">
        <v>325</v>
      </c>
      <c r="D3232" s="0" t="n">
        <v>20180802</v>
      </c>
      <c r="E3232" s="0" t="s">
        <v>2403</v>
      </c>
      <c r="F3232" s="0" t="n">
        <v>150000</v>
      </c>
      <c r="G3232" s="0" t="n">
        <v>98.18</v>
      </c>
      <c r="H3232" s="0" t="n">
        <v>4.086557</v>
      </c>
      <c r="J3232" s="224" t="n">
        <f aca="false">ROUND(D3232/10000,0)</f>
        <v>2018</v>
      </c>
      <c r="K3232" s="224" t="n">
        <f aca="false">ROUND((D3232-J3232*10000)/100,0)</f>
        <v>8</v>
      </c>
      <c r="L3232" s="224" t="n">
        <f aca="false">D3232-J3232*10000-K3232*100</f>
        <v>2</v>
      </c>
      <c r="M3232" s="325" t="n">
        <f aca="false">DATE(J3232,K3232,L3232)</f>
        <v>43314</v>
      </c>
      <c r="N3232" s="222" t="n">
        <f aca="false">M3232+E3232</f>
        <v>43314.4197800926</v>
      </c>
      <c r="O3232" s="0" t="n">
        <v>98.18</v>
      </c>
      <c r="P3232" s="0" t="n">
        <v>4.086557</v>
      </c>
      <c r="Q3232" s="0" t="s">
        <v>288</v>
      </c>
    </row>
    <row r="3233" customFormat="false" ht="15" hidden="false" customHeight="false" outlineLevel="0" collapsed="false">
      <c r="A3233" s="0" t="s">
        <v>2059</v>
      </c>
      <c r="B3233" s="0" t="s">
        <v>288</v>
      </c>
      <c r="C3233" s="0" t="s">
        <v>325</v>
      </c>
      <c r="D3233" s="0" t="n">
        <v>20180802</v>
      </c>
      <c r="E3233" s="0" t="s">
        <v>2403</v>
      </c>
      <c r="F3233" s="0" t="n">
        <v>150000</v>
      </c>
      <c r="G3233" s="0" t="n">
        <v>98.425</v>
      </c>
      <c r="H3233" s="0" t="n">
        <v>4.027154</v>
      </c>
      <c r="J3233" s="224" t="n">
        <f aca="false">ROUND(D3233/10000,0)</f>
        <v>2018</v>
      </c>
      <c r="K3233" s="224" t="n">
        <f aca="false">ROUND((D3233-J3233*10000)/100,0)</f>
        <v>8</v>
      </c>
      <c r="L3233" s="224" t="n">
        <f aca="false">D3233-J3233*10000-K3233*100</f>
        <v>2</v>
      </c>
      <c r="M3233" s="325" t="n">
        <f aca="false">DATE(J3233,K3233,L3233)</f>
        <v>43314</v>
      </c>
      <c r="N3233" s="222" t="n">
        <f aca="false">M3233+E3233</f>
        <v>43314.4197800926</v>
      </c>
      <c r="O3233" s="0" t="n">
        <v>98.425</v>
      </c>
      <c r="P3233" s="0" t="n">
        <v>4.027154</v>
      </c>
      <c r="Q3233" s="0" t="s">
        <v>288</v>
      </c>
    </row>
    <row r="3234" customFormat="false" ht="15" hidden="false" customHeight="false" outlineLevel="0" collapsed="false">
      <c r="A3234" s="0" t="s">
        <v>2059</v>
      </c>
      <c r="B3234" s="0" t="s">
        <v>288</v>
      </c>
      <c r="C3234" s="0" t="s">
        <v>325</v>
      </c>
      <c r="D3234" s="0" t="n">
        <v>20180802</v>
      </c>
      <c r="E3234" s="0" t="s">
        <v>2403</v>
      </c>
      <c r="F3234" s="0" t="n">
        <v>150000</v>
      </c>
      <c r="G3234" s="0" t="n">
        <v>98.18</v>
      </c>
      <c r="H3234" s="0" t="n">
        <v>4.086557</v>
      </c>
      <c r="J3234" s="224" t="n">
        <f aca="false">ROUND(D3234/10000,0)</f>
        <v>2018</v>
      </c>
      <c r="K3234" s="224" t="n">
        <f aca="false">ROUND((D3234-J3234*10000)/100,0)</f>
        <v>8</v>
      </c>
      <c r="L3234" s="224" t="n">
        <f aca="false">D3234-J3234*10000-K3234*100</f>
        <v>2</v>
      </c>
      <c r="M3234" s="325" t="n">
        <f aca="false">DATE(J3234,K3234,L3234)</f>
        <v>43314</v>
      </c>
      <c r="N3234" s="222" t="n">
        <f aca="false">M3234+E3234</f>
        <v>43314.4197800926</v>
      </c>
      <c r="O3234" s="0" t="n">
        <v>98.18</v>
      </c>
      <c r="P3234" s="0" t="n">
        <v>4.086557</v>
      </c>
      <c r="Q3234" s="0" t="s">
        <v>288</v>
      </c>
    </row>
    <row r="3235" customFormat="false" ht="15" hidden="false" customHeight="false" outlineLevel="0" collapsed="false">
      <c r="A3235" s="0" t="s">
        <v>2059</v>
      </c>
      <c r="B3235" s="0" t="s">
        <v>288</v>
      </c>
      <c r="C3235" s="0" t="s">
        <v>325</v>
      </c>
      <c r="D3235" s="0" t="n">
        <v>20180802</v>
      </c>
      <c r="E3235" s="0" t="s">
        <v>2404</v>
      </c>
      <c r="F3235" s="0" t="n">
        <v>5000000</v>
      </c>
      <c r="G3235" s="0" t="n">
        <v>97.972</v>
      </c>
      <c r="H3235" s="0" t="n">
        <v>4.137124</v>
      </c>
      <c r="J3235" s="224" t="n">
        <f aca="false">ROUND(D3235/10000,0)</f>
        <v>2018</v>
      </c>
      <c r="K3235" s="224" t="n">
        <f aca="false">ROUND((D3235-J3235*10000)/100,0)</f>
        <v>8</v>
      </c>
      <c r="L3235" s="224" t="n">
        <f aca="false">D3235-J3235*10000-K3235*100</f>
        <v>2</v>
      </c>
      <c r="M3235" s="325" t="n">
        <f aca="false">DATE(J3235,K3235,L3235)</f>
        <v>43314</v>
      </c>
      <c r="N3235" s="222" t="n">
        <f aca="false">M3235+E3235</f>
        <v>43314.4322106481</v>
      </c>
      <c r="O3235" s="0" t="n">
        <v>97.972</v>
      </c>
      <c r="P3235" s="0" t="n">
        <v>4.137124</v>
      </c>
      <c r="Q3235" s="0" t="s">
        <v>288</v>
      </c>
    </row>
    <row r="3236" customFormat="false" ht="15" hidden="false" customHeight="false" outlineLevel="0" collapsed="false">
      <c r="A3236" s="0" t="s">
        <v>2059</v>
      </c>
      <c r="B3236" s="0" t="s">
        <v>288</v>
      </c>
      <c r="C3236" s="0" t="s">
        <v>325</v>
      </c>
      <c r="D3236" s="0" t="n">
        <v>20180802</v>
      </c>
      <c r="E3236" s="0" t="s">
        <v>2106</v>
      </c>
      <c r="F3236" s="0" t="n">
        <v>15000</v>
      </c>
      <c r="G3236" s="0" t="n">
        <v>98.186</v>
      </c>
      <c r="H3236" s="0" t="n">
        <v>4.0851</v>
      </c>
      <c r="J3236" s="224" t="n">
        <f aca="false">ROUND(D3236/10000,0)</f>
        <v>2018</v>
      </c>
      <c r="K3236" s="224" t="n">
        <f aca="false">ROUND((D3236-J3236*10000)/100,0)</f>
        <v>8</v>
      </c>
      <c r="L3236" s="224" t="n">
        <f aca="false">D3236-J3236*10000-K3236*100</f>
        <v>2</v>
      </c>
      <c r="M3236" s="325" t="n">
        <f aca="false">DATE(J3236,K3236,L3236)</f>
        <v>43314</v>
      </c>
      <c r="N3236" s="222" t="n">
        <f aca="false">M3236+E3236</f>
        <v>43314.4362037037</v>
      </c>
      <c r="O3236" s="0" t="n">
        <v>98.186</v>
      </c>
      <c r="P3236" s="0" t="n">
        <v>4.0851</v>
      </c>
      <c r="Q3236" s="0" t="s">
        <v>288</v>
      </c>
    </row>
    <row r="3237" customFormat="false" ht="15" hidden="false" customHeight="false" outlineLevel="0" collapsed="false">
      <c r="A3237" s="0" t="s">
        <v>2059</v>
      </c>
      <c r="B3237" s="0" t="s">
        <v>288</v>
      </c>
      <c r="C3237" s="0" t="s">
        <v>325</v>
      </c>
      <c r="D3237" s="0" t="n">
        <v>20180802</v>
      </c>
      <c r="E3237" s="0" t="s">
        <v>2106</v>
      </c>
      <c r="F3237" s="0" t="n">
        <v>15000</v>
      </c>
      <c r="G3237" s="0" t="n">
        <v>98.311</v>
      </c>
      <c r="H3237" s="0" t="n">
        <v>4.054773</v>
      </c>
      <c r="J3237" s="224" t="n">
        <f aca="false">ROUND(D3237/10000,0)</f>
        <v>2018</v>
      </c>
      <c r="K3237" s="224" t="n">
        <f aca="false">ROUND((D3237-J3237*10000)/100,0)</f>
        <v>8</v>
      </c>
      <c r="L3237" s="224" t="n">
        <f aca="false">D3237-J3237*10000-K3237*100</f>
        <v>2</v>
      </c>
      <c r="M3237" s="325" t="n">
        <f aca="false">DATE(J3237,K3237,L3237)</f>
        <v>43314</v>
      </c>
      <c r="N3237" s="222" t="n">
        <f aca="false">M3237+E3237</f>
        <v>43314.4362037037</v>
      </c>
      <c r="O3237" s="0" t="n">
        <v>98.311</v>
      </c>
      <c r="P3237" s="0" t="n">
        <v>4.054773</v>
      </c>
      <c r="Q3237" s="0" t="s">
        <v>288</v>
      </c>
    </row>
    <row r="3238" customFormat="false" ht="15" hidden="false" customHeight="false" outlineLevel="0" collapsed="false">
      <c r="A3238" s="0" t="s">
        <v>2059</v>
      </c>
      <c r="B3238" s="0" t="s">
        <v>288</v>
      </c>
      <c r="C3238" s="0" t="s">
        <v>325</v>
      </c>
      <c r="D3238" s="0" t="n">
        <v>20180802</v>
      </c>
      <c r="E3238" s="0" t="s">
        <v>2405</v>
      </c>
      <c r="F3238" s="0" t="n">
        <v>15000</v>
      </c>
      <c r="G3238" s="0" t="n">
        <v>98.2112</v>
      </c>
      <c r="H3238" s="0" t="n">
        <v>4.078983</v>
      </c>
      <c r="J3238" s="224" t="n">
        <f aca="false">ROUND(D3238/10000,0)</f>
        <v>2018</v>
      </c>
      <c r="K3238" s="224" t="n">
        <f aca="false">ROUND((D3238-J3238*10000)/100,0)</f>
        <v>8</v>
      </c>
      <c r="L3238" s="224" t="n">
        <f aca="false">D3238-J3238*10000-K3238*100</f>
        <v>2</v>
      </c>
      <c r="M3238" s="325" t="n">
        <f aca="false">DATE(J3238,K3238,L3238)</f>
        <v>43314</v>
      </c>
      <c r="N3238" s="222" t="n">
        <f aca="false">M3238+E3238</f>
        <v>43314.4694212963</v>
      </c>
      <c r="O3238" s="0" t="n">
        <v>98.2112</v>
      </c>
      <c r="P3238" s="0" t="n">
        <v>4.078983</v>
      </c>
      <c r="Q3238" s="0" t="s">
        <v>288</v>
      </c>
    </row>
    <row r="3239" customFormat="false" ht="15" hidden="false" customHeight="false" outlineLevel="0" collapsed="false">
      <c r="A3239" s="0" t="s">
        <v>2059</v>
      </c>
      <c r="B3239" s="0" t="s">
        <v>288</v>
      </c>
      <c r="C3239" s="0" t="s">
        <v>325</v>
      </c>
      <c r="D3239" s="0" t="n">
        <v>20180802</v>
      </c>
      <c r="E3239" s="0" t="s">
        <v>2405</v>
      </c>
      <c r="F3239" s="0" t="n">
        <v>15000</v>
      </c>
      <c r="G3239" s="0" t="n">
        <v>99.5612</v>
      </c>
      <c r="H3239" s="0" t="n">
        <v>3.753903</v>
      </c>
      <c r="J3239" s="224" t="n">
        <f aca="false">ROUND(D3239/10000,0)</f>
        <v>2018</v>
      </c>
      <c r="K3239" s="224" t="n">
        <f aca="false">ROUND((D3239-J3239*10000)/100,0)</f>
        <v>8</v>
      </c>
      <c r="L3239" s="224" t="n">
        <f aca="false">D3239-J3239*10000-K3239*100</f>
        <v>2</v>
      </c>
      <c r="M3239" s="325" t="n">
        <f aca="false">DATE(J3239,K3239,L3239)</f>
        <v>43314</v>
      </c>
      <c r="N3239" s="222" t="n">
        <f aca="false">M3239+E3239</f>
        <v>43314.4694212963</v>
      </c>
      <c r="O3239" s="0" t="n">
        <v>99.5612</v>
      </c>
      <c r="P3239" s="0" t="n">
        <v>3.753903</v>
      </c>
      <c r="Q3239" s="0" t="s">
        <v>288</v>
      </c>
    </row>
    <row r="3240" customFormat="false" ht="15" hidden="false" customHeight="false" outlineLevel="0" collapsed="false">
      <c r="A3240" s="0" t="s">
        <v>2059</v>
      </c>
      <c r="B3240" s="0" t="s">
        <v>288</v>
      </c>
      <c r="C3240" s="0" t="s">
        <v>325</v>
      </c>
      <c r="D3240" s="0" t="n">
        <v>20180802</v>
      </c>
      <c r="E3240" s="0" t="s">
        <v>2406</v>
      </c>
      <c r="F3240" s="0" t="n">
        <v>45000</v>
      </c>
      <c r="G3240" s="0" t="n">
        <v>98.267</v>
      </c>
      <c r="H3240" s="0" t="n">
        <v>4.065443</v>
      </c>
      <c r="J3240" s="224" t="n">
        <f aca="false">ROUND(D3240/10000,0)</f>
        <v>2018</v>
      </c>
      <c r="K3240" s="224" t="n">
        <f aca="false">ROUND((D3240-J3240*10000)/100,0)</f>
        <v>8</v>
      </c>
      <c r="L3240" s="224" t="n">
        <f aca="false">D3240-J3240*10000-K3240*100</f>
        <v>2</v>
      </c>
      <c r="M3240" s="325" t="n">
        <f aca="false">DATE(J3240,K3240,L3240)</f>
        <v>43314</v>
      </c>
      <c r="N3240" s="222" t="n">
        <f aca="false">M3240+E3240</f>
        <v>43314.4988425926</v>
      </c>
      <c r="O3240" s="0" t="n">
        <v>98.267</v>
      </c>
      <c r="P3240" s="0" t="n">
        <v>4.065443</v>
      </c>
      <c r="Q3240" s="0" t="s">
        <v>288</v>
      </c>
    </row>
    <row r="3241" customFormat="false" ht="15" hidden="false" customHeight="false" outlineLevel="0" collapsed="false">
      <c r="A3241" s="0" t="s">
        <v>2059</v>
      </c>
      <c r="B3241" s="0" t="s">
        <v>288</v>
      </c>
      <c r="C3241" s="0" t="s">
        <v>325</v>
      </c>
      <c r="D3241" s="0" t="n">
        <v>20180802</v>
      </c>
      <c r="E3241" s="0" t="s">
        <v>2406</v>
      </c>
      <c r="F3241" s="0" t="n">
        <v>45000</v>
      </c>
      <c r="G3241" s="0" t="n">
        <v>98.223</v>
      </c>
      <c r="H3241" s="0" t="n">
        <v>4.076119</v>
      </c>
      <c r="J3241" s="224" t="n">
        <f aca="false">ROUND(D3241/10000,0)</f>
        <v>2018</v>
      </c>
      <c r="K3241" s="224" t="n">
        <f aca="false">ROUND((D3241-J3241*10000)/100,0)</f>
        <v>8</v>
      </c>
      <c r="L3241" s="224" t="n">
        <f aca="false">D3241-J3241*10000-K3241*100</f>
        <v>2</v>
      </c>
      <c r="M3241" s="325" t="n">
        <f aca="false">DATE(J3241,K3241,L3241)</f>
        <v>43314</v>
      </c>
      <c r="N3241" s="222" t="n">
        <f aca="false">M3241+E3241</f>
        <v>43314.4988425926</v>
      </c>
      <c r="O3241" s="0" t="n">
        <v>98.223</v>
      </c>
      <c r="P3241" s="0" t="n">
        <v>4.076119</v>
      </c>
      <c r="Q3241" s="0" t="s">
        <v>288</v>
      </c>
    </row>
    <row r="3242" customFormat="false" ht="15" hidden="false" customHeight="false" outlineLevel="0" collapsed="false">
      <c r="A3242" s="0" t="s">
        <v>2059</v>
      </c>
      <c r="B3242" s="0" t="s">
        <v>288</v>
      </c>
      <c r="C3242" s="0" t="s">
        <v>325</v>
      </c>
      <c r="D3242" s="0" t="n">
        <v>20180802</v>
      </c>
      <c r="E3242" s="0" t="s">
        <v>2407</v>
      </c>
      <c r="F3242" s="0" t="n">
        <v>40000</v>
      </c>
      <c r="G3242" s="0" t="n">
        <v>98.241</v>
      </c>
      <c r="H3242" s="0" t="n">
        <v>4.071751</v>
      </c>
      <c r="J3242" s="224" t="n">
        <f aca="false">ROUND(D3242/10000,0)</f>
        <v>2018</v>
      </c>
      <c r="K3242" s="224" t="n">
        <f aca="false">ROUND((D3242-J3242*10000)/100,0)</f>
        <v>8</v>
      </c>
      <c r="L3242" s="224" t="n">
        <f aca="false">D3242-J3242*10000-K3242*100</f>
        <v>2</v>
      </c>
      <c r="M3242" s="325" t="n">
        <f aca="false">DATE(J3242,K3242,L3242)</f>
        <v>43314</v>
      </c>
      <c r="N3242" s="222" t="n">
        <f aca="false">M3242+E3242</f>
        <v>43314.5007175926</v>
      </c>
      <c r="O3242" s="0" t="n">
        <v>98.241</v>
      </c>
      <c r="P3242" s="0" t="n">
        <v>4.071751</v>
      </c>
      <c r="Q3242" s="0" t="s">
        <v>288</v>
      </c>
    </row>
    <row r="3243" customFormat="false" ht="15" hidden="false" customHeight="false" outlineLevel="0" collapsed="false">
      <c r="A3243" s="0" t="s">
        <v>2059</v>
      </c>
      <c r="B3243" s="0" t="s">
        <v>288</v>
      </c>
      <c r="C3243" s="0" t="s">
        <v>325</v>
      </c>
      <c r="D3243" s="0" t="n">
        <v>20180802</v>
      </c>
      <c r="E3243" s="0" t="s">
        <v>2407</v>
      </c>
      <c r="F3243" s="0" t="n">
        <v>40000</v>
      </c>
      <c r="G3243" s="0" t="n">
        <v>98.341</v>
      </c>
      <c r="H3243" s="0" t="n">
        <v>4.047502</v>
      </c>
      <c r="J3243" s="224" t="n">
        <f aca="false">ROUND(D3243/10000,0)</f>
        <v>2018</v>
      </c>
      <c r="K3243" s="224" t="n">
        <f aca="false">ROUND((D3243-J3243*10000)/100,0)</f>
        <v>8</v>
      </c>
      <c r="L3243" s="224" t="n">
        <f aca="false">D3243-J3243*10000-K3243*100</f>
        <v>2</v>
      </c>
      <c r="M3243" s="325" t="n">
        <f aca="false">DATE(J3243,K3243,L3243)</f>
        <v>43314</v>
      </c>
      <c r="N3243" s="222" t="n">
        <f aca="false">M3243+E3243</f>
        <v>43314.5007175926</v>
      </c>
      <c r="O3243" s="0" t="n">
        <v>98.341</v>
      </c>
      <c r="P3243" s="0" t="n">
        <v>4.047502</v>
      </c>
      <c r="Q3243" s="0" t="s">
        <v>288</v>
      </c>
    </row>
    <row r="3244" customFormat="false" ht="15" hidden="false" customHeight="false" outlineLevel="0" collapsed="false">
      <c r="A3244" s="0" t="s">
        <v>2059</v>
      </c>
      <c r="B3244" s="0" t="s">
        <v>288</v>
      </c>
      <c r="C3244" s="0" t="s">
        <v>325</v>
      </c>
      <c r="D3244" s="0" t="n">
        <v>20180802</v>
      </c>
      <c r="E3244" s="0" t="s">
        <v>2407</v>
      </c>
      <c r="F3244" s="0" t="n">
        <v>40000</v>
      </c>
      <c r="G3244" s="0" t="n">
        <v>98.241</v>
      </c>
      <c r="H3244" s="0" t="n">
        <v>4.071751</v>
      </c>
      <c r="J3244" s="224" t="n">
        <f aca="false">ROUND(D3244/10000,0)</f>
        <v>2018</v>
      </c>
      <c r="K3244" s="224" t="n">
        <f aca="false">ROUND((D3244-J3244*10000)/100,0)</f>
        <v>8</v>
      </c>
      <c r="L3244" s="224" t="n">
        <f aca="false">D3244-J3244*10000-K3244*100</f>
        <v>2</v>
      </c>
      <c r="M3244" s="325" t="n">
        <f aca="false">DATE(J3244,K3244,L3244)</f>
        <v>43314</v>
      </c>
      <c r="N3244" s="222" t="n">
        <f aca="false">M3244+E3244</f>
        <v>43314.5007175926</v>
      </c>
      <c r="O3244" s="0" t="n">
        <v>98.241</v>
      </c>
      <c r="P3244" s="0" t="n">
        <v>4.071751</v>
      </c>
      <c r="Q3244" s="0" t="s">
        <v>288</v>
      </c>
    </row>
    <row r="3245" customFormat="false" ht="15" hidden="false" customHeight="false" outlineLevel="0" collapsed="false">
      <c r="A3245" s="0" t="s">
        <v>2059</v>
      </c>
      <c r="B3245" s="0" t="s">
        <v>288</v>
      </c>
      <c r="C3245" s="0" t="s">
        <v>325</v>
      </c>
      <c r="D3245" s="0" t="n">
        <v>20180802</v>
      </c>
      <c r="E3245" s="0" t="s">
        <v>2408</v>
      </c>
      <c r="F3245" s="0" t="n">
        <v>25000</v>
      </c>
      <c r="G3245" s="0" t="n">
        <v>98.29</v>
      </c>
      <c r="H3245" s="0" t="n">
        <v>4.059865</v>
      </c>
      <c r="J3245" s="224" t="n">
        <f aca="false">ROUND(D3245/10000,0)</f>
        <v>2018</v>
      </c>
      <c r="K3245" s="224" t="n">
        <f aca="false">ROUND((D3245-J3245*10000)/100,0)</f>
        <v>8</v>
      </c>
      <c r="L3245" s="224" t="n">
        <f aca="false">D3245-J3245*10000-K3245*100</f>
        <v>2</v>
      </c>
      <c r="M3245" s="325" t="n">
        <f aca="false">DATE(J3245,K3245,L3245)</f>
        <v>43314</v>
      </c>
      <c r="N3245" s="222" t="n">
        <f aca="false">M3245+E3245</f>
        <v>43314.5011111111</v>
      </c>
      <c r="O3245" s="0" t="n">
        <v>98.29</v>
      </c>
      <c r="P3245" s="0" t="n">
        <v>4.059865</v>
      </c>
      <c r="Q3245" s="0" t="s">
        <v>288</v>
      </c>
    </row>
    <row r="3246" customFormat="false" ht="15" hidden="false" customHeight="false" outlineLevel="0" collapsed="false">
      <c r="A3246" s="0" t="s">
        <v>2059</v>
      </c>
      <c r="B3246" s="0" t="s">
        <v>288</v>
      </c>
      <c r="C3246" s="0" t="s">
        <v>325</v>
      </c>
      <c r="D3246" s="0" t="n">
        <v>20180802</v>
      </c>
      <c r="E3246" s="0" t="s">
        <v>2408</v>
      </c>
      <c r="F3246" s="0" t="n">
        <v>25000</v>
      </c>
      <c r="G3246" s="0" t="n">
        <v>99.469</v>
      </c>
      <c r="H3246" s="0" t="n">
        <v>3.775941</v>
      </c>
      <c r="J3246" s="224" t="n">
        <f aca="false">ROUND(D3246/10000,0)</f>
        <v>2018</v>
      </c>
      <c r="K3246" s="224" t="n">
        <f aca="false">ROUND((D3246-J3246*10000)/100,0)</f>
        <v>8</v>
      </c>
      <c r="L3246" s="224" t="n">
        <f aca="false">D3246-J3246*10000-K3246*100</f>
        <v>2</v>
      </c>
      <c r="M3246" s="325" t="n">
        <f aca="false">DATE(J3246,K3246,L3246)</f>
        <v>43314</v>
      </c>
      <c r="N3246" s="222" t="n">
        <f aca="false">M3246+E3246</f>
        <v>43314.5011111111</v>
      </c>
      <c r="O3246" s="0" t="n">
        <v>99.469</v>
      </c>
      <c r="P3246" s="0" t="n">
        <v>3.775941</v>
      </c>
      <c r="Q3246" s="0" t="s">
        <v>288</v>
      </c>
    </row>
    <row r="3247" customFormat="false" ht="15" hidden="false" customHeight="false" outlineLevel="0" collapsed="false">
      <c r="A3247" s="0" t="s">
        <v>2059</v>
      </c>
      <c r="B3247" s="0" t="s">
        <v>288</v>
      </c>
      <c r="C3247" s="0" t="s">
        <v>325</v>
      </c>
      <c r="D3247" s="0" t="n">
        <v>20180802</v>
      </c>
      <c r="E3247" s="0" t="s">
        <v>2409</v>
      </c>
      <c r="F3247" s="0" t="n">
        <v>15000</v>
      </c>
      <c r="G3247" s="0" t="n">
        <v>98.17</v>
      </c>
      <c r="H3247" s="0" t="n">
        <v>4.088985</v>
      </c>
      <c r="J3247" s="224" t="n">
        <f aca="false">ROUND(D3247/10000,0)</f>
        <v>2018</v>
      </c>
      <c r="K3247" s="224" t="n">
        <f aca="false">ROUND((D3247-J3247*10000)/100,0)</f>
        <v>8</v>
      </c>
      <c r="L3247" s="224" t="n">
        <f aca="false">D3247-J3247*10000-K3247*100</f>
        <v>2</v>
      </c>
      <c r="M3247" s="325" t="n">
        <f aca="false">DATE(J3247,K3247,L3247)</f>
        <v>43314</v>
      </c>
      <c r="N3247" s="222" t="n">
        <f aca="false">M3247+E3247</f>
        <v>43314.5665046296</v>
      </c>
      <c r="O3247" s="0" t="n">
        <v>98.17</v>
      </c>
      <c r="P3247" s="0" t="n">
        <v>4.088985</v>
      </c>
      <c r="Q3247" s="0" t="s">
        <v>288</v>
      </c>
    </row>
    <row r="3248" customFormat="false" ht="15" hidden="false" customHeight="false" outlineLevel="0" collapsed="false">
      <c r="A3248" s="0" t="s">
        <v>2059</v>
      </c>
      <c r="B3248" s="0" t="s">
        <v>288</v>
      </c>
      <c r="C3248" s="0" t="s">
        <v>325</v>
      </c>
      <c r="D3248" s="0" t="n">
        <v>20180802</v>
      </c>
      <c r="E3248" s="0" t="s">
        <v>2409</v>
      </c>
      <c r="F3248" s="0" t="n">
        <v>15000</v>
      </c>
      <c r="G3248" s="0" t="n">
        <v>98.617</v>
      </c>
      <c r="H3248" s="0" t="n">
        <v>3.980722</v>
      </c>
      <c r="J3248" s="224" t="n">
        <f aca="false">ROUND(D3248/10000,0)</f>
        <v>2018</v>
      </c>
      <c r="K3248" s="224" t="n">
        <f aca="false">ROUND((D3248-J3248*10000)/100,0)</f>
        <v>8</v>
      </c>
      <c r="L3248" s="224" t="n">
        <f aca="false">D3248-J3248*10000-K3248*100</f>
        <v>2</v>
      </c>
      <c r="M3248" s="325" t="n">
        <f aca="false">DATE(J3248,K3248,L3248)</f>
        <v>43314</v>
      </c>
      <c r="N3248" s="222" t="n">
        <f aca="false">M3248+E3248</f>
        <v>43314.5665046296</v>
      </c>
      <c r="O3248" s="0" t="n">
        <v>98.617</v>
      </c>
      <c r="P3248" s="0" t="n">
        <v>3.980722</v>
      </c>
      <c r="Q3248" s="0" t="s">
        <v>288</v>
      </c>
    </row>
    <row r="3249" customFormat="false" ht="15" hidden="false" customHeight="false" outlineLevel="0" collapsed="false">
      <c r="A3249" s="0" t="s">
        <v>2059</v>
      </c>
      <c r="B3249" s="0" t="s">
        <v>288</v>
      </c>
      <c r="C3249" s="0" t="s">
        <v>325</v>
      </c>
      <c r="D3249" s="0" t="n">
        <v>20180802</v>
      </c>
      <c r="E3249" s="0" t="s">
        <v>2410</v>
      </c>
      <c r="F3249" s="0" t="n">
        <v>15000</v>
      </c>
      <c r="G3249" s="0" t="n">
        <v>98.17</v>
      </c>
      <c r="H3249" s="0" t="n">
        <v>4.088985</v>
      </c>
      <c r="J3249" s="224" t="n">
        <f aca="false">ROUND(D3249/10000,0)</f>
        <v>2018</v>
      </c>
      <c r="K3249" s="224" t="n">
        <f aca="false">ROUND((D3249-J3249*10000)/100,0)</f>
        <v>8</v>
      </c>
      <c r="L3249" s="224" t="n">
        <f aca="false">D3249-J3249*10000-K3249*100</f>
        <v>2</v>
      </c>
      <c r="M3249" s="325" t="n">
        <f aca="false">DATE(J3249,K3249,L3249)</f>
        <v>43314</v>
      </c>
      <c r="N3249" s="222" t="n">
        <f aca="false">M3249+E3249</f>
        <v>43314.5665162037</v>
      </c>
      <c r="O3249" s="0" t="n">
        <v>98.17</v>
      </c>
      <c r="P3249" s="0" t="n">
        <v>4.088985</v>
      </c>
      <c r="Q3249" s="0" t="s">
        <v>288</v>
      </c>
    </row>
    <row r="3250" customFormat="false" ht="15" hidden="false" customHeight="false" outlineLevel="0" collapsed="false">
      <c r="A3250" s="0" t="s">
        <v>2059</v>
      </c>
      <c r="B3250" s="0" t="s">
        <v>288</v>
      </c>
      <c r="C3250" s="0" t="s">
        <v>325</v>
      </c>
      <c r="D3250" s="0" t="n">
        <v>20180802</v>
      </c>
      <c r="E3250" s="0" t="s">
        <v>2411</v>
      </c>
      <c r="F3250" s="0" t="n">
        <v>15000</v>
      </c>
      <c r="G3250" s="0" t="n">
        <v>98.17</v>
      </c>
      <c r="H3250" s="0" t="n">
        <v>4.088985</v>
      </c>
      <c r="J3250" s="224" t="n">
        <f aca="false">ROUND(D3250/10000,0)</f>
        <v>2018</v>
      </c>
      <c r="K3250" s="224" t="n">
        <f aca="false">ROUND((D3250-J3250*10000)/100,0)</f>
        <v>8</v>
      </c>
      <c r="L3250" s="224" t="n">
        <f aca="false">D3250-J3250*10000-K3250*100</f>
        <v>2</v>
      </c>
      <c r="M3250" s="325" t="n">
        <f aca="false">DATE(J3250,K3250,L3250)</f>
        <v>43314</v>
      </c>
      <c r="N3250" s="222" t="n">
        <f aca="false">M3250+E3250</f>
        <v>43314.5674768519</v>
      </c>
      <c r="O3250" s="0" t="n">
        <v>98.17</v>
      </c>
      <c r="P3250" s="0" t="n">
        <v>4.088985</v>
      </c>
      <c r="Q3250" s="0" t="s">
        <v>288</v>
      </c>
    </row>
    <row r="3251" customFormat="false" ht="15" hidden="false" customHeight="false" outlineLevel="0" collapsed="false">
      <c r="A3251" s="0" t="s">
        <v>2059</v>
      </c>
      <c r="B3251" s="0" t="s">
        <v>288</v>
      </c>
      <c r="C3251" s="0" t="s">
        <v>325</v>
      </c>
      <c r="D3251" s="0" t="n">
        <v>20180802</v>
      </c>
      <c r="E3251" s="0" t="s">
        <v>2411</v>
      </c>
      <c r="F3251" s="0" t="n">
        <v>15000</v>
      </c>
      <c r="G3251" s="0" t="n">
        <v>98.617</v>
      </c>
      <c r="H3251" s="0" t="n">
        <v>3.980722</v>
      </c>
      <c r="J3251" s="224" t="n">
        <f aca="false">ROUND(D3251/10000,0)</f>
        <v>2018</v>
      </c>
      <c r="K3251" s="224" t="n">
        <f aca="false">ROUND((D3251-J3251*10000)/100,0)</f>
        <v>8</v>
      </c>
      <c r="L3251" s="224" t="n">
        <f aca="false">D3251-J3251*10000-K3251*100</f>
        <v>2</v>
      </c>
      <c r="M3251" s="325" t="n">
        <f aca="false">DATE(J3251,K3251,L3251)</f>
        <v>43314</v>
      </c>
      <c r="N3251" s="222" t="n">
        <f aca="false">M3251+E3251</f>
        <v>43314.5674768519</v>
      </c>
      <c r="O3251" s="0" t="n">
        <v>98.617</v>
      </c>
      <c r="P3251" s="0" t="n">
        <v>3.980722</v>
      </c>
      <c r="Q3251" s="0" t="s">
        <v>288</v>
      </c>
    </row>
    <row r="3252" customFormat="false" ht="15" hidden="false" customHeight="false" outlineLevel="0" collapsed="false">
      <c r="A3252" s="0" t="s">
        <v>2059</v>
      </c>
      <c r="B3252" s="0" t="s">
        <v>288</v>
      </c>
      <c r="C3252" s="0" t="s">
        <v>325</v>
      </c>
      <c r="D3252" s="0" t="n">
        <v>20180802</v>
      </c>
      <c r="E3252" s="0" t="s">
        <v>2412</v>
      </c>
      <c r="F3252" s="0" t="n">
        <v>15000</v>
      </c>
      <c r="G3252" s="0" t="n">
        <v>98.17</v>
      </c>
      <c r="H3252" s="0" t="n">
        <v>4.088985</v>
      </c>
      <c r="J3252" s="224" t="n">
        <f aca="false">ROUND(D3252/10000,0)</f>
        <v>2018</v>
      </c>
      <c r="K3252" s="224" t="n">
        <f aca="false">ROUND((D3252-J3252*10000)/100,0)</f>
        <v>8</v>
      </c>
      <c r="L3252" s="224" t="n">
        <f aca="false">D3252-J3252*10000-K3252*100</f>
        <v>2</v>
      </c>
      <c r="M3252" s="325" t="n">
        <f aca="false">DATE(J3252,K3252,L3252)</f>
        <v>43314</v>
      </c>
      <c r="N3252" s="222" t="n">
        <f aca="false">M3252+E3252</f>
        <v>43314.5674884259</v>
      </c>
      <c r="O3252" s="0" t="n">
        <v>98.17</v>
      </c>
      <c r="P3252" s="0" t="n">
        <v>4.088985</v>
      </c>
      <c r="Q3252" s="0" t="s">
        <v>288</v>
      </c>
    </row>
    <row r="3253" customFormat="false" ht="15" hidden="false" customHeight="false" outlineLevel="0" collapsed="false">
      <c r="A3253" s="0" t="s">
        <v>2059</v>
      </c>
      <c r="B3253" s="0" t="s">
        <v>288</v>
      </c>
      <c r="C3253" s="0" t="s">
        <v>325</v>
      </c>
      <c r="D3253" s="0" t="n">
        <v>20180802</v>
      </c>
      <c r="E3253" s="0" t="s">
        <v>2413</v>
      </c>
      <c r="F3253" s="0" t="n">
        <v>10000</v>
      </c>
      <c r="G3253" s="0" t="n">
        <v>98.276</v>
      </c>
      <c r="H3253" s="0" t="n">
        <v>4.06326</v>
      </c>
      <c r="J3253" s="224" t="n">
        <f aca="false">ROUND(D3253/10000,0)</f>
        <v>2018</v>
      </c>
      <c r="K3253" s="224" t="n">
        <f aca="false">ROUND((D3253-J3253*10000)/100,0)</f>
        <v>8</v>
      </c>
      <c r="L3253" s="224" t="n">
        <f aca="false">D3253-J3253*10000-K3253*100</f>
        <v>2</v>
      </c>
      <c r="M3253" s="325" t="n">
        <f aca="false">DATE(J3253,K3253,L3253)</f>
        <v>43314</v>
      </c>
      <c r="N3253" s="222" t="n">
        <f aca="false">M3253+E3253</f>
        <v>43314.5675</v>
      </c>
      <c r="O3253" s="0" t="n">
        <v>98.276</v>
      </c>
      <c r="P3253" s="0" t="n">
        <v>4.06326</v>
      </c>
      <c r="Q3253" s="0" t="s">
        <v>288</v>
      </c>
    </row>
    <row r="3254" customFormat="false" ht="15" hidden="false" customHeight="false" outlineLevel="0" collapsed="false">
      <c r="A3254" s="0" t="s">
        <v>2059</v>
      </c>
      <c r="B3254" s="0" t="s">
        <v>288</v>
      </c>
      <c r="C3254" s="0" t="s">
        <v>325</v>
      </c>
      <c r="D3254" s="0" t="n">
        <v>20180802</v>
      </c>
      <c r="E3254" s="0" t="s">
        <v>2413</v>
      </c>
      <c r="F3254" s="0" t="n">
        <v>10000</v>
      </c>
      <c r="G3254" s="0" t="n">
        <v>98.276</v>
      </c>
      <c r="H3254" s="0" t="n">
        <v>4.06326</v>
      </c>
      <c r="J3254" s="224" t="n">
        <f aca="false">ROUND(D3254/10000,0)</f>
        <v>2018</v>
      </c>
      <c r="K3254" s="224" t="n">
        <f aca="false">ROUND((D3254-J3254*10000)/100,0)</f>
        <v>8</v>
      </c>
      <c r="L3254" s="224" t="n">
        <f aca="false">D3254-J3254*10000-K3254*100</f>
        <v>2</v>
      </c>
      <c r="M3254" s="325" t="n">
        <f aca="false">DATE(J3254,K3254,L3254)</f>
        <v>43314</v>
      </c>
      <c r="N3254" s="222" t="n">
        <f aca="false">M3254+E3254</f>
        <v>43314.5675</v>
      </c>
      <c r="O3254" s="0" t="n">
        <v>98.276</v>
      </c>
      <c r="P3254" s="0" t="n">
        <v>4.06326</v>
      </c>
      <c r="Q3254" s="0" t="s">
        <v>288</v>
      </c>
    </row>
    <row r="3255" customFormat="false" ht="15" hidden="false" customHeight="false" outlineLevel="0" collapsed="false">
      <c r="A3255" s="0" t="s">
        <v>2059</v>
      </c>
      <c r="B3255" s="0" t="s">
        <v>288</v>
      </c>
      <c r="C3255" s="0" t="s">
        <v>325</v>
      </c>
      <c r="D3255" s="0" t="n">
        <v>20180802</v>
      </c>
      <c r="E3255" s="0" t="s">
        <v>2414</v>
      </c>
      <c r="F3255" s="0" t="n">
        <v>22000</v>
      </c>
      <c r="G3255" s="0" t="n">
        <v>99.215</v>
      </c>
      <c r="H3255" s="0" t="n">
        <v>3.836777</v>
      </c>
      <c r="J3255" s="224" t="n">
        <f aca="false">ROUND(D3255/10000,0)</f>
        <v>2018</v>
      </c>
      <c r="K3255" s="224" t="n">
        <f aca="false">ROUND((D3255-J3255*10000)/100,0)</f>
        <v>8</v>
      </c>
      <c r="L3255" s="224" t="n">
        <f aca="false">D3255-J3255*10000-K3255*100</f>
        <v>2</v>
      </c>
      <c r="M3255" s="325" t="n">
        <f aca="false">DATE(J3255,K3255,L3255)</f>
        <v>43314</v>
      </c>
      <c r="N3255" s="222" t="n">
        <f aca="false">M3255+E3255</f>
        <v>43314.5731134259</v>
      </c>
      <c r="O3255" s="0" t="n">
        <v>99.215</v>
      </c>
      <c r="P3255" s="0" t="n">
        <v>3.836777</v>
      </c>
      <c r="Q3255" s="0" t="s">
        <v>288</v>
      </c>
    </row>
    <row r="3256" customFormat="false" ht="15" hidden="false" customHeight="false" outlineLevel="0" collapsed="false">
      <c r="A3256" s="0" t="s">
        <v>2059</v>
      </c>
      <c r="B3256" s="0" t="s">
        <v>288</v>
      </c>
      <c r="C3256" s="0" t="s">
        <v>325</v>
      </c>
      <c r="D3256" s="0" t="n">
        <v>20180802</v>
      </c>
      <c r="E3256" s="0" t="s">
        <v>2415</v>
      </c>
      <c r="F3256" s="0" t="n">
        <v>10000</v>
      </c>
      <c r="G3256" s="0" t="n">
        <v>98.485</v>
      </c>
      <c r="H3256" s="0" t="n">
        <v>4.012633</v>
      </c>
      <c r="J3256" s="224" t="n">
        <f aca="false">ROUND(D3256/10000,0)</f>
        <v>2018</v>
      </c>
      <c r="K3256" s="224" t="n">
        <f aca="false">ROUND((D3256-J3256*10000)/100,0)</f>
        <v>8</v>
      </c>
      <c r="L3256" s="224" t="n">
        <f aca="false">D3256-J3256*10000-K3256*100</f>
        <v>2</v>
      </c>
      <c r="M3256" s="325" t="n">
        <f aca="false">DATE(J3256,K3256,L3256)</f>
        <v>43314</v>
      </c>
      <c r="N3256" s="222" t="n">
        <f aca="false">M3256+E3256</f>
        <v>43314.5803125</v>
      </c>
      <c r="O3256" s="0" t="n">
        <v>98.485</v>
      </c>
      <c r="P3256" s="0" t="n">
        <v>4.012633</v>
      </c>
      <c r="Q3256" s="0" t="s">
        <v>288</v>
      </c>
    </row>
    <row r="3257" customFormat="false" ht="15" hidden="false" customHeight="false" outlineLevel="0" collapsed="false">
      <c r="A3257" s="0" t="s">
        <v>2059</v>
      </c>
      <c r="B3257" s="0" t="s">
        <v>288</v>
      </c>
      <c r="C3257" s="0" t="s">
        <v>325</v>
      </c>
      <c r="D3257" s="0" t="n">
        <v>20180802</v>
      </c>
      <c r="E3257" s="0" t="s">
        <v>2415</v>
      </c>
      <c r="F3257" s="0" t="n">
        <v>10000</v>
      </c>
      <c r="G3257" s="0" t="n">
        <v>98.21</v>
      </c>
      <c r="H3257" s="0" t="n">
        <v>4.079274</v>
      </c>
      <c r="J3257" s="224" t="n">
        <f aca="false">ROUND(D3257/10000,0)</f>
        <v>2018</v>
      </c>
      <c r="K3257" s="224" t="n">
        <f aca="false">ROUND((D3257-J3257*10000)/100,0)</f>
        <v>8</v>
      </c>
      <c r="L3257" s="224" t="n">
        <f aca="false">D3257-J3257*10000-K3257*100</f>
        <v>2</v>
      </c>
      <c r="M3257" s="325" t="n">
        <f aca="false">DATE(J3257,K3257,L3257)</f>
        <v>43314</v>
      </c>
      <c r="N3257" s="222" t="n">
        <f aca="false">M3257+E3257</f>
        <v>43314.5803125</v>
      </c>
      <c r="O3257" s="0" t="n">
        <v>98.21</v>
      </c>
      <c r="P3257" s="0" t="n">
        <v>4.079274</v>
      </c>
      <c r="Q3257" s="0" t="s">
        <v>288</v>
      </c>
    </row>
    <row r="3258" customFormat="false" ht="15" hidden="false" customHeight="false" outlineLevel="0" collapsed="false">
      <c r="A3258" s="0" t="s">
        <v>2059</v>
      </c>
      <c r="B3258" s="0" t="s">
        <v>288</v>
      </c>
      <c r="C3258" s="0" t="s">
        <v>325</v>
      </c>
      <c r="D3258" s="0" t="n">
        <v>20180802</v>
      </c>
      <c r="E3258" s="0" t="s">
        <v>2415</v>
      </c>
      <c r="F3258" s="0" t="n">
        <v>10000</v>
      </c>
      <c r="G3258" s="0" t="n">
        <v>99.485</v>
      </c>
      <c r="H3258" s="0" t="n">
        <v>3.772115</v>
      </c>
      <c r="J3258" s="224" t="n">
        <f aca="false">ROUND(D3258/10000,0)</f>
        <v>2018</v>
      </c>
      <c r="K3258" s="224" t="n">
        <f aca="false">ROUND((D3258-J3258*10000)/100,0)</f>
        <v>8</v>
      </c>
      <c r="L3258" s="224" t="n">
        <f aca="false">D3258-J3258*10000-K3258*100</f>
        <v>2</v>
      </c>
      <c r="M3258" s="325" t="n">
        <f aca="false">DATE(J3258,K3258,L3258)</f>
        <v>43314</v>
      </c>
      <c r="N3258" s="222" t="n">
        <f aca="false">M3258+E3258</f>
        <v>43314.5803125</v>
      </c>
      <c r="O3258" s="0" t="n">
        <v>99.485</v>
      </c>
      <c r="P3258" s="0" t="n">
        <v>3.772115</v>
      </c>
      <c r="Q3258" s="0" t="s">
        <v>288</v>
      </c>
    </row>
    <row r="3259" customFormat="false" ht="15" hidden="false" customHeight="false" outlineLevel="0" collapsed="false">
      <c r="A3259" s="0" t="s">
        <v>2059</v>
      </c>
      <c r="B3259" s="0" t="s">
        <v>288</v>
      </c>
      <c r="C3259" s="0" t="s">
        <v>325</v>
      </c>
      <c r="D3259" s="0" t="n">
        <v>20180802</v>
      </c>
      <c r="E3259" s="0" t="s">
        <v>2416</v>
      </c>
      <c r="F3259" s="0" t="n">
        <v>10000</v>
      </c>
      <c r="G3259" s="0" t="n">
        <v>98.237</v>
      </c>
      <c r="H3259" s="0" t="n">
        <v>4.072721</v>
      </c>
      <c r="J3259" s="224" t="n">
        <f aca="false">ROUND(D3259/10000,0)</f>
        <v>2018</v>
      </c>
      <c r="K3259" s="224" t="n">
        <f aca="false">ROUND((D3259-J3259*10000)/100,0)</f>
        <v>8</v>
      </c>
      <c r="L3259" s="224" t="n">
        <f aca="false">D3259-J3259*10000-K3259*100</f>
        <v>2</v>
      </c>
      <c r="M3259" s="325" t="n">
        <f aca="false">DATE(J3259,K3259,L3259)</f>
        <v>43314</v>
      </c>
      <c r="N3259" s="222" t="n">
        <f aca="false">M3259+E3259</f>
        <v>43314.5942708333</v>
      </c>
      <c r="O3259" s="0" t="n">
        <v>98.237</v>
      </c>
      <c r="P3259" s="0" t="n">
        <v>4.072721</v>
      </c>
      <c r="Q3259" s="0" t="s">
        <v>288</v>
      </c>
    </row>
    <row r="3260" customFormat="false" ht="15" hidden="false" customHeight="false" outlineLevel="0" collapsed="false">
      <c r="A3260" s="0" t="s">
        <v>2059</v>
      </c>
      <c r="B3260" s="0" t="s">
        <v>288</v>
      </c>
      <c r="C3260" s="0" t="s">
        <v>325</v>
      </c>
      <c r="D3260" s="0" t="n">
        <v>20180802</v>
      </c>
      <c r="E3260" s="0" t="s">
        <v>2416</v>
      </c>
      <c r="F3260" s="0" t="n">
        <v>10000</v>
      </c>
      <c r="G3260" s="0" t="n">
        <v>98.337</v>
      </c>
      <c r="H3260" s="0" t="n">
        <v>4.048471</v>
      </c>
      <c r="J3260" s="224" t="n">
        <f aca="false">ROUND(D3260/10000,0)</f>
        <v>2018</v>
      </c>
      <c r="K3260" s="224" t="n">
        <f aca="false">ROUND((D3260-J3260*10000)/100,0)</f>
        <v>8</v>
      </c>
      <c r="L3260" s="224" t="n">
        <f aca="false">D3260-J3260*10000-K3260*100</f>
        <v>2</v>
      </c>
      <c r="M3260" s="325" t="n">
        <f aca="false">DATE(J3260,K3260,L3260)</f>
        <v>43314</v>
      </c>
      <c r="N3260" s="222" t="n">
        <f aca="false">M3260+E3260</f>
        <v>43314.5942708333</v>
      </c>
      <c r="O3260" s="0" t="n">
        <v>98.337</v>
      </c>
      <c r="P3260" s="0" t="n">
        <v>4.048471</v>
      </c>
      <c r="Q3260" s="0" t="s">
        <v>288</v>
      </c>
    </row>
    <row r="3261" customFormat="false" ht="15" hidden="false" customHeight="false" outlineLevel="0" collapsed="false">
      <c r="A3261" s="0" t="s">
        <v>2059</v>
      </c>
      <c r="B3261" s="0" t="s">
        <v>288</v>
      </c>
      <c r="C3261" s="0" t="s">
        <v>325</v>
      </c>
      <c r="D3261" s="0" t="n">
        <v>20180802</v>
      </c>
      <c r="E3261" s="0" t="s">
        <v>2417</v>
      </c>
      <c r="F3261" s="0" t="n">
        <v>10000</v>
      </c>
      <c r="G3261" s="0" t="n">
        <v>99.215</v>
      </c>
      <c r="H3261" s="0" t="n">
        <v>3.836777</v>
      </c>
      <c r="J3261" s="224" t="n">
        <f aca="false">ROUND(D3261/10000,0)</f>
        <v>2018</v>
      </c>
      <c r="K3261" s="224" t="n">
        <f aca="false">ROUND((D3261-J3261*10000)/100,0)</f>
        <v>8</v>
      </c>
      <c r="L3261" s="224" t="n">
        <f aca="false">D3261-J3261*10000-K3261*100</f>
        <v>2</v>
      </c>
      <c r="M3261" s="325" t="n">
        <f aca="false">DATE(J3261,K3261,L3261)</f>
        <v>43314</v>
      </c>
      <c r="N3261" s="222" t="n">
        <f aca="false">M3261+E3261</f>
        <v>43314.5976851852</v>
      </c>
      <c r="O3261" s="0" t="n">
        <v>99.215</v>
      </c>
      <c r="P3261" s="0" t="n">
        <v>3.836777</v>
      </c>
      <c r="Q3261" s="0" t="s">
        <v>288</v>
      </c>
    </row>
    <row r="3262" customFormat="false" ht="15" hidden="false" customHeight="false" outlineLevel="0" collapsed="false">
      <c r="A3262" s="0" t="s">
        <v>2059</v>
      </c>
      <c r="B3262" s="0" t="s">
        <v>288</v>
      </c>
      <c r="C3262" s="0" t="s">
        <v>325</v>
      </c>
      <c r="D3262" s="0" t="n">
        <v>20180802</v>
      </c>
      <c r="E3262" s="0" t="s">
        <v>2418</v>
      </c>
      <c r="F3262" s="0" t="n">
        <v>30000</v>
      </c>
      <c r="G3262" s="0" t="n">
        <v>98.24</v>
      </c>
      <c r="H3262" s="0" t="n">
        <v>4.071993</v>
      </c>
      <c r="J3262" s="224" t="n">
        <f aca="false">ROUND(D3262/10000,0)</f>
        <v>2018</v>
      </c>
      <c r="K3262" s="224" t="n">
        <f aca="false">ROUND((D3262-J3262*10000)/100,0)</f>
        <v>8</v>
      </c>
      <c r="L3262" s="224" t="n">
        <f aca="false">D3262-J3262*10000-K3262*100</f>
        <v>2</v>
      </c>
      <c r="M3262" s="325" t="n">
        <f aca="false">DATE(J3262,K3262,L3262)</f>
        <v>43314</v>
      </c>
      <c r="N3262" s="222" t="n">
        <f aca="false">M3262+E3262</f>
        <v>43314.6119097222</v>
      </c>
      <c r="O3262" s="0" t="n">
        <v>98.24</v>
      </c>
      <c r="P3262" s="0" t="n">
        <v>4.071993</v>
      </c>
      <c r="Q3262" s="0" t="s">
        <v>288</v>
      </c>
    </row>
    <row r="3263" customFormat="false" ht="15" hidden="false" customHeight="false" outlineLevel="0" collapsed="false">
      <c r="A3263" s="0" t="s">
        <v>2059</v>
      </c>
      <c r="B3263" s="0" t="s">
        <v>288</v>
      </c>
      <c r="C3263" s="0" t="s">
        <v>325</v>
      </c>
      <c r="D3263" s="0" t="n">
        <v>20180802</v>
      </c>
      <c r="E3263" s="0" t="s">
        <v>2418</v>
      </c>
      <c r="F3263" s="0" t="n">
        <v>30000</v>
      </c>
      <c r="G3263" s="0" t="n">
        <v>99.247</v>
      </c>
      <c r="H3263" s="0" t="n">
        <v>3.829103</v>
      </c>
      <c r="J3263" s="224" t="n">
        <f aca="false">ROUND(D3263/10000,0)</f>
        <v>2018</v>
      </c>
      <c r="K3263" s="224" t="n">
        <f aca="false">ROUND((D3263-J3263*10000)/100,0)</f>
        <v>8</v>
      </c>
      <c r="L3263" s="224" t="n">
        <f aca="false">D3263-J3263*10000-K3263*100</f>
        <v>2</v>
      </c>
      <c r="M3263" s="325" t="n">
        <f aca="false">DATE(J3263,K3263,L3263)</f>
        <v>43314</v>
      </c>
      <c r="N3263" s="222" t="n">
        <f aca="false">M3263+E3263</f>
        <v>43314.6119097222</v>
      </c>
      <c r="O3263" s="0" t="n">
        <v>99.247</v>
      </c>
      <c r="P3263" s="0" t="n">
        <v>3.829103</v>
      </c>
      <c r="Q3263" s="0" t="s">
        <v>288</v>
      </c>
    </row>
    <row r="3264" customFormat="false" ht="15" hidden="false" customHeight="false" outlineLevel="0" collapsed="false">
      <c r="A3264" s="0" t="s">
        <v>2059</v>
      </c>
      <c r="B3264" s="0" t="s">
        <v>288</v>
      </c>
      <c r="C3264" s="0" t="s">
        <v>325</v>
      </c>
      <c r="D3264" s="0" t="n">
        <v>20180802</v>
      </c>
      <c r="E3264" s="0" t="s">
        <v>1472</v>
      </c>
      <c r="F3264" s="0" t="n">
        <v>30000</v>
      </c>
      <c r="G3264" s="0" t="n">
        <v>98.24</v>
      </c>
      <c r="H3264" s="0" t="n">
        <v>4.071993</v>
      </c>
      <c r="J3264" s="224" t="n">
        <f aca="false">ROUND(D3264/10000,0)</f>
        <v>2018</v>
      </c>
      <c r="K3264" s="224" t="n">
        <f aca="false">ROUND((D3264-J3264*10000)/100,0)</f>
        <v>8</v>
      </c>
      <c r="L3264" s="224" t="n">
        <f aca="false">D3264-J3264*10000-K3264*100</f>
        <v>2</v>
      </c>
      <c r="M3264" s="325" t="n">
        <f aca="false">DATE(J3264,K3264,L3264)</f>
        <v>43314</v>
      </c>
      <c r="N3264" s="222" t="n">
        <f aca="false">M3264+E3264</f>
        <v>43314.6119212963</v>
      </c>
      <c r="O3264" s="0" t="n">
        <v>98.24</v>
      </c>
      <c r="P3264" s="0" t="n">
        <v>4.071993</v>
      </c>
      <c r="Q3264" s="0" t="s">
        <v>288</v>
      </c>
    </row>
    <row r="3265" customFormat="false" ht="15" hidden="false" customHeight="false" outlineLevel="0" collapsed="false">
      <c r="A3265" s="0" t="s">
        <v>2059</v>
      </c>
      <c r="B3265" s="0" t="s">
        <v>288</v>
      </c>
      <c r="C3265" s="0" t="s">
        <v>325</v>
      </c>
      <c r="D3265" s="0" t="n">
        <v>20180802</v>
      </c>
      <c r="E3265" s="0" t="s">
        <v>2419</v>
      </c>
      <c r="F3265" s="0" t="n">
        <v>400000</v>
      </c>
      <c r="G3265" s="0" t="n">
        <v>98.116</v>
      </c>
      <c r="H3265" s="0" t="n">
        <v>4.102103</v>
      </c>
      <c r="J3265" s="224" t="n">
        <f aca="false">ROUND(D3265/10000,0)</f>
        <v>2018</v>
      </c>
      <c r="K3265" s="224" t="n">
        <f aca="false">ROUND((D3265-J3265*10000)/100,0)</f>
        <v>8</v>
      </c>
      <c r="L3265" s="224" t="n">
        <f aca="false">D3265-J3265*10000-K3265*100</f>
        <v>2</v>
      </c>
      <c r="M3265" s="325" t="n">
        <f aca="false">DATE(J3265,K3265,L3265)</f>
        <v>43314</v>
      </c>
      <c r="N3265" s="222" t="n">
        <f aca="false">M3265+E3265</f>
        <v>43314.68375</v>
      </c>
      <c r="O3265" s="0" t="n">
        <v>98.116</v>
      </c>
      <c r="P3265" s="0" t="n">
        <v>4.102103</v>
      </c>
      <c r="Q3265" s="0" t="s">
        <v>288</v>
      </c>
    </row>
    <row r="3266" customFormat="false" ht="15" hidden="false" customHeight="false" outlineLevel="0" collapsed="false">
      <c r="A3266" s="0" t="s">
        <v>2059</v>
      </c>
      <c r="B3266" s="0" t="s">
        <v>288</v>
      </c>
      <c r="C3266" s="0" t="s">
        <v>325</v>
      </c>
      <c r="D3266" s="0" t="n">
        <v>20180803</v>
      </c>
      <c r="E3266" s="0" t="s">
        <v>2420</v>
      </c>
      <c r="F3266" s="0" t="n">
        <v>200000</v>
      </c>
      <c r="G3266" s="0" t="n">
        <v>98.25</v>
      </c>
      <c r="H3266" s="0" t="n">
        <v>4.069814</v>
      </c>
      <c r="J3266" s="224" t="n">
        <f aca="false">ROUND(D3266/10000,0)</f>
        <v>2018</v>
      </c>
      <c r="K3266" s="224" t="n">
        <f aca="false">ROUND((D3266-J3266*10000)/100,0)</f>
        <v>8</v>
      </c>
      <c r="L3266" s="224" t="n">
        <f aca="false">D3266-J3266*10000-K3266*100</f>
        <v>3</v>
      </c>
      <c r="M3266" s="325" t="n">
        <f aca="false">DATE(J3266,K3266,L3266)</f>
        <v>43315</v>
      </c>
      <c r="N3266" s="222" t="n">
        <f aca="false">M3266+E3266</f>
        <v>43315.3475115741</v>
      </c>
      <c r="O3266" s="0" t="n">
        <v>98.25</v>
      </c>
      <c r="P3266" s="0" t="n">
        <v>4.069814</v>
      </c>
      <c r="Q3266" s="0" t="s">
        <v>288</v>
      </c>
    </row>
    <row r="3267" customFormat="false" ht="15" hidden="false" customHeight="false" outlineLevel="0" collapsed="false">
      <c r="A3267" s="0" t="s">
        <v>2059</v>
      </c>
      <c r="B3267" s="0" t="s">
        <v>288</v>
      </c>
      <c r="C3267" s="0" t="s">
        <v>325</v>
      </c>
      <c r="D3267" s="0" t="n">
        <v>20180803</v>
      </c>
      <c r="E3267" s="0" t="s">
        <v>2421</v>
      </c>
      <c r="F3267" s="0" t="n">
        <v>25000</v>
      </c>
      <c r="G3267" s="0" t="n">
        <v>98.427</v>
      </c>
      <c r="H3267" s="0" t="n">
        <v>4.026893</v>
      </c>
      <c r="J3267" s="224" t="n">
        <f aca="false">ROUND(D3267/10000,0)</f>
        <v>2018</v>
      </c>
      <c r="K3267" s="224" t="n">
        <f aca="false">ROUND((D3267-J3267*10000)/100,0)</f>
        <v>8</v>
      </c>
      <c r="L3267" s="224" t="n">
        <f aca="false">D3267-J3267*10000-K3267*100</f>
        <v>3</v>
      </c>
      <c r="M3267" s="325" t="n">
        <f aca="false">DATE(J3267,K3267,L3267)</f>
        <v>43315</v>
      </c>
      <c r="N3267" s="222" t="n">
        <f aca="false">M3267+E3267</f>
        <v>43315.4207523148</v>
      </c>
      <c r="O3267" s="0" t="n">
        <v>98.427</v>
      </c>
      <c r="P3267" s="0" t="n">
        <v>4.026893</v>
      </c>
      <c r="Q3267" s="0" t="s">
        <v>288</v>
      </c>
    </row>
    <row r="3268" customFormat="false" ht="15" hidden="false" customHeight="false" outlineLevel="0" collapsed="false">
      <c r="A3268" s="0" t="s">
        <v>2059</v>
      </c>
      <c r="B3268" s="0" t="s">
        <v>288</v>
      </c>
      <c r="C3268" s="0" t="s">
        <v>325</v>
      </c>
      <c r="D3268" s="0" t="n">
        <v>20180803</v>
      </c>
      <c r="E3268" s="0" t="s">
        <v>2421</v>
      </c>
      <c r="F3268" s="0" t="n">
        <v>25000</v>
      </c>
      <c r="G3268" s="0" t="n">
        <v>98.365</v>
      </c>
      <c r="H3268" s="0" t="n">
        <v>4.041917</v>
      </c>
      <c r="J3268" s="224" t="n">
        <f aca="false">ROUND(D3268/10000,0)</f>
        <v>2018</v>
      </c>
      <c r="K3268" s="224" t="n">
        <f aca="false">ROUND((D3268-J3268*10000)/100,0)</f>
        <v>8</v>
      </c>
      <c r="L3268" s="224" t="n">
        <f aca="false">D3268-J3268*10000-K3268*100</f>
        <v>3</v>
      </c>
      <c r="M3268" s="325" t="n">
        <f aca="false">DATE(J3268,K3268,L3268)</f>
        <v>43315</v>
      </c>
      <c r="N3268" s="222" t="n">
        <f aca="false">M3268+E3268</f>
        <v>43315.4207523148</v>
      </c>
      <c r="O3268" s="0" t="n">
        <v>98.365</v>
      </c>
      <c r="P3268" s="0" t="n">
        <v>4.041917</v>
      </c>
      <c r="Q3268" s="0" t="s">
        <v>288</v>
      </c>
    </row>
    <row r="3269" customFormat="false" ht="15" hidden="false" customHeight="false" outlineLevel="0" collapsed="false">
      <c r="A3269" s="0" t="s">
        <v>2059</v>
      </c>
      <c r="B3269" s="0" t="s">
        <v>288</v>
      </c>
      <c r="C3269" s="0" t="s">
        <v>325</v>
      </c>
      <c r="D3269" s="0" t="n">
        <v>20180803</v>
      </c>
      <c r="E3269" s="0" t="s">
        <v>2422</v>
      </c>
      <c r="F3269" s="0" t="n">
        <v>25000</v>
      </c>
      <c r="G3269" s="0" t="n">
        <v>98.55</v>
      </c>
      <c r="H3269" s="0" t="n">
        <v>3.997119</v>
      </c>
      <c r="J3269" s="224" t="n">
        <f aca="false">ROUND(D3269/10000,0)</f>
        <v>2018</v>
      </c>
      <c r="K3269" s="224" t="n">
        <f aca="false">ROUND((D3269-J3269*10000)/100,0)</f>
        <v>8</v>
      </c>
      <c r="L3269" s="224" t="n">
        <f aca="false">D3269-J3269*10000-K3269*100</f>
        <v>3</v>
      </c>
      <c r="M3269" s="325" t="n">
        <f aca="false">DATE(J3269,K3269,L3269)</f>
        <v>43315</v>
      </c>
      <c r="N3269" s="222" t="n">
        <f aca="false">M3269+E3269</f>
        <v>43315.4209143519</v>
      </c>
      <c r="O3269" s="0" t="n">
        <v>98.55</v>
      </c>
      <c r="P3269" s="0" t="n">
        <v>3.997119</v>
      </c>
      <c r="Q3269" s="0" t="s">
        <v>288</v>
      </c>
    </row>
    <row r="3270" customFormat="false" ht="15" hidden="false" customHeight="false" outlineLevel="0" collapsed="false">
      <c r="A3270" s="0" t="s">
        <v>2059</v>
      </c>
      <c r="B3270" s="0" t="s">
        <v>288</v>
      </c>
      <c r="C3270" s="0" t="s">
        <v>325</v>
      </c>
      <c r="D3270" s="0" t="n">
        <v>20180803</v>
      </c>
      <c r="E3270" s="0" t="s">
        <v>2423</v>
      </c>
      <c r="F3270" s="0" t="n">
        <v>275000</v>
      </c>
      <c r="G3270" s="0" t="n">
        <v>98.113</v>
      </c>
      <c r="H3270" s="0" t="n">
        <v>4.103097</v>
      </c>
      <c r="J3270" s="224" t="n">
        <f aca="false">ROUND(D3270/10000,0)</f>
        <v>2018</v>
      </c>
      <c r="K3270" s="224" t="n">
        <f aca="false">ROUND((D3270-J3270*10000)/100,0)</f>
        <v>8</v>
      </c>
      <c r="L3270" s="224" t="n">
        <f aca="false">D3270-J3270*10000-K3270*100</f>
        <v>3</v>
      </c>
      <c r="M3270" s="325" t="n">
        <f aca="false">DATE(J3270,K3270,L3270)</f>
        <v>43315</v>
      </c>
      <c r="N3270" s="222" t="n">
        <f aca="false">M3270+E3270</f>
        <v>43315.4232638889</v>
      </c>
      <c r="O3270" s="0" t="n">
        <v>98.113</v>
      </c>
      <c r="P3270" s="0" t="n">
        <v>4.103097</v>
      </c>
      <c r="Q3270" s="0" t="s">
        <v>288</v>
      </c>
    </row>
    <row r="3271" customFormat="false" ht="15" hidden="false" customHeight="false" outlineLevel="0" collapsed="false">
      <c r="A3271" s="0" t="s">
        <v>2059</v>
      </c>
      <c r="B3271" s="0" t="s">
        <v>288</v>
      </c>
      <c r="C3271" s="0" t="s">
        <v>325</v>
      </c>
      <c r="D3271" s="0" t="n">
        <v>20180803</v>
      </c>
      <c r="E3271" s="0" t="s">
        <v>2423</v>
      </c>
      <c r="F3271" s="0" t="n">
        <v>75000</v>
      </c>
      <c r="G3271" s="0" t="n">
        <v>98.113</v>
      </c>
      <c r="H3271" s="0" t="n">
        <v>4.103097</v>
      </c>
      <c r="J3271" s="224" t="n">
        <f aca="false">ROUND(D3271/10000,0)</f>
        <v>2018</v>
      </c>
      <c r="K3271" s="224" t="n">
        <f aca="false">ROUND((D3271-J3271*10000)/100,0)</f>
        <v>8</v>
      </c>
      <c r="L3271" s="224" t="n">
        <f aca="false">D3271-J3271*10000-K3271*100</f>
        <v>3</v>
      </c>
      <c r="M3271" s="325" t="n">
        <f aca="false">DATE(J3271,K3271,L3271)</f>
        <v>43315</v>
      </c>
      <c r="N3271" s="222" t="n">
        <f aca="false">M3271+E3271</f>
        <v>43315.4232638889</v>
      </c>
      <c r="O3271" s="0" t="n">
        <v>98.113</v>
      </c>
      <c r="P3271" s="0" t="n">
        <v>4.103097</v>
      </c>
      <c r="Q3271" s="0" t="s">
        <v>288</v>
      </c>
    </row>
    <row r="3272" customFormat="false" ht="15" hidden="false" customHeight="false" outlineLevel="0" collapsed="false">
      <c r="A3272" s="0" t="s">
        <v>2059</v>
      </c>
      <c r="B3272" s="0" t="s">
        <v>288</v>
      </c>
      <c r="C3272" s="0" t="s">
        <v>325</v>
      </c>
      <c r="D3272" s="0" t="n">
        <v>20180803</v>
      </c>
      <c r="E3272" s="0" t="s">
        <v>2423</v>
      </c>
      <c r="F3272" s="0" t="n">
        <v>50000</v>
      </c>
      <c r="G3272" s="0" t="n">
        <v>98.113</v>
      </c>
      <c r="H3272" s="0" t="n">
        <v>4.103097</v>
      </c>
      <c r="J3272" s="224" t="n">
        <f aca="false">ROUND(D3272/10000,0)</f>
        <v>2018</v>
      </c>
      <c r="K3272" s="224" t="n">
        <f aca="false">ROUND((D3272-J3272*10000)/100,0)</f>
        <v>8</v>
      </c>
      <c r="L3272" s="224" t="n">
        <f aca="false">D3272-J3272*10000-K3272*100</f>
        <v>3</v>
      </c>
      <c r="M3272" s="325" t="n">
        <f aca="false">DATE(J3272,K3272,L3272)</f>
        <v>43315</v>
      </c>
      <c r="N3272" s="222" t="n">
        <f aca="false">M3272+E3272</f>
        <v>43315.4232638889</v>
      </c>
      <c r="O3272" s="0" t="n">
        <v>98.113</v>
      </c>
      <c r="P3272" s="0" t="n">
        <v>4.103097</v>
      </c>
      <c r="Q3272" s="0" t="s">
        <v>288</v>
      </c>
    </row>
    <row r="3273" customFormat="false" ht="15" hidden="false" customHeight="false" outlineLevel="0" collapsed="false">
      <c r="A3273" s="0" t="s">
        <v>2059</v>
      </c>
      <c r="B3273" s="0" t="s">
        <v>288</v>
      </c>
      <c r="C3273" s="0" t="s">
        <v>325</v>
      </c>
      <c r="D3273" s="0" t="n">
        <v>20180803</v>
      </c>
      <c r="E3273" s="0" t="s">
        <v>2423</v>
      </c>
      <c r="F3273" s="0" t="n">
        <v>75000</v>
      </c>
      <c r="G3273" s="0" t="n">
        <v>98.113</v>
      </c>
      <c r="H3273" s="0" t="n">
        <v>4.103097</v>
      </c>
      <c r="J3273" s="224" t="n">
        <f aca="false">ROUND(D3273/10000,0)</f>
        <v>2018</v>
      </c>
      <c r="K3273" s="224" t="n">
        <f aca="false">ROUND((D3273-J3273*10000)/100,0)</f>
        <v>8</v>
      </c>
      <c r="L3273" s="224" t="n">
        <f aca="false">D3273-J3273*10000-K3273*100</f>
        <v>3</v>
      </c>
      <c r="M3273" s="325" t="n">
        <f aca="false">DATE(J3273,K3273,L3273)</f>
        <v>43315</v>
      </c>
      <c r="N3273" s="222" t="n">
        <f aca="false">M3273+E3273</f>
        <v>43315.4232638889</v>
      </c>
      <c r="O3273" s="0" t="n">
        <v>98.113</v>
      </c>
      <c r="P3273" s="0" t="n">
        <v>4.103097</v>
      </c>
      <c r="Q3273" s="0" t="s">
        <v>288</v>
      </c>
    </row>
    <row r="3274" customFormat="false" ht="15" hidden="false" customHeight="false" outlineLevel="0" collapsed="false">
      <c r="A3274" s="0" t="s">
        <v>2059</v>
      </c>
      <c r="B3274" s="0" t="s">
        <v>288</v>
      </c>
      <c r="C3274" s="0" t="s">
        <v>325</v>
      </c>
      <c r="D3274" s="0" t="n">
        <v>20180803</v>
      </c>
      <c r="E3274" s="0" t="s">
        <v>2423</v>
      </c>
      <c r="F3274" s="0" t="n">
        <v>75000</v>
      </c>
      <c r="G3274" s="0" t="n">
        <v>98.113</v>
      </c>
      <c r="H3274" s="0" t="n">
        <v>4.103097</v>
      </c>
      <c r="J3274" s="224" t="n">
        <f aca="false">ROUND(D3274/10000,0)</f>
        <v>2018</v>
      </c>
      <c r="K3274" s="224" t="n">
        <f aca="false">ROUND((D3274-J3274*10000)/100,0)</f>
        <v>8</v>
      </c>
      <c r="L3274" s="224" t="n">
        <f aca="false">D3274-J3274*10000-K3274*100</f>
        <v>3</v>
      </c>
      <c r="M3274" s="325" t="n">
        <f aca="false">DATE(J3274,K3274,L3274)</f>
        <v>43315</v>
      </c>
      <c r="N3274" s="222" t="n">
        <f aca="false">M3274+E3274</f>
        <v>43315.4232638889</v>
      </c>
      <c r="O3274" s="0" t="n">
        <v>98.113</v>
      </c>
      <c r="P3274" s="0" t="n">
        <v>4.103097</v>
      </c>
      <c r="Q3274" s="0" t="s">
        <v>288</v>
      </c>
    </row>
    <row r="3275" customFormat="false" ht="15" hidden="false" customHeight="false" outlineLevel="0" collapsed="false">
      <c r="A3275" s="0" t="s">
        <v>2059</v>
      </c>
      <c r="B3275" s="0" t="s">
        <v>288</v>
      </c>
      <c r="C3275" s="0" t="s">
        <v>325</v>
      </c>
      <c r="D3275" s="0" t="n">
        <v>20180803</v>
      </c>
      <c r="E3275" s="0" t="s">
        <v>2215</v>
      </c>
      <c r="F3275" s="0" t="n">
        <v>150000</v>
      </c>
      <c r="G3275" s="0" t="n">
        <v>98.113</v>
      </c>
      <c r="H3275" s="0" t="n">
        <v>4.103097</v>
      </c>
      <c r="J3275" s="224" t="n">
        <f aca="false">ROUND(D3275/10000,0)</f>
        <v>2018</v>
      </c>
      <c r="K3275" s="224" t="n">
        <f aca="false">ROUND((D3275-J3275*10000)/100,0)</f>
        <v>8</v>
      </c>
      <c r="L3275" s="224" t="n">
        <f aca="false">D3275-J3275*10000-K3275*100</f>
        <v>3</v>
      </c>
      <c r="M3275" s="325" t="n">
        <f aca="false">DATE(J3275,K3275,L3275)</f>
        <v>43315</v>
      </c>
      <c r="N3275" s="222" t="n">
        <f aca="false">M3275+E3275</f>
        <v>43315.423275463</v>
      </c>
      <c r="O3275" s="0" t="n">
        <v>98.113</v>
      </c>
      <c r="P3275" s="0" t="n">
        <v>4.103097</v>
      </c>
      <c r="Q3275" s="0" t="s">
        <v>288</v>
      </c>
    </row>
    <row r="3276" customFormat="false" ht="15" hidden="false" customHeight="false" outlineLevel="0" collapsed="false">
      <c r="A3276" s="0" t="s">
        <v>2059</v>
      </c>
      <c r="B3276" s="0" t="s">
        <v>288</v>
      </c>
      <c r="C3276" s="0" t="s">
        <v>325</v>
      </c>
      <c r="D3276" s="0" t="n">
        <v>20180803</v>
      </c>
      <c r="E3276" s="0" t="s">
        <v>2215</v>
      </c>
      <c r="F3276" s="0" t="n">
        <v>150000</v>
      </c>
      <c r="G3276" s="0" t="n">
        <v>98.113</v>
      </c>
      <c r="H3276" s="0" t="n">
        <v>4.103097</v>
      </c>
      <c r="J3276" s="224" t="n">
        <f aca="false">ROUND(D3276/10000,0)</f>
        <v>2018</v>
      </c>
      <c r="K3276" s="224" t="n">
        <f aca="false">ROUND((D3276-J3276*10000)/100,0)</f>
        <v>8</v>
      </c>
      <c r="L3276" s="224" t="n">
        <f aca="false">D3276-J3276*10000-K3276*100</f>
        <v>3</v>
      </c>
      <c r="M3276" s="325" t="n">
        <f aca="false">DATE(J3276,K3276,L3276)</f>
        <v>43315</v>
      </c>
      <c r="N3276" s="222" t="n">
        <f aca="false">M3276+E3276</f>
        <v>43315.423275463</v>
      </c>
      <c r="O3276" s="0" t="n">
        <v>98.113</v>
      </c>
      <c r="P3276" s="0" t="n">
        <v>4.103097</v>
      </c>
      <c r="Q3276" s="0" t="s">
        <v>288</v>
      </c>
    </row>
    <row r="3277" customFormat="false" ht="15" hidden="false" customHeight="false" outlineLevel="0" collapsed="false">
      <c r="A3277" s="0" t="s">
        <v>2059</v>
      </c>
      <c r="B3277" s="0" t="s">
        <v>288</v>
      </c>
      <c r="C3277" s="0" t="s">
        <v>325</v>
      </c>
      <c r="D3277" s="0" t="n">
        <v>20180803</v>
      </c>
      <c r="E3277" s="0" t="s">
        <v>2424</v>
      </c>
      <c r="F3277" s="0" t="n">
        <v>300000</v>
      </c>
      <c r="G3277" s="0" t="n">
        <v>98.113</v>
      </c>
      <c r="H3277" s="0" t="n">
        <v>4.103097</v>
      </c>
      <c r="J3277" s="224" t="n">
        <f aca="false">ROUND(D3277/10000,0)</f>
        <v>2018</v>
      </c>
      <c r="K3277" s="224" t="n">
        <f aca="false">ROUND((D3277-J3277*10000)/100,0)</f>
        <v>8</v>
      </c>
      <c r="L3277" s="224" t="n">
        <f aca="false">D3277-J3277*10000-K3277*100</f>
        <v>3</v>
      </c>
      <c r="M3277" s="325" t="n">
        <f aca="false">DATE(J3277,K3277,L3277)</f>
        <v>43315</v>
      </c>
      <c r="N3277" s="222" t="n">
        <f aca="false">M3277+E3277</f>
        <v>43315.423287037</v>
      </c>
      <c r="O3277" s="0" t="n">
        <v>98.113</v>
      </c>
      <c r="P3277" s="0" t="n">
        <v>4.103097</v>
      </c>
      <c r="Q3277" s="0" t="s">
        <v>288</v>
      </c>
    </row>
    <row r="3278" customFormat="false" ht="15" hidden="false" customHeight="false" outlineLevel="0" collapsed="false">
      <c r="A3278" s="0" t="s">
        <v>2059</v>
      </c>
      <c r="B3278" s="0" t="s">
        <v>288</v>
      </c>
      <c r="C3278" s="0" t="s">
        <v>325</v>
      </c>
      <c r="D3278" s="0" t="n">
        <v>20180803</v>
      </c>
      <c r="E3278" s="0" t="s">
        <v>2424</v>
      </c>
      <c r="F3278" s="0" t="n">
        <v>150000</v>
      </c>
      <c r="G3278" s="0" t="n">
        <v>98.113</v>
      </c>
      <c r="H3278" s="0" t="n">
        <v>4.103097</v>
      </c>
      <c r="J3278" s="224" t="n">
        <f aca="false">ROUND(D3278/10000,0)</f>
        <v>2018</v>
      </c>
      <c r="K3278" s="224" t="n">
        <f aca="false">ROUND((D3278-J3278*10000)/100,0)</f>
        <v>8</v>
      </c>
      <c r="L3278" s="224" t="n">
        <f aca="false">D3278-J3278*10000-K3278*100</f>
        <v>3</v>
      </c>
      <c r="M3278" s="325" t="n">
        <f aca="false">DATE(J3278,K3278,L3278)</f>
        <v>43315</v>
      </c>
      <c r="N3278" s="222" t="n">
        <f aca="false">M3278+E3278</f>
        <v>43315.423287037</v>
      </c>
      <c r="O3278" s="0" t="n">
        <v>98.113</v>
      </c>
      <c r="P3278" s="0" t="n">
        <v>4.103097</v>
      </c>
      <c r="Q3278" s="0" t="s">
        <v>288</v>
      </c>
    </row>
    <row r="3279" customFormat="false" ht="15" hidden="false" customHeight="false" outlineLevel="0" collapsed="false">
      <c r="A3279" s="0" t="s">
        <v>2059</v>
      </c>
      <c r="B3279" s="0" t="s">
        <v>288</v>
      </c>
      <c r="C3279" s="0" t="s">
        <v>325</v>
      </c>
      <c r="D3279" s="0" t="n">
        <v>20180803</v>
      </c>
      <c r="E3279" s="0" t="s">
        <v>2424</v>
      </c>
      <c r="F3279" s="0" t="n">
        <v>150000</v>
      </c>
      <c r="G3279" s="0" t="n">
        <v>98.113</v>
      </c>
      <c r="H3279" s="0" t="n">
        <v>4.103097</v>
      </c>
      <c r="J3279" s="224" t="n">
        <f aca="false">ROUND(D3279/10000,0)</f>
        <v>2018</v>
      </c>
      <c r="K3279" s="224" t="n">
        <f aca="false">ROUND((D3279-J3279*10000)/100,0)</f>
        <v>8</v>
      </c>
      <c r="L3279" s="224" t="n">
        <f aca="false">D3279-J3279*10000-K3279*100</f>
        <v>3</v>
      </c>
      <c r="M3279" s="325" t="n">
        <f aca="false">DATE(J3279,K3279,L3279)</f>
        <v>43315</v>
      </c>
      <c r="N3279" s="222" t="n">
        <f aca="false">M3279+E3279</f>
        <v>43315.423287037</v>
      </c>
      <c r="O3279" s="0" t="n">
        <v>98.113</v>
      </c>
      <c r="P3279" s="0" t="n">
        <v>4.103097</v>
      </c>
      <c r="Q3279" s="0" t="s">
        <v>288</v>
      </c>
    </row>
    <row r="3280" customFormat="false" ht="15" hidden="false" customHeight="false" outlineLevel="0" collapsed="false">
      <c r="A3280" s="0" t="s">
        <v>2059</v>
      </c>
      <c r="B3280" s="0" t="s">
        <v>288</v>
      </c>
      <c r="C3280" s="0" t="s">
        <v>325</v>
      </c>
      <c r="D3280" s="0" t="n">
        <v>20180803</v>
      </c>
      <c r="E3280" s="0" t="s">
        <v>2425</v>
      </c>
      <c r="F3280" s="0" t="s">
        <v>575</v>
      </c>
      <c r="G3280" s="0" t="n">
        <v>98.113</v>
      </c>
      <c r="H3280" s="0" t="n">
        <v>4.103097</v>
      </c>
      <c r="J3280" s="224" t="n">
        <f aca="false">ROUND(D3280/10000,0)</f>
        <v>2018</v>
      </c>
      <c r="K3280" s="224" t="n">
        <f aca="false">ROUND((D3280-J3280*10000)/100,0)</f>
        <v>8</v>
      </c>
      <c r="L3280" s="224" t="n">
        <f aca="false">D3280-J3280*10000-K3280*100</f>
        <v>3</v>
      </c>
      <c r="M3280" s="325" t="n">
        <f aca="false">DATE(J3280,K3280,L3280)</f>
        <v>43315</v>
      </c>
      <c r="N3280" s="222" t="n">
        <f aca="false">M3280+E3280</f>
        <v>43315.4232986111</v>
      </c>
      <c r="O3280" s="0" t="n">
        <v>98.113</v>
      </c>
      <c r="P3280" s="0" t="n">
        <v>4.103097</v>
      </c>
      <c r="Q3280" s="0" t="s">
        <v>288</v>
      </c>
    </row>
    <row r="3281" customFormat="false" ht="15" hidden="false" customHeight="false" outlineLevel="0" collapsed="false">
      <c r="A3281" s="0" t="s">
        <v>2059</v>
      </c>
      <c r="B3281" s="0" t="s">
        <v>288</v>
      </c>
      <c r="C3281" s="0" t="s">
        <v>325</v>
      </c>
      <c r="D3281" s="0" t="n">
        <v>20180803</v>
      </c>
      <c r="E3281" s="0" t="s">
        <v>2425</v>
      </c>
      <c r="F3281" s="0" t="n">
        <v>100000</v>
      </c>
      <c r="G3281" s="0" t="n">
        <v>98.113</v>
      </c>
      <c r="H3281" s="0" t="n">
        <v>4.103097</v>
      </c>
      <c r="J3281" s="224" t="n">
        <f aca="false">ROUND(D3281/10000,0)</f>
        <v>2018</v>
      </c>
      <c r="K3281" s="224" t="n">
        <f aca="false">ROUND((D3281-J3281*10000)/100,0)</f>
        <v>8</v>
      </c>
      <c r="L3281" s="224" t="n">
        <f aca="false">D3281-J3281*10000-K3281*100</f>
        <v>3</v>
      </c>
      <c r="M3281" s="325" t="n">
        <f aca="false">DATE(J3281,K3281,L3281)</f>
        <v>43315</v>
      </c>
      <c r="N3281" s="222" t="n">
        <f aca="false">M3281+E3281</f>
        <v>43315.4232986111</v>
      </c>
      <c r="O3281" s="0" t="n">
        <v>98.113</v>
      </c>
      <c r="P3281" s="0" t="n">
        <v>4.103097</v>
      </c>
      <c r="Q3281" s="0" t="s">
        <v>288</v>
      </c>
    </row>
    <row r="3282" customFormat="false" ht="15" hidden="false" customHeight="false" outlineLevel="0" collapsed="false">
      <c r="A3282" s="0" t="s">
        <v>2059</v>
      </c>
      <c r="B3282" s="0" t="s">
        <v>288</v>
      </c>
      <c r="C3282" s="0" t="s">
        <v>325</v>
      </c>
      <c r="D3282" s="0" t="n">
        <v>20180803</v>
      </c>
      <c r="E3282" s="0" t="s">
        <v>2425</v>
      </c>
      <c r="F3282" s="0" t="n">
        <v>50000</v>
      </c>
      <c r="G3282" s="0" t="n">
        <v>98.113</v>
      </c>
      <c r="H3282" s="0" t="n">
        <v>4.103097</v>
      </c>
      <c r="J3282" s="224" t="n">
        <f aca="false">ROUND(D3282/10000,0)</f>
        <v>2018</v>
      </c>
      <c r="K3282" s="224" t="n">
        <f aca="false">ROUND((D3282-J3282*10000)/100,0)</f>
        <v>8</v>
      </c>
      <c r="L3282" s="224" t="n">
        <f aca="false">D3282-J3282*10000-K3282*100</f>
        <v>3</v>
      </c>
      <c r="M3282" s="325" t="n">
        <f aca="false">DATE(J3282,K3282,L3282)</f>
        <v>43315</v>
      </c>
      <c r="N3282" s="222" t="n">
        <f aca="false">M3282+E3282</f>
        <v>43315.4232986111</v>
      </c>
      <c r="O3282" s="0" t="n">
        <v>98.113</v>
      </c>
      <c r="P3282" s="0" t="n">
        <v>4.103097</v>
      </c>
      <c r="Q3282" s="0" t="s">
        <v>288</v>
      </c>
    </row>
    <row r="3283" customFormat="false" ht="15" hidden="false" customHeight="false" outlineLevel="0" collapsed="false">
      <c r="A3283" s="0" t="s">
        <v>2059</v>
      </c>
      <c r="B3283" s="0" t="s">
        <v>288</v>
      </c>
      <c r="C3283" s="0" t="s">
        <v>325</v>
      </c>
      <c r="D3283" s="0" t="n">
        <v>20180803</v>
      </c>
      <c r="E3283" s="0" t="s">
        <v>2425</v>
      </c>
      <c r="F3283" s="0" t="n">
        <v>75000</v>
      </c>
      <c r="G3283" s="0" t="n">
        <v>98.113</v>
      </c>
      <c r="H3283" s="0" t="n">
        <v>4.103097</v>
      </c>
      <c r="J3283" s="224" t="n">
        <f aca="false">ROUND(D3283/10000,0)</f>
        <v>2018</v>
      </c>
      <c r="K3283" s="224" t="n">
        <f aca="false">ROUND((D3283-J3283*10000)/100,0)</f>
        <v>8</v>
      </c>
      <c r="L3283" s="224" t="n">
        <f aca="false">D3283-J3283*10000-K3283*100</f>
        <v>3</v>
      </c>
      <c r="M3283" s="325" t="n">
        <f aca="false">DATE(J3283,K3283,L3283)</f>
        <v>43315</v>
      </c>
      <c r="N3283" s="222" t="n">
        <f aca="false">M3283+E3283</f>
        <v>43315.4232986111</v>
      </c>
      <c r="O3283" s="0" t="n">
        <v>98.113</v>
      </c>
      <c r="P3283" s="0" t="n">
        <v>4.103097</v>
      </c>
      <c r="Q3283" s="0" t="s">
        <v>288</v>
      </c>
    </row>
    <row r="3284" customFormat="false" ht="15" hidden="false" customHeight="false" outlineLevel="0" collapsed="false">
      <c r="A3284" s="0" t="s">
        <v>2059</v>
      </c>
      <c r="B3284" s="0" t="s">
        <v>288</v>
      </c>
      <c r="C3284" s="0" t="s">
        <v>325</v>
      </c>
      <c r="D3284" s="0" t="n">
        <v>20180803</v>
      </c>
      <c r="E3284" s="0" t="s">
        <v>2425</v>
      </c>
      <c r="F3284" s="0" t="n">
        <v>50000</v>
      </c>
      <c r="G3284" s="0" t="n">
        <v>98.113</v>
      </c>
      <c r="H3284" s="0" t="n">
        <v>4.103097</v>
      </c>
      <c r="J3284" s="224" t="n">
        <f aca="false">ROUND(D3284/10000,0)</f>
        <v>2018</v>
      </c>
      <c r="K3284" s="224" t="n">
        <f aca="false">ROUND((D3284-J3284*10000)/100,0)</f>
        <v>8</v>
      </c>
      <c r="L3284" s="224" t="n">
        <f aca="false">D3284-J3284*10000-K3284*100</f>
        <v>3</v>
      </c>
      <c r="M3284" s="325" t="n">
        <f aca="false">DATE(J3284,K3284,L3284)</f>
        <v>43315</v>
      </c>
      <c r="N3284" s="222" t="n">
        <f aca="false">M3284+E3284</f>
        <v>43315.4232986111</v>
      </c>
      <c r="O3284" s="0" t="n">
        <v>98.113</v>
      </c>
      <c r="P3284" s="0" t="n">
        <v>4.103097</v>
      </c>
      <c r="Q3284" s="0" t="s">
        <v>288</v>
      </c>
    </row>
    <row r="3285" customFormat="false" ht="15" hidden="false" customHeight="false" outlineLevel="0" collapsed="false">
      <c r="A3285" s="0" t="s">
        <v>2059</v>
      </c>
      <c r="B3285" s="0" t="s">
        <v>288</v>
      </c>
      <c r="C3285" s="0" t="s">
        <v>325</v>
      </c>
      <c r="D3285" s="0" t="n">
        <v>20180803</v>
      </c>
      <c r="E3285" s="0" t="s">
        <v>2425</v>
      </c>
      <c r="F3285" s="0" t="n">
        <v>50000</v>
      </c>
      <c r="G3285" s="0" t="n">
        <v>98.113</v>
      </c>
      <c r="H3285" s="0" t="n">
        <v>4.103097</v>
      </c>
      <c r="J3285" s="224" t="n">
        <f aca="false">ROUND(D3285/10000,0)</f>
        <v>2018</v>
      </c>
      <c r="K3285" s="224" t="n">
        <f aca="false">ROUND((D3285-J3285*10000)/100,0)</f>
        <v>8</v>
      </c>
      <c r="L3285" s="224" t="n">
        <f aca="false">D3285-J3285*10000-K3285*100</f>
        <v>3</v>
      </c>
      <c r="M3285" s="325" t="n">
        <f aca="false">DATE(J3285,K3285,L3285)</f>
        <v>43315</v>
      </c>
      <c r="N3285" s="222" t="n">
        <f aca="false">M3285+E3285</f>
        <v>43315.4232986111</v>
      </c>
      <c r="O3285" s="0" t="n">
        <v>98.113</v>
      </c>
      <c r="P3285" s="0" t="n">
        <v>4.103097</v>
      </c>
      <c r="Q3285" s="0" t="s">
        <v>288</v>
      </c>
    </row>
    <row r="3286" customFormat="false" ht="15" hidden="false" customHeight="false" outlineLevel="0" collapsed="false">
      <c r="A3286" s="0" t="s">
        <v>2059</v>
      </c>
      <c r="B3286" s="0" t="s">
        <v>288</v>
      </c>
      <c r="C3286" s="0" t="s">
        <v>325</v>
      </c>
      <c r="D3286" s="0" t="n">
        <v>20180803</v>
      </c>
      <c r="E3286" s="0" t="s">
        <v>2425</v>
      </c>
      <c r="F3286" s="0" t="n">
        <v>100000</v>
      </c>
      <c r="G3286" s="0" t="n">
        <v>98.113</v>
      </c>
      <c r="H3286" s="0" t="n">
        <v>4.103097</v>
      </c>
      <c r="J3286" s="224" t="n">
        <f aca="false">ROUND(D3286/10000,0)</f>
        <v>2018</v>
      </c>
      <c r="K3286" s="224" t="n">
        <f aca="false">ROUND((D3286-J3286*10000)/100,0)</f>
        <v>8</v>
      </c>
      <c r="L3286" s="224" t="n">
        <f aca="false">D3286-J3286*10000-K3286*100</f>
        <v>3</v>
      </c>
      <c r="M3286" s="325" t="n">
        <f aca="false">DATE(J3286,K3286,L3286)</f>
        <v>43315</v>
      </c>
      <c r="N3286" s="222" t="n">
        <f aca="false">M3286+E3286</f>
        <v>43315.4232986111</v>
      </c>
      <c r="O3286" s="0" t="n">
        <v>98.113</v>
      </c>
      <c r="P3286" s="0" t="n">
        <v>4.103097</v>
      </c>
      <c r="Q3286" s="0" t="s">
        <v>288</v>
      </c>
    </row>
    <row r="3287" customFormat="false" ht="15" hidden="false" customHeight="false" outlineLevel="0" collapsed="false">
      <c r="A3287" s="0" t="s">
        <v>2059</v>
      </c>
      <c r="B3287" s="0" t="s">
        <v>288</v>
      </c>
      <c r="C3287" s="0" t="s">
        <v>325</v>
      </c>
      <c r="D3287" s="0" t="n">
        <v>20180803</v>
      </c>
      <c r="E3287" s="0" t="s">
        <v>2425</v>
      </c>
      <c r="F3287" s="0" t="n">
        <v>50000</v>
      </c>
      <c r="G3287" s="0" t="n">
        <v>98.113</v>
      </c>
      <c r="H3287" s="0" t="n">
        <v>4.103097</v>
      </c>
      <c r="J3287" s="224" t="n">
        <f aca="false">ROUND(D3287/10000,0)</f>
        <v>2018</v>
      </c>
      <c r="K3287" s="224" t="n">
        <f aca="false">ROUND((D3287-J3287*10000)/100,0)</f>
        <v>8</v>
      </c>
      <c r="L3287" s="224" t="n">
        <f aca="false">D3287-J3287*10000-K3287*100</f>
        <v>3</v>
      </c>
      <c r="M3287" s="325" t="n">
        <f aca="false">DATE(J3287,K3287,L3287)</f>
        <v>43315</v>
      </c>
      <c r="N3287" s="222" t="n">
        <f aca="false">M3287+E3287</f>
        <v>43315.4232986111</v>
      </c>
      <c r="O3287" s="0" t="n">
        <v>98.113</v>
      </c>
      <c r="P3287" s="0" t="n">
        <v>4.103097</v>
      </c>
      <c r="Q3287" s="0" t="s">
        <v>288</v>
      </c>
    </row>
    <row r="3288" customFormat="false" ht="15" hidden="false" customHeight="false" outlineLevel="0" collapsed="false">
      <c r="A3288" s="0" t="s">
        <v>2059</v>
      </c>
      <c r="B3288" s="0" t="s">
        <v>288</v>
      </c>
      <c r="C3288" s="0" t="s">
        <v>325</v>
      </c>
      <c r="D3288" s="0" t="n">
        <v>20180803</v>
      </c>
      <c r="E3288" s="0" t="s">
        <v>2425</v>
      </c>
      <c r="F3288" s="0" t="n">
        <v>50000</v>
      </c>
      <c r="G3288" s="0" t="n">
        <v>98.113</v>
      </c>
      <c r="H3288" s="0" t="n">
        <v>4.103097</v>
      </c>
      <c r="J3288" s="224" t="n">
        <f aca="false">ROUND(D3288/10000,0)</f>
        <v>2018</v>
      </c>
      <c r="K3288" s="224" t="n">
        <f aca="false">ROUND((D3288-J3288*10000)/100,0)</f>
        <v>8</v>
      </c>
      <c r="L3288" s="224" t="n">
        <f aca="false">D3288-J3288*10000-K3288*100</f>
        <v>3</v>
      </c>
      <c r="M3288" s="325" t="n">
        <f aca="false">DATE(J3288,K3288,L3288)</f>
        <v>43315</v>
      </c>
      <c r="N3288" s="222" t="n">
        <f aca="false">M3288+E3288</f>
        <v>43315.4232986111</v>
      </c>
      <c r="O3288" s="0" t="n">
        <v>98.113</v>
      </c>
      <c r="P3288" s="0" t="n">
        <v>4.103097</v>
      </c>
      <c r="Q3288" s="0" t="s">
        <v>288</v>
      </c>
    </row>
    <row r="3289" customFormat="false" ht="15" hidden="false" customHeight="false" outlineLevel="0" collapsed="false">
      <c r="A3289" s="0" t="s">
        <v>2059</v>
      </c>
      <c r="B3289" s="0" t="s">
        <v>288</v>
      </c>
      <c r="C3289" s="0" t="s">
        <v>325</v>
      </c>
      <c r="D3289" s="0" t="n">
        <v>20180803</v>
      </c>
      <c r="E3289" s="0" t="s">
        <v>2425</v>
      </c>
      <c r="F3289" s="0" t="n">
        <v>75000</v>
      </c>
      <c r="G3289" s="0" t="n">
        <v>98.113</v>
      </c>
      <c r="H3289" s="0" t="n">
        <v>4.103097</v>
      </c>
      <c r="J3289" s="224" t="n">
        <f aca="false">ROUND(D3289/10000,0)</f>
        <v>2018</v>
      </c>
      <c r="K3289" s="224" t="n">
        <f aca="false">ROUND((D3289-J3289*10000)/100,0)</f>
        <v>8</v>
      </c>
      <c r="L3289" s="224" t="n">
        <f aca="false">D3289-J3289*10000-K3289*100</f>
        <v>3</v>
      </c>
      <c r="M3289" s="325" t="n">
        <f aca="false">DATE(J3289,K3289,L3289)</f>
        <v>43315</v>
      </c>
      <c r="N3289" s="222" t="n">
        <f aca="false">M3289+E3289</f>
        <v>43315.4232986111</v>
      </c>
      <c r="O3289" s="0" t="n">
        <v>98.113</v>
      </c>
      <c r="P3289" s="0" t="n">
        <v>4.103097</v>
      </c>
      <c r="Q3289" s="0" t="s">
        <v>288</v>
      </c>
    </row>
    <row r="3290" customFormat="false" ht="15" hidden="false" customHeight="false" outlineLevel="0" collapsed="false">
      <c r="A3290" s="0" t="s">
        <v>2059</v>
      </c>
      <c r="B3290" s="0" t="s">
        <v>288</v>
      </c>
      <c r="C3290" s="0" t="s">
        <v>325</v>
      </c>
      <c r="D3290" s="0" t="n">
        <v>20180803</v>
      </c>
      <c r="E3290" s="0" t="s">
        <v>2425</v>
      </c>
      <c r="F3290" s="0" t="n">
        <v>50000</v>
      </c>
      <c r="G3290" s="0" t="n">
        <v>98.113</v>
      </c>
      <c r="H3290" s="0" t="n">
        <v>4.103097</v>
      </c>
      <c r="J3290" s="224" t="n">
        <f aca="false">ROUND(D3290/10000,0)</f>
        <v>2018</v>
      </c>
      <c r="K3290" s="224" t="n">
        <f aca="false">ROUND((D3290-J3290*10000)/100,0)</f>
        <v>8</v>
      </c>
      <c r="L3290" s="224" t="n">
        <f aca="false">D3290-J3290*10000-K3290*100</f>
        <v>3</v>
      </c>
      <c r="M3290" s="325" t="n">
        <f aca="false">DATE(J3290,K3290,L3290)</f>
        <v>43315</v>
      </c>
      <c r="N3290" s="222" t="n">
        <f aca="false">M3290+E3290</f>
        <v>43315.4232986111</v>
      </c>
      <c r="O3290" s="0" t="n">
        <v>98.113</v>
      </c>
      <c r="P3290" s="0" t="n">
        <v>4.103097</v>
      </c>
      <c r="Q3290" s="0" t="s">
        <v>288</v>
      </c>
    </row>
    <row r="3291" customFormat="false" ht="15" hidden="false" customHeight="false" outlineLevel="0" collapsed="false">
      <c r="A3291" s="0" t="s">
        <v>2059</v>
      </c>
      <c r="B3291" s="0" t="s">
        <v>288</v>
      </c>
      <c r="C3291" s="0" t="s">
        <v>325</v>
      </c>
      <c r="D3291" s="0" t="n">
        <v>20180803</v>
      </c>
      <c r="E3291" s="0" t="s">
        <v>2425</v>
      </c>
      <c r="F3291" s="0" t="n">
        <v>75000</v>
      </c>
      <c r="G3291" s="0" t="n">
        <v>98.113</v>
      </c>
      <c r="H3291" s="0" t="n">
        <v>4.103097</v>
      </c>
      <c r="J3291" s="224" t="n">
        <f aca="false">ROUND(D3291/10000,0)</f>
        <v>2018</v>
      </c>
      <c r="K3291" s="224" t="n">
        <f aca="false">ROUND((D3291-J3291*10000)/100,0)</f>
        <v>8</v>
      </c>
      <c r="L3291" s="224" t="n">
        <f aca="false">D3291-J3291*10000-K3291*100</f>
        <v>3</v>
      </c>
      <c r="M3291" s="325" t="n">
        <f aca="false">DATE(J3291,K3291,L3291)</f>
        <v>43315</v>
      </c>
      <c r="N3291" s="222" t="n">
        <f aca="false">M3291+E3291</f>
        <v>43315.4232986111</v>
      </c>
      <c r="O3291" s="0" t="n">
        <v>98.113</v>
      </c>
      <c r="P3291" s="0" t="n">
        <v>4.103097</v>
      </c>
      <c r="Q3291" s="0" t="s">
        <v>288</v>
      </c>
    </row>
    <row r="3292" customFormat="false" ht="15" hidden="false" customHeight="false" outlineLevel="0" collapsed="false">
      <c r="A3292" s="0" t="s">
        <v>2059</v>
      </c>
      <c r="B3292" s="0" t="s">
        <v>288</v>
      </c>
      <c r="C3292" s="0" t="s">
        <v>325</v>
      </c>
      <c r="D3292" s="0" t="n">
        <v>20180803</v>
      </c>
      <c r="E3292" s="0" t="s">
        <v>2425</v>
      </c>
      <c r="F3292" s="0" t="n">
        <v>125000</v>
      </c>
      <c r="G3292" s="0" t="n">
        <v>98.113</v>
      </c>
      <c r="H3292" s="0" t="n">
        <v>4.103097</v>
      </c>
      <c r="J3292" s="224" t="n">
        <f aca="false">ROUND(D3292/10000,0)</f>
        <v>2018</v>
      </c>
      <c r="K3292" s="224" t="n">
        <f aca="false">ROUND((D3292-J3292*10000)/100,0)</f>
        <v>8</v>
      </c>
      <c r="L3292" s="224" t="n">
        <f aca="false">D3292-J3292*10000-K3292*100</f>
        <v>3</v>
      </c>
      <c r="M3292" s="325" t="n">
        <f aca="false">DATE(J3292,K3292,L3292)</f>
        <v>43315</v>
      </c>
      <c r="N3292" s="222" t="n">
        <f aca="false">M3292+E3292</f>
        <v>43315.4232986111</v>
      </c>
      <c r="O3292" s="0" t="n">
        <v>98.113</v>
      </c>
      <c r="P3292" s="0" t="n">
        <v>4.103097</v>
      </c>
      <c r="Q3292" s="0" t="s">
        <v>288</v>
      </c>
    </row>
    <row r="3293" customFormat="false" ht="15" hidden="false" customHeight="false" outlineLevel="0" collapsed="false">
      <c r="A3293" s="0" t="s">
        <v>2059</v>
      </c>
      <c r="B3293" s="0" t="s">
        <v>288</v>
      </c>
      <c r="C3293" s="0" t="s">
        <v>325</v>
      </c>
      <c r="D3293" s="0" t="n">
        <v>20180803</v>
      </c>
      <c r="E3293" s="0" t="s">
        <v>2425</v>
      </c>
      <c r="F3293" s="0" t="n">
        <v>150000</v>
      </c>
      <c r="G3293" s="0" t="n">
        <v>98.113</v>
      </c>
      <c r="H3293" s="0" t="n">
        <v>4.103097</v>
      </c>
      <c r="J3293" s="224" t="n">
        <f aca="false">ROUND(D3293/10000,0)</f>
        <v>2018</v>
      </c>
      <c r="K3293" s="224" t="n">
        <f aca="false">ROUND((D3293-J3293*10000)/100,0)</f>
        <v>8</v>
      </c>
      <c r="L3293" s="224" t="n">
        <f aca="false">D3293-J3293*10000-K3293*100</f>
        <v>3</v>
      </c>
      <c r="M3293" s="325" t="n">
        <f aca="false">DATE(J3293,K3293,L3293)</f>
        <v>43315</v>
      </c>
      <c r="N3293" s="222" t="n">
        <f aca="false">M3293+E3293</f>
        <v>43315.4232986111</v>
      </c>
      <c r="O3293" s="0" t="n">
        <v>98.113</v>
      </c>
      <c r="P3293" s="0" t="n">
        <v>4.103097</v>
      </c>
      <c r="Q3293" s="0" t="s">
        <v>288</v>
      </c>
    </row>
    <row r="3294" customFormat="false" ht="15" hidden="false" customHeight="false" outlineLevel="0" collapsed="false">
      <c r="A3294" s="0" t="s">
        <v>2059</v>
      </c>
      <c r="B3294" s="0" t="s">
        <v>288</v>
      </c>
      <c r="C3294" s="0" t="s">
        <v>325</v>
      </c>
      <c r="D3294" s="0" t="n">
        <v>20180803</v>
      </c>
      <c r="E3294" s="0" t="s">
        <v>2425</v>
      </c>
      <c r="F3294" s="0" t="n">
        <v>50000</v>
      </c>
      <c r="G3294" s="0" t="n">
        <v>98.113</v>
      </c>
      <c r="H3294" s="0" t="n">
        <v>4.103097</v>
      </c>
      <c r="J3294" s="224" t="n">
        <f aca="false">ROUND(D3294/10000,0)</f>
        <v>2018</v>
      </c>
      <c r="K3294" s="224" t="n">
        <f aca="false">ROUND((D3294-J3294*10000)/100,0)</f>
        <v>8</v>
      </c>
      <c r="L3294" s="224" t="n">
        <f aca="false">D3294-J3294*10000-K3294*100</f>
        <v>3</v>
      </c>
      <c r="M3294" s="325" t="n">
        <f aca="false">DATE(J3294,K3294,L3294)</f>
        <v>43315</v>
      </c>
      <c r="N3294" s="222" t="n">
        <f aca="false">M3294+E3294</f>
        <v>43315.4232986111</v>
      </c>
      <c r="O3294" s="0" t="n">
        <v>98.113</v>
      </c>
      <c r="P3294" s="0" t="n">
        <v>4.103097</v>
      </c>
      <c r="Q3294" s="0" t="s">
        <v>288</v>
      </c>
    </row>
    <row r="3295" customFormat="false" ht="15" hidden="false" customHeight="false" outlineLevel="0" collapsed="false">
      <c r="A3295" s="0" t="s">
        <v>2059</v>
      </c>
      <c r="B3295" s="0" t="s">
        <v>288</v>
      </c>
      <c r="C3295" s="0" t="s">
        <v>325</v>
      </c>
      <c r="D3295" s="0" t="n">
        <v>20180803</v>
      </c>
      <c r="E3295" s="0" t="s">
        <v>2425</v>
      </c>
      <c r="F3295" s="0" t="n">
        <v>50000</v>
      </c>
      <c r="G3295" s="0" t="n">
        <v>98.113</v>
      </c>
      <c r="H3295" s="0" t="n">
        <v>4.103097</v>
      </c>
      <c r="J3295" s="224" t="n">
        <f aca="false">ROUND(D3295/10000,0)</f>
        <v>2018</v>
      </c>
      <c r="K3295" s="224" t="n">
        <f aca="false">ROUND((D3295-J3295*10000)/100,0)</f>
        <v>8</v>
      </c>
      <c r="L3295" s="224" t="n">
        <f aca="false">D3295-J3295*10000-K3295*100</f>
        <v>3</v>
      </c>
      <c r="M3295" s="325" t="n">
        <f aca="false">DATE(J3295,K3295,L3295)</f>
        <v>43315</v>
      </c>
      <c r="N3295" s="222" t="n">
        <f aca="false">M3295+E3295</f>
        <v>43315.4232986111</v>
      </c>
      <c r="O3295" s="0" t="n">
        <v>98.113</v>
      </c>
      <c r="P3295" s="0" t="n">
        <v>4.103097</v>
      </c>
      <c r="Q3295" s="0" t="s">
        <v>288</v>
      </c>
    </row>
    <row r="3296" customFormat="false" ht="15" hidden="false" customHeight="false" outlineLevel="0" collapsed="false">
      <c r="A3296" s="0" t="s">
        <v>2059</v>
      </c>
      <c r="B3296" s="0" t="s">
        <v>288</v>
      </c>
      <c r="C3296" s="0" t="s">
        <v>325</v>
      </c>
      <c r="D3296" s="0" t="n">
        <v>20180803</v>
      </c>
      <c r="E3296" s="0" t="s">
        <v>2425</v>
      </c>
      <c r="F3296" s="0" t="n">
        <v>100000</v>
      </c>
      <c r="G3296" s="0" t="n">
        <v>98.113</v>
      </c>
      <c r="H3296" s="0" t="n">
        <v>4.103097</v>
      </c>
      <c r="J3296" s="224" t="n">
        <f aca="false">ROUND(D3296/10000,0)</f>
        <v>2018</v>
      </c>
      <c r="K3296" s="224" t="n">
        <f aca="false">ROUND((D3296-J3296*10000)/100,0)</f>
        <v>8</v>
      </c>
      <c r="L3296" s="224" t="n">
        <f aca="false">D3296-J3296*10000-K3296*100</f>
        <v>3</v>
      </c>
      <c r="M3296" s="325" t="n">
        <f aca="false">DATE(J3296,K3296,L3296)</f>
        <v>43315</v>
      </c>
      <c r="N3296" s="222" t="n">
        <f aca="false">M3296+E3296</f>
        <v>43315.4232986111</v>
      </c>
      <c r="O3296" s="0" t="n">
        <v>98.113</v>
      </c>
      <c r="P3296" s="0" t="n">
        <v>4.103097</v>
      </c>
      <c r="Q3296" s="0" t="s">
        <v>288</v>
      </c>
    </row>
    <row r="3297" customFormat="false" ht="15" hidden="false" customHeight="false" outlineLevel="0" collapsed="false">
      <c r="A3297" s="0" t="s">
        <v>2059</v>
      </c>
      <c r="B3297" s="0" t="s">
        <v>288</v>
      </c>
      <c r="C3297" s="0" t="s">
        <v>325</v>
      </c>
      <c r="D3297" s="0" t="n">
        <v>20180803</v>
      </c>
      <c r="E3297" s="0" t="s">
        <v>2425</v>
      </c>
      <c r="F3297" s="0" t="n">
        <v>125000</v>
      </c>
      <c r="G3297" s="0" t="n">
        <v>98.113</v>
      </c>
      <c r="H3297" s="0" t="n">
        <v>4.103097</v>
      </c>
      <c r="J3297" s="224" t="n">
        <f aca="false">ROUND(D3297/10000,0)</f>
        <v>2018</v>
      </c>
      <c r="K3297" s="224" t="n">
        <f aca="false">ROUND((D3297-J3297*10000)/100,0)</f>
        <v>8</v>
      </c>
      <c r="L3297" s="224" t="n">
        <f aca="false">D3297-J3297*10000-K3297*100</f>
        <v>3</v>
      </c>
      <c r="M3297" s="325" t="n">
        <f aca="false">DATE(J3297,K3297,L3297)</f>
        <v>43315</v>
      </c>
      <c r="N3297" s="222" t="n">
        <f aca="false">M3297+E3297</f>
        <v>43315.4232986111</v>
      </c>
      <c r="O3297" s="0" t="n">
        <v>98.113</v>
      </c>
      <c r="P3297" s="0" t="n">
        <v>4.103097</v>
      </c>
      <c r="Q3297" s="0" t="s">
        <v>288</v>
      </c>
    </row>
    <row r="3298" customFormat="false" ht="15" hidden="false" customHeight="false" outlineLevel="0" collapsed="false">
      <c r="A3298" s="0" t="s">
        <v>2059</v>
      </c>
      <c r="B3298" s="0" t="s">
        <v>288</v>
      </c>
      <c r="C3298" s="0" t="s">
        <v>325</v>
      </c>
      <c r="D3298" s="0" t="n">
        <v>20180803</v>
      </c>
      <c r="E3298" s="0" t="s">
        <v>2425</v>
      </c>
      <c r="F3298" s="0" t="n">
        <v>1250000</v>
      </c>
      <c r="G3298" s="0" t="n">
        <v>98.113</v>
      </c>
      <c r="H3298" s="0" t="n">
        <v>4.103097</v>
      </c>
      <c r="J3298" s="224" t="n">
        <f aca="false">ROUND(D3298/10000,0)</f>
        <v>2018</v>
      </c>
      <c r="K3298" s="224" t="n">
        <f aca="false">ROUND((D3298-J3298*10000)/100,0)</f>
        <v>8</v>
      </c>
      <c r="L3298" s="224" t="n">
        <f aca="false">D3298-J3298*10000-K3298*100</f>
        <v>3</v>
      </c>
      <c r="M3298" s="325" t="n">
        <f aca="false">DATE(J3298,K3298,L3298)</f>
        <v>43315</v>
      </c>
      <c r="N3298" s="222" t="n">
        <f aca="false">M3298+E3298</f>
        <v>43315.4232986111</v>
      </c>
      <c r="O3298" s="0" t="n">
        <v>98.113</v>
      </c>
      <c r="P3298" s="0" t="n">
        <v>4.103097</v>
      </c>
      <c r="Q3298" s="0" t="s">
        <v>288</v>
      </c>
    </row>
    <row r="3299" customFormat="false" ht="15" hidden="false" customHeight="false" outlineLevel="0" collapsed="false">
      <c r="A3299" s="0" t="s">
        <v>2059</v>
      </c>
      <c r="B3299" s="0" t="s">
        <v>288</v>
      </c>
      <c r="C3299" s="0" t="s">
        <v>325</v>
      </c>
      <c r="D3299" s="0" t="n">
        <v>20180803</v>
      </c>
      <c r="E3299" s="0" t="s">
        <v>2425</v>
      </c>
      <c r="F3299" s="0" t="n">
        <v>100000</v>
      </c>
      <c r="G3299" s="0" t="n">
        <v>98.113</v>
      </c>
      <c r="H3299" s="0" t="n">
        <v>4.103097</v>
      </c>
      <c r="J3299" s="224" t="n">
        <f aca="false">ROUND(D3299/10000,0)</f>
        <v>2018</v>
      </c>
      <c r="K3299" s="224" t="n">
        <f aca="false">ROUND((D3299-J3299*10000)/100,0)</f>
        <v>8</v>
      </c>
      <c r="L3299" s="224" t="n">
        <f aca="false">D3299-J3299*10000-K3299*100</f>
        <v>3</v>
      </c>
      <c r="M3299" s="325" t="n">
        <f aca="false">DATE(J3299,K3299,L3299)</f>
        <v>43315</v>
      </c>
      <c r="N3299" s="222" t="n">
        <f aca="false">M3299+E3299</f>
        <v>43315.4232986111</v>
      </c>
      <c r="O3299" s="0" t="n">
        <v>98.113</v>
      </c>
      <c r="P3299" s="0" t="n">
        <v>4.103097</v>
      </c>
      <c r="Q3299" s="0" t="s">
        <v>288</v>
      </c>
    </row>
    <row r="3300" customFormat="false" ht="15" hidden="false" customHeight="false" outlineLevel="0" collapsed="false">
      <c r="A3300" s="0" t="s">
        <v>2059</v>
      </c>
      <c r="B3300" s="0" t="s">
        <v>288</v>
      </c>
      <c r="C3300" s="0" t="s">
        <v>325</v>
      </c>
      <c r="D3300" s="0" t="n">
        <v>20180803</v>
      </c>
      <c r="E3300" s="0" t="s">
        <v>2425</v>
      </c>
      <c r="F3300" s="0" t="n">
        <v>50000</v>
      </c>
      <c r="G3300" s="0" t="n">
        <v>98.113</v>
      </c>
      <c r="H3300" s="0" t="n">
        <v>4.103097</v>
      </c>
      <c r="J3300" s="224" t="n">
        <f aca="false">ROUND(D3300/10000,0)</f>
        <v>2018</v>
      </c>
      <c r="K3300" s="224" t="n">
        <f aca="false">ROUND((D3300-J3300*10000)/100,0)</f>
        <v>8</v>
      </c>
      <c r="L3300" s="224" t="n">
        <f aca="false">D3300-J3300*10000-K3300*100</f>
        <v>3</v>
      </c>
      <c r="M3300" s="325" t="n">
        <f aca="false">DATE(J3300,K3300,L3300)</f>
        <v>43315</v>
      </c>
      <c r="N3300" s="222" t="n">
        <f aca="false">M3300+E3300</f>
        <v>43315.4232986111</v>
      </c>
      <c r="O3300" s="0" t="n">
        <v>98.113</v>
      </c>
      <c r="P3300" s="0" t="n">
        <v>4.103097</v>
      </c>
      <c r="Q3300" s="0" t="s">
        <v>288</v>
      </c>
    </row>
    <row r="3301" customFormat="false" ht="15" hidden="false" customHeight="false" outlineLevel="0" collapsed="false">
      <c r="A3301" s="0" t="s">
        <v>2059</v>
      </c>
      <c r="B3301" s="0" t="s">
        <v>288</v>
      </c>
      <c r="C3301" s="0" t="s">
        <v>325</v>
      </c>
      <c r="D3301" s="0" t="n">
        <v>20180803</v>
      </c>
      <c r="E3301" s="0" t="s">
        <v>2425</v>
      </c>
      <c r="F3301" s="0" t="n">
        <v>50000</v>
      </c>
      <c r="G3301" s="0" t="n">
        <v>98.113</v>
      </c>
      <c r="H3301" s="0" t="n">
        <v>4.103097</v>
      </c>
      <c r="J3301" s="224" t="n">
        <f aca="false">ROUND(D3301/10000,0)</f>
        <v>2018</v>
      </c>
      <c r="K3301" s="224" t="n">
        <f aca="false">ROUND((D3301-J3301*10000)/100,0)</f>
        <v>8</v>
      </c>
      <c r="L3301" s="224" t="n">
        <f aca="false">D3301-J3301*10000-K3301*100</f>
        <v>3</v>
      </c>
      <c r="M3301" s="325" t="n">
        <f aca="false">DATE(J3301,K3301,L3301)</f>
        <v>43315</v>
      </c>
      <c r="N3301" s="222" t="n">
        <f aca="false">M3301+E3301</f>
        <v>43315.4232986111</v>
      </c>
      <c r="O3301" s="0" t="n">
        <v>98.113</v>
      </c>
      <c r="P3301" s="0" t="n">
        <v>4.103097</v>
      </c>
      <c r="Q3301" s="0" t="s">
        <v>288</v>
      </c>
    </row>
    <row r="3302" customFormat="false" ht="15" hidden="false" customHeight="false" outlineLevel="0" collapsed="false">
      <c r="A3302" s="0" t="s">
        <v>2059</v>
      </c>
      <c r="B3302" s="0" t="s">
        <v>288</v>
      </c>
      <c r="C3302" s="0" t="s">
        <v>325</v>
      </c>
      <c r="D3302" s="0" t="n">
        <v>20180803</v>
      </c>
      <c r="E3302" s="0" t="s">
        <v>2425</v>
      </c>
      <c r="F3302" s="0" t="n">
        <v>50000</v>
      </c>
      <c r="G3302" s="0" t="n">
        <v>98.113</v>
      </c>
      <c r="H3302" s="0" t="n">
        <v>4.103097</v>
      </c>
      <c r="J3302" s="224" t="n">
        <f aca="false">ROUND(D3302/10000,0)</f>
        <v>2018</v>
      </c>
      <c r="K3302" s="224" t="n">
        <f aca="false">ROUND((D3302-J3302*10000)/100,0)</f>
        <v>8</v>
      </c>
      <c r="L3302" s="224" t="n">
        <f aca="false">D3302-J3302*10000-K3302*100</f>
        <v>3</v>
      </c>
      <c r="M3302" s="325" t="n">
        <f aca="false">DATE(J3302,K3302,L3302)</f>
        <v>43315</v>
      </c>
      <c r="N3302" s="222" t="n">
        <f aca="false">M3302+E3302</f>
        <v>43315.4232986111</v>
      </c>
      <c r="O3302" s="0" t="n">
        <v>98.113</v>
      </c>
      <c r="P3302" s="0" t="n">
        <v>4.103097</v>
      </c>
      <c r="Q3302" s="0" t="s">
        <v>288</v>
      </c>
    </row>
    <row r="3303" customFormat="false" ht="15" hidden="false" customHeight="false" outlineLevel="0" collapsed="false">
      <c r="A3303" s="0" t="s">
        <v>2059</v>
      </c>
      <c r="B3303" s="0" t="s">
        <v>288</v>
      </c>
      <c r="C3303" s="0" t="s">
        <v>325</v>
      </c>
      <c r="D3303" s="0" t="n">
        <v>20180803</v>
      </c>
      <c r="E3303" s="0" t="s">
        <v>2425</v>
      </c>
      <c r="F3303" s="0" t="n">
        <v>250000</v>
      </c>
      <c r="G3303" s="0" t="n">
        <v>98.113</v>
      </c>
      <c r="H3303" s="0" t="n">
        <v>4.103097</v>
      </c>
      <c r="J3303" s="224" t="n">
        <f aca="false">ROUND(D3303/10000,0)</f>
        <v>2018</v>
      </c>
      <c r="K3303" s="224" t="n">
        <f aca="false">ROUND((D3303-J3303*10000)/100,0)</f>
        <v>8</v>
      </c>
      <c r="L3303" s="224" t="n">
        <f aca="false">D3303-J3303*10000-K3303*100</f>
        <v>3</v>
      </c>
      <c r="M3303" s="325" t="n">
        <f aca="false">DATE(J3303,K3303,L3303)</f>
        <v>43315</v>
      </c>
      <c r="N3303" s="222" t="n">
        <f aca="false">M3303+E3303</f>
        <v>43315.4232986111</v>
      </c>
      <c r="O3303" s="0" t="n">
        <v>98.113</v>
      </c>
      <c r="P3303" s="0" t="n">
        <v>4.103097</v>
      </c>
      <c r="Q3303" s="0" t="s">
        <v>288</v>
      </c>
    </row>
    <row r="3304" customFormat="false" ht="15" hidden="false" customHeight="false" outlineLevel="0" collapsed="false">
      <c r="A3304" s="0" t="s">
        <v>2059</v>
      </c>
      <c r="B3304" s="0" t="s">
        <v>288</v>
      </c>
      <c r="C3304" s="0" t="s">
        <v>325</v>
      </c>
      <c r="D3304" s="0" t="n">
        <v>20180803</v>
      </c>
      <c r="E3304" s="0" t="s">
        <v>2425</v>
      </c>
      <c r="F3304" s="0" t="n">
        <v>50000</v>
      </c>
      <c r="G3304" s="0" t="n">
        <v>98.113</v>
      </c>
      <c r="H3304" s="0" t="n">
        <v>4.103097</v>
      </c>
      <c r="J3304" s="224" t="n">
        <f aca="false">ROUND(D3304/10000,0)</f>
        <v>2018</v>
      </c>
      <c r="K3304" s="224" t="n">
        <f aca="false">ROUND((D3304-J3304*10000)/100,0)</f>
        <v>8</v>
      </c>
      <c r="L3304" s="224" t="n">
        <f aca="false">D3304-J3304*10000-K3304*100</f>
        <v>3</v>
      </c>
      <c r="M3304" s="325" t="n">
        <f aca="false">DATE(J3304,K3304,L3304)</f>
        <v>43315</v>
      </c>
      <c r="N3304" s="222" t="n">
        <f aca="false">M3304+E3304</f>
        <v>43315.4232986111</v>
      </c>
      <c r="O3304" s="0" t="n">
        <v>98.113</v>
      </c>
      <c r="P3304" s="0" t="n">
        <v>4.103097</v>
      </c>
      <c r="Q3304" s="0" t="s">
        <v>288</v>
      </c>
    </row>
    <row r="3305" customFormat="false" ht="15" hidden="false" customHeight="false" outlineLevel="0" collapsed="false">
      <c r="A3305" s="0" t="s">
        <v>2059</v>
      </c>
      <c r="B3305" s="0" t="s">
        <v>288</v>
      </c>
      <c r="C3305" s="0" t="s">
        <v>325</v>
      </c>
      <c r="D3305" s="0" t="n">
        <v>20180803</v>
      </c>
      <c r="E3305" s="0" t="s">
        <v>2425</v>
      </c>
      <c r="F3305" s="0" t="n">
        <v>50000</v>
      </c>
      <c r="G3305" s="0" t="n">
        <v>98.113</v>
      </c>
      <c r="H3305" s="0" t="n">
        <v>4.103097</v>
      </c>
      <c r="J3305" s="224" t="n">
        <f aca="false">ROUND(D3305/10000,0)</f>
        <v>2018</v>
      </c>
      <c r="K3305" s="224" t="n">
        <f aca="false">ROUND((D3305-J3305*10000)/100,0)</f>
        <v>8</v>
      </c>
      <c r="L3305" s="224" t="n">
        <f aca="false">D3305-J3305*10000-K3305*100</f>
        <v>3</v>
      </c>
      <c r="M3305" s="325" t="n">
        <f aca="false">DATE(J3305,K3305,L3305)</f>
        <v>43315</v>
      </c>
      <c r="N3305" s="222" t="n">
        <f aca="false">M3305+E3305</f>
        <v>43315.4232986111</v>
      </c>
      <c r="O3305" s="0" t="n">
        <v>98.113</v>
      </c>
      <c r="P3305" s="0" t="n">
        <v>4.103097</v>
      </c>
      <c r="Q3305" s="0" t="s">
        <v>288</v>
      </c>
    </row>
    <row r="3306" customFormat="false" ht="15" hidden="false" customHeight="false" outlineLevel="0" collapsed="false">
      <c r="A3306" s="0" t="s">
        <v>2059</v>
      </c>
      <c r="B3306" s="0" t="s">
        <v>288</v>
      </c>
      <c r="C3306" s="0" t="s">
        <v>325</v>
      </c>
      <c r="D3306" s="0" t="n">
        <v>20180803</v>
      </c>
      <c r="E3306" s="0" t="s">
        <v>2425</v>
      </c>
      <c r="F3306" s="0" t="n">
        <v>75000</v>
      </c>
      <c r="G3306" s="0" t="n">
        <v>98.113</v>
      </c>
      <c r="H3306" s="0" t="n">
        <v>4.103097</v>
      </c>
      <c r="J3306" s="224" t="n">
        <f aca="false">ROUND(D3306/10000,0)</f>
        <v>2018</v>
      </c>
      <c r="K3306" s="224" t="n">
        <f aca="false">ROUND((D3306-J3306*10000)/100,0)</f>
        <v>8</v>
      </c>
      <c r="L3306" s="224" t="n">
        <f aca="false">D3306-J3306*10000-K3306*100</f>
        <v>3</v>
      </c>
      <c r="M3306" s="325" t="n">
        <f aca="false">DATE(J3306,K3306,L3306)</f>
        <v>43315</v>
      </c>
      <c r="N3306" s="222" t="n">
        <f aca="false">M3306+E3306</f>
        <v>43315.4232986111</v>
      </c>
      <c r="O3306" s="0" t="n">
        <v>98.113</v>
      </c>
      <c r="P3306" s="0" t="n">
        <v>4.103097</v>
      </c>
      <c r="Q3306" s="0" t="s">
        <v>288</v>
      </c>
    </row>
    <row r="3307" customFormat="false" ht="15" hidden="false" customHeight="false" outlineLevel="0" collapsed="false">
      <c r="A3307" s="0" t="s">
        <v>2059</v>
      </c>
      <c r="B3307" s="0" t="s">
        <v>288</v>
      </c>
      <c r="C3307" s="0" t="s">
        <v>325</v>
      </c>
      <c r="D3307" s="0" t="n">
        <v>20180803</v>
      </c>
      <c r="E3307" s="0" t="s">
        <v>2425</v>
      </c>
      <c r="F3307" s="0" t="n">
        <v>50000</v>
      </c>
      <c r="G3307" s="0" t="n">
        <v>98.113</v>
      </c>
      <c r="H3307" s="0" t="n">
        <v>4.103097</v>
      </c>
      <c r="J3307" s="224" t="n">
        <f aca="false">ROUND(D3307/10000,0)</f>
        <v>2018</v>
      </c>
      <c r="K3307" s="224" t="n">
        <f aca="false">ROUND((D3307-J3307*10000)/100,0)</f>
        <v>8</v>
      </c>
      <c r="L3307" s="224" t="n">
        <f aca="false">D3307-J3307*10000-K3307*100</f>
        <v>3</v>
      </c>
      <c r="M3307" s="325" t="n">
        <f aca="false">DATE(J3307,K3307,L3307)</f>
        <v>43315</v>
      </c>
      <c r="N3307" s="222" t="n">
        <f aca="false">M3307+E3307</f>
        <v>43315.4232986111</v>
      </c>
      <c r="O3307" s="0" t="n">
        <v>98.113</v>
      </c>
      <c r="P3307" s="0" t="n">
        <v>4.103097</v>
      </c>
      <c r="Q3307" s="0" t="s">
        <v>288</v>
      </c>
    </row>
    <row r="3308" customFormat="false" ht="15" hidden="false" customHeight="false" outlineLevel="0" collapsed="false">
      <c r="A3308" s="0" t="s">
        <v>2059</v>
      </c>
      <c r="B3308" s="0" t="s">
        <v>288</v>
      </c>
      <c r="C3308" s="0" t="s">
        <v>325</v>
      </c>
      <c r="D3308" s="0" t="n">
        <v>20180803</v>
      </c>
      <c r="E3308" s="0" t="s">
        <v>2425</v>
      </c>
      <c r="F3308" s="0" t="n">
        <v>75000</v>
      </c>
      <c r="G3308" s="0" t="n">
        <v>98.113</v>
      </c>
      <c r="H3308" s="0" t="n">
        <v>4.103097</v>
      </c>
      <c r="J3308" s="224" t="n">
        <f aca="false">ROUND(D3308/10000,0)</f>
        <v>2018</v>
      </c>
      <c r="K3308" s="224" t="n">
        <f aca="false">ROUND((D3308-J3308*10000)/100,0)</f>
        <v>8</v>
      </c>
      <c r="L3308" s="224" t="n">
        <f aca="false">D3308-J3308*10000-K3308*100</f>
        <v>3</v>
      </c>
      <c r="M3308" s="325" t="n">
        <f aca="false">DATE(J3308,K3308,L3308)</f>
        <v>43315</v>
      </c>
      <c r="N3308" s="222" t="n">
        <f aca="false">M3308+E3308</f>
        <v>43315.4232986111</v>
      </c>
      <c r="O3308" s="0" t="n">
        <v>98.113</v>
      </c>
      <c r="P3308" s="0" t="n">
        <v>4.103097</v>
      </c>
      <c r="Q3308" s="0" t="s">
        <v>288</v>
      </c>
    </row>
    <row r="3309" customFormat="false" ht="15" hidden="false" customHeight="false" outlineLevel="0" collapsed="false">
      <c r="A3309" s="0" t="s">
        <v>2059</v>
      </c>
      <c r="B3309" s="0" t="s">
        <v>288</v>
      </c>
      <c r="C3309" s="0" t="s">
        <v>325</v>
      </c>
      <c r="D3309" s="0" t="n">
        <v>20180803</v>
      </c>
      <c r="E3309" s="0" t="s">
        <v>2425</v>
      </c>
      <c r="F3309" s="0" t="n">
        <v>75000</v>
      </c>
      <c r="G3309" s="0" t="n">
        <v>98.113</v>
      </c>
      <c r="H3309" s="0" t="n">
        <v>4.103097</v>
      </c>
      <c r="J3309" s="224" t="n">
        <f aca="false">ROUND(D3309/10000,0)</f>
        <v>2018</v>
      </c>
      <c r="K3309" s="224" t="n">
        <f aca="false">ROUND((D3309-J3309*10000)/100,0)</f>
        <v>8</v>
      </c>
      <c r="L3309" s="224" t="n">
        <f aca="false">D3309-J3309*10000-K3309*100</f>
        <v>3</v>
      </c>
      <c r="M3309" s="325" t="n">
        <f aca="false">DATE(J3309,K3309,L3309)</f>
        <v>43315</v>
      </c>
      <c r="N3309" s="222" t="n">
        <f aca="false">M3309+E3309</f>
        <v>43315.4232986111</v>
      </c>
      <c r="O3309" s="0" t="n">
        <v>98.113</v>
      </c>
      <c r="P3309" s="0" t="n">
        <v>4.103097</v>
      </c>
      <c r="Q3309" s="0" t="s">
        <v>288</v>
      </c>
    </row>
    <row r="3310" customFormat="false" ht="15" hidden="false" customHeight="false" outlineLevel="0" collapsed="false">
      <c r="A3310" s="0" t="s">
        <v>2059</v>
      </c>
      <c r="B3310" s="0" t="s">
        <v>288</v>
      </c>
      <c r="C3310" s="0" t="s">
        <v>325</v>
      </c>
      <c r="D3310" s="0" t="n">
        <v>20180803</v>
      </c>
      <c r="E3310" s="0" t="s">
        <v>2425</v>
      </c>
      <c r="F3310" s="0" t="n">
        <v>50000</v>
      </c>
      <c r="G3310" s="0" t="n">
        <v>98.113</v>
      </c>
      <c r="H3310" s="0" t="n">
        <v>4.103097</v>
      </c>
      <c r="J3310" s="224" t="n">
        <f aca="false">ROUND(D3310/10000,0)</f>
        <v>2018</v>
      </c>
      <c r="K3310" s="224" t="n">
        <f aca="false">ROUND((D3310-J3310*10000)/100,0)</f>
        <v>8</v>
      </c>
      <c r="L3310" s="224" t="n">
        <f aca="false">D3310-J3310*10000-K3310*100</f>
        <v>3</v>
      </c>
      <c r="M3310" s="325" t="n">
        <f aca="false">DATE(J3310,K3310,L3310)</f>
        <v>43315</v>
      </c>
      <c r="N3310" s="222" t="n">
        <f aca="false">M3310+E3310</f>
        <v>43315.4232986111</v>
      </c>
      <c r="O3310" s="0" t="n">
        <v>98.113</v>
      </c>
      <c r="P3310" s="0" t="n">
        <v>4.103097</v>
      </c>
      <c r="Q3310" s="0" t="s">
        <v>288</v>
      </c>
    </row>
    <row r="3311" customFormat="false" ht="15" hidden="false" customHeight="false" outlineLevel="0" collapsed="false">
      <c r="A3311" s="0" t="s">
        <v>2059</v>
      </c>
      <c r="B3311" s="0" t="s">
        <v>288</v>
      </c>
      <c r="C3311" s="0" t="s">
        <v>325</v>
      </c>
      <c r="D3311" s="0" t="n">
        <v>20180803</v>
      </c>
      <c r="E3311" s="0" t="s">
        <v>2425</v>
      </c>
      <c r="F3311" s="0" t="n">
        <v>175000</v>
      </c>
      <c r="G3311" s="0" t="n">
        <v>98.113</v>
      </c>
      <c r="H3311" s="0" t="n">
        <v>4.103097</v>
      </c>
      <c r="J3311" s="224" t="n">
        <f aca="false">ROUND(D3311/10000,0)</f>
        <v>2018</v>
      </c>
      <c r="K3311" s="224" t="n">
        <f aca="false">ROUND((D3311-J3311*10000)/100,0)</f>
        <v>8</v>
      </c>
      <c r="L3311" s="224" t="n">
        <f aca="false">D3311-J3311*10000-K3311*100</f>
        <v>3</v>
      </c>
      <c r="M3311" s="325" t="n">
        <f aca="false">DATE(J3311,K3311,L3311)</f>
        <v>43315</v>
      </c>
      <c r="N3311" s="222" t="n">
        <f aca="false">M3311+E3311</f>
        <v>43315.4232986111</v>
      </c>
      <c r="O3311" s="0" t="n">
        <v>98.113</v>
      </c>
      <c r="P3311" s="0" t="n">
        <v>4.103097</v>
      </c>
      <c r="Q3311" s="0" t="s">
        <v>288</v>
      </c>
    </row>
    <row r="3312" customFormat="false" ht="15" hidden="false" customHeight="false" outlineLevel="0" collapsed="false">
      <c r="A3312" s="0" t="s">
        <v>2059</v>
      </c>
      <c r="B3312" s="0" t="s">
        <v>288</v>
      </c>
      <c r="C3312" s="0" t="s">
        <v>325</v>
      </c>
      <c r="D3312" s="0" t="n">
        <v>20180803</v>
      </c>
      <c r="E3312" s="0" t="s">
        <v>2425</v>
      </c>
      <c r="F3312" s="0" t="n">
        <v>50000</v>
      </c>
      <c r="G3312" s="0" t="n">
        <v>98.113</v>
      </c>
      <c r="H3312" s="0" t="n">
        <v>4.103097</v>
      </c>
      <c r="J3312" s="224" t="n">
        <f aca="false">ROUND(D3312/10000,0)</f>
        <v>2018</v>
      </c>
      <c r="K3312" s="224" t="n">
        <f aca="false">ROUND((D3312-J3312*10000)/100,0)</f>
        <v>8</v>
      </c>
      <c r="L3312" s="224" t="n">
        <f aca="false">D3312-J3312*10000-K3312*100</f>
        <v>3</v>
      </c>
      <c r="M3312" s="325" t="n">
        <f aca="false">DATE(J3312,K3312,L3312)</f>
        <v>43315</v>
      </c>
      <c r="N3312" s="222" t="n">
        <f aca="false">M3312+E3312</f>
        <v>43315.4232986111</v>
      </c>
      <c r="O3312" s="0" t="n">
        <v>98.113</v>
      </c>
      <c r="P3312" s="0" t="n">
        <v>4.103097</v>
      </c>
      <c r="Q3312" s="0" t="s">
        <v>288</v>
      </c>
    </row>
    <row r="3313" customFormat="false" ht="15" hidden="false" customHeight="false" outlineLevel="0" collapsed="false">
      <c r="A3313" s="0" t="s">
        <v>2059</v>
      </c>
      <c r="B3313" s="0" t="s">
        <v>288</v>
      </c>
      <c r="C3313" s="0" t="s">
        <v>325</v>
      </c>
      <c r="D3313" s="0" t="n">
        <v>20180803</v>
      </c>
      <c r="E3313" s="0" t="s">
        <v>2425</v>
      </c>
      <c r="F3313" s="0" t="n">
        <v>125000</v>
      </c>
      <c r="G3313" s="0" t="n">
        <v>98.113</v>
      </c>
      <c r="H3313" s="0" t="n">
        <v>4.103097</v>
      </c>
      <c r="J3313" s="224" t="n">
        <f aca="false">ROUND(D3313/10000,0)</f>
        <v>2018</v>
      </c>
      <c r="K3313" s="224" t="n">
        <f aca="false">ROUND((D3313-J3313*10000)/100,0)</f>
        <v>8</v>
      </c>
      <c r="L3313" s="224" t="n">
        <f aca="false">D3313-J3313*10000-K3313*100</f>
        <v>3</v>
      </c>
      <c r="M3313" s="325" t="n">
        <f aca="false">DATE(J3313,K3313,L3313)</f>
        <v>43315</v>
      </c>
      <c r="N3313" s="222" t="n">
        <f aca="false">M3313+E3313</f>
        <v>43315.4232986111</v>
      </c>
      <c r="O3313" s="0" t="n">
        <v>98.113</v>
      </c>
      <c r="P3313" s="0" t="n">
        <v>4.103097</v>
      </c>
      <c r="Q3313" s="0" t="s">
        <v>288</v>
      </c>
    </row>
    <row r="3314" customFormat="false" ht="15" hidden="false" customHeight="false" outlineLevel="0" collapsed="false">
      <c r="A3314" s="0" t="s">
        <v>2059</v>
      </c>
      <c r="B3314" s="0" t="s">
        <v>288</v>
      </c>
      <c r="C3314" s="0" t="s">
        <v>325</v>
      </c>
      <c r="D3314" s="0" t="n">
        <v>20180803</v>
      </c>
      <c r="E3314" s="0" t="s">
        <v>2425</v>
      </c>
      <c r="F3314" s="0" t="n">
        <v>75000</v>
      </c>
      <c r="G3314" s="0" t="n">
        <v>98.113</v>
      </c>
      <c r="H3314" s="0" t="n">
        <v>4.103097</v>
      </c>
      <c r="J3314" s="224" t="n">
        <f aca="false">ROUND(D3314/10000,0)</f>
        <v>2018</v>
      </c>
      <c r="K3314" s="224" t="n">
        <f aca="false">ROUND((D3314-J3314*10000)/100,0)</f>
        <v>8</v>
      </c>
      <c r="L3314" s="224" t="n">
        <f aca="false">D3314-J3314*10000-K3314*100</f>
        <v>3</v>
      </c>
      <c r="M3314" s="325" t="n">
        <f aca="false">DATE(J3314,K3314,L3314)</f>
        <v>43315</v>
      </c>
      <c r="N3314" s="222" t="n">
        <f aca="false">M3314+E3314</f>
        <v>43315.4232986111</v>
      </c>
      <c r="O3314" s="0" t="n">
        <v>98.113</v>
      </c>
      <c r="P3314" s="0" t="n">
        <v>4.103097</v>
      </c>
      <c r="Q3314" s="0" t="s">
        <v>288</v>
      </c>
    </row>
    <row r="3315" customFormat="false" ht="15" hidden="false" customHeight="false" outlineLevel="0" collapsed="false">
      <c r="A3315" s="0" t="s">
        <v>2059</v>
      </c>
      <c r="B3315" s="0" t="s">
        <v>288</v>
      </c>
      <c r="C3315" s="0" t="s">
        <v>325</v>
      </c>
      <c r="D3315" s="0" t="n">
        <v>20180803</v>
      </c>
      <c r="E3315" s="0" t="s">
        <v>2425</v>
      </c>
      <c r="F3315" s="0" t="n">
        <v>75000</v>
      </c>
      <c r="G3315" s="0" t="n">
        <v>98.113</v>
      </c>
      <c r="H3315" s="0" t="n">
        <v>4.103097</v>
      </c>
      <c r="J3315" s="224" t="n">
        <f aca="false">ROUND(D3315/10000,0)</f>
        <v>2018</v>
      </c>
      <c r="K3315" s="224" t="n">
        <f aca="false">ROUND((D3315-J3315*10000)/100,0)</f>
        <v>8</v>
      </c>
      <c r="L3315" s="224" t="n">
        <f aca="false">D3315-J3315*10000-K3315*100</f>
        <v>3</v>
      </c>
      <c r="M3315" s="325" t="n">
        <f aca="false">DATE(J3315,K3315,L3315)</f>
        <v>43315</v>
      </c>
      <c r="N3315" s="222" t="n">
        <f aca="false">M3315+E3315</f>
        <v>43315.4232986111</v>
      </c>
      <c r="O3315" s="0" t="n">
        <v>98.113</v>
      </c>
      <c r="P3315" s="0" t="n">
        <v>4.103097</v>
      </c>
      <c r="Q3315" s="0" t="s">
        <v>288</v>
      </c>
    </row>
    <row r="3316" customFormat="false" ht="15" hidden="false" customHeight="false" outlineLevel="0" collapsed="false">
      <c r="A3316" s="0" t="s">
        <v>2059</v>
      </c>
      <c r="B3316" s="0" t="s">
        <v>288</v>
      </c>
      <c r="C3316" s="0" t="s">
        <v>325</v>
      </c>
      <c r="D3316" s="0" t="n">
        <v>20180803</v>
      </c>
      <c r="E3316" s="0" t="s">
        <v>2425</v>
      </c>
      <c r="F3316" s="0" t="n">
        <v>200000</v>
      </c>
      <c r="G3316" s="0" t="n">
        <v>98.113</v>
      </c>
      <c r="H3316" s="0" t="n">
        <v>4.103097</v>
      </c>
      <c r="J3316" s="224" t="n">
        <f aca="false">ROUND(D3316/10000,0)</f>
        <v>2018</v>
      </c>
      <c r="K3316" s="224" t="n">
        <f aca="false">ROUND((D3316-J3316*10000)/100,0)</f>
        <v>8</v>
      </c>
      <c r="L3316" s="224" t="n">
        <f aca="false">D3316-J3316*10000-K3316*100</f>
        <v>3</v>
      </c>
      <c r="M3316" s="325" t="n">
        <f aca="false">DATE(J3316,K3316,L3316)</f>
        <v>43315</v>
      </c>
      <c r="N3316" s="222" t="n">
        <f aca="false">M3316+E3316</f>
        <v>43315.4232986111</v>
      </c>
      <c r="O3316" s="0" t="n">
        <v>98.113</v>
      </c>
      <c r="P3316" s="0" t="n">
        <v>4.103097</v>
      </c>
      <c r="Q3316" s="0" t="s">
        <v>288</v>
      </c>
    </row>
    <row r="3317" customFormat="false" ht="15" hidden="false" customHeight="false" outlineLevel="0" collapsed="false">
      <c r="A3317" s="0" t="s">
        <v>2059</v>
      </c>
      <c r="B3317" s="0" t="s">
        <v>288</v>
      </c>
      <c r="C3317" s="0" t="s">
        <v>325</v>
      </c>
      <c r="D3317" s="0" t="n">
        <v>20180803</v>
      </c>
      <c r="E3317" s="0" t="s">
        <v>2425</v>
      </c>
      <c r="F3317" s="0" t="n">
        <v>125000</v>
      </c>
      <c r="G3317" s="0" t="n">
        <v>98.113</v>
      </c>
      <c r="H3317" s="0" t="n">
        <v>4.103097</v>
      </c>
      <c r="J3317" s="224" t="n">
        <f aca="false">ROUND(D3317/10000,0)</f>
        <v>2018</v>
      </c>
      <c r="K3317" s="224" t="n">
        <f aca="false">ROUND((D3317-J3317*10000)/100,0)</f>
        <v>8</v>
      </c>
      <c r="L3317" s="224" t="n">
        <f aca="false">D3317-J3317*10000-K3317*100</f>
        <v>3</v>
      </c>
      <c r="M3317" s="325" t="n">
        <f aca="false">DATE(J3317,K3317,L3317)</f>
        <v>43315</v>
      </c>
      <c r="N3317" s="222" t="n">
        <f aca="false">M3317+E3317</f>
        <v>43315.4232986111</v>
      </c>
      <c r="O3317" s="0" t="n">
        <v>98.113</v>
      </c>
      <c r="P3317" s="0" t="n">
        <v>4.103097</v>
      </c>
      <c r="Q3317" s="0" t="s">
        <v>288</v>
      </c>
    </row>
    <row r="3318" customFormat="false" ht="15" hidden="false" customHeight="false" outlineLevel="0" collapsed="false">
      <c r="A3318" s="0" t="s">
        <v>2059</v>
      </c>
      <c r="B3318" s="0" t="s">
        <v>288</v>
      </c>
      <c r="C3318" s="0" t="s">
        <v>325</v>
      </c>
      <c r="D3318" s="0" t="n">
        <v>20180803</v>
      </c>
      <c r="E3318" s="0" t="s">
        <v>2425</v>
      </c>
      <c r="F3318" s="0" t="n">
        <v>50000</v>
      </c>
      <c r="G3318" s="0" t="n">
        <v>98.113</v>
      </c>
      <c r="H3318" s="0" t="n">
        <v>4.103097</v>
      </c>
      <c r="J3318" s="224" t="n">
        <f aca="false">ROUND(D3318/10000,0)</f>
        <v>2018</v>
      </c>
      <c r="K3318" s="224" t="n">
        <f aca="false">ROUND((D3318-J3318*10000)/100,0)</f>
        <v>8</v>
      </c>
      <c r="L3318" s="224" t="n">
        <f aca="false">D3318-J3318*10000-K3318*100</f>
        <v>3</v>
      </c>
      <c r="M3318" s="325" t="n">
        <f aca="false">DATE(J3318,K3318,L3318)</f>
        <v>43315</v>
      </c>
      <c r="N3318" s="222" t="n">
        <f aca="false">M3318+E3318</f>
        <v>43315.4232986111</v>
      </c>
      <c r="O3318" s="0" t="n">
        <v>98.113</v>
      </c>
      <c r="P3318" s="0" t="n">
        <v>4.103097</v>
      </c>
      <c r="Q3318" s="0" t="s">
        <v>288</v>
      </c>
    </row>
    <row r="3319" customFormat="false" ht="15" hidden="false" customHeight="false" outlineLevel="0" collapsed="false">
      <c r="A3319" s="0" t="s">
        <v>2059</v>
      </c>
      <c r="B3319" s="0" t="s">
        <v>288</v>
      </c>
      <c r="C3319" s="0" t="s">
        <v>325</v>
      </c>
      <c r="D3319" s="0" t="n">
        <v>20180803</v>
      </c>
      <c r="E3319" s="0" t="s">
        <v>2425</v>
      </c>
      <c r="F3319" s="0" t="n">
        <v>400000</v>
      </c>
      <c r="G3319" s="0" t="n">
        <v>98.113</v>
      </c>
      <c r="H3319" s="0" t="n">
        <v>4.103097</v>
      </c>
      <c r="J3319" s="224" t="n">
        <f aca="false">ROUND(D3319/10000,0)</f>
        <v>2018</v>
      </c>
      <c r="K3319" s="224" t="n">
        <f aca="false">ROUND((D3319-J3319*10000)/100,0)</f>
        <v>8</v>
      </c>
      <c r="L3319" s="224" t="n">
        <f aca="false">D3319-J3319*10000-K3319*100</f>
        <v>3</v>
      </c>
      <c r="M3319" s="325" t="n">
        <f aca="false">DATE(J3319,K3319,L3319)</f>
        <v>43315</v>
      </c>
      <c r="N3319" s="222" t="n">
        <f aca="false">M3319+E3319</f>
        <v>43315.4232986111</v>
      </c>
      <c r="O3319" s="0" t="n">
        <v>98.113</v>
      </c>
      <c r="P3319" s="0" t="n">
        <v>4.103097</v>
      </c>
      <c r="Q3319" s="0" t="s">
        <v>288</v>
      </c>
    </row>
    <row r="3320" customFormat="false" ht="15" hidden="false" customHeight="false" outlineLevel="0" collapsed="false">
      <c r="A3320" s="0" t="s">
        <v>2059</v>
      </c>
      <c r="B3320" s="0" t="s">
        <v>288</v>
      </c>
      <c r="C3320" s="0" t="s">
        <v>325</v>
      </c>
      <c r="D3320" s="0" t="n">
        <v>20180803</v>
      </c>
      <c r="E3320" s="0" t="s">
        <v>2425</v>
      </c>
      <c r="F3320" s="0" t="n">
        <v>50000</v>
      </c>
      <c r="G3320" s="0" t="n">
        <v>98.113</v>
      </c>
      <c r="H3320" s="0" t="n">
        <v>4.103097</v>
      </c>
      <c r="J3320" s="224" t="n">
        <f aca="false">ROUND(D3320/10000,0)</f>
        <v>2018</v>
      </c>
      <c r="K3320" s="224" t="n">
        <f aca="false">ROUND((D3320-J3320*10000)/100,0)</f>
        <v>8</v>
      </c>
      <c r="L3320" s="224" t="n">
        <f aca="false">D3320-J3320*10000-K3320*100</f>
        <v>3</v>
      </c>
      <c r="M3320" s="325" t="n">
        <f aca="false">DATE(J3320,K3320,L3320)</f>
        <v>43315</v>
      </c>
      <c r="N3320" s="222" t="n">
        <f aca="false">M3320+E3320</f>
        <v>43315.4232986111</v>
      </c>
      <c r="O3320" s="0" t="n">
        <v>98.113</v>
      </c>
      <c r="P3320" s="0" t="n">
        <v>4.103097</v>
      </c>
      <c r="Q3320" s="0" t="s">
        <v>288</v>
      </c>
    </row>
    <row r="3321" customFormat="false" ht="15" hidden="false" customHeight="false" outlineLevel="0" collapsed="false">
      <c r="A3321" s="0" t="s">
        <v>2059</v>
      </c>
      <c r="B3321" s="0" t="s">
        <v>288</v>
      </c>
      <c r="C3321" s="0" t="s">
        <v>325</v>
      </c>
      <c r="D3321" s="0" t="n">
        <v>20180803</v>
      </c>
      <c r="E3321" s="0" t="s">
        <v>2425</v>
      </c>
      <c r="F3321" s="0" t="n">
        <v>50000</v>
      </c>
      <c r="G3321" s="0" t="n">
        <v>98.113</v>
      </c>
      <c r="H3321" s="0" t="n">
        <v>4.103097</v>
      </c>
      <c r="J3321" s="224" t="n">
        <f aca="false">ROUND(D3321/10000,0)</f>
        <v>2018</v>
      </c>
      <c r="K3321" s="224" t="n">
        <f aca="false">ROUND((D3321-J3321*10000)/100,0)</f>
        <v>8</v>
      </c>
      <c r="L3321" s="224" t="n">
        <f aca="false">D3321-J3321*10000-K3321*100</f>
        <v>3</v>
      </c>
      <c r="M3321" s="325" t="n">
        <f aca="false">DATE(J3321,K3321,L3321)</f>
        <v>43315</v>
      </c>
      <c r="N3321" s="222" t="n">
        <f aca="false">M3321+E3321</f>
        <v>43315.4232986111</v>
      </c>
      <c r="O3321" s="0" t="n">
        <v>98.113</v>
      </c>
      <c r="P3321" s="0" t="n">
        <v>4.103097</v>
      </c>
      <c r="Q3321" s="0" t="s">
        <v>288</v>
      </c>
    </row>
    <row r="3322" customFormat="false" ht="15" hidden="false" customHeight="false" outlineLevel="0" collapsed="false">
      <c r="A3322" s="0" t="s">
        <v>2059</v>
      </c>
      <c r="B3322" s="0" t="s">
        <v>288</v>
      </c>
      <c r="C3322" s="0" t="s">
        <v>325</v>
      </c>
      <c r="D3322" s="0" t="n">
        <v>20180803</v>
      </c>
      <c r="E3322" s="0" t="s">
        <v>2425</v>
      </c>
      <c r="F3322" s="0" t="n">
        <v>50000</v>
      </c>
      <c r="G3322" s="0" t="n">
        <v>98.113</v>
      </c>
      <c r="H3322" s="0" t="n">
        <v>4.103097</v>
      </c>
      <c r="J3322" s="224" t="n">
        <f aca="false">ROUND(D3322/10000,0)</f>
        <v>2018</v>
      </c>
      <c r="K3322" s="224" t="n">
        <f aca="false">ROUND((D3322-J3322*10000)/100,0)</f>
        <v>8</v>
      </c>
      <c r="L3322" s="224" t="n">
        <f aca="false">D3322-J3322*10000-K3322*100</f>
        <v>3</v>
      </c>
      <c r="M3322" s="325" t="n">
        <f aca="false">DATE(J3322,K3322,L3322)</f>
        <v>43315</v>
      </c>
      <c r="N3322" s="222" t="n">
        <f aca="false">M3322+E3322</f>
        <v>43315.4232986111</v>
      </c>
      <c r="O3322" s="0" t="n">
        <v>98.113</v>
      </c>
      <c r="P3322" s="0" t="n">
        <v>4.103097</v>
      </c>
      <c r="Q3322" s="0" t="s">
        <v>288</v>
      </c>
    </row>
    <row r="3323" customFormat="false" ht="15" hidden="false" customHeight="false" outlineLevel="0" collapsed="false">
      <c r="A3323" s="0" t="s">
        <v>2059</v>
      </c>
      <c r="B3323" s="0" t="s">
        <v>288</v>
      </c>
      <c r="C3323" s="0" t="s">
        <v>325</v>
      </c>
      <c r="D3323" s="0" t="n">
        <v>20180803</v>
      </c>
      <c r="E3323" s="0" t="s">
        <v>2425</v>
      </c>
      <c r="F3323" s="0" t="n">
        <v>75000</v>
      </c>
      <c r="G3323" s="0" t="n">
        <v>98.113</v>
      </c>
      <c r="H3323" s="0" t="n">
        <v>4.103097</v>
      </c>
      <c r="J3323" s="224" t="n">
        <f aca="false">ROUND(D3323/10000,0)</f>
        <v>2018</v>
      </c>
      <c r="K3323" s="224" t="n">
        <f aca="false">ROUND((D3323-J3323*10000)/100,0)</f>
        <v>8</v>
      </c>
      <c r="L3323" s="224" t="n">
        <f aca="false">D3323-J3323*10000-K3323*100</f>
        <v>3</v>
      </c>
      <c r="M3323" s="325" t="n">
        <f aca="false">DATE(J3323,K3323,L3323)</f>
        <v>43315</v>
      </c>
      <c r="N3323" s="222" t="n">
        <f aca="false">M3323+E3323</f>
        <v>43315.4232986111</v>
      </c>
      <c r="O3323" s="0" t="n">
        <v>98.113</v>
      </c>
      <c r="P3323" s="0" t="n">
        <v>4.103097</v>
      </c>
      <c r="Q3323" s="0" t="s">
        <v>288</v>
      </c>
    </row>
    <row r="3324" customFormat="false" ht="15" hidden="false" customHeight="false" outlineLevel="0" collapsed="false">
      <c r="A3324" s="0" t="s">
        <v>2059</v>
      </c>
      <c r="B3324" s="0" t="s">
        <v>288</v>
      </c>
      <c r="C3324" s="0" t="s">
        <v>325</v>
      </c>
      <c r="D3324" s="0" t="n">
        <v>20180803</v>
      </c>
      <c r="E3324" s="0" t="s">
        <v>2425</v>
      </c>
      <c r="F3324" s="0" t="n">
        <v>100000</v>
      </c>
      <c r="G3324" s="0" t="n">
        <v>98.113</v>
      </c>
      <c r="H3324" s="0" t="n">
        <v>4.103097</v>
      </c>
      <c r="J3324" s="224" t="n">
        <f aca="false">ROUND(D3324/10000,0)</f>
        <v>2018</v>
      </c>
      <c r="K3324" s="224" t="n">
        <f aca="false">ROUND((D3324-J3324*10000)/100,0)</f>
        <v>8</v>
      </c>
      <c r="L3324" s="224" t="n">
        <f aca="false">D3324-J3324*10000-K3324*100</f>
        <v>3</v>
      </c>
      <c r="M3324" s="325" t="n">
        <f aca="false">DATE(J3324,K3324,L3324)</f>
        <v>43315</v>
      </c>
      <c r="N3324" s="222" t="n">
        <f aca="false">M3324+E3324</f>
        <v>43315.4232986111</v>
      </c>
      <c r="O3324" s="0" t="n">
        <v>98.113</v>
      </c>
      <c r="P3324" s="0" t="n">
        <v>4.103097</v>
      </c>
      <c r="Q3324" s="0" t="s">
        <v>288</v>
      </c>
    </row>
    <row r="3325" customFormat="false" ht="15" hidden="false" customHeight="false" outlineLevel="0" collapsed="false">
      <c r="A3325" s="0" t="s">
        <v>2059</v>
      </c>
      <c r="B3325" s="0" t="s">
        <v>288</v>
      </c>
      <c r="C3325" s="0" t="s">
        <v>325</v>
      </c>
      <c r="D3325" s="0" t="n">
        <v>20180803</v>
      </c>
      <c r="E3325" s="0" t="s">
        <v>2425</v>
      </c>
      <c r="F3325" s="0" t="n">
        <v>75000</v>
      </c>
      <c r="G3325" s="0" t="n">
        <v>98.113</v>
      </c>
      <c r="H3325" s="0" t="n">
        <v>4.103097</v>
      </c>
      <c r="J3325" s="224" t="n">
        <f aca="false">ROUND(D3325/10000,0)</f>
        <v>2018</v>
      </c>
      <c r="K3325" s="224" t="n">
        <f aca="false">ROUND((D3325-J3325*10000)/100,0)</f>
        <v>8</v>
      </c>
      <c r="L3325" s="224" t="n">
        <f aca="false">D3325-J3325*10000-K3325*100</f>
        <v>3</v>
      </c>
      <c r="M3325" s="325" t="n">
        <f aca="false">DATE(J3325,K3325,L3325)</f>
        <v>43315</v>
      </c>
      <c r="N3325" s="222" t="n">
        <f aca="false">M3325+E3325</f>
        <v>43315.4232986111</v>
      </c>
      <c r="O3325" s="0" t="n">
        <v>98.113</v>
      </c>
      <c r="P3325" s="0" t="n">
        <v>4.103097</v>
      </c>
      <c r="Q3325" s="0" t="s">
        <v>288</v>
      </c>
    </row>
    <row r="3326" customFormat="false" ht="15" hidden="false" customHeight="false" outlineLevel="0" collapsed="false">
      <c r="A3326" s="0" t="s">
        <v>2059</v>
      </c>
      <c r="B3326" s="0" t="s">
        <v>288</v>
      </c>
      <c r="C3326" s="0" t="s">
        <v>325</v>
      </c>
      <c r="D3326" s="0" t="n">
        <v>20180803</v>
      </c>
      <c r="E3326" s="0" t="s">
        <v>2425</v>
      </c>
      <c r="F3326" s="0" t="n">
        <v>50000</v>
      </c>
      <c r="G3326" s="0" t="n">
        <v>98.113</v>
      </c>
      <c r="H3326" s="0" t="n">
        <v>4.103097</v>
      </c>
      <c r="J3326" s="224" t="n">
        <f aca="false">ROUND(D3326/10000,0)</f>
        <v>2018</v>
      </c>
      <c r="K3326" s="224" t="n">
        <f aca="false">ROUND((D3326-J3326*10000)/100,0)</f>
        <v>8</v>
      </c>
      <c r="L3326" s="224" t="n">
        <f aca="false">D3326-J3326*10000-K3326*100</f>
        <v>3</v>
      </c>
      <c r="M3326" s="325" t="n">
        <f aca="false">DATE(J3326,K3326,L3326)</f>
        <v>43315</v>
      </c>
      <c r="N3326" s="222" t="n">
        <f aca="false">M3326+E3326</f>
        <v>43315.4232986111</v>
      </c>
      <c r="O3326" s="0" t="n">
        <v>98.113</v>
      </c>
      <c r="P3326" s="0" t="n">
        <v>4.103097</v>
      </c>
      <c r="Q3326" s="0" t="s">
        <v>288</v>
      </c>
    </row>
    <row r="3327" customFormat="false" ht="15" hidden="false" customHeight="false" outlineLevel="0" collapsed="false">
      <c r="A3327" s="0" t="s">
        <v>2059</v>
      </c>
      <c r="B3327" s="0" t="s">
        <v>288</v>
      </c>
      <c r="C3327" s="0" t="s">
        <v>325</v>
      </c>
      <c r="D3327" s="0" t="n">
        <v>20180803</v>
      </c>
      <c r="E3327" s="0" t="s">
        <v>2425</v>
      </c>
      <c r="F3327" s="0" t="n">
        <v>125000</v>
      </c>
      <c r="G3327" s="0" t="n">
        <v>98.113</v>
      </c>
      <c r="H3327" s="0" t="n">
        <v>4.103097</v>
      </c>
      <c r="J3327" s="224" t="n">
        <f aca="false">ROUND(D3327/10000,0)</f>
        <v>2018</v>
      </c>
      <c r="K3327" s="224" t="n">
        <f aca="false">ROUND((D3327-J3327*10000)/100,0)</f>
        <v>8</v>
      </c>
      <c r="L3327" s="224" t="n">
        <f aca="false">D3327-J3327*10000-K3327*100</f>
        <v>3</v>
      </c>
      <c r="M3327" s="325" t="n">
        <f aca="false">DATE(J3327,K3327,L3327)</f>
        <v>43315</v>
      </c>
      <c r="N3327" s="222" t="n">
        <f aca="false">M3327+E3327</f>
        <v>43315.4232986111</v>
      </c>
      <c r="O3327" s="0" t="n">
        <v>98.113</v>
      </c>
      <c r="P3327" s="0" t="n">
        <v>4.103097</v>
      </c>
      <c r="Q3327" s="0" t="s">
        <v>288</v>
      </c>
    </row>
    <row r="3328" customFormat="false" ht="15" hidden="false" customHeight="false" outlineLevel="0" collapsed="false">
      <c r="A3328" s="0" t="s">
        <v>2059</v>
      </c>
      <c r="B3328" s="0" t="s">
        <v>288</v>
      </c>
      <c r="C3328" s="0" t="s">
        <v>325</v>
      </c>
      <c r="D3328" s="0" t="n">
        <v>20180803</v>
      </c>
      <c r="E3328" s="0" t="s">
        <v>2425</v>
      </c>
      <c r="F3328" s="0" t="n">
        <v>250000</v>
      </c>
      <c r="G3328" s="0" t="n">
        <v>98.113</v>
      </c>
      <c r="H3328" s="0" t="n">
        <v>4.103097</v>
      </c>
      <c r="J3328" s="224" t="n">
        <f aca="false">ROUND(D3328/10000,0)</f>
        <v>2018</v>
      </c>
      <c r="K3328" s="224" t="n">
        <f aca="false">ROUND((D3328-J3328*10000)/100,0)</f>
        <v>8</v>
      </c>
      <c r="L3328" s="224" t="n">
        <f aca="false">D3328-J3328*10000-K3328*100</f>
        <v>3</v>
      </c>
      <c r="M3328" s="325" t="n">
        <f aca="false">DATE(J3328,K3328,L3328)</f>
        <v>43315</v>
      </c>
      <c r="N3328" s="222" t="n">
        <f aca="false">M3328+E3328</f>
        <v>43315.4232986111</v>
      </c>
      <c r="O3328" s="0" t="n">
        <v>98.113</v>
      </c>
      <c r="P3328" s="0" t="n">
        <v>4.103097</v>
      </c>
      <c r="Q3328" s="0" t="s">
        <v>288</v>
      </c>
    </row>
    <row r="3329" customFormat="false" ht="15" hidden="false" customHeight="false" outlineLevel="0" collapsed="false">
      <c r="A3329" s="0" t="s">
        <v>2059</v>
      </c>
      <c r="B3329" s="0" t="s">
        <v>288</v>
      </c>
      <c r="C3329" s="0" t="s">
        <v>325</v>
      </c>
      <c r="D3329" s="0" t="n">
        <v>20180803</v>
      </c>
      <c r="E3329" s="0" t="s">
        <v>2425</v>
      </c>
      <c r="F3329" s="0" t="n">
        <v>75000</v>
      </c>
      <c r="G3329" s="0" t="n">
        <v>98.113</v>
      </c>
      <c r="H3329" s="0" t="n">
        <v>4.103097</v>
      </c>
      <c r="J3329" s="224" t="n">
        <f aca="false">ROUND(D3329/10000,0)</f>
        <v>2018</v>
      </c>
      <c r="K3329" s="224" t="n">
        <f aca="false">ROUND((D3329-J3329*10000)/100,0)</f>
        <v>8</v>
      </c>
      <c r="L3329" s="224" t="n">
        <f aca="false">D3329-J3329*10000-K3329*100</f>
        <v>3</v>
      </c>
      <c r="M3329" s="325" t="n">
        <f aca="false">DATE(J3329,K3329,L3329)</f>
        <v>43315</v>
      </c>
      <c r="N3329" s="222" t="n">
        <f aca="false">M3329+E3329</f>
        <v>43315.4232986111</v>
      </c>
      <c r="O3329" s="0" t="n">
        <v>98.113</v>
      </c>
      <c r="P3329" s="0" t="n">
        <v>4.103097</v>
      </c>
      <c r="Q3329" s="0" t="s">
        <v>288</v>
      </c>
    </row>
    <row r="3330" customFormat="false" ht="15" hidden="false" customHeight="false" outlineLevel="0" collapsed="false">
      <c r="A3330" s="0" t="s">
        <v>2059</v>
      </c>
      <c r="B3330" s="0" t="s">
        <v>288</v>
      </c>
      <c r="C3330" s="0" t="s">
        <v>325</v>
      </c>
      <c r="D3330" s="0" t="n">
        <v>20180803</v>
      </c>
      <c r="E3330" s="0" t="s">
        <v>2425</v>
      </c>
      <c r="F3330" s="0" t="n">
        <v>50000</v>
      </c>
      <c r="G3330" s="0" t="n">
        <v>98.113</v>
      </c>
      <c r="H3330" s="0" t="n">
        <v>4.103097</v>
      </c>
      <c r="J3330" s="224" t="n">
        <f aca="false">ROUND(D3330/10000,0)</f>
        <v>2018</v>
      </c>
      <c r="K3330" s="224" t="n">
        <f aca="false">ROUND((D3330-J3330*10000)/100,0)</f>
        <v>8</v>
      </c>
      <c r="L3330" s="224" t="n">
        <f aca="false">D3330-J3330*10000-K3330*100</f>
        <v>3</v>
      </c>
      <c r="M3330" s="325" t="n">
        <f aca="false">DATE(J3330,K3330,L3330)</f>
        <v>43315</v>
      </c>
      <c r="N3330" s="222" t="n">
        <f aca="false">M3330+E3330</f>
        <v>43315.4232986111</v>
      </c>
      <c r="O3330" s="0" t="n">
        <v>98.113</v>
      </c>
      <c r="P3330" s="0" t="n">
        <v>4.103097</v>
      </c>
      <c r="Q3330" s="0" t="s">
        <v>288</v>
      </c>
    </row>
    <row r="3331" customFormat="false" ht="15" hidden="false" customHeight="false" outlineLevel="0" collapsed="false">
      <c r="A3331" s="0" t="s">
        <v>2059</v>
      </c>
      <c r="B3331" s="0" t="s">
        <v>288</v>
      </c>
      <c r="C3331" s="0" t="s">
        <v>325</v>
      </c>
      <c r="D3331" s="0" t="n">
        <v>20180803</v>
      </c>
      <c r="E3331" s="0" t="s">
        <v>2425</v>
      </c>
      <c r="F3331" s="0" t="n">
        <v>75000</v>
      </c>
      <c r="G3331" s="0" t="n">
        <v>98.113</v>
      </c>
      <c r="H3331" s="0" t="n">
        <v>4.103097</v>
      </c>
      <c r="J3331" s="224" t="n">
        <f aca="false">ROUND(D3331/10000,0)</f>
        <v>2018</v>
      </c>
      <c r="K3331" s="224" t="n">
        <f aca="false">ROUND((D3331-J3331*10000)/100,0)</f>
        <v>8</v>
      </c>
      <c r="L3331" s="224" t="n">
        <f aca="false">D3331-J3331*10000-K3331*100</f>
        <v>3</v>
      </c>
      <c r="M3331" s="325" t="n">
        <f aca="false">DATE(J3331,K3331,L3331)</f>
        <v>43315</v>
      </c>
      <c r="N3331" s="222" t="n">
        <f aca="false">M3331+E3331</f>
        <v>43315.4232986111</v>
      </c>
      <c r="O3331" s="0" t="n">
        <v>98.113</v>
      </c>
      <c r="P3331" s="0" t="n">
        <v>4.103097</v>
      </c>
      <c r="Q3331" s="0" t="s">
        <v>288</v>
      </c>
    </row>
    <row r="3332" customFormat="false" ht="15" hidden="false" customHeight="false" outlineLevel="0" collapsed="false">
      <c r="A3332" s="0" t="s">
        <v>2059</v>
      </c>
      <c r="B3332" s="0" t="s">
        <v>288</v>
      </c>
      <c r="C3332" s="0" t="s">
        <v>325</v>
      </c>
      <c r="D3332" s="0" t="n">
        <v>20180803</v>
      </c>
      <c r="E3332" s="0" t="s">
        <v>2425</v>
      </c>
      <c r="F3332" s="0" t="n">
        <v>250000</v>
      </c>
      <c r="G3332" s="0" t="n">
        <v>98.113</v>
      </c>
      <c r="H3332" s="0" t="n">
        <v>4.103097</v>
      </c>
      <c r="J3332" s="224" t="n">
        <f aca="false">ROUND(D3332/10000,0)</f>
        <v>2018</v>
      </c>
      <c r="K3332" s="224" t="n">
        <f aca="false">ROUND((D3332-J3332*10000)/100,0)</f>
        <v>8</v>
      </c>
      <c r="L3332" s="224" t="n">
        <f aca="false">D3332-J3332*10000-K3332*100</f>
        <v>3</v>
      </c>
      <c r="M3332" s="325" t="n">
        <f aca="false">DATE(J3332,K3332,L3332)</f>
        <v>43315</v>
      </c>
      <c r="N3332" s="222" t="n">
        <f aca="false">M3332+E3332</f>
        <v>43315.4232986111</v>
      </c>
      <c r="O3332" s="0" t="n">
        <v>98.113</v>
      </c>
      <c r="P3332" s="0" t="n">
        <v>4.103097</v>
      </c>
      <c r="Q3332" s="0" t="s">
        <v>288</v>
      </c>
    </row>
    <row r="3333" customFormat="false" ht="15" hidden="false" customHeight="false" outlineLevel="0" collapsed="false">
      <c r="A3333" s="0" t="s">
        <v>2059</v>
      </c>
      <c r="B3333" s="0" t="s">
        <v>288</v>
      </c>
      <c r="C3333" s="0" t="s">
        <v>325</v>
      </c>
      <c r="D3333" s="0" t="n">
        <v>20180803</v>
      </c>
      <c r="E3333" s="0" t="s">
        <v>2425</v>
      </c>
      <c r="F3333" s="0" t="n">
        <v>50000</v>
      </c>
      <c r="G3333" s="0" t="n">
        <v>98.113</v>
      </c>
      <c r="H3333" s="0" t="n">
        <v>4.103097</v>
      </c>
      <c r="J3333" s="224" t="n">
        <f aca="false">ROUND(D3333/10000,0)</f>
        <v>2018</v>
      </c>
      <c r="K3333" s="224" t="n">
        <f aca="false">ROUND((D3333-J3333*10000)/100,0)</f>
        <v>8</v>
      </c>
      <c r="L3333" s="224" t="n">
        <f aca="false">D3333-J3333*10000-K3333*100</f>
        <v>3</v>
      </c>
      <c r="M3333" s="325" t="n">
        <f aca="false">DATE(J3333,K3333,L3333)</f>
        <v>43315</v>
      </c>
      <c r="N3333" s="222" t="n">
        <f aca="false">M3333+E3333</f>
        <v>43315.4232986111</v>
      </c>
      <c r="O3333" s="0" t="n">
        <v>98.113</v>
      </c>
      <c r="P3333" s="0" t="n">
        <v>4.103097</v>
      </c>
      <c r="Q3333" s="0" t="s">
        <v>288</v>
      </c>
    </row>
    <row r="3334" customFormat="false" ht="15" hidden="false" customHeight="false" outlineLevel="0" collapsed="false">
      <c r="A3334" s="0" t="s">
        <v>2059</v>
      </c>
      <c r="B3334" s="0" t="s">
        <v>288</v>
      </c>
      <c r="C3334" s="0" t="s">
        <v>325</v>
      </c>
      <c r="D3334" s="0" t="n">
        <v>20180803</v>
      </c>
      <c r="E3334" s="0" t="s">
        <v>2425</v>
      </c>
      <c r="F3334" s="0" t="n">
        <v>75000</v>
      </c>
      <c r="G3334" s="0" t="n">
        <v>98.113</v>
      </c>
      <c r="H3334" s="0" t="n">
        <v>4.103097</v>
      </c>
      <c r="J3334" s="224" t="n">
        <f aca="false">ROUND(D3334/10000,0)</f>
        <v>2018</v>
      </c>
      <c r="K3334" s="224" t="n">
        <f aca="false">ROUND((D3334-J3334*10000)/100,0)</f>
        <v>8</v>
      </c>
      <c r="L3334" s="224" t="n">
        <f aca="false">D3334-J3334*10000-K3334*100</f>
        <v>3</v>
      </c>
      <c r="M3334" s="325" t="n">
        <f aca="false">DATE(J3334,K3334,L3334)</f>
        <v>43315</v>
      </c>
      <c r="N3334" s="222" t="n">
        <f aca="false">M3334+E3334</f>
        <v>43315.4232986111</v>
      </c>
      <c r="O3334" s="0" t="n">
        <v>98.113</v>
      </c>
      <c r="P3334" s="0" t="n">
        <v>4.103097</v>
      </c>
      <c r="Q3334" s="0" t="s">
        <v>288</v>
      </c>
    </row>
    <row r="3335" customFormat="false" ht="15" hidden="false" customHeight="false" outlineLevel="0" collapsed="false">
      <c r="A3335" s="0" t="s">
        <v>2059</v>
      </c>
      <c r="B3335" s="0" t="s">
        <v>288</v>
      </c>
      <c r="C3335" s="0" t="s">
        <v>325</v>
      </c>
      <c r="D3335" s="0" t="n">
        <v>20180803</v>
      </c>
      <c r="E3335" s="0" t="s">
        <v>2425</v>
      </c>
      <c r="F3335" s="0" t="n">
        <v>325000</v>
      </c>
      <c r="G3335" s="0" t="n">
        <v>98.113</v>
      </c>
      <c r="H3335" s="0" t="n">
        <v>4.103097</v>
      </c>
      <c r="J3335" s="224" t="n">
        <f aca="false">ROUND(D3335/10000,0)</f>
        <v>2018</v>
      </c>
      <c r="K3335" s="224" t="n">
        <f aca="false">ROUND((D3335-J3335*10000)/100,0)</f>
        <v>8</v>
      </c>
      <c r="L3335" s="224" t="n">
        <f aca="false">D3335-J3335*10000-K3335*100</f>
        <v>3</v>
      </c>
      <c r="M3335" s="325" t="n">
        <f aca="false">DATE(J3335,K3335,L3335)</f>
        <v>43315</v>
      </c>
      <c r="N3335" s="222" t="n">
        <f aca="false">M3335+E3335</f>
        <v>43315.4232986111</v>
      </c>
      <c r="O3335" s="0" t="n">
        <v>98.113</v>
      </c>
      <c r="P3335" s="0" t="n">
        <v>4.103097</v>
      </c>
      <c r="Q3335" s="0" t="s">
        <v>288</v>
      </c>
    </row>
    <row r="3336" customFormat="false" ht="15" hidden="false" customHeight="false" outlineLevel="0" collapsed="false">
      <c r="A3336" s="0" t="s">
        <v>2059</v>
      </c>
      <c r="B3336" s="0" t="s">
        <v>288</v>
      </c>
      <c r="C3336" s="0" t="s">
        <v>325</v>
      </c>
      <c r="D3336" s="0" t="n">
        <v>20180803</v>
      </c>
      <c r="E3336" s="0" t="s">
        <v>2425</v>
      </c>
      <c r="F3336" s="0" t="n">
        <v>75000</v>
      </c>
      <c r="G3336" s="0" t="n">
        <v>98.113</v>
      </c>
      <c r="H3336" s="0" t="n">
        <v>4.103097</v>
      </c>
      <c r="J3336" s="224" t="n">
        <f aca="false">ROUND(D3336/10000,0)</f>
        <v>2018</v>
      </c>
      <c r="K3336" s="224" t="n">
        <f aca="false">ROUND((D3336-J3336*10000)/100,0)</f>
        <v>8</v>
      </c>
      <c r="L3336" s="224" t="n">
        <f aca="false">D3336-J3336*10000-K3336*100</f>
        <v>3</v>
      </c>
      <c r="M3336" s="325" t="n">
        <f aca="false">DATE(J3336,K3336,L3336)</f>
        <v>43315</v>
      </c>
      <c r="N3336" s="222" t="n">
        <f aca="false">M3336+E3336</f>
        <v>43315.4232986111</v>
      </c>
      <c r="O3336" s="0" t="n">
        <v>98.113</v>
      </c>
      <c r="P3336" s="0" t="n">
        <v>4.103097</v>
      </c>
      <c r="Q3336" s="0" t="s">
        <v>288</v>
      </c>
    </row>
    <row r="3337" customFormat="false" ht="15" hidden="false" customHeight="false" outlineLevel="0" collapsed="false">
      <c r="A3337" s="0" t="s">
        <v>2059</v>
      </c>
      <c r="B3337" s="0" t="s">
        <v>288</v>
      </c>
      <c r="C3337" s="0" t="s">
        <v>325</v>
      </c>
      <c r="D3337" s="0" t="n">
        <v>20180803</v>
      </c>
      <c r="E3337" s="0" t="s">
        <v>2425</v>
      </c>
      <c r="F3337" s="0" t="n">
        <v>200000</v>
      </c>
      <c r="G3337" s="0" t="n">
        <v>98.113</v>
      </c>
      <c r="H3337" s="0" t="n">
        <v>4.103097</v>
      </c>
      <c r="J3337" s="224" t="n">
        <f aca="false">ROUND(D3337/10000,0)</f>
        <v>2018</v>
      </c>
      <c r="K3337" s="224" t="n">
        <f aca="false">ROUND((D3337-J3337*10000)/100,0)</f>
        <v>8</v>
      </c>
      <c r="L3337" s="224" t="n">
        <f aca="false">D3337-J3337*10000-K3337*100</f>
        <v>3</v>
      </c>
      <c r="M3337" s="325" t="n">
        <f aca="false">DATE(J3337,K3337,L3337)</f>
        <v>43315</v>
      </c>
      <c r="N3337" s="222" t="n">
        <f aca="false">M3337+E3337</f>
        <v>43315.4232986111</v>
      </c>
      <c r="O3337" s="0" t="n">
        <v>98.113</v>
      </c>
      <c r="P3337" s="0" t="n">
        <v>4.103097</v>
      </c>
      <c r="Q3337" s="0" t="s">
        <v>288</v>
      </c>
    </row>
    <row r="3338" customFormat="false" ht="15" hidden="false" customHeight="false" outlineLevel="0" collapsed="false">
      <c r="A3338" s="0" t="s">
        <v>2059</v>
      </c>
      <c r="B3338" s="0" t="s">
        <v>288</v>
      </c>
      <c r="C3338" s="0" t="s">
        <v>325</v>
      </c>
      <c r="D3338" s="0" t="n">
        <v>20180803</v>
      </c>
      <c r="E3338" s="0" t="s">
        <v>2425</v>
      </c>
      <c r="F3338" s="0" t="n">
        <v>100000</v>
      </c>
      <c r="G3338" s="0" t="n">
        <v>98.113</v>
      </c>
      <c r="H3338" s="0" t="n">
        <v>4.103097</v>
      </c>
      <c r="J3338" s="224" t="n">
        <f aca="false">ROUND(D3338/10000,0)</f>
        <v>2018</v>
      </c>
      <c r="K3338" s="224" t="n">
        <f aca="false">ROUND((D3338-J3338*10000)/100,0)</f>
        <v>8</v>
      </c>
      <c r="L3338" s="224" t="n">
        <f aca="false">D3338-J3338*10000-K3338*100</f>
        <v>3</v>
      </c>
      <c r="M3338" s="325" t="n">
        <f aca="false">DATE(J3338,K3338,L3338)</f>
        <v>43315</v>
      </c>
      <c r="N3338" s="222" t="n">
        <f aca="false">M3338+E3338</f>
        <v>43315.4232986111</v>
      </c>
      <c r="O3338" s="0" t="n">
        <v>98.113</v>
      </c>
      <c r="P3338" s="0" t="n">
        <v>4.103097</v>
      </c>
      <c r="Q3338" s="0" t="s">
        <v>288</v>
      </c>
    </row>
    <row r="3339" customFormat="false" ht="15" hidden="false" customHeight="false" outlineLevel="0" collapsed="false">
      <c r="A3339" s="0" t="s">
        <v>2059</v>
      </c>
      <c r="B3339" s="0" t="s">
        <v>288</v>
      </c>
      <c r="C3339" s="0" t="s">
        <v>325</v>
      </c>
      <c r="D3339" s="0" t="n">
        <v>20180803</v>
      </c>
      <c r="E3339" s="0" t="s">
        <v>2425</v>
      </c>
      <c r="F3339" s="0" t="n">
        <v>75000</v>
      </c>
      <c r="G3339" s="0" t="n">
        <v>98.113</v>
      </c>
      <c r="H3339" s="0" t="n">
        <v>4.103097</v>
      </c>
      <c r="J3339" s="224" t="n">
        <f aca="false">ROUND(D3339/10000,0)</f>
        <v>2018</v>
      </c>
      <c r="K3339" s="224" t="n">
        <f aca="false">ROUND((D3339-J3339*10000)/100,0)</f>
        <v>8</v>
      </c>
      <c r="L3339" s="224" t="n">
        <f aca="false">D3339-J3339*10000-K3339*100</f>
        <v>3</v>
      </c>
      <c r="M3339" s="325" t="n">
        <f aca="false">DATE(J3339,K3339,L3339)</f>
        <v>43315</v>
      </c>
      <c r="N3339" s="222" t="n">
        <f aca="false">M3339+E3339</f>
        <v>43315.4232986111</v>
      </c>
      <c r="O3339" s="0" t="n">
        <v>98.113</v>
      </c>
      <c r="P3339" s="0" t="n">
        <v>4.103097</v>
      </c>
      <c r="Q3339" s="0" t="s">
        <v>288</v>
      </c>
    </row>
    <row r="3340" customFormat="false" ht="15" hidden="false" customHeight="false" outlineLevel="0" collapsed="false">
      <c r="A3340" s="0" t="s">
        <v>2059</v>
      </c>
      <c r="B3340" s="0" t="s">
        <v>288</v>
      </c>
      <c r="C3340" s="0" t="s">
        <v>325</v>
      </c>
      <c r="D3340" s="0" t="n">
        <v>20180803</v>
      </c>
      <c r="E3340" s="0" t="s">
        <v>2425</v>
      </c>
      <c r="F3340" s="0" t="n">
        <v>300000</v>
      </c>
      <c r="G3340" s="0" t="n">
        <v>98.113</v>
      </c>
      <c r="H3340" s="0" t="n">
        <v>4.103097</v>
      </c>
      <c r="J3340" s="224" t="n">
        <f aca="false">ROUND(D3340/10000,0)</f>
        <v>2018</v>
      </c>
      <c r="K3340" s="224" t="n">
        <f aca="false">ROUND((D3340-J3340*10000)/100,0)</f>
        <v>8</v>
      </c>
      <c r="L3340" s="224" t="n">
        <f aca="false">D3340-J3340*10000-K3340*100</f>
        <v>3</v>
      </c>
      <c r="M3340" s="325" t="n">
        <f aca="false">DATE(J3340,K3340,L3340)</f>
        <v>43315</v>
      </c>
      <c r="N3340" s="222" t="n">
        <f aca="false">M3340+E3340</f>
        <v>43315.4232986111</v>
      </c>
      <c r="O3340" s="0" t="n">
        <v>98.113</v>
      </c>
      <c r="P3340" s="0" t="n">
        <v>4.103097</v>
      </c>
      <c r="Q3340" s="0" t="s">
        <v>288</v>
      </c>
    </row>
    <row r="3341" customFormat="false" ht="15" hidden="false" customHeight="false" outlineLevel="0" collapsed="false">
      <c r="A3341" s="0" t="s">
        <v>2059</v>
      </c>
      <c r="B3341" s="0" t="s">
        <v>288</v>
      </c>
      <c r="C3341" s="0" t="s">
        <v>325</v>
      </c>
      <c r="D3341" s="0" t="n">
        <v>20180803</v>
      </c>
      <c r="E3341" s="0" t="s">
        <v>2425</v>
      </c>
      <c r="F3341" s="0" t="n">
        <v>50000</v>
      </c>
      <c r="G3341" s="0" t="n">
        <v>98.113</v>
      </c>
      <c r="H3341" s="0" t="n">
        <v>4.103097</v>
      </c>
      <c r="J3341" s="224" t="n">
        <f aca="false">ROUND(D3341/10000,0)</f>
        <v>2018</v>
      </c>
      <c r="K3341" s="224" t="n">
        <f aca="false">ROUND((D3341-J3341*10000)/100,0)</f>
        <v>8</v>
      </c>
      <c r="L3341" s="224" t="n">
        <f aca="false">D3341-J3341*10000-K3341*100</f>
        <v>3</v>
      </c>
      <c r="M3341" s="325" t="n">
        <f aca="false">DATE(J3341,K3341,L3341)</f>
        <v>43315</v>
      </c>
      <c r="N3341" s="222" t="n">
        <f aca="false">M3341+E3341</f>
        <v>43315.4232986111</v>
      </c>
      <c r="O3341" s="0" t="n">
        <v>98.113</v>
      </c>
      <c r="P3341" s="0" t="n">
        <v>4.103097</v>
      </c>
      <c r="Q3341" s="0" t="s">
        <v>288</v>
      </c>
    </row>
    <row r="3342" customFormat="false" ht="15" hidden="false" customHeight="false" outlineLevel="0" collapsed="false">
      <c r="A3342" s="0" t="s">
        <v>2059</v>
      </c>
      <c r="B3342" s="0" t="s">
        <v>288</v>
      </c>
      <c r="C3342" s="0" t="s">
        <v>325</v>
      </c>
      <c r="D3342" s="0" t="n">
        <v>20180803</v>
      </c>
      <c r="E3342" s="0" t="s">
        <v>2425</v>
      </c>
      <c r="F3342" s="0" t="n">
        <v>150000</v>
      </c>
      <c r="G3342" s="0" t="n">
        <v>98.113</v>
      </c>
      <c r="H3342" s="0" t="n">
        <v>4.103097</v>
      </c>
      <c r="J3342" s="224" t="n">
        <f aca="false">ROUND(D3342/10000,0)</f>
        <v>2018</v>
      </c>
      <c r="K3342" s="224" t="n">
        <f aca="false">ROUND((D3342-J3342*10000)/100,0)</f>
        <v>8</v>
      </c>
      <c r="L3342" s="224" t="n">
        <f aca="false">D3342-J3342*10000-K3342*100</f>
        <v>3</v>
      </c>
      <c r="M3342" s="325" t="n">
        <f aca="false">DATE(J3342,K3342,L3342)</f>
        <v>43315</v>
      </c>
      <c r="N3342" s="222" t="n">
        <f aca="false">M3342+E3342</f>
        <v>43315.4232986111</v>
      </c>
      <c r="O3342" s="0" t="n">
        <v>98.113</v>
      </c>
      <c r="P3342" s="0" t="n">
        <v>4.103097</v>
      </c>
      <c r="Q3342" s="0" t="s">
        <v>288</v>
      </c>
    </row>
    <row r="3343" customFormat="false" ht="15" hidden="false" customHeight="false" outlineLevel="0" collapsed="false">
      <c r="A3343" s="0" t="s">
        <v>2059</v>
      </c>
      <c r="B3343" s="0" t="s">
        <v>288</v>
      </c>
      <c r="C3343" s="0" t="s">
        <v>325</v>
      </c>
      <c r="D3343" s="0" t="n">
        <v>20180803</v>
      </c>
      <c r="E3343" s="0" t="s">
        <v>2425</v>
      </c>
      <c r="F3343" s="0" t="n">
        <v>50000</v>
      </c>
      <c r="G3343" s="0" t="n">
        <v>98.113</v>
      </c>
      <c r="H3343" s="0" t="n">
        <v>4.103097</v>
      </c>
      <c r="J3343" s="224" t="n">
        <f aca="false">ROUND(D3343/10000,0)</f>
        <v>2018</v>
      </c>
      <c r="K3343" s="224" t="n">
        <f aca="false">ROUND((D3343-J3343*10000)/100,0)</f>
        <v>8</v>
      </c>
      <c r="L3343" s="224" t="n">
        <f aca="false">D3343-J3343*10000-K3343*100</f>
        <v>3</v>
      </c>
      <c r="M3343" s="325" t="n">
        <f aca="false">DATE(J3343,K3343,L3343)</f>
        <v>43315</v>
      </c>
      <c r="N3343" s="222" t="n">
        <f aca="false">M3343+E3343</f>
        <v>43315.4232986111</v>
      </c>
      <c r="O3343" s="0" t="n">
        <v>98.113</v>
      </c>
      <c r="P3343" s="0" t="n">
        <v>4.103097</v>
      </c>
      <c r="Q3343" s="0" t="s">
        <v>288</v>
      </c>
    </row>
    <row r="3344" customFormat="false" ht="15" hidden="false" customHeight="false" outlineLevel="0" collapsed="false">
      <c r="A3344" s="0" t="s">
        <v>2059</v>
      </c>
      <c r="B3344" s="0" t="s">
        <v>288</v>
      </c>
      <c r="C3344" s="0" t="s">
        <v>325</v>
      </c>
      <c r="D3344" s="0" t="n">
        <v>20180803</v>
      </c>
      <c r="E3344" s="0" t="s">
        <v>2425</v>
      </c>
      <c r="F3344" s="0" t="n">
        <v>50000</v>
      </c>
      <c r="G3344" s="0" t="n">
        <v>98.113</v>
      </c>
      <c r="H3344" s="0" t="n">
        <v>4.103097</v>
      </c>
      <c r="J3344" s="224" t="n">
        <f aca="false">ROUND(D3344/10000,0)</f>
        <v>2018</v>
      </c>
      <c r="K3344" s="224" t="n">
        <f aca="false">ROUND((D3344-J3344*10000)/100,0)</f>
        <v>8</v>
      </c>
      <c r="L3344" s="224" t="n">
        <f aca="false">D3344-J3344*10000-K3344*100</f>
        <v>3</v>
      </c>
      <c r="M3344" s="325" t="n">
        <f aca="false">DATE(J3344,K3344,L3344)</f>
        <v>43315</v>
      </c>
      <c r="N3344" s="222" t="n">
        <f aca="false">M3344+E3344</f>
        <v>43315.4232986111</v>
      </c>
      <c r="O3344" s="0" t="n">
        <v>98.113</v>
      </c>
      <c r="P3344" s="0" t="n">
        <v>4.103097</v>
      </c>
      <c r="Q3344" s="0" t="s">
        <v>288</v>
      </c>
    </row>
    <row r="3345" customFormat="false" ht="15" hidden="false" customHeight="false" outlineLevel="0" collapsed="false">
      <c r="A3345" s="0" t="s">
        <v>2059</v>
      </c>
      <c r="B3345" s="0" t="s">
        <v>288</v>
      </c>
      <c r="C3345" s="0" t="s">
        <v>325</v>
      </c>
      <c r="D3345" s="0" t="n">
        <v>20180803</v>
      </c>
      <c r="E3345" s="0" t="s">
        <v>2425</v>
      </c>
      <c r="F3345" s="0" t="n">
        <v>125000</v>
      </c>
      <c r="G3345" s="0" t="n">
        <v>98.113</v>
      </c>
      <c r="H3345" s="0" t="n">
        <v>4.103097</v>
      </c>
      <c r="J3345" s="224" t="n">
        <f aca="false">ROUND(D3345/10000,0)</f>
        <v>2018</v>
      </c>
      <c r="K3345" s="224" t="n">
        <f aca="false">ROUND((D3345-J3345*10000)/100,0)</f>
        <v>8</v>
      </c>
      <c r="L3345" s="224" t="n">
        <f aca="false">D3345-J3345*10000-K3345*100</f>
        <v>3</v>
      </c>
      <c r="M3345" s="325" t="n">
        <f aca="false">DATE(J3345,K3345,L3345)</f>
        <v>43315</v>
      </c>
      <c r="N3345" s="222" t="n">
        <f aca="false">M3345+E3345</f>
        <v>43315.4232986111</v>
      </c>
      <c r="O3345" s="0" t="n">
        <v>98.113</v>
      </c>
      <c r="P3345" s="0" t="n">
        <v>4.103097</v>
      </c>
      <c r="Q3345" s="0" t="s">
        <v>288</v>
      </c>
    </row>
    <row r="3346" customFormat="false" ht="15" hidden="false" customHeight="false" outlineLevel="0" collapsed="false">
      <c r="A3346" s="0" t="s">
        <v>2059</v>
      </c>
      <c r="B3346" s="0" t="s">
        <v>288</v>
      </c>
      <c r="C3346" s="0" t="s">
        <v>325</v>
      </c>
      <c r="D3346" s="0" t="n">
        <v>20180803</v>
      </c>
      <c r="E3346" s="0" t="s">
        <v>2425</v>
      </c>
      <c r="F3346" s="0" t="n">
        <v>75000</v>
      </c>
      <c r="G3346" s="0" t="n">
        <v>98.113</v>
      </c>
      <c r="H3346" s="0" t="n">
        <v>4.103097</v>
      </c>
      <c r="J3346" s="224" t="n">
        <f aca="false">ROUND(D3346/10000,0)</f>
        <v>2018</v>
      </c>
      <c r="K3346" s="224" t="n">
        <f aca="false">ROUND((D3346-J3346*10000)/100,0)</f>
        <v>8</v>
      </c>
      <c r="L3346" s="224" t="n">
        <f aca="false">D3346-J3346*10000-K3346*100</f>
        <v>3</v>
      </c>
      <c r="M3346" s="325" t="n">
        <f aca="false">DATE(J3346,K3346,L3346)</f>
        <v>43315</v>
      </c>
      <c r="N3346" s="222" t="n">
        <f aca="false">M3346+E3346</f>
        <v>43315.4232986111</v>
      </c>
      <c r="O3346" s="0" t="n">
        <v>98.113</v>
      </c>
      <c r="P3346" s="0" t="n">
        <v>4.103097</v>
      </c>
      <c r="Q3346" s="0" t="s">
        <v>288</v>
      </c>
    </row>
    <row r="3347" customFormat="false" ht="15" hidden="false" customHeight="false" outlineLevel="0" collapsed="false">
      <c r="A3347" s="0" t="s">
        <v>2059</v>
      </c>
      <c r="B3347" s="0" t="s">
        <v>288</v>
      </c>
      <c r="C3347" s="0" t="s">
        <v>325</v>
      </c>
      <c r="D3347" s="0" t="n">
        <v>20180803</v>
      </c>
      <c r="E3347" s="0" t="s">
        <v>2425</v>
      </c>
      <c r="F3347" s="0" t="n">
        <v>75000</v>
      </c>
      <c r="G3347" s="0" t="n">
        <v>98.113</v>
      </c>
      <c r="H3347" s="0" t="n">
        <v>4.103097</v>
      </c>
      <c r="J3347" s="224" t="n">
        <f aca="false">ROUND(D3347/10000,0)</f>
        <v>2018</v>
      </c>
      <c r="K3347" s="224" t="n">
        <f aca="false">ROUND((D3347-J3347*10000)/100,0)</f>
        <v>8</v>
      </c>
      <c r="L3347" s="224" t="n">
        <f aca="false">D3347-J3347*10000-K3347*100</f>
        <v>3</v>
      </c>
      <c r="M3347" s="325" t="n">
        <f aca="false">DATE(J3347,K3347,L3347)</f>
        <v>43315</v>
      </c>
      <c r="N3347" s="222" t="n">
        <f aca="false">M3347+E3347</f>
        <v>43315.4232986111</v>
      </c>
      <c r="O3347" s="0" t="n">
        <v>98.113</v>
      </c>
      <c r="P3347" s="0" t="n">
        <v>4.103097</v>
      </c>
      <c r="Q3347" s="0" t="s">
        <v>288</v>
      </c>
    </row>
    <row r="3348" customFormat="false" ht="15" hidden="false" customHeight="false" outlineLevel="0" collapsed="false">
      <c r="A3348" s="0" t="s">
        <v>2059</v>
      </c>
      <c r="B3348" s="0" t="s">
        <v>288</v>
      </c>
      <c r="C3348" s="0" t="s">
        <v>325</v>
      </c>
      <c r="D3348" s="0" t="n">
        <v>20180803</v>
      </c>
      <c r="E3348" s="0" t="s">
        <v>2425</v>
      </c>
      <c r="F3348" s="0" t="n">
        <v>200000</v>
      </c>
      <c r="G3348" s="0" t="n">
        <v>98.113</v>
      </c>
      <c r="H3348" s="0" t="n">
        <v>4.103097</v>
      </c>
      <c r="J3348" s="224" t="n">
        <f aca="false">ROUND(D3348/10000,0)</f>
        <v>2018</v>
      </c>
      <c r="K3348" s="224" t="n">
        <f aca="false">ROUND((D3348-J3348*10000)/100,0)</f>
        <v>8</v>
      </c>
      <c r="L3348" s="224" t="n">
        <f aca="false">D3348-J3348*10000-K3348*100</f>
        <v>3</v>
      </c>
      <c r="M3348" s="325" t="n">
        <f aca="false">DATE(J3348,K3348,L3348)</f>
        <v>43315</v>
      </c>
      <c r="N3348" s="222" t="n">
        <f aca="false">M3348+E3348</f>
        <v>43315.4232986111</v>
      </c>
      <c r="O3348" s="0" t="n">
        <v>98.113</v>
      </c>
      <c r="P3348" s="0" t="n">
        <v>4.103097</v>
      </c>
      <c r="Q3348" s="0" t="s">
        <v>288</v>
      </c>
    </row>
    <row r="3349" customFormat="false" ht="15" hidden="false" customHeight="false" outlineLevel="0" collapsed="false">
      <c r="A3349" s="0" t="s">
        <v>2059</v>
      </c>
      <c r="B3349" s="0" t="s">
        <v>288</v>
      </c>
      <c r="C3349" s="0" t="s">
        <v>325</v>
      </c>
      <c r="D3349" s="0" t="n">
        <v>20180803</v>
      </c>
      <c r="E3349" s="0" t="s">
        <v>2426</v>
      </c>
      <c r="F3349" s="0" t="n">
        <v>9000</v>
      </c>
      <c r="G3349" s="0" t="n">
        <v>98.142</v>
      </c>
      <c r="H3349" s="0" t="n">
        <v>4.096047</v>
      </c>
      <c r="J3349" s="224" t="n">
        <f aca="false">ROUND(D3349/10000,0)</f>
        <v>2018</v>
      </c>
      <c r="K3349" s="224" t="n">
        <f aca="false">ROUND((D3349-J3349*10000)/100,0)</f>
        <v>8</v>
      </c>
      <c r="L3349" s="224" t="n">
        <f aca="false">D3349-J3349*10000-K3349*100</f>
        <v>3</v>
      </c>
      <c r="M3349" s="325" t="n">
        <f aca="false">DATE(J3349,K3349,L3349)</f>
        <v>43315</v>
      </c>
      <c r="N3349" s="222" t="n">
        <f aca="false">M3349+E3349</f>
        <v>43315.4279050926</v>
      </c>
      <c r="O3349" s="0" t="n">
        <v>98.142</v>
      </c>
      <c r="P3349" s="0" t="n">
        <v>4.096047</v>
      </c>
      <c r="Q3349" s="0" t="s">
        <v>288</v>
      </c>
    </row>
    <row r="3350" customFormat="false" ht="15" hidden="false" customHeight="false" outlineLevel="0" collapsed="false">
      <c r="A3350" s="0" t="s">
        <v>2059</v>
      </c>
      <c r="B3350" s="0" t="s">
        <v>288</v>
      </c>
      <c r="C3350" s="0" t="s">
        <v>325</v>
      </c>
      <c r="D3350" s="0" t="n">
        <v>20180803</v>
      </c>
      <c r="E3350" s="0" t="s">
        <v>2427</v>
      </c>
      <c r="F3350" s="0" t="n">
        <v>70000</v>
      </c>
      <c r="G3350" s="0" t="n">
        <v>98.7413</v>
      </c>
      <c r="H3350" s="0" t="n">
        <v>3.950899</v>
      </c>
      <c r="J3350" s="224" t="n">
        <f aca="false">ROUND(D3350/10000,0)</f>
        <v>2018</v>
      </c>
      <c r="K3350" s="224" t="n">
        <f aca="false">ROUND((D3350-J3350*10000)/100,0)</f>
        <v>8</v>
      </c>
      <c r="L3350" s="224" t="n">
        <f aca="false">D3350-J3350*10000-K3350*100</f>
        <v>3</v>
      </c>
      <c r="M3350" s="325" t="n">
        <f aca="false">DATE(J3350,K3350,L3350)</f>
        <v>43315</v>
      </c>
      <c r="N3350" s="222" t="n">
        <f aca="false">M3350+E3350</f>
        <v>43315.4588194445</v>
      </c>
      <c r="O3350" s="0" t="n">
        <v>98.7413</v>
      </c>
      <c r="P3350" s="0" t="n">
        <v>3.950899</v>
      </c>
      <c r="Q3350" s="0" t="s">
        <v>288</v>
      </c>
    </row>
    <row r="3351" customFormat="false" ht="15" hidden="false" customHeight="false" outlineLevel="0" collapsed="false">
      <c r="A3351" s="0" t="s">
        <v>2059</v>
      </c>
      <c r="B3351" s="0" t="s">
        <v>288</v>
      </c>
      <c r="C3351" s="0" t="s">
        <v>325</v>
      </c>
      <c r="D3351" s="0" t="n">
        <v>20180803</v>
      </c>
      <c r="E3351" s="0" t="s">
        <v>2427</v>
      </c>
      <c r="F3351" s="0" t="n">
        <v>20000</v>
      </c>
      <c r="G3351" s="0" t="n">
        <v>99.283</v>
      </c>
      <c r="H3351" s="0" t="n">
        <v>3.82058</v>
      </c>
      <c r="J3351" s="224" t="n">
        <f aca="false">ROUND(D3351/10000,0)</f>
        <v>2018</v>
      </c>
      <c r="K3351" s="224" t="n">
        <f aca="false">ROUND((D3351-J3351*10000)/100,0)</f>
        <v>8</v>
      </c>
      <c r="L3351" s="224" t="n">
        <f aca="false">D3351-J3351*10000-K3351*100</f>
        <v>3</v>
      </c>
      <c r="M3351" s="325" t="n">
        <f aca="false">DATE(J3351,K3351,L3351)</f>
        <v>43315</v>
      </c>
      <c r="N3351" s="222" t="n">
        <f aca="false">M3351+E3351</f>
        <v>43315.4588194445</v>
      </c>
      <c r="O3351" s="0" t="n">
        <v>99.283</v>
      </c>
      <c r="P3351" s="0" t="n">
        <v>3.82058</v>
      </c>
      <c r="Q3351" s="0" t="s">
        <v>288</v>
      </c>
    </row>
    <row r="3352" customFormat="false" ht="15" hidden="false" customHeight="false" outlineLevel="0" collapsed="false">
      <c r="A3352" s="0" t="s">
        <v>2059</v>
      </c>
      <c r="B3352" s="0" t="s">
        <v>288</v>
      </c>
      <c r="C3352" s="0" t="s">
        <v>325</v>
      </c>
      <c r="D3352" s="0" t="n">
        <v>20180803</v>
      </c>
      <c r="E3352" s="0" t="s">
        <v>2427</v>
      </c>
      <c r="F3352" s="0" t="n">
        <v>50000</v>
      </c>
      <c r="G3352" s="0" t="n">
        <v>99.283</v>
      </c>
      <c r="H3352" s="0" t="n">
        <v>3.82058</v>
      </c>
      <c r="J3352" s="224" t="n">
        <f aca="false">ROUND(D3352/10000,0)</f>
        <v>2018</v>
      </c>
      <c r="K3352" s="224" t="n">
        <f aca="false">ROUND((D3352-J3352*10000)/100,0)</f>
        <v>8</v>
      </c>
      <c r="L3352" s="224" t="n">
        <f aca="false">D3352-J3352*10000-K3352*100</f>
        <v>3</v>
      </c>
      <c r="M3352" s="325" t="n">
        <f aca="false">DATE(J3352,K3352,L3352)</f>
        <v>43315</v>
      </c>
      <c r="N3352" s="222" t="n">
        <f aca="false">M3352+E3352</f>
        <v>43315.4588194445</v>
      </c>
      <c r="O3352" s="0" t="n">
        <v>99.283</v>
      </c>
      <c r="P3352" s="0" t="n">
        <v>3.82058</v>
      </c>
      <c r="Q3352" s="0" t="s">
        <v>288</v>
      </c>
    </row>
    <row r="3353" customFormat="false" ht="15" hidden="false" customHeight="false" outlineLevel="0" collapsed="false">
      <c r="A3353" s="0" t="s">
        <v>2059</v>
      </c>
      <c r="B3353" s="0" t="s">
        <v>288</v>
      </c>
      <c r="C3353" s="0" t="s">
        <v>325</v>
      </c>
      <c r="D3353" s="0" t="n">
        <v>20180803</v>
      </c>
      <c r="E3353" s="0" t="s">
        <v>1850</v>
      </c>
      <c r="F3353" s="0" t="n">
        <v>50000</v>
      </c>
      <c r="G3353" s="0" t="n">
        <v>98.337</v>
      </c>
      <c r="H3353" s="0" t="n">
        <v>4.048706</v>
      </c>
      <c r="J3353" s="224" t="n">
        <f aca="false">ROUND(D3353/10000,0)</f>
        <v>2018</v>
      </c>
      <c r="K3353" s="224" t="n">
        <f aca="false">ROUND((D3353-J3353*10000)/100,0)</f>
        <v>8</v>
      </c>
      <c r="L3353" s="224" t="n">
        <f aca="false">D3353-J3353*10000-K3353*100</f>
        <v>3</v>
      </c>
      <c r="M3353" s="325" t="n">
        <f aca="false">DATE(J3353,K3353,L3353)</f>
        <v>43315</v>
      </c>
      <c r="N3353" s="222" t="n">
        <f aca="false">M3353+E3353</f>
        <v>43315.4711689815</v>
      </c>
      <c r="O3353" s="0" t="n">
        <v>98.337</v>
      </c>
      <c r="P3353" s="0" t="n">
        <v>4.048706</v>
      </c>
      <c r="Q3353" s="0" t="s">
        <v>288</v>
      </c>
    </row>
    <row r="3354" customFormat="false" ht="15" hidden="false" customHeight="false" outlineLevel="0" collapsed="false">
      <c r="A3354" s="0" t="s">
        <v>2059</v>
      </c>
      <c r="B3354" s="0" t="s">
        <v>288</v>
      </c>
      <c r="C3354" s="0" t="s">
        <v>325</v>
      </c>
      <c r="D3354" s="0" t="n">
        <v>20180803</v>
      </c>
      <c r="E3354" s="0" t="s">
        <v>2428</v>
      </c>
      <c r="F3354" s="0" t="n">
        <v>50000</v>
      </c>
      <c r="G3354" s="0" t="n">
        <v>98.337</v>
      </c>
      <c r="H3354" s="0" t="n">
        <v>4.048706</v>
      </c>
      <c r="J3354" s="224" t="n">
        <f aca="false">ROUND(D3354/10000,0)</f>
        <v>2018</v>
      </c>
      <c r="K3354" s="224" t="n">
        <f aca="false">ROUND((D3354-J3354*10000)/100,0)</f>
        <v>8</v>
      </c>
      <c r="L3354" s="224" t="n">
        <f aca="false">D3354-J3354*10000-K3354*100</f>
        <v>3</v>
      </c>
      <c r="M3354" s="325" t="n">
        <f aca="false">DATE(J3354,K3354,L3354)</f>
        <v>43315</v>
      </c>
      <c r="N3354" s="222" t="n">
        <f aca="false">M3354+E3354</f>
        <v>43315.4711805556</v>
      </c>
      <c r="O3354" s="0" t="n">
        <v>98.337</v>
      </c>
      <c r="P3354" s="0" t="n">
        <v>4.048706</v>
      </c>
      <c r="Q3354" s="0" t="s">
        <v>288</v>
      </c>
    </row>
    <row r="3355" customFormat="false" ht="15" hidden="false" customHeight="false" outlineLevel="0" collapsed="false">
      <c r="A3355" s="0" t="s">
        <v>2059</v>
      </c>
      <c r="B3355" s="0" t="s">
        <v>288</v>
      </c>
      <c r="C3355" s="0" t="s">
        <v>325</v>
      </c>
      <c r="D3355" s="0" t="n">
        <v>20180803</v>
      </c>
      <c r="E3355" s="0" t="s">
        <v>1050</v>
      </c>
      <c r="F3355" s="0" t="n">
        <v>15000</v>
      </c>
      <c r="G3355" s="0" t="n">
        <v>98.779</v>
      </c>
      <c r="H3355" s="0" t="n">
        <v>3.941802</v>
      </c>
      <c r="J3355" s="224" t="n">
        <f aca="false">ROUND(D3355/10000,0)</f>
        <v>2018</v>
      </c>
      <c r="K3355" s="224" t="n">
        <f aca="false">ROUND((D3355-J3355*10000)/100,0)</f>
        <v>8</v>
      </c>
      <c r="L3355" s="224" t="n">
        <f aca="false">D3355-J3355*10000-K3355*100</f>
        <v>3</v>
      </c>
      <c r="M3355" s="325" t="n">
        <f aca="false">DATE(J3355,K3355,L3355)</f>
        <v>43315</v>
      </c>
      <c r="N3355" s="222" t="n">
        <f aca="false">M3355+E3355</f>
        <v>43315.4738773148</v>
      </c>
      <c r="O3355" s="0" t="n">
        <v>98.779</v>
      </c>
      <c r="P3355" s="0" t="n">
        <v>3.941802</v>
      </c>
      <c r="Q3355" s="0" t="s">
        <v>288</v>
      </c>
    </row>
    <row r="3356" customFormat="false" ht="15" hidden="false" customHeight="false" outlineLevel="0" collapsed="false">
      <c r="A3356" s="0" t="s">
        <v>2059</v>
      </c>
      <c r="B3356" s="0" t="s">
        <v>288</v>
      </c>
      <c r="C3356" s="0" t="s">
        <v>325</v>
      </c>
      <c r="D3356" s="0" t="n">
        <v>20180803</v>
      </c>
      <c r="E3356" s="0" t="s">
        <v>1050</v>
      </c>
      <c r="F3356" s="0" t="n">
        <v>15000</v>
      </c>
      <c r="G3356" s="0" t="n">
        <v>98.331</v>
      </c>
      <c r="H3356" s="0" t="n">
        <v>4.050161</v>
      </c>
      <c r="J3356" s="224" t="n">
        <f aca="false">ROUND(D3356/10000,0)</f>
        <v>2018</v>
      </c>
      <c r="K3356" s="224" t="n">
        <f aca="false">ROUND((D3356-J3356*10000)/100,0)</f>
        <v>8</v>
      </c>
      <c r="L3356" s="224" t="n">
        <f aca="false">D3356-J3356*10000-K3356*100</f>
        <v>3</v>
      </c>
      <c r="M3356" s="325" t="n">
        <f aca="false">DATE(J3356,K3356,L3356)</f>
        <v>43315</v>
      </c>
      <c r="N3356" s="222" t="n">
        <f aca="false">M3356+E3356</f>
        <v>43315.4738773148</v>
      </c>
      <c r="O3356" s="0" t="n">
        <v>98.331</v>
      </c>
      <c r="P3356" s="0" t="n">
        <v>4.050161</v>
      </c>
      <c r="Q3356" s="0" t="s">
        <v>288</v>
      </c>
    </row>
    <row r="3357" customFormat="false" ht="15" hidden="false" customHeight="false" outlineLevel="0" collapsed="false">
      <c r="A3357" s="0" t="s">
        <v>2059</v>
      </c>
      <c r="B3357" s="0" t="s">
        <v>288</v>
      </c>
      <c r="C3357" s="0" t="s">
        <v>325</v>
      </c>
      <c r="D3357" s="0" t="n">
        <v>20180803</v>
      </c>
      <c r="E3357" s="0" t="s">
        <v>2429</v>
      </c>
      <c r="F3357" s="0" t="n">
        <v>15000</v>
      </c>
      <c r="G3357" s="0" t="n">
        <v>98.331</v>
      </c>
      <c r="H3357" s="0" t="n">
        <v>4.050161</v>
      </c>
      <c r="J3357" s="224" t="n">
        <f aca="false">ROUND(D3357/10000,0)</f>
        <v>2018</v>
      </c>
      <c r="K3357" s="224" t="n">
        <f aca="false">ROUND((D3357-J3357*10000)/100,0)</f>
        <v>8</v>
      </c>
      <c r="L3357" s="224" t="n">
        <f aca="false">D3357-J3357*10000-K3357*100</f>
        <v>3</v>
      </c>
      <c r="M3357" s="325" t="n">
        <f aca="false">DATE(J3357,K3357,L3357)</f>
        <v>43315</v>
      </c>
      <c r="N3357" s="222" t="n">
        <f aca="false">M3357+E3357</f>
        <v>43315.4739699074</v>
      </c>
      <c r="O3357" s="0" t="n">
        <v>98.331</v>
      </c>
      <c r="P3357" s="0" t="n">
        <v>4.050161</v>
      </c>
      <c r="Q3357" s="0" t="s">
        <v>288</v>
      </c>
    </row>
    <row r="3358" customFormat="false" ht="15" hidden="false" customHeight="false" outlineLevel="0" collapsed="false">
      <c r="A3358" s="0" t="s">
        <v>2059</v>
      </c>
      <c r="B3358" s="0" t="s">
        <v>288</v>
      </c>
      <c r="C3358" s="0" t="s">
        <v>325</v>
      </c>
      <c r="D3358" s="0" t="n">
        <v>20180803</v>
      </c>
      <c r="E3358" s="0" t="s">
        <v>2430</v>
      </c>
      <c r="F3358" s="0" t="n">
        <v>15000</v>
      </c>
      <c r="G3358" s="0" t="n">
        <v>98.42</v>
      </c>
      <c r="H3358" s="0" t="n">
        <v>4.028589</v>
      </c>
      <c r="J3358" s="224" t="n">
        <f aca="false">ROUND(D3358/10000,0)</f>
        <v>2018</v>
      </c>
      <c r="K3358" s="224" t="n">
        <f aca="false">ROUND((D3358-J3358*10000)/100,0)</f>
        <v>8</v>
      </c>
      <c r="L3358" s="224" t="n">
        <f aca="false">D3358-J3358*10000-K3358*100</f>
        <v>3</v>
      </c>
      <c r="M3358" s="325" t="n">
        <f aca="false">DATE(J3358,K3358,L3358)</f>
        <v>43315</v>
      </c>
      <c r="N3358" s="222" t="n">
        <f aca="false">M3358+E3358</f>
        <v>43315.5071759259</v>
      </c>
      <c r="O3358" s="0" t="n">
        <v>98.42</v>
      </c>
      <c r="P3358" s="0" t="n">
        <v>4.028589</v>
      </c>
      <c r="Q3358" s="0" t="s">
        <v>288</v>
      </c>
    </row>
    <row r="3359" customFormat="false" ht="15" hidden="false" customHeight="false" outlineLevel="0" collapsed="false">
      <c r="A3359" s="0" t="s">
        <v>2059</v>
      </c>
      <c r="B3359" s="0" t="s">
        <v>288</v>
      </c>
      <c r="C3359" s="0" t="s">
        <v>325</v>
      </c>
      <c r="D3359" s="0" t="n">
        <v>20180803</v>
      </c>
      <c r="E3359" s="0" t="s">
        <v>2431</v>
      </c>
      <c r="F3359" s="0" t="n">
        <v>15000</v>
      </c>
      <c r="G3359" s="0" t="n">
        <v>98.579</v>
      </c>
      <c r="H3359" s="0" t="n">
        <v>3.990106</v>
      </c>
      <c r="J3359" s="224" t="n">
        <f aca="false">ROUND(D3359/10000,0)</f>
        <v>2018</v>
      </c>
      <c r="K3359" s="224" t="n">
        <f aca="false">ROUND((D3359-J3359*10000)/100,0)</f>
        <v>8</v>
      </c>
      <c r="L3359" s="224" t="n">
        <f aca="false">D3359-J3359*10000-K3359*100</f>
        <v>3</v>
      </c>
      <c r="M3359" s="325" t="n">
        <f aca="false">DATE(J3359,K3359,L3359)</f>
        <v>43315</v>
      </c>
      <c r="N3359" s="222" t="n">
        <f aca="false">M3359+E3359</f>
        <v>43315.5071875</v>
      </c>
      <c r="O3359" s="0" t="n">
        <v>98.579</v>
      </c>
      <c r="P3359" s="0" t="n">
        <v>3.990106</v>
      </c>
      <c r="Q3359" s="0" t="s">
        <v>288</v>
      </c>
    </row>
    <row r="3360" customFormat="false" ht="15" hidden="false" customHeight="false" outlineLevel="0" collapsed="false">
      <c r="A3360" s="0" t="s">
        <v>2059</v>
      </c>
      <c r="B3360" s="0" t="s">
        <v>288</v>
      </c>
      <c r="C3360" s="0" t="s">
        <v>325</v>
      </c>
      <c r="D3360" s="0" t="n">
        <v>20180803</v>
      </c>
      <c r="E3360" s="0" t="s">
        <v>2431</v>
      </c>
      <c r="F3360" s="0" t="n">
        <v>15000</v>
      </c>
      <c r="G3360" s="0" t="n">
        <v>98.579</v>
      </c>
      <c r="H3360" s="0" t="n">
        <v>3.990106</v>
      </c>
      <c r="J3360" s="224" t="n">
        <f aca="false">ROUND(D3360/10000,0)</f>
        <v>2018</v>
      </c>
      <c r="K3360" s="224" t="n">
        <f aca="false">ROUND((D3360-J3360*10000)/100,0)</f>
        <v>8</v>
      </c>
      <c r="L3360" s="224" t="n">
        <f aca="false">D3360-J3360*10000-K3360*100</f>
        <v>3</v>
      </c>
      <c r="M3360" s="325" t="n">
        <f aca="false">DATE(J3360,K3360,L3360)</f>
        <v>43315</v>
      </c>
      <c r="N3360" s="222" t="n">
        <f aca="false">M3360+E3360</f>
        <v>43315.5071875</v>
      </c>
      <c r="O3360" s="0" t="n">
        <v>98.579</v>
      </c>
      <c r="P3360" s="0" t="n">
        <v>3.990106</v>
      </c>
      <c r="Q3360" s="0" t="s">
        <v>288</v>
      </c>
    </row>
    <row r="3361" customFormat="false" ht="15" hidden="false" customHeight="false" outlineLevel="0" collapsed="false">
      <c r="A3361" s="0" t="s">
        <v>2059</v>
      </c>
      <c r="B3361" s="0" t="s">
        <v>288</v>
      </c>
      <c r="C3361" s="0" t="s">
        <v>325</v>
      </c>
      <c r="D3361" s="0" t="n">
        <v>20180803</v>
      </c>
      <c r="E3361" s="0" t="s">
        <v>2432</v>
      </c>
      <c r="F3361" s="0" t="n">
        <v>20000</v>
      </c>
      <c r="G3361" s="0" t="n">
        <v>98.36</v>
      </c>
      <c r="H3361" s="0" t="n">
        <v>4.043129</v>
      </c>
      <c r="J3361" s="224" t="n">
        <f aca="false">ROUND(D3361/10000,0)</f>
        <v>2018</v>
      </c>
      <c r="K3361" s="224" t="n">
        <f aca="false">ROUND((D3361-J3361*10000)/100,0)</f>
        <v>8</v>
      </c>
      <c r="L3361" s="224" t="n">
        <f aca="false">D3361-J3361*10000-K3361*100</f>
        <v>3</v>
      </c>
      <c r="M3361" s="325" t="n">
        <f aca="false">DATE(J3361,K3361,L3361)</f>
        <v>43315</v>
      </c>
      <c r="N3361" s="222" t="n">
        <f aca="false">M3361+E3361</f>
        <v>43315.5354166667</v>
      </c>
      <c r="O3361" s="0" t="n">
        <v>98.36</v>
      </c>
      <c r="P3361" s="0" t="n">
        <v>4.043129</v>
      </c>
      <c r="Q3361" s="0" t="s">
        <v>288</v>
      </c>
    </row>
    <row r="3362" customFormat="false" ht="15" hidden="false" customHeight="false" outlineLevel="0" collapsed="false">
      <c r="A3362" s="0" t="s">
        <v>2059</v>
      </c>
      <c r="B3362" s="0" t="s">
        <v>288</v>
      </c>
      <c r="C3362" s="0" t="s">
        <v>325</v>
      </c>
      <c r="D3362" s="0" t="n">
        <v>20180803</v>
      </c>
      <c r="E3362" s="0" t="s">
        <v>2433</v>
      </c>
      <c r="F3362" s="0" t="n">
        <v>20000</v>
      </c>
      <c r="G3362" s="0" t="n">
        <v>98.36</v>
      </c>
      <c r="H3362" s="0" t="n">
        <v>4.043129</v>
      </c>
      <c r="J3362" s="224" t="n">
        <f aca="false">ROUND(D3362/10000,0)</f>
        <v>2018</v>
      </c>
      <c r="K3362" s="224" t="n">
        <f aca="false">ROUND((D3362-J3362*10000)/100,0)</f>
        <v>8</v>
      </c>
      <c r="L3362" s="224" t="n">
        <f aca="false">D3362-J3362*10000-K3362*100</f>
        <v>3</v>
      </c>
      <c r="M3362" s="325" t="n">
        <f aca="false">DATE(J3362,K3362,L3362)</f>
        <v>43315</v>
      </c>
      <c r="N3362" s="222" t="n">
        <f aca="false">M3362+E3362</f>
        <v>43315.5354282407</v>
      </c>
      <c r="O3362" s="0" t="n">
        <v>98.36</v>
      </c>
      <c r="P3362" s="0" t="n">
        <v>4.043129</v>
      </c>
      <c r="Q3362" s="0" t="s">
        <v>288</v>
      </c>
    </row>
    <row r="3363" customFormat="false" ht="15" hidden="false" customHeight="false" outlineLevel="0" collapsed="false">
      <c r="A3363" s="0" t="s">
        <v>2059</v>
      </c>
      <c r="B3363" s="0" t="s">
        <v>288</v>
      </c>
      <c r="C3363" s="0" t="s">
        <v>325</v>
      </c>
      <c r="D3363" s="0" t="n">
        <v>20180803</v>
      </c>
      <c r="E3363" s="0" t="s">
        <v>2434</v>
      </c>
      <c r="F3363" s="0" t="n">
        <v>20000</v>
      </c>
      <c r="G3363" s="0" t="n">
        <v>98.36</v>
      </c>
      <c r="H3363" s="0" t="n">
        <v>4.043129</v>
      </c>
      <c r="J3363" s="224" t="n">
        <f aca="false">ROUND(D3363/10000,0)</f>
        <v>2018</v>
      </c>
      <c r="K3363" s="224" t="n">
        <f aca="false">ROUND((D3363-J3363*10000)/100,0)</f>
        <v>8</v>
      </c>
      <c r="L3363" s="224" t="n">
        <f aca="false">D3363-J3363*10000-K3363*100</f>
        <v>3</v>
      </c>
      <c r="M3363" s="325" t="n">
        <f aca="false">DATE(J3363,K3363,L3363)</f>
        <v>43315</v>
      </c>
      <c r="N3363" s="222" t="n">
        <f aca="false">M3363+E3363</f>
        <v>43315.5354398148</v>
      </c>
      <c r="O3363" s="0" t="n">
        <v>98.36</v>
      </c>
      <c r="P3363" s="0" t="n">
        <v>4.043129</v>
      </c>
      <c r="Q3363" s="0" t="s">
        <v>288</v>
      </c>
    </row>
    <row r="3364" customFormat="false" ht="15" hidden="false" customHeight="false" outlineLevel="0" collapsed="false">
      <c r="A3364" s="0" t="s">
        <v>2059</v>
      </c>
      <c r="B3364" s="0" t="s">
        <v>288</v>
      </c>
      <c r="C3364" s="0" t="s">
        <v>325</v>
      </c>
      <c r="D3364" s="0" t="n">
        <v>20180803</v>
      </c>
      <c r="E3364" s="0" t="s">
        <v>2435</v>
      </c>
      <c r="F3364" s="0" t="n">
        <v>2000</v>
      </c>
      <c r="G3364" s="0" t="n">
        <v>98.147</v>
      </c>
      <c r="H3364" s="0" t="n">
        <v>4.094832</v>
      </c>
      <c r="J3364" s="224" t="n">
        <f aca="false">ROUND(D3364/10000,0)</f>
        <v>2018</v>
      </c>
      <c r="K3364" s="224" t="n">
        <f aca="false">ROUND((D3364-J3364*10000)/100,0)</f>
        <v>8</v>
      </c>
      <c r="L3364" s="224" t="n">
        <f aca="false">D3364-J3364*10000-K3364*100</f>
        <v>3</v>
      </c>
      <c r="M3364" s="325" t="n">
        <f aca="false">DATE(J3364,K3364,L3364)</f>
        <v>43315</v>
      </c>
      <c r="N3364" s="222" t="n">
        <f aca="false">M3364+E3364</f>
        <v>43315.5405208333</v>
      </c>
      <c r="O3364" s="0" t="n">
        <v>98.147</v>
      </c>
      <c r="P3364" s="0" t="n">
        <v>4.094832</v>
      </c>
      <c r="Q3364" s="0" t="s">
        <v>288</v>
      </c>
    </row>
    <row r="3365" customFormat="false" ht="15" hidden="false" customHeight="false" outlineLevel="0" collapsed="false">
      <c r="A3365" s="0" t="s">
        <v>2059</v>
      </c>
      <c r="B3365" s="0" t="s">
        <v>288</v>
      </c>
      <c r="C3365" s="0" t="s">
        <v>325</v>
      </c>
      <c r="D3365" s="0" t="n">
        <v>20180803</v>
      </c>
      <c r="E3365" s="0" t="s">
        <v>2436</v>
      </c>
      <c r="F3365" s="0" t="n">
        <v>25000</v>
      </c>
      <c r="G3365" s="0" t="n">
        <v>98.323</v>
      </c>
      <c r="H3365" s="0" t="n">
        <v>4.052101</v>
      </c>
      <c r="J3365" s="224" t="n">
        <f aca="false">ROUND(D3365/10000,0)</f>
        <v>2018</v>
      </c>
      <c r="K3365" s="224" t="n">
        <f aca="false">ROUND((D3365-J3365*10000)/100,0)</f>
        <v>8</v>
      </c>
      <c r="L3365" s="224" t="n">
        <f aca="false">D3365-J3365*10000-K3365*100</f>
        <v>3</v>
      </c>
      <c r="M3365" s="325" t="n">
        <f aca="false">DATE(J3365,K3365,L3365)</f>
        <v>43315</v>
      </c>
      <c r="N3365" s="222" t="n">
        <f aca="false">M3365+E3365</f>
        <v>43315.5606018519</v>
      </c>
      <c r="O3365" s="0" t="n">
        <v>98.323</v>
      </c>
      <c r="P3365" s="0" t="n">
        <v>4.052101</v>
      </c>
      <c r="Q3365" s="0" t="s">
        <v>288</v>
      </c>
    </row>
    <row r="3366" customFormat="false" ht="15" hidden="false" customHeight="false" outlineLevel="0" collapsed="false">
      <c r="A3366" s="0" t="s">
        <v>2059</v>
      </c>
      <c r="B3366" s="0" t="s">
        <v>288</v>
      </c>
      <c r="C3366" s="0" t="s">
        <v>325</v>
      </c>
      <c r="D3366" s="0" t="n">
        <v>20180803</v>
      </c>
      <c r="E3366" s="0" t="s">
        <v>750</v>
      </c>
      <c r="F3366" s="0" t="n">
        <v>7000</v>
      </c>
      <c r="G3366" s="0" t="n">
        <v>98.048143</v>
      </c>
      <c r="H3366" s="0" t="n">
        <v>4.118872</v>
      </c>
      <c r="J3366" s="224" t="n">
        <f aca="false">ROUND(D3366/10000,0)</f>
        <v>2018</v>
      </c>
      <c r="K3366" s="224" t="n">
        <f aca="false">ROUND((D3366-J3366*10000)/100,0)</f>
        <v>8</v>
      </c>
      <c r="L3366" s="224" t="n">
        <f aca="false">D3366-J3366*10000-K3366*100</f>
        <v>3</v>
      </c>
      <c r="M3366" s="325" t="n">
        <f aca="false">DATE(J3366,K3366,L3366)</f>
        <v>43315</v>
      </c>
      <c r="N3366" s="222" t="n">
        <f aca="false">M3366+E3366</f>
        <v>43315.5800578704</v>
      </c>
      <c r="O3366" s="0" t="n">
        <v>98.048143</v>
      </c>
      <c r="P3366" s="0" t="n">
        <v>4.118872</v>
      </c>
      <c r="Q3366" s="0" t="s">
        <v>288</v>
      </c>
    </row>
    <row r="3367" customFormat="false" ht="15" hidden="false" customHeight="false" outlineLevel="0" collapsed="false">
      <c r="A3367" s="0" t="s">
        <v>2059</v>
      </c>
      <c r="B3367" s="0" t="s">
        <v>288</v>
      </c>
      <c r="C3367" s="0" t="s">
        <v>325</v>
      </c>
      <c r="D3367" s="0" t="n">
        <v>20180803</v>
      </c>
      <c r="E3367" s="0" t="s">
        <v>750</v>
      </c>
      <c r="F3367" s="0" t="n">
        <v>7000</v>
      </c>
      <c r="G3367" s="0" t="n">
        <v>98.191</v>
      </c>
      <c r="H3367" s="0" t="n">
        <v>4.084141</v>
      </c>
      <c r="J3367" s="224" t="n">
        <f aca="false">ROUND(D3367/10000,0)</f>
        <v>2018</v>
      </c>
      <c r="K3367" s="224" t="n">
        <f aca="false">ROUND((D3367-J3367*10000)/100,0)</f>
        <v>8</v>
      </c>
      <c r="L3367" s="224" t="n">
        <f aca="false">D3367-J3367*10000-K3367*100</f>
        <v>3</v>
      </c>
      <c r="M3367" s="325" t="n">
        <f aca="false">DATE(J3367,K3367,L3367)</f>
        <v>43315</v>
      </c>
      <c r="N3367" s="222" t="n">
        <f aca="false">M3367+E3367</f>
        <v>43315.5800578704</v>
      </c>
      <c r="O3367" s="0" t="n">
        <v>98.191</v>
      </c>
      <c r="P3367" s="0" t="n">
        <v>4.084141</v>
      </c>
      <c r="Q3367" s="0" t="s">
        <v>288</v>
      </c>
    </row>
    <row r="3368" customFormat="false" ht="15" hidden="false" customHeight="false" outlineLevel="0" collapsed="false">
      <c r="A3368" s="0" t="s">
        <v>2059</v>
      </c>
      <c r="B3368" s="0" t="s">
        <v>288</v>
      </c>
      <c r="C3368" s="0" t="s">
        <v>325</v>
      </c>
      <c r="D3368" s="0" t="n">
        <v>20180803</v>
      </c>
      <c r="E3368" s="0" t="s">
        <v>2437</v>
      </c>
      <c r="F3368" s="0" t="n">
        <v>38000</v>
      </c>
      <c r="G3368" s="0" t="n">
        <v>98.39</v>
      </c>
      <c r="H3368" s="0" t="n">
        <v>4.035858</v>
      </c>
      <c r="J3368" s="224" t="n">
        <f aca="false">ROUND(D3368/10000,0)</f>
        <v>2018</v>
      </c>
      <c r="K3368" s="224" t="n">
        <f aca="false">ROUND((D3368-J3368*10000)/100,0)</f>
        <v>8</v>
      </c>
      <c r="L3368" s="224" t="n">
        <f aca="false">D3368-J3368*10000-K3368*100</f>
        <v>3</v>
      </c>
      <c r="M3368" s="325" t="n">
        <f aca="false">DATE(J3368,K3368,L3368)</f>
        <v>43315</v>
      </c>
      <c r="N3368" s="222" t="n">
        <f aca="false">M3368+E3368</f>
        <v>43315.6135300926</v>
      </c>
      <c r="O3368" s="0" t="n">
        <v>98.39</v>
      </c>
      <c r="P3368" s="0" t="n">
        <v>4.035858</v>
      </c>
      <c r="Q3368" s="0" t="s">
        <v>288</v>
      </c>
    </row>
    <row r="3369" customFormat="false" ht="15" hidden="false" customHeight="false" outlineLevel="0" collapsed="false">
      <c r="A3369" s="0" t="s">
        <v>2059</v>
      </c>
      <c r="B3369" s="0" t="s">
        <v>288</v>
      </c>
      <c r="C3369" s="0" t="s">
        <v>325</v>
      </c>
      <c r="D3369" s="0" t="n">
        <v>20180803</v>
      </c>
      <c r="E3369" s="0" t="s">
        <v>2438</v>
      </c>
      <c r="F3369" s="0" t="n">
        <v>6000</v>
      </c>
      <c r="G3369" s="0" t="n">
        <v>98.39</v>
      </c>
      <c r="H3369" s="0" t="n">
        <v>4.035858</v>
      </c>
      <c r="J3369" s="224" t="n">
        <f aca="false">ROUND(D3369/10000,0)</f>
        <v>2018</v>
      </c>
      <c r="K3369" s="224" t="n">
        <f aca="false">ROUND((D3369-J3369*10000)/100,0)</f>
        <v>8</v>
      </c>
      <c r="L3369" s="224" t="n">
        <f aca="false">D3369-J3369*10000-K3369*100</f>
        <v>3</v>
      </c>
      <c r="M3369" s="325" t="n">
        <f aca="false">DATE(J3369,K3369,L3369)</f>
        <v>43315</v>
      </c>
      <c r="N3369" s="222" t="n">
        <f aca="false">M3369+E3369</f>
        <v>43315.6135532407</v>
      </c>
      <c r="O3369" s="0" t="n">
        <v>98.39</v>
      </c>
      <c r="P3369" s="0" t="n">
        <v>4.035858</v>
      </c>
      <c r="Q3369" s="0" t="s">
        <v>288</v>
      </c>
    </row>
    <row r="3370" customFormat="false" ht="15" hidden="false" customHeight="false" outlineLevel="0" collapsed="false">
      <c r="A3370" s="0" t="s">
        <v>2059</v>
      </c>
      <c r="B3370" s="0" t="s">
        <v>288</v>
      </c>
      <c r="C3370" s="0" t="s">
        <v>325</v>
      </c>
      <c r="D3370" s="0" t="n">
        <v>20180803</v>
      </c>
      <c r="E3370" s="0" t="s">
        <v>2438</v>
      </c>
      <c r="F3370" s="0" t="n">
        <v>15000</v>
      </c>
      <c r="G3370" s="0" t="n">
        <v>98.39</v>
      </c>
      <c r="H3370" s="0" t="n">
        <v>4.035858</v>
      </c>
      <c r="J3370" s="224" t="n">
        <f aca="false">ROUND(D3370/10000,0)</f>
        <v>2018</v>
      </c>
      <c r="K3370" s="224" t="n">
        <f aca="false">ROUND((D3370-J3370*10000)/100,0)</f>
        <v>8</v>
      </c>
      <c r="L3370" s="224" t="n">
        <f aca="false">D3370-J3370*10000-K3370*100</f>
        <v>3</v>
      </c>
      <c r="M3370" s="325" t="n">
        <f aca="false">DATE(J3370,K3370,L3370)</f>
        <v>43315</v>
      </c>
      <c r="N3370" s="222" t="n">
        <f aca="false">M3370+E3370</f>
        <v>43315.6135532407</v>
      </c>
      <c r="O3370" s="0" t="n">
        <v>98.39</v>
      </c>
      <c r="P3370" s="0" t="n">
        <v>4.035858</v>
      </c>
      <c r="Q3370" s="0" t="s">
        <v>288</v>
      </c>
    </row>
    <row r="3371" customFormat="false" ht="15" hidden="false" customHeight="false" outlineLevel="0" collapsed="false">
      <c r="A3371" s="0" t="s">
        <v>2059</v>
      </c>
      <c r="B3371" s="0" t="s">
        <v>288</v>
      </c>
      <c r="C3371" s="0" t="s">
        <v>325</v>
      </c>
      <c r="D3371" s="0" t="n">
        <v>20180803</v>
      </c>
      <c r="E3371" s="0" t="s">
        <v>2438</v>
      </c>
      <c r="F3371" s="0" t="n">
        <v>38000</v>
      </c>
      <c r="G3371" s="0" t="n">
        <v>98.39</v>
      </c>
      <c r="H3371" s="0" t="n">
        <v>4.035858</v>
      </c>
      <c r="J3371" s="224" t="n">
        <f aca="false">ROUND(D3371/10000,0)</f>
        <v>2018</v>
      </c>
      <c r="K3371" s="224" t="n">
        <f aca="false">ROUND((D3371-J3371*10000)/100,0)</f>
        <v>8</v>
      </c>
      <c r="L3371" s="224" t="n">
        <f aca="false">D3371-J3371*10000-K3371*100</f>
        <v>3</v>
      </c>
      <c r="M3371" s="325" t="n">
        <f aca="false">DATE(J3371,K3371,L3371)</f>
        <v>43315</v>
      </c>
      <c r="N3371" s="222" t="n">
        <f aca="false">M3371+E3371</f>
        <v>43315.6135532407</v>
      </c>
      <c r="O3371" s="0" t="n">
        <v>98.39</v>
      </c>
      <c r="P3371" s="0" t="n">
        <v>4.035858</v>
      </c>
      <c r="Q3371" s="0" t="s">
        <v>288</v>
      </c>
    </row>
    <row r="3372" customFormat="false" ht="15" hidden="false" customHeight="false" outlineLevel="0" collapsed="false">
      <c r="A3372" s="0" t="s">
        <v>2059</v>
      </c>
      <c r="B3372" s="0" t="s">
        <v>288</v>
      </c>
      <c r="C3372" s="0" t="s">
        <v>325</v>
      </c>
      <c r="D3372" s="0" t="n">
        <v>20180803</v>
      </c>
      <c r="E3372" s="0" t="s">
        <v>2438</v>
      </c>
      <c r="F3372" s="0" t="n">
        <v>17000</v>
      </c>
      <c r="G3372" s="0" t="n">
        <v>98.39</v>
      </c>
      <c r="H3372" s="0" t="n">
        <v>4.035858</v>
      </c>
      <c r="J3372" s="224" t="n">
        <f aca="false">ROUND(D3372/10000,0)</f>
        <v>2018</v>
      </c>
      <c r="K3372" s="224" t="n">
        <f aca="false">ROUND((D3372-J3372*10000)/100,0)</f>
        <v>8</v>
      </c>
      <c r="L3372" s="224" t="n">
        <f aca="false">D3372-J3372*10000-K3372*100</f>
        <v>3</v>
      </c>
      <c r="M3372" s="325" t="n">
        <f aca="false">DATE(J3372,K3372,L3372)</f>
        <v>43315</v>
      </c>
      <c r="N3372" s="222" t="n">
        <f aca="false">M3372+E3372</f>
        <v>43315.6135532407</v>
      </c>
      <c r="O3372" s="0" t="n">
        <v>98.39</v>
      </c>
      <c r="P3372" s="0" t="n">
        <v>4.035858</v>
      </c>
      <c r="Q3372" s="0" t="s">
        <v>288</v>
      </c>
    </row>
    <row r="3373" customFormat="false" ht="15" hidden="false" customHeight="false" outlineLevel="0" collapsed="false">
      <c r="A3373" s="0" t="s">
        <v>2059</v>
      </c>
      <c r="B3373" s="0" t="s">
        <v>288</v>
      </c>
      <c r="C3373" s="0" t="s">
        <v>325</v>
      </c>
      <c r="D3373" s="0" t="n">
        <v>20180803</v>
      </c>
      <c r="E3373" s="0" t="s">
        <v>2439</v>
      </c>
      <c r="F3373" s="0" t="n">
        <v>25000</v>
      </c>
      <c r="G3373" s="0" t="n">
        <v>98.39</v>
      </c>
      <c r="H3373" s="0" t="n">
        <v>4.035858</v>
      </c>
      <c r="J3373" s="224" t="n">
        <f aca="false">ROUND(D3373/10000,0)</f>
        <v>2018</v>
      </c>
      <c r="K3373" s="224" t="n">
        <f aca="false">ROUND((D3373-J3373*10000)/100,0)</f>
        <v>8</v>
      </c>
      <c r="L3373" s="224" t="n">
        <f aca="false">D3373-J3373*10000-K3373*100</f>
        <v>3</v>
      </c>
      <c r="M3373" s="325" t="n">
        <f aca="false">DATE(J3373,K3373,L3373)</f>
        <v>43315</v>
      </c>
      <c r="N3373" s="222" t="n">
        <f aca="false">M3373+E3373</f>
        <v>43315.6150694444</v>
      </c>
      <c r="O3373" s="0" t="n">
        <v>98.39</v>
      </c>
      <c r="P3373" s="0" t="n">
        <v>4.035858</v>
      </c>
      <c r="Q3373" s="0" t="s">
        <v>288</v>
      </c>
    </row>
    <row r="3374" customFormat="false" ht="15" hidden="false" customHeight="false" outlineLevel="0" collapsed="false">
      <c r="A3374" s="0" t="s">
        <v>2059</v>
      </c>
      <c r="B3374" s="0" t="s">
        <v>288</v>
      </c>
      <c r="C3374" s="0" t="s">
        <v>325</v>
      </c>
      <c r="D3374" s="0" t="n">
        <v>20180803</v>
      </c>
      <c r="E3374" s="0" t="s">
        <v>1724</v>
      </c>
      <c r="F3374" s="0" t="n">
        <v>25000</v>
      </c>
      <c r="G3374" s="0" t="n">
        <v>98.64</v>
      </c>
      <c r="H3374" s="0" t="n">
        <v>3.975361</v>
      </c>
      <c r="J3374" s="224" t="n">
        <f aca="false">ROUND(D3374/10000,0)</f>
        <v>2018</v>
      </c>
      <c r="K3374" s="224" t="n">
        <f aca="false">ROUND((D3374-J3374*10000)/100,0)</f>
        <v>8</v>
      </c>
      <c r="L3374" s="224" t="n">
        <f aca="false">D3374-J3374*10000-K3374*100</f>
        <v>3</v>
      </c>
      <c r="M3374" s="325" t="n">
        <f aca="false">DATE(J3374,K3374,L3374)</f>
        <v>43315</v>
      </c>
      <c r="N3374" s="222" t="n">
        <f aca="false">M3374+E3374</f>
        <v>43315.6150925926</v>
      </c>
      <c r="O3374" s="0" t="n">
        <v>98.64</v>
      </c>
      <c r="P3374" s="0" t="n">
        <v>3.975361</v>
      </c>
      <c r="Q3374" s="0" t="s">
        <v>288</v>
      </c>
    </row>
    <row r="3375" customFormat="false" ht="15" hidden="false" customHeight="false" outlineLevel="0" collapsed="false">
      <c r="A3375" s="0" t="s">
        <v>2059</v>
      </c>
      <c r="B3375" s="0" t="s">
        <v>288</v>
      </c>
      <c r="C3375" s="0" t="s">
        <v>325</v>
      </c>
      <c r="D3375" s="0" t="n">
        <v>20180803</v>
      </c>
      <c r="E3375" s="0" t="s">
        <v>1724</v>
      </c>
      <c r="F3375" s="0" t="n">
        <v>25000</v>
      </c>
      <c r="G3375" s="0" t="n">
        <v>98.39</v>
      </c>
      <c r="H3375" s="0" t="n">
        <v>4.035858</v>
      </c>
      <c r="J3375" s="224" t="n">
        <f aca="false">ROUND(D3375/10000,0)</f>
        <v>2018</v>
      </c>
      <c r="K3375" s="224" t="n">
        <f aca="false">ROUND((D3375-J3375*10000)/100,0)</f>
        <v>8</v>
      </c>
      <c r="L3375" s="224" t="n">
        <f aca="false">D3375-J3375*10000-K3375*100</f>
        <v>3</v>
      </c>
      <c r="M3375" s="325" t="n">
        <f aca="false">DATE(J3375,K3375,L3375)</f>
        <v>43315</v>
      </c>
      <c r="N3375" s="222" t="n">
        <f aca="false">M3375+E3375</f>
        <v>43315.6150925926</v>
      </c>
      <c r="O3375" s="0" t="n">
        <v>98.39</v>
      </c>
      <c r="P3375" s="0" t="n">
        <v>4.035858</v>
      </c>
      <c r="Q3375" s="0" t="s">
        <v>288</v>
      </c>
    </row>
    <row r="3376" customFormat="false" ht="15" hidden="false" customHeight="false" outlineLevel="0" collapsed="false">
      <c r="A3376" s="0" t="s">
        <v>2059</v>
      </c>
      <c r="B3376" s="0" t="s">
        <v>288</v>
      </c>
      <c r="C3376" s="0" t="s">
        <v>325</v>
      </c>
      <c r="D3376" s="0" t="n">
        <v>20180803</v>
      </c>
      <c r="E3376" s="0" t="s">
        <v>2440</v>
      </c>
      <c r="F3376" s="0" t="n">
        <v>5000</v>
      </c>
      <c r="G3376" s="0" t="n">
        <v>98.445</v>
      </c>
      <c r="H3376" s="0" t="n">
        <v>4.022533</v>
      </c>
      <c r="J3376" s="224" t="n">
        <f aca="false">ROUND(D3376/10000,0)</f>
        <v>2018</v>
      </c>
      <c r="K3376" s="224" t="n">
        <f aca="false">ROUND((D3376-J3376*10000)/100,0)</f>
        <v>8</v>
      </c>
      <c r="L3376" s="224" t="n">
        <f aca="false">D3376-J3376*10000-K3376*100</f>
        <v>3</v>
      </c>
      <c r="M3376" s="325" t="n">
        <f aca="false">DATE(J3376,K3376,L3376)</f>
        <v>43315</v>
      </c>
      <c r="N3376" s="222" t="n">
        <f aca="false">M3376+E3376</f>
        <v>43315.6299768519</v>
      </c>
      <c r="O3376" s="0" t="n">
        <v>98.445</v>
      </c>
      <c r="P3376" s="0" t="n">
        <v>4.022533</v>
      </c>
      <c r="Q3376" s="0" t="s">
        <v>288</v>
      </c>
    </row>
    <row r="3377" customFormat="false" ht="15" hidden="false" customHeight="false" outlineLevel="0" collapsed="false">
      <c r="A3377" s="0" t="s">
        <v>2059</v>
      </c>
      <c r="B3377" s="0" t="s">
        <v>288</v>
      </c>
      <c r="C3377" s="0" t="s">
        <v>325</v>
      </c>
      <c r="D3377" s="0" t="n">
        <v>20180803</v>
      </c>
      <c r="E3377" s="0" t="s">
        <v>2440</v>
      </c>
      <c r="F3377" s="0" t="n">
        <v>5000</v>
      </c>
      <c r="G3377" s="0" t="n">
        <v>98.445</v>
      </c>
      <c r="H3377" s="0" t="n">
        <v>4.022533</v>
      </c>
      <c r="J3377" s="224" t="n">
        <f aca="false">ROUND(D3377/10000,0)</f>
        <v>2018</v>
      </c>
      <c r="K3377" s="224" t="n">
        <f aca="false">ROUND((D3377-J3377*10000)/100,0)</f>
        <v>8</v>
      </c>
      <c r="L3377" s="224" t="n">
        <f aca="false">D3377-J3377*10000-K3377*100</f>
        <v>3</v>
      </c>
      <c r="M3377" s="325" t="n">
        <f aca="false">DATE(J3377,K3377,L3377)</f>
        <v>43315</v>
      </c>
      <c r="N3377" s="222" t="n">
        <f aca="false">M3377+E3377</f>
        <v>43315.6299768519</v>
      </c>
      <c r="O3377" s="0" t="n">
        <v>98.445</v>
      </c>
      <c r="P3377" s="0" t="n">
        <v>4.022533</v>
      </c>
      <c r="Q3377" s="0" t="s">
        <v>288</v>
      </c>
    </row>
    <row r="3378" customFormat="false" ht="15" hidden="false" customHeight="false" outlineLevel="0" collapsed="false">
      <c r="A3378" s="0" t="s">
        <v>2059</v>
      </c>
      <c r="B3378" s="0" t="s">
        <v>288</v>
      </c>
      <c r="C3378" s="0" t="s">
        <v>325</v>
      </c>
      <c r="D3378" s="0" t="n">
        <v>20180803</v>
      </c>
      <c r="E3378" s="0" t="s">
        <v>2441</v>
      </c>
      <c r="F3378" s="0" t="n">
        <v>25000</v>
      </c>
      <c r="G3378" s="0" t="n">
        <v>98.448</v>
      </c>
      <c r="H3378" s="0" t="n">
        <v>4.021806</v>
      </c>
      <c r="J3378" s="224" t="n">
        <f aca="false">ROUND(D3378/10000,0)</f>
        <v>2018</v>
      </c>
      <c r="K3378" s="224" t="n">
        <f aca="false">ROUND((D3378-J3378*10000)/100,0)</f>
        <v>8</v>
      </c>
      <c r="L3378" s="224" t="n">
        <f aca="false">D3378-J3378*10000-K3378*100</f>
        <v>3</v>
      </c>
      <c r="M3378" s="325" t="n">
        <f aca="false">DATE(J3378,K3378,L3378)</f>
        <v>43315</v>
      </c>
      <c r="N3378" s="222" t="n">
        <f aca="false">M3378+E3378</f>
        <v>43315.6318518519</v>
      </c>
      <c r="O3378" s="0" t="n">
        <v>98.448</v>
      </c>
      <c r="P3378" s="0" t="n">
        <v>4.021806</v>
      </c>
      <c r="Q3378" s="0" t="s">
        <v>288</v>
      </c>
    </row>
    <row r="3379" customFormat="false" ht="15" hidden="false" customHeight="false" outlineLevel="0" collapsed="false">
      <c r="A3379" s="0" t="s">
        <v>2059</v>
      </c>
      <c r="B3379" s="0" t="s">
        <v>288</v>
      </c>
      <c r="C3379" s="0" t="s">
        <v>325</v>
      </c>
      <c r="D3379" s="0" t="n">
        <v>20180803</v>
      </c>
      <c r="E3379" s="0" t="s">
        <v>2441</v>
      </c>
      <c r="F3379" s="0" t="n">
        <v>25000</v>
      </c>
      <c r="G3379" s="0" t="n">
        <v>98.448</v>
      </c>
      <c r="H3379" s="0" t="n">
        <v>4.021806</v>
      </c>
      <c r="J3379" s="224" t="n">
        <f aca="false">ROUND(D3379/10000,0)</f>
        <v>2018</v>
      </c>
      <c r="K3379" s="224" t="n">
        <f aca="false">ROUND((D3379-J3379*10000)/100,0)</f>
        <v>8</v>
      </c>
      <c r="L3379" s="224" t="n">
        <f aca="false">D3379-J3379*10000-K3379*100</f>
        <v>3</v>
      </c>
      <c r="M3379" s="325" t="n">
        <f aca="false">DATE(J3379,K3379,L3379)</f>
        <v>43315</v>
      </c>
      <c r="N3379" s="222" t="n">
        <f aca="false">M3379+E3379</f>
        <v>43315.6318518519</v>
      </c>
      <c r="O3379" s="0" t="n">
        <v>98.448</v>
      </c>
      <c r="P3379" s="0" t="n">
        <v>4.021806</v>
      </c>
      <c r="Q3379" s="0" t="s">
        <v>288</v>
      </c>
    </row>
    <row r="3380" customFormat="false" ht="15" hidden="false" customHeight="false" outlineLevel="0" collapsed="false">
      <c r="A3380" s="0" t="s">
        <v>2059</v>
      </c>
      <c r="B3380" s="0" t="s">
        <v>288</v>
      </c>
      <c r="C3380" s="0" t="s">
        <v>325</v>
      </c>
      <c r="D3380" s="0" t="n">
        <v>20180803</v>
      </c>
      <c r="E3380" s="0" t="s">
        <v>2441</v>
      </c>
      <c r="F3380" s="0" t="n">
        <v>25000</v>
      </c>
      <c r="G3380" s="0" t="n">
        <v>98.448</v>
      </c>
      <c r="H3380" s="0" t="n">
        <v>4.021806</v>
      </c>
      <c r="J3380" s="224" t="n">
        <f aca="false">ROUND(D3380/10000,0)</f>
        <v>2018</v>
      </c>
      <c r="K3380" s="224" t="n">
        <f aca="false">ROUND((D3380-J3380*10000)/100,0)</f>
        <v>8</v>
      </c>
      <c r="L3380" s="224" t="n">
        <f aca="false">D3380-J3380*10000-K3380*100</f>
        <v>3</v>
      </c>
      <c r="M3380" s="325" t="n">
        <f aca="false">DATE(J3380,K3380,L3380)</f>
        <v>43315</v>
      </c>
      <c r="N3380" s="222" t="n">
        <f aca="false">M3380+E3380</f>
        <v>43315.6318518519</v>
      </c>
      <c r="O3380" s="0" t="n">
        <v>98.448</v>
      </c>
      <c r="P3380" s="0" t="n">
        <v>4.021806</v>
      </c>
      <c r="Q3380" s="0" t="s">
        <v>288</v>
      </c>
    </row>
    <row r="3381" customFormat="false" ht="15" hidden="false" customHeight="false" outlineLevel="0" collapsed="false">
      <c r="A3381" s="0" t="s">
        <v>2059</v>
      </c>
      <c r="B3381" s="0" t="s">
        <v>288</v>
      </c>
      <c r="C3381" s="0" t="s">
        <v>325</v>
      </c>
      <c r="D3381" s="0" t="n">
        <v>20180803</v>
      </c>
      <c r="E3381" s="0" t="s">
        <v>2442</v>
      </c>
      <c r="F3381" s="0" t="n">
        <v>7000</v>
      </c>
      <c r="G3381" s="0" t="n">
        <v>98.366</v>
      </c>
      <c r="H3381" s="0" t="n">
        <v>4.041675</v>
      </c>
      <c r="J3381" s="224" t="n">
        <f aca="false">ROUND(D3381/10000,0)</f>
        <v>2018</v>
      </c>
      <c r="K3381" s="224" t="n">
        <f aca="false">ROUND((D3381-J3381*10000)/100,0)</f>
        <v>8</v>
      </c>
      <c r="L3381" s="224" t="n">
        <f aca="false">D3381-J3381*10000-K3381*100</f>
        <v>3</v>
      </c>
      <c r="M3381" s="325" t="n">
        <f aca="false">DATE(J3381,K3381,L3381)</f>
        <v>43315</v>
      </c>
      <c r="N3381" s="222" t="n">
        <f aca="false">M3381+E3381</f>
        <v>43315.6386689815</v>
      </c>
      <c r="O3381" s="0" t="n">
        <v>98.366</v>
      </c>
      <c r="P3381" s="0" t="n">
        <v>4.041675</v>
      </c>
      <c r="Q3381" s="0" t="s">
        <v>288</v>
      </c>
    </row>
    <row r="3382" customFormat="false" ht="15" hidden="false" customHeight="false" outlineLevel="0" collapsed="false">
      <c r="A3382" s="0" t="s">
        <v>2059</v>
      </c>
      <c r="B3382" s="0" t="s">
        <v>288</v>
      </c>
      <c r="C3382" s="0" t="s">
        <v>325</v>
      </c>
      <c r="D3382" s="0" t="n">
        <v>20180803</v>
      </c>
      <c r="E3382" s="0" t="s">
        <v>2442</v>
      </c>
      <c r="F3382" s="0" t="n">
        <v>7000</v>
      </c>
      <c r="G3382" s="0" t="n">
        <v>98.466</v>
      </c>
      <c r="H3382" s="0" t="n">
        <v>4.017448</v>
      </c>
      <c r="J3382" s="224" t="n">
        <f aca="false">ROUND(D3382/10000,0)</f>
        <v>2018</v>
      </c>
      <c r="K3382" s="224" t="n">
        <f aca="false">ROUND((D3382-J3382*10000)/100,0)</f>
        <v>8</v>
      </c>
      <c r="L3382" s="224" t="n">
        <f aca="false">D3382-J3382*10000-K3382*100</f>
        <v>3</v>
      </c>
      <c r="M3382" s="325" t="n">
        <f aca="false">DATE(J3382,K3382,L3382)</f>
        <v>43315</v>
      </c>
      <c r="N3382" s="222" t="n">
        <f aca="false">M3382+E3382</f>
        <v>43315.6386689815</v>
      </c>
      <c r="O3382" s="0" t="n">
        <v>98.466</v>
      </c>
      <c r="P3382" s="0" t="n">
        <v>4.017448</v>
      </c>
      <c r="Q3382" s="0" t="s">
        <v>288</v>
      </c>
    </row>
    <row r="3383" customFormat="false" ht="15" hidden="false" customHeight="false" outlineLevel="0" collapsed="false">
      <c r="A3383" s="0" t="s">
        <v>2059</v>
      </c>
      <c r="B3383" s="0" t="s">
        <v>288</v>
      </c>
      <c r="C3383" s="0" t="s">
        <v>325</v>
      </c>
      <c r="D3383" s="0" t="n">
        <v>20180803</v>
      </c>
      <c r="E3383" s="0" t="s">
        <v>2442</v>
      </c>
      <c r="F3383" s="0" t="n">
        <v>7000</v>
      </c>
      <c r="G3383" s="0" t="n">
        <v>98.366</v>
      </c>
      <c r="H3383" s="0" t="n">
        <v>4.041675</v>
      </c>
      <c r="J3383" s="224" t="n">
        <f aca="false">ROUND(D3383/10000,0)</f>
        <v>2018</v>
      </c>
      <c r="K3383" s="224" t="n">
        <f aca="false">ROUND((D3383-J3383*10000)/100,0)</f>
        <v>8</v>
      </c>
      <c r="L3383" s="224" t="n">
        <f aca="false">D3383-J3383*10000-K3383*100</f>
        <v>3</v>
      </c>
      <c r="M3383" s="325" t="n">
        <f aca="false">DATE(J3383,K3383,L3383)</f>
        <v>43315</v>
      </c>
      <c r="N3383" s="222" t="n">
        <f aca="false">M3383+E3383</f>
        <v>43315.6386689815</v>
      </c>
      <c r="O3383" s="0" t="n">
        <v>98.366</v>
      </c>
      <c r="P3383" s="0" t="n">
        <v>4.041675</v>
      </c>
      <c r="Q3383" s="0" t="s">
        <v>288</v>
      </c>
    </row>
    <row r="3384" customFormat="false" ht="15" hidden="false" customHeight="false" outlineLevel="0" collapsed="false">
      <c r="A3384" s="0" t="s">
        <v>2059</v>
      </c>
      <c r="B3384" s="0" t="s">
        <v>288</v>
      </c>
      <c r="C3384" s="0" t="s">
        <v>325</v>
      </c>
      <c r="D3384" s="0" t="n">
        <v>20180803</v>
      </c>
      <c r="E3384" s="0" t="s">
        <v>2443</v>
      </c>
      <c r="F3384" s="0" t="n">
        <v>60000</v>
      </c>
      <c r="G3384" s="0" t="n">
        <v>98.429</v>
      </c>
      <c r="H3384" s="0" t="n">
        <v>4.026408</v>
      </c>
      <c r="J3384" s="224" t="n">
        <f aca="false">ROUND(D3384/10000,0)</f>
        <v>2018</v>
      </c>
      <c r="K3384" s="224" t="n">
        <f aca="false">ROUND((D3384-J3384*10000)/100,0)</f>
        <v>8</v>
      </c>
      <c r="L3384" s="224" t="n">
        <f aca="false">D3384-J3384*10000-K3384*100</f>
        <v>3</v>
      </c>
      <c r="M3384" s="325" t="n">
        <f aca="false">DATE(J3384,K3384,L3384)</f>
        <v>43315</v>
      </c>
      <c r="N3384" s="222" t="n">
        <f aca="false">M3384+E3384</f>
        <v>43315.6702546296</v>
      </c>
      <c r="O3384" s="0" t="n">
        <v>98.429</v>
      </c>
      <c r="P3384" s="0" t="n">
        <v>4.026408</v>
      </c>
      <c r="Q3384" s="0" t="s">
        <v>288</v>
      </c>
    </row>
    <row r="3385" customFormat="false" ht="15" hidden="false" customHeight="false" outlineLevel="0" collapsed="false">
      <c r="A3385" s="0" t="s">
        <v>2059</v>
      </c>
      <c r="B3385" s="0" t="s">
        <v>288</v>
      </c>
      <c r="C3385" s="0" t="s">
        <v>325</v>
      </c>
      <c r="D3385" s="0" t="n">
        <v>20180803</v>
      </c>
      <c r="E3385" s="0" t="s">
        <v>2443</v>
      </c>
      <c r="F3385" s="0" t="n">
        <v>60000</v>
      </c>
      <c r="G3385" s="0" t="n">
        <v>98.529</v>
      </c>
      <c r="H3385" s="0" t="n">
        <v>4.002199</v>
      </c>
      <c r="J3385" s="224" t="n">
        <f aca="false">ROUND(D3385/10000,0)</f>
        <v>2018</v>
      </c>
      <c r="K3385" s="224" t="n">
        <f aca="false">ROUND((D3385-J3385*10000)/100,0)</f>
        <v>8</v>
      </c>
      <c r="L3385" s="224" t="n">
        <f aca="false">D3385-J3385*10000-K3385*100</f>
        <v>3</v>
      </c>
      <c r="M3385" s="325" t="n">
        <f aca="false">DATE(J3385,K3385,L3385)</f>
        <v>43315</v>
      </c>
      <c r="N3385" s="222" t="n">
        <f aca="false">M3385+E3385</f>
        <v>43315.6702546296</v>
      </c>
      <c r="O3385" s="0" t="n">
        <v>98.529</v>
      </c>
      <c r="P3385" s="0" t="n">
        <v>4.002199</v>
      </c>
      <c r="Q3385" s="0" t="s">
        <v>288</v>
      </c>
    </row>
    <row r="3386" customFormat="false" ht="15" hidden="false" customHeight="false" outlineLevel="0" collapsed="false">
      <c r="A3386" s="0" t="s">
        <v>2059</v>
      </c>
      <c r="B3386" s="0" t="s">
        <v>288</v>
      </c>
      <c r="C3386" s="0" t="s">
        <v>325</v>
      </c>
      <c r="D3386" s="0" t="n">
        <v>20180806</v>
      </c>
      <c r="E3386" s="0" t="s">
        <v>2444</v>
      </c>
      <c r="F3386" s="0" t="n">
        <v>50000</v>
      </c>
      <c r="G3386" s="0" t="n">
        <v>98.38</v>
      </c>
      <c r="H3386" s="0" t="n">
        <v>4.038511</v>
      </c>
      <c r="J3386" s="224" t="n">
        <f aca="false">ROUND(D3386/10000,0)</f>
        <v>2018</v>
      </c>
      <c r="K3386" s="224" t="n">
        <f aca="false">ROUND((D3386-J3386*10000)/100,0)</f>
        <v>8</v>
      </c>
      <c r="L3386" s="224" t="n">
        <f aca="false">D3386-J3386*10000-K3386*100</f>
        <v>6</v>
      </c>
      <c r="M3386" s="325" t="n">
        <f aca="false">DATE(J3386,K3386,L3386)</f>
        <v>43318</v>
      </c>
      <c r="N3386" s="222" t="n">
        <f aca="false">M3386+E3386</f>
        <v>43318.3682060185</v>
      </c>
      <c r="O3386" s="0" t="n">
        <v>98.38</v>
      </c>
      <c r="P3386" s="0" t="n">
        <v>4.038511</v>
      </c>
      <c r="Q3386" s="0" t="s">
        <v>288</v>
      </c>
    </row>
    <row r="3387" customFormat="false" ht="15" hidden="false" customHeight="false" outlineLevel="0" collapsed="false">
      <c r="A3387" s="0" t="s">
        <v>2059</v>
      </c>
      <c r="B3387" s="0" t="s">
        <v>288</v>
      </c>
      <c r="C3387" s="0" t="s">
        <v>325</v>
      </c>
      <c r="D3387" s="0" t="n">
        <v>20180806</v>
      </c>
      <c r="E3387" s="0" t="s">
        <v>2444</v>
      </c>
      <c r="F3387" s="0" t="n">
        <v>50000</v>
      </c>
      <c r="G3387" s="0" t="n">
        <v>98.38</v>
      </c>
      <c r="H3387" s="0" t="n">
        <v>4.038511</v>
      </c>
      <c r="J3387" s="224" t="n">
        <f aca="false">ROUND(D3387/10000,0)</f>
        <v>2018</v>
      </c>
      <c r="K3387" s="224" t="n">
        <f aca="false">ROUND((D3387-J3387*10000)/100,0)</f>
        <v>8</v>
      </c>
      <c r="L3387" s="224" t="n">
        <f aca="false">D3387-J3387*10000-K3387*100</f>
        <v>6</v>
      </c>
      <c r="M3387" s="325" t="n">
        <f aca="false">DATE(J3387,K3387,L3387)</f>
        <v>43318</v>
      </c>
      <c r="N3387" s="222" t="n">
        <f aca="false">M3387+E3387</f>
        <v>43318.3682060185</v>
      </c>
      <c r="O3387" s="0" t="n">
        <v>98.38</v>
      </c>
      <c r="P3387" s="0" t="n">
        <v>4.038511</v>
      </c>
      <c r="Q3387" s="0" t="s">
        <v>288</v>
      </c>
    </row>
    <row r="3388" customFormat="false" ht="15" hidden="false" customHeight="false" outlineLevel="0" collapsed="false">
      <c r="A3388" s="0" t="s">
        <v>2059</v>
      </c>
      <c r="B3388" s="0" t="s">
        <v>288</v>
      </c>
      <c r="C3388" s="0" t="s">
        <v>325</v>
      </c>
      <c r="D3388" s="0" t="n">
        <v>20180806</v>
      </c>
      <c r="E3388" s="0" t="s">
        <v>2445</v>
      </c>
      <c r="F3388" s="0" t="n">
        <v>1000000</v>
      </c>
      <c r="G3388" s="0" t="n">
        <v>98.527</v>
      </c>
      <c r="H3388" s="0" t="n">
        <v>4.002893</v>
      </c>
      <c r="J3388" s="224" t="n">
        <f aca="false">ROUND(D3388/10000,0)</f>
        <v>2018</v>
      </c>
      <c r="K3388" s="224" t="n">
        <f aca="false">ROUND((D3388-J3388*10000)/100,0)</f>
        <v>8</v>
      </c>
      <c r="L3388" s="224" t="n">
        <f aca="false">D3388-J3388*10000-K3388*100</f>
        <v>6</v>
      </c>
      <c r="M3388" s="325" t="n">
        <f aca="false">DATE(J3388,K3388,L3388)</f>
        <v>43318</v>
      </c>
      <c r="N3388" s="222" t="n">
        <f aca="false">M3388+E3388</f>
        <v>43318.375787037</v>
      </c>
      <c r="O3388" s="0" t="n">
        <v>98.527</v>
      </c>
      <c r="P3388" s="0" t="n">
        <v>4.002893</v>
      </c>
      <c r="Q3388" s="0" t="s">
        <v>288</v>
      </c>
    </row>
    <row r="3389" customFormat="false" ht="15" hidden="false" customHeight="false" outlineLevel="0" collapsed="false">
      <c r="A3389" s="0" t="s">
        <v>2059</v>
      </c>
      <c r="B3389" s="0" t="s">
        <v>288</v>
      </c>
      <c r="C3389" s="0" t="s">
        <v>325</v>
      </c>
      <c r="D3389" s="0" t="n">
        <v>20180806</v>
      </c>
      <c r="E3389" s="0" t="s">
        <v>2446</v>
      </c>
      <c r="F3389" s="0" t="n">
        <v>3000000</v>
      </c>
      <c r="G3389" s="0" t="n">
        <v>98.44</v>
      </c>
      <c r="H3389" s="0" t="n">
        <v>4.023965</v>
      </c>
      <c r="J3389" s="224" t="n">
        <f aca="false">ROUND(D3389/10000,0)</f>
        <v>2018</v>
      </c>
      <c r="K3389" s="224" t="n">
        <f aca="false">ROUND((D3389-J3389*10000)/100,0)</f>
        <v>8</v>
      </c>
      <c r="L3389" s="224" t="n">
        <f aca="false">D3389-J3389*10000-K3389*100</f>
        <v>6</v>
      </c>
      <c r="M3389" s="325" t="n">
        <f aca="false">DATE(J3389,K3389,L3389)</f>
        <v>43318</v>
      </c>
      <c r="N3389" s="222" t="n">
        <f aca="false">M3389+E3389</f>
        <v>43318.4495833333</v>
      </c>
      <c r="O3389" s="0" t="n">
        <v>98.44</v>
      </c>
      <c r="P3389" s="0" t="n">
        <v>4.023965</v>
      </c>
      <c r="Q3389" s="0" t="s">
        <v>288</v>
      </c>
    </row>
    <row r="3390" customFormat="false" ht="15" hidden="false" customHeight="false" outlineLevel="0" collapsed="false">
      <c r="A3390" s="0" t="s">
        <v>2059</v>
      </c>
      <c r="B3390" s="0" t="s">
        <v>288</v>
      </c>
      <c r="C3390" s="0" t="s">
        <v>325</v>
      </c>
      <c r="D3390" s="0" t="n">
        <v>20180806</v>
      </c>
      <c r="E3390" s="0" t="s">
        <v>2447</v>
      </c>
      <c r="F3390" s="0" t="n">
        <v>10000</v>
      </c>
      <c r="G3390" s="0" t="n">
        <v>99.805</v>
      </c>
      <c r="H3390" s="0" t="n">
        <v>3.695818</v>
      </c>
      <c r="J3390" s="224" t="n">
        <f aca="false">ROUND(D3390/10000,0)</f>
        <v>2018</v>
      </c>
      <c r="K3390" s="224" t="n">
        <f aca="false">ROUND((D3390-J3390*10000)/100,0)</f>
        <v>8</v>
      </c>
      <c r="L3390" s="224" t="n">
        <f aca="false">D3390-J3390*10000-K3390*100</f>
        <v>6</v>
      </c>
      <c r="M3390" s="325" t="n">
        <f aca="false">DATE(J3390,K3390,L3390)</f>
        <v>43318</v>
      </c>
      <c r="N3390" s="222" t="n">
        <f aca="false">M3390+E3390</f>
        <v>43318.4537152778</v>
      </c>
      <c r="O3390" s="0" t="n">
        <v>99.805</v>
      </c>
      <c r="P3390" s="0" t="n">
        <v>3.695818</v>
      </c>
      <c r="Q3390" s="0" t="s">
        <v>288</v>
      </c>
    </row>
    <row r="3391" customFormat="false" ht="15" hidden="false" customHeight="false" outlineLevel="0" collapsed="false">
      <c r="A3391" s="0" t="s">
        <v>2059</v>
      </c>
      <c r="B3391" s="0" t="s">
        <v>288</v>
      </c>
      <c r="C3391" s="0" t="s">
        <v>325</v>
      </c>
      <c r="D3391" s="0" t="n">
        <v>20180806</v>
      </c>
      <c r="E3391" s="0" t="s">
        <v>2448</v>
      </c>
      <c r="F3391" s="0" t="n">
        <v>10000</v>
      </c>
      <c r="G3391" s="0" t="n">
        <v>98.444</v>
      </c>
      <c r="H3391" s="0" t="n">
        <v>4.022996</v>
      </c>
      <c r="J3391" s="224" t="n">
        <f aca="false">ROUND(D3391/10000,0)</f>
        <v>2018</v>
      </c>
      <c r="K3391" s="224" t="n">
        <f aca="false">ROUND((D3391-J3391*10000)/100,0)</f>
        <v>8</v>
      </c>
      <c r="L3391" s="224" t="n">
        <f aca="false">D3391-J3391*10000-K3391*100</f>
        <v>6</v>
      </c>
      <c r="M3391" s="325" t="n">
        <f aca="false">DATE(J3391,K3391,L3391)</f>
        <v>43318</v>
      </c>
      <c r="N3391" s="222" t="n">
        <f aca="false">M3391+E3391</f>
        <v>43318.4540625</v>
      </c>
      <c r="O3391" s="0" t="n">
        <v>98.444</v>
      </c>
      <c r="P3391" s="0" t="n">
        <v>4.022996</v>
      </c>
      <c r="Q3391" s="0" t="s">
        <v>288</v>
      </c>
    </row>
    <row r="3392" customFormat="false" ht="15" hidden="false" customHeight="false" outlineLevel="0" collapsed="false">
      <c r="A3392" s="0" t="s">
        <v>2059</v>
      </c>
      <c r="B3392" s="0" t="s">
        <v>288</v>
      </c>
      <c r="C3392" s="0" t="s">
        <v>325</v>
      </c>
      <c r="D3392" s="0" t="n">
        <v>20180806</v>
      </c>
      <c r="E3392" s="0" t="s">
        <v>1667</v>
      </c>
      <c r="F3392" s="0" t="n">
        <v>21000</v>
      </c>
      <c r="G3392" s="0" t="n">
        <v>98.357</v>
      </c>
      <c r="H3392" s="0" t="n">
        <v>4.044089</v>
      </c>
      <c r="J3392" s="224" t="n">
        <f aca="false">ROUND(D3392/10000,0)</f>
        <v>2018</v>
      </c>
      <c r="K3392" s="224" t="n">
        <f aca="false">ROUND((D3392-J3392*10000)/100,0)</f>
        <v>8</v>
      </c>
      <c r="L3392" s="224" t="n">
        <f aca="false">D3392-J3392*10000-K3392*100</f>
        <v>6</v>
      </c>
      <c r="M3392" s="325" t="n">
        <f aca="false">DATE(J3392,K3392,L3392)</f>
        <v>43318</v>
      </c>
      <c r="N3392" s="222" t="n">
        <f aca="false">M3392+E3392</f>
        <v>43318.4572569444</v>
      </c>
      <c r="O3392" s="0" t="n">
        <v>98.357</v>
      </c>
      <c r="P3392" s="0" t="n">
        <v>4.044089</v>
      </c>
      <c r="Q3392" s="0" t="s">
        <v>288</v>
      </c>
    </row>
    <row r="3393" customFormat="false" ht="15" hidden="false" customHeight="false" outlineLevel="0" collapsed="false">
      <c r="A3393" s="0" t="s">
        <v>2059</v>
      </c>
      <c r="B3393" s="0" t="s">
        <v>288</v>
      </c>
      <c r="C3393" s="0" t="s">
        <v>325</v>
      </c>
      <c r="D3393" s="0" t="n">
        <v>20180806</v>
      </c>
      <c r="E3393" s="0" t="s">
        <v>2449</v>
      </c>
      <c r="F3393" s="0" t="n">
        <v>4000</v>
      </c>
      <c r="G3393" s="0" t="n">
        <v>98.22</v>
      </c>
      <c r="H3393" s="0" t="n">
        <v>4.077349</v>
      </c>
      <c r="J3393" s="224" t="n">
        <f aca="false">ROUND(D3393/10000,0)</f>
        <v>2018</v>
      </c>
      <c r="K3393" s="224" t="n">
        <f aca="false">ROUND((D3393-J3393*10000)/100,0)</f>
        <v>8</v>
      </c>
      <c r="L3393" s="224" t="n">
        <f aca="false">D3393-J3393*10000-K3393*100</f>
        <v>6</v>
      </c>
      <c r="M3393" s="325" t="n">
        <f aca="false">DATE(J3393,K3393,L3393)</f>
        <v>43318</v>
      </c>
      <c r="N3393" s="222" t="n">
        <f aca="false">M3393+E3393</f>
        <v>43318.4642939815</v>
      </c>
      <c r="O3393" s="0" t="n">
        <v>98.22</v>
      </c>
      <c r="P3393" s="0" t="n">
        <v>4.077349</v>
      </c>
      <c r="Q3393" s="0" t="s">
        <v>288</v>
      </c>
    </row>
    <row r="3394" customFormat="false" ht="15" hidden="false" customHeight="false" outlineLevel="0" collapsed="false">
      <c r="A3394" s="0" t="s">
        <v>2059</v>
      </c>
      <c r="B3394" s="0" t="s">
        <v>288</v>
      </c>
      <c r="C3394" s="0" t="s">
        <v>325</v>
      </c>
      <c r="D3394" s="0" t="n">
        <v>20180806</v>
      </c>
      <c r="E3394" s="0" t="s">
        <v>2449</v>
      </c>
      <c r="F3394" s="0" t="n">
        <v>4000</v>
      </c>
      <c r="G3394" s="0" t="n">
        <v>98.32</v>
      </c>
      <c r="H3394" s="0" t="n">
        <v>4.053066</v>
      </c>
      <c r="J3394" s="224" t="n">
        <f aca="false">ROUND(D3394/10000,0)</f>
        <v>2018</v>
      </c>
      <c r="K3394" s="224" t="n">
        <f aca="false">ROUND((D3394-J3394*10000)/100,0)</f>
        <v>8</v>
      </c>
      <c r="L3394" s="224" t="n">
        <f aca="false">D3394-J3394*10000-K3394*100</f>
        <v>6</v>
      </c>
      <c r="M3394" s="325" t="n">
        <f aca="false">DATE(J3394,K3394,L3394)</f>
        <v>43318</v>
      </c>
      <c r="N3394" s="222" t="n">
        <f aca="false">M3394+E3394</f>
        <v>43318.4642939815</v>
      </c>
      <c r="O3394" s="0" t="n">
        <v>98.32</v>
      </c>
      <c r="P3394" s="0" t="n">
        <v>4.053066</v>
      </c>
      <c r="Q3394" s="0" t="s">
        <v>288</v>
      </c>
    </row>
    <row r="3395" customFormat="false" ht="15" hidden="false" customHeight="false" outlineLevel="0" collapsed="false">
      <c r="A3395" s="0" t="s">
        <v>2059</v>
      </c>
      <c r="B3395" s="0" t="s">
        <v>288</v>
      </c>
      <c r="C3395" s="0" t="s">
        <v>325</v>
      </c>
      <c r="D3395" s="0" t="n">
        <v>20180806</v>
      </c>
      <c r="E3395" s="0" t="s">
        <v>2449</v>
      </c>
      <c r="F3395" s="0" t="n">
        <v>4000</v>
      </c>
      <c r="G3395" s="0" t="n">
        <v>98.32</v>
      </c>
      <c r="H3395" s="0" t="n">
        <v>4.053066</v>
      </c>
      <c r="J3395" s="224" t="n">
        <f aca="false">ROUND(D3395/10000,0)</f>
        <v>2018</v>
      </c>
      <c r="K3395" s="224" t="n">
        <f aca="false">ROUND((D3395-J3395*10000)/100,0)</f>
        <v>8</v>
      </c>
      <c r="L3395" s="224" t="n">
        <f aca="false">D3395-J3395*10000-K3395*100</f>
        <v>6</v>
      </c>
      <c r="M3395" s="325" t="n">
        <f aca="false">DATE(J3395,K3395,L3395)</f>
        <v>43318</v>
      </c>
      <c r="N3395" s="222" t="n">
        <f aca="false">M3395+E3395</f>
        <v>43318.4642939815</v>
      </c>
      <c r="O3395" s="0" t="n">
        <v>98.32</v>
      </c>
      <c r="P3395" s="0" t="n">
        <v>4.053066</v>
      </c>
      <c r="Q3395" s="0" t="s">
        <v>288</v>
      </c>
    </row>
    <row r="3396" customFormat="false" ht="15" hidden="false" customHeight="false" outlineLevel="0" collapsed="false">
      <c r="A3396" s="0" t="s">
        <v>2059</v>
      </c>
      <c r="B3396" s="0" t="s">
        <v>288</v>
      </c>
      <c r="C3396" s="0" t="s">
        <v>325</v>
      </c>
      <c r="D3396" s="0" t="n">
        <v>20180806</v>
      </c>
      <c r="E3396" s="0" t="s">
        <v>2450</v>
      </c>
      <c r="F3396" s="0" t="n">
        <v>3000000</v>
      </c>
      <c r="G3396" s="0" t="n">
        <v>98.271</v>
      </c>
      <c r="H3396" s="0" t="n">
        <v>4.064961</v>
      </c>
      <c r="J3396" s="224" t="n">
        <f aca="false">ROUND(D3396/10000,0)</f>
        <v>2018</v>
      </c>
      <c r="K3396" s="224" t="n">
        <f aca="false">ROUND((D3396-J3396*10000)/100,0)</f>
        <v>8</v>
      </c>
      <c r="L3396" s="224" t="n">
        <f aca="false">D3396-J3396*10000-K3396*100</f>
        <v>6</v>
      </c>
      <c r="M3396" s="325" t="n">
        <f aca="false">DATE(J3396,K3396,L3396)</f>
        <v>43318</v>
      </c>
      <c r="N3396" s="222" t="n">
        <f aca="false">M3396+E3396</f>
        <v>43318.473900463</v>
      </c>
      <c r="O3396" s="0" t="n">
        <v>98.271</v>
      </c>
      <c r="P3396" s="0" t="n">
        <v>4.064961</v>
      </c>
      <c r="Q3396" s="0" t="s">
        <v>288</v>
      </c>
    </row>
    <row r="3397" customFormat="false" ht="15" hidden="false" customHeight="false" outlineLevel="0" collapsed="false">
      <c r="A3397" s="0" t="s">
        <v>2059</v>
      </c>
      <c r="B3397" s="0" t="s">
        <v>288</v>
      </c>
      <c r="C3397" s="0" t="s">
        <v>325</v>
      </c>
      <c r="D3397" s="0" t="n">
        <v>20180806</v>
      </c>
      <c r="E3397" s="0" t="s">
        <v>2451</v>
      </c>
      <c r="F3397" s="0" t="n">
        <v>3000000</v>
      </c>
      <c r="G3397" s="0" t="n">
        <v>98.303</v>
      </c>
      <c r="H3397" s="0" t="n">
        <v>4.057192</v>
      </c>
      <c r="J3397" s="224" t="n">
        <f aca="false">ROUND(D3397/10000,0)</f>
        <v>2018</v>
      </c>
      <c r="K3397" s="224" t="n">
        <f aca="false">ROUND((D3397-J3397*10000)/100,0)</f>
        <v>8</v>
      </c>
      <c r="L3397" s="224" t="n">
        <f aca="false">D3397-J3397*10000-K3397*100</f>
        <v>6</v>
      </c>
      <c r="M3397" s="325" t="n">
        <f aca="false">DATE(J3397,K3397,L3397)</f>
        <v>43318</v>
      </c>
      <c r="N3397" s="222" t="n">
        <f aca="false">M3397+E3397</f>
        <v>43318.4744212963</v>
      </c>
      <c r="O3397" s="0" t="n">
        <v>98.303</v>
      </c>
      <c r="P3397" s="0" t="n">
        <v>4.057192</v>
      </c>
      <c r="Q3397" s="0" t="s">
        <v>288</v>
      </c>
    </row>
    <row r="3398" customFormat="false" ht="15" hidden="false" customHeight="false" outlineLevel="0" collapsed="false">
      <c r="A3398" s="0" t="s">
        <v>2059</v>
      </c>
      <c r="B3398" s="0" t="s">
        <v>288</v>
      </c>
      <c r="C3398" s="0" t="s">
        <v>325</v>
      </c>
      <c r="D3398" s="0" t="n">
        <v>20180806</v>
      </c>
      <c r="E3398" s="0" t="s">
        <v>2452</v>
      </c>
      <c r="F3398" s="0" t="n">
        <v>100000</v>
      </c>
      <c r="G3398" s="0" t="n">
        <v>98.444</v>
      </c>
      <c r="H3398" s="0" t="n">
        <v>4.022996</v>
      </c>
      <c r="J3398" s="224" t="n">
        <f aca="false">ROUND(D3398/10000,0)</f>
        <v>2018</v>
      </c>
      <c r="K3398" s="224" t="n">
        <f aca="false">ROUND((D3398-J3398*10000)/100,0)</f>
        <v>8</v>
      </c>
      <c r="L3398" s="224" t="n">
        <f aca="false">D3398-J3398*10000-K3398*100</f>
        <v>6</v>
      </c>
      <c r="M3398" s="325" t="n">
        <f aca="false">DATE(J3398,K3398,L3398)</f>
        <v>43318</v>
      </c>
      <c r="N3398" s="222" t="n">
        <f aca="false">M3398+E3398</f>
        <v>43318.4812152778</v>
      </c>
      <c r="O3398" s="0" t="n">
        <v>98.444</v>
      </c>
      <c r="P3398" s="0" t="n">
        <v>4.022996</v>
      </c>
      <c r="Q3398" s="0" t="s">
        <v>288</v>
      </c>
    </row>
    <row r="3399" customFormat="false" ht="15" hidden="false" customHeight="false" outlineLevel="0" collapsed="false">
      <c r="A3399" s="0" t="s">
        <v>2059</v>
      </c>
      <c r="B3399" s="0" t="s">
        <v>288</v>
      </c>
      <c r="C3399" s="0" t="s">
        <v>325</v>
      </c>
      <c r="D3399" s="0" t="n">
        <v>20180806</v>
      </c>
      <c r="E3399" s="0" t="s">
        <v>2453</v>
      </c>
      <c r="F3399" s="0" t="n">
        <v>100000</v>
      </c>
      <c r="G3399" s="0" t="n">
        <v>98.538</v>
      </c>
      <c r="H3399" s="0" t="n">
        <v>4.00023</v>
      </c>
      <c r="J3399" s="224" t="n">
        <f aca="false">ROUND(D3399/10000,0)</f>
        <v>2018</v>
      </c>
      <c r="K3399" s="224" t="n">
        <f aca="false">ROUND((D3399-J3399*10000)/100,0)</f>
        <v>8</v>
      </c>
      <c r="L3399" s="224" t="n">
        <f aca="false">D3399-J3399*10000-K3399*100</f>
        <v>6</v>
      </c>
      <c r="M3399" s="325" t="n">
        <f aca="false">DATE(J3399,K3399,L3399)</f>
        <v>43318</v>
      </c>
      <c r="N3399" s="222" t="n">
        <f aca="false">M3399+E3399</f>
        <v>43318.4847337963</v>
      </c>
      <c r="O3399" s="0" t="n">
        <v>98.538</v>
      </c>
      <c r="P3399" s="0" t="n">
        <v>4.00023</v>
      </c>
      <c r="Q3399" s="0" t="s">
        <v>288</v>
      </c>
    </row>
    <row r="3400" customFormat="false" ht="15" hidden="false" customHeight="false" outlineLevel="0" collapsed="false">
      <c r="A3400" s="0" t="s">
        <v>2059</v>
      </c>
      <c r="B3400" s="0" t="s">
        <v>288</v>
      </c>
      <c r="C3400" s="0" t="s">
        <v>325</v>
      </c>
      <c r="D3400" s="0" t="n">
        <v>20180806</v>
      </c>
      <c r="E3400" s="0" t="s">
        <v>1929</v>
      </c>
      <c r="F3400" s="0" t="n">
        <v>25000</v>
      </c>
      <c r="G3400" s="0" t="n">
        <v>98.423</v>
      </c>
      <c r="H3400" s="0" t="n">
        <v>4.028085</v>
      </c>
      <c r="J3400" s="224" t="n">
        <f aca="false">ROUND(D3400/10000,0)</f>
        <v>2018</v>
      </c>
      <c r="K3400" s="224" t="n">
        <f aca="false">ROUND((D3400-J3400*10000)/100,0)</f>
        <v>8</v>
      </c>
      <c r="L3400" s="224" t="n">
        <f aca="false">D3400-J3400*10000-K3400*100</f>
        <v>6</v>
      </c>
      <c r="M3400" s="325" t="n">
        <f aca="false">DATE(J3400,K3400,L3400)</f>
        <v>43318</v>
      </c>
      <c r="N3400" s="222" t="n">
        <f aca="false">M3400+E3400</f>
        <v>43318.5007986111</v>
      </c>
      <c r="O3400" s="0" t="n">
        <v>98.423</v>
      </c>
      <c r="P3400" s="0" t="n">
        <v>4.028085</v>
      </c>
      <c r="Q3400" s="0" t="s">
        <v>288</v>
      </c>
    </row>
    <row r="3401" customFormat="false" ht="15" hidden="false" customHeight="false" outlineLevel="0" collapsed="false">
      <c r="A3401" s="0" t="s">
        <v>2059</v>
      </c>
      <c r="B3401" s="0" t="s">
        <v>288</v>
      </c>
      <c r="C3401" s="0" t="s">
        <v>325</v>
      </c>
      <c r="D3401" s="0" t="n">
        <v>20180806</v>
      </c>
      <c r="E3401" s="0" t="s">
        <v>1929</v>
      </c>
      <c r="F3401" s="0" t="n">
        <v>25000</v>
      </c>
      <c r="G3401" s="0" t="n">
        <v>98.423</v>
      </c>
      <c r="H3401" s="0" t="n">
        <v>4.028085</v>
      </c>
      <c r="J3401" s="224" t="n">
        <f aca="false">ROUND(D3401/10000,0)</f>
        <v>2018</v>
      </c>
      <c r="K3401" s="224" t="n">
        <f aca="false">ROUND((D3401-J3401*10000)/100,0)</f>
        <v>8</v>
      </c>
      <c r="L3401" s="224" t="n">
        <f aca="false">D3401-J3401*10000-K3401*100</f>
        <v>6</v>
      </c>
      <c r="M3401" s="325" t="n">
        <f aca="false">DATE(J3401,K3401,L3401)</f>
        <v>43318</v>
      </c>
      <c r="N3401" s="222" t="n">
        <f aca="false">M3401+E3401</f>
        <v>43318.5007986111</v>
      </c>
      <c r="O3401" s="0" t="n">
        <v>98.423</v>
      </c>
      <c r="P3401" s="0" t="n">
        <v>4.028085</v>
      </c>
      <c r="Q3401" s="0" t="s">
        <v>288</v>
      </c>
    </row>
    <row r="3402" customFormat="false" ht="15" hidden="false" customHeight="false" outlineLevel="0" collapsed="false">
      <c r="A3402" s="0" t="s">
        <v>2059</v>
      </c>
      <c r="B3402" s="0" t="s">
        <v>288</v>
      </c>
      <c r="C3402" s="0" t="s">
        <v>325</v>
      </c>
      <c r="D3402" s="0" t="n">
        <v>20180806</v>
      </c>
      <c r="E3402" s="0" t="s">
        <v>1929</v>
      </c>
      <c r="F3402" s="0" t="n">
        <v>25000</v>
      </c>
      <c r="G3402" s="0" t="n">
        <v>99.223</v>
      </c>
      <c r="H3402" s="0" t="n">
        <v>3.835089</v>
      </c>
      <c r="J3402" s="224" t="n">
        <f aca="false">ROUND(D3402/10000,0)</f>
        <v>2018</v>
      </c>
      <c r="K3402" s="224" t="n">
        <f aca="false">ROUND((D3402-J3402*10000)/100,0)</f>
        <v>8</v>
      </c>
      <c r="L3402" s="224" t="n">
        <f aca="false">D3402-J3402*10000-K3402*100</f>
        <v>6</v>
      </c>
      <c r="M3402" s="325" t="n">
        <f aca="false">DATE(J3402,K3402,L3402)</f>
        <v>43318</v>
      </c>
      <c r="N3402" s="222" t="n">
        <f aca="false">M3402+E3402</f>
        <v>43318.5007986111</v>
      </c>
      <c r="O3402" s="0" t="n">
        <v>99.223</v>
      </c>
      <c r="P3402" s="0" t="n">
        <v>3.835089</v>
      </c>
      <c r="Q3402" s="0" t="s">
        <v>288</v>
      </c>
    </row>
    <row r="3403" customFormat="false" ht="15" hidden="false" customHeight="false" outlineLevel="0" collapsed="false">
      <c r="A3403" s="0" t="s">
        <v>2059</v>
      </c>
      <c r="B3403" s="0" t="s">
        <v>288</v>
      </c>
      <c r="C3403" s="0" t="s">
        <v>325</v>
      </c>
      <c r="D3403" s="0" t="n">
        <v>20180806</v>
      </c>
      <c r="E3403" s="0" t="s">
        <v>2454</v>
      </c>
      <c r="F3403" s="0" t="n">
        <v>25000</v>
      </c>
      <c r="G3403" s="0" t="n">
        <v>99.366</v>
      </c>
      <c r="H3403" s="0" t="n">
        <v>3.800782</v>
      </c>
      <c r="J3403" s="224" t="n">
        <f aca="false">ROUND(D3403/10000,0)</f>
        <v>2018</v>
      </c>
      <c r="K3403" s="224" t="n">
        <f aca="false">ROUND((D3403-J3403*10000)/100,0)</f>
        <v>8</v>
      </c>
      <c r="L3403" s="224" t="n">
        <f aca="false">D3403-J3403*10000-K3403*100</f>
        <v>6</v>
      </c>
      <c r="M3403" s="325" t="n">
        <f aca="false">DATE(J3403,K3403,L3403)</f>
        <v>43318</v>
      </c>
      <c r="N3403" s="222" t="n">
        <f aca="false">M3403+E3403</f>
        <v>43318.5179166667</v>
      </c>
      <c r="O3403" s="0" t="n">
        <v>99.366</v>
      </c>
      <c r="P3403" s="0" t="n">
        <v>3.800782</v>
      </c>
      <c r="Q3403" s="0" t="s">
        <v>288</v>
      </c>
    </row>
    <row r="3404" customFormat="false" ht="15" hidden="false" customHeight="false" outlineLevel="0" collapsed="false">
      <c r="A3404" s="0" t="s">
        <v>2059</v>
      </c>
      <c r="B3404" s="0" t="s">
        <v>288</v>
      </c>
      <c r="C3404" s="0" t="s">
        <v>325</v>
      </c>
      <c r="D3404" s="0" t="n">
        <v>20180806</v>
      </c>
      <c r="E3404" s="0" t="s">
        <v>2454</v>
      </c>
      <c r="F3404" s="0" t="n">
        <v>25000</v>
      </c>
      <c r="G3404" s="0" t="n">
        <v>98.821</v>
      </c>
      <c r="H3404" s="0" t="n">
        <v>3.931843</v>
      </c>
      <c r="J3404" s="224" t="n">
        <f aca="false">ROUND(D3404/10000,0)</f>
        <v>2018</v>
      </c>
      <c r="K3404" s="224" t="n">
        <f aca="false">ROUND((D3404-J3404*10000)/100,0)</f>
        <v>8</v>
      </c>
      <c r="L3404" s="224" t="n">
        <f aca="false">D3404-J3404*10000-K3404*100</f>
        <v>6</v>
      </c>
      <c r="M3404" s="325" t="n">
        <f aca="false">DATE(J3404,K3404,L3404)</f>
        <v>43318</v>
      </c>
      <c r="N3404" s="222" t="n">
        <f aca="false">M3404+E3404</f>
        <v>43318.5179166667</v>
      </c>
      <c r="O3404" s="0" t="n">
        <v>98.821</v>
      </c>
      <c r="P3404" s="0" t="n">
        <v>3.931843</v>
      </c>
      <c r="Q3404" s="0" t="s">
        <v>288</v>
      </c>
    </row>
    <row r="3405" customFormat="false" ht="15" hidden="false" customHeight="false" outlineLevel="0" collapsed="false">
      <c r="A3405" s="0" t="s">
        <v>2059</v>
      </c>
      <c r="B3405" s="0" t="s">
        <v>288</v>
      </c>
      <c r="C3405" s="0" t="s">
        <v>325</v>
      </c>
      <c r="D3405" s="0" t="n">
        <v>20180806</v>
      </c>
      <c r="E3405" s="0" t="s">
        <v>2455</v>
      </c>
      <c r="F3405" s="0" t="n">
        <v>50000</v>
      </c>
      <c r="G3405" s="0" t="n">
        <v>98.47</v>
      </c>
      <c r="H3405" s="0" t="n">
        <v>4.016697</v>
      </c>
      <c r="J3405" s="224" t="n">
        <f aca="false">ROUND(D3405/10000,0)</f>
        <v>2018</v>
      </c>
      <c r="K3405" s="224" t="n">
        <f aca="false">ROUND((D3405-J3405*10000)/100,0)</f>
        <v>8</v>
      </c>
      <c r="L3405" s="224" t="n">
        <f aca="false">D3405-J3405*10000-K3405*100</f>
        <v>6</v>
      </c>
      <c r="M3405" s="325" t="n">
        <f aca="false">DATE(J3405,K3405,L3405)</f>
        <v>43318</v>
      </c>
      <c r="N3405" s="222" t="n">
        <f aca="false">M3405+E3405</f>
        <v>43318.5319444444</v>
      </c>
      <c r="O3405" s="0" t="n">
        <v>98.47</v>
      </c>
      <c r="P3405" s="0" t="n">
        <v>4.016697</v>
      </c>
      <c r="Q3405" s="0" t="s">
        <v>288</v>
      </c>
    </row>
    <row r="3406" customFormat="false" ht="15" hidden="false" customHeight="false" outlineLevel="0" collapsed="false">
      <c r="A3406" s="0" t="s">
        <v>2059</v>
      </c>
      <c r="B3406" s="0" t="s">
        <v>288</v>
      </c>
      <c r="C3406" s="0" t="s">
        <v>325</v>
      </c>
      <c r="D3406" s="0" t="n">
        <v>20180806</v>
      </c>
      <c r="E3406" s="0" t="s">
        <v>2455</v>
      </c>
      <c r="F3406" s="0" t="n">
        <v>50000</v>
      </c>
      <c r="G3406" s="0" t="n">
        <v>99.357</v>
      </c>
      <c r="H3406" s="0" t="n">
        <v>3.802939</v>
      </c>
      <c r="J3406" s="224" t="n">
        <f aca="false">ROUND(D3406/10000,0)</f>
        <v>2018</v>
      </c>
      <c r="K3406" s="224" t="n">
        <f aca="false">ROUND((D3406-J3406*10000)/100,0)</f>
        <v>8</v>
      </c>
      <c r="L3406" s="224" t="n">
        <f aca="false">D3406-J3406*10000-K3406*100</f>
        <v>6</v>
      </c>
      <c r="M3406" s="325" t="n">
        <f aca="false">DATE(J3406,K3406,L3406)</f>
        <v>43318</v>
      </c>
      <c r="N3406" s="222" t="n">
        <f aca="false">M3406+E3406</f>
        <v>43318.5319444444</v>
      </c>
      <c r="O3406" s="0" t="n">
        <v>99.357</v>
      </c>
      <c r="P3406" s="0" t="n">
        <v>3.802939</v>
      </c>
      <c r="Q3406" s="0" t="s">
        <v>288</v>
      </c>
    </row>
    <row r="3407" customFormat="false" ht="15" hidden="false" customHeight="false" outlineLevel="0" collapsed="false">
      <c r="A3407" s="0" t="s">
        <v>2059</v>
      </c>
      <c r="B3407" s="0" t="s">
        <v>288</v>
      </c>
      <c r="C3407" s="0" t="s">
        <v>325</v>
      </c>
      <c r="D3407" s="0" t="n">
        <v>20180806</v>
      </c>
      <c r="E3407" s="0" t="s">
        <v>2456</v>
      </c>
      <c r="F3407" s="0" t="n">
        <v>50000</v>
      </c>
      <c r="G3407" s="0" t="n">
        <v>98.47</v>
      </c>
      <c r="H3407" s="0" t="n">
        <v>4.016697</v>
      </c>
      <c r="J3407" s="224" t="n">
        <f aca="false">ROUND(D3407/10000,0)</f>
        <v>2018</v>
      </c>
      <c r="K3407" s="224" t="n">
        <f aca="false">ROUND((D3407-J3407*10000)/100,0)</f>
        <v>8</v>
      </c>
      <c r="L3407" s="224" t="n">
        <f aca="false">D3407-J3407*10000-K3407*100</f>
        <v>6</v>
      </c>
      <c r="M3407" s="325" t="n">
        <f aca="false">DATE(J3407,K3407,L3407)</f>
        <v>43318</v>
      </c>
      <c r="N3407" s="222" t="n">
        <f aca="false">M3407+E3407</f>
        <v>43318.5319560185</v>
      </c>
      <c r="O3407" s="0" t="n">
        <v>98.47</v>
      </c>
      <c r="P3407" s="0" t="n">
        <v>4.016697</v>
      </c>
      <c r="Q3407" s="0" t="s">
        <v>288</v>
      </c>
    </row>
    <row r="3408" customFormat="false" ht="15" hidden="false" customHeight="false" outlineLevel="0" collapsed="false">
      <c r="A3408" s="0" t="s">
        <v>2059</v>
      </c>
      <c r="B3408" s="0" t="s">
        <v>288</v>
      </c>
      <c r="C3408" s="0" t="s">
        <v>325</v>
      </c>
      <c r="D3408" s="0" t="n">
        <v>20180806</v>
      </c>
      <c r="E3408" s="0" t="s">
        <v>2457</v>
      </c>
      <c r="F3408" s="0" t="n">
        <v>20000</v>
      </c>
      <c r="G3408" s="0" t="n">
        <v>98.472</v>
      </c>
      <c r="H3408" s="0" t="n">
        <v>4.016212</v>
      </c>
      <c r="J3408" s="224" t="n">
        <f aca="false">ROUND(D3408/10000,0)</f>
        <v>2018</v>
      </c>
      <c r="K3408" s="224" t="n">
        <f aca="false">ROUND((D3408-J3408*10000)/100,0)</f>
        <v>8</v>
      </c>
      <c r="L3408" s="224" t="n">
        <f aca="false">D3408-J3408*10000-K3408*100</f>
        <v>6</v>
      </c>
      <c r="M3408" s="325" t="n">
        <f aca="false">DATE(J3408,K3408,L3408)</f>
        <v>43318</v>
      </c>
      <c r="N3408" s="222" t="n">
        <f aca="false">M3408+E3408</f>
        <v>43318.5638657407</v>
      </c>
      <c r="O3408" s="0" t="n">
        <v>98.472</v>
      </c>
      <c r="P3408" s="0" t="n">
        <v>4.016212</v>
      </c>
      <c r="Q3408" s="0" t="s">
        <v>288</v>
      </c>
    </row>
    <row r="3409" customFormat="false" ht="15" hidden="false" customHeight="false" outlineLevel="0" collapsed="false">
      <c r="A3409" s="0" t="s">
        <v>2059</v>
      </c>
      <c r="B3409" s="0" t="s">
        <v>288</v>
      </c>
      <c r="C3409" s="0" t="s">
        <v>325</v>
      </c>
      <c r="D3409" s="0" t="n">
        <v>20180806</v>
      </c>
      <c r="E3409" s="0" t="s">
        <v>2457</v>
      </c>
      <c r="F3409" s="0" t="n">
        <v>20000</v>
      </c>
      <c r="G3409" s="0" t="n">
        <v>98.472</v>
      </c>
      <c r="H3409" s="0" t="n">
        <v>4.016212</v>
      </c>
      <c r="J3409" s="224" t="n">
        <f aca="false">ROUND(D3409/10000,0)</f>
        <v>2018</v>
      </c>
      <c r="K3409" s="224" t="n">
        <f aca="false">ROUND((D3409-J3409*10000)/100,0)</f>
        <v>8</v>
      </c>
      <c r="L3409" s="224" t="n">
        <f aca="false">D3409-J3409*10000-K3409*100</f>
        <v>6</v>
      </c>
      <c r="M3409" s="325" t="n">
        <f aca="false">DATE(J3409,K3409,L3409)</f>
        <v>43318</v>
      </c>
      <c r="N3409" s="222" t="n">
        <f aca="false">M3409+E3409</f>
        <v>43318.5638657407</v>
      </c>
      <c r="O3409" s="0" t="n">
        <v>98.472</v>
      </c>
      <c r="P3409" s="0" t="n">
        <v>4.016212</v>
      </c>
      <c r="Q3409" s="0" t="s">
        <v>288</v>
      </c>
    </row>
    <row r="3410" customFormat="false" ht="15" hidden="false" customHeight="false" outlineLevel="0" collapsed="false">
      <c r="A3410" s="0" t="s">
        <v>2059</v>
      </c>
      <c r="B3410" s="0" t="s">
        <v>288</v>
      </c>
      <c r="C3410" s="0" t="s">
        <v>325</v>
      </c>
      <c r="D3410" s="0" t="n">
        <v>20180806</v>
      </c>
      <c r="E3410" s="0" t="s">
        <v>2457</v>
      </c>
      <c r="F3410" s="0" t="n">
        <v>20000</v>
      </c>
      <c r="G3410" s="0" t="n">
        <v>98.472</v>
      </c>
      <c r="H3410" s="0" t="n">
        <v>4.016212</v>
      </c>
      <c r="J3410" s="224" t="n">
        <f aca="false">ROUND(D3410/10000,0)</f>
        <v>2018</v>
      </c>
      <c r="K3410" s="224" t="n">
        <f aca="false">ROUND((D3410-J3410*10000)/100,0)</f>
        <v>8</v>
      </c>
      <c r="L3410" s="224" t="n">
        <f aca="false">D3410-J3410*10000-K3410*100</f>
        <v>6</v>
      </c>
      <c r="M3410" s="325" t="n">
        <f aca="false">DATE(J3410,K3410,L3410)</f>
        <v>43318</v>
      </c>
      <c r="N3410" s="222" t="n">
        <f aca="false">M3410+E3410</f>
        <v>43318.5638657407</v>
      </c>
      <c r="O3410" s="0" t="n">
        <v>98.472</v>
      </c>
      <c r="P3410" s="0" t="n">
        <v>4.016212</v>
      </c>
      <c r="Q3410" s="0" t="s">
        <v>288</v>
      </c>
    </row>
    <row r="3411" customFormat="false" ht="15" hidden="false" customHeight="false" outlineLevel="0" collapsed="false">
      <c r="A3411" s="0" t="s">
        <v>2059</v>
      </c>
      <c r="B3411" s="0" t="s">
        <v>288</v>
      </c>
      <c r="C3411" s="0" t="s">
        <v>325</v>
      </c>
      <c r="D3411" s="0" t="n">
        <v>20180806</v>
      </c>
      <c r="E3411" s="0" t="s">
        <v>2458</v>
      </c>
      <c r="F3411" s="0" t="n">
        <v>2000000</v>
      </c>
      <c r="G3411" s="0" t="n">
        <v>98.304</v>
      </c>
      <c r="H3411" s="0" t="n">
        <v>4.056949</v>
      </c>
      <c r="J3411" s="224" t="n">
        <f aca="false">ROUND(D3411/10000,0)</f>
        <v>2018</v>
      </c>
      <c r="K3411" s="224" t="n">
        <f aca="false">ROUND((D3411-J3411*10000)/100,0)</f>
        <v>8</v>
      </c>
      <c r="L3411" s="224" t="n">
        <f aca="false">D3411-J3411*10000-K3411*100</f>
        <v>6</v>
      </c>
      <c r="M3411" s="325" t="n">
        <f aca="false">DATE(J3411,K3411,L3411)</f>
        <v>43318</v>
      </c>
      <c r="N3411" s="222" t="n">
        <f aca="false">M3411+E3411</f>
        <v>43318.5698958333</v>
      </c>
      <c r="O3411" s="0" t="n">
        <v>98.304</v>
      </c>
      <c r="P3411" s="0" t="n">
        <v>4.056949</v>
      </c>
      <c r="Q3411" s="0" t="s">
        <v>288</v>
      </c>
    </row>
    <row r="3412" customFormat="false" ht="15" hidden="false" customHeight="false" outlineLevel="0" collapsed="false">
      <c r="A3412" s="0" t="s">
        <v>2059</v>
      </c>
      <c r="B3412" s="0" t="s">
        <v>288</v>
      </c>
      <c r="C3412" s="0" t="s">
        <v>325</v>
      </c>
      <c r="D3412" s="0" t="n">
        <v>20180806</v>
      </c>
      <c r="E3412" s="0" t="s">
        <v>2459</v>
      </c>
      <c r="F3412" s="0" t="n">
        <v>50000</v>
      </c>
      <c r="G3412" s="0" t="n">
        <v>98.444</v>
      </c>
      <c r="H3412" s="0" t="n">
        <v>4.022996</v>
      </c>
      <c r="J3412" s="224" t="n">
        <f aca="false">ROUND(D3412/10000,0)</f>
        <v>2018</v>
      </c>
      <c r="K3412" s="224" t="n">
        <f aca="false">ROUND((D3412-J3412*10000)/100,0)</f>
        <v>8</v>
      </c>
      <c r="L3412" s="224" t="n">
        <f aca="false">D3412-J3412*10000-K3412*100</f>
        <v>6</v>
      </c>
      <c r="M3412" s="325" t="n">
        <f aca="false">DATE(J3412,K3412,L3412)</f>
        <v>43318</v>
      </c>
      <c r="N3412" s="222" t="n">
        <f aca="false">M3412+E3412</f>
        <v>43318.5721643519</v>
      </c>
      <c r="O3412" s="0" t="n">
        <v>98.444</v>
      </c>
      <c r="P3412" s="0" t="n">
        <v>4.022996</v>
      </c>
      <c r="Q3412" s="0" t="s">
        <v>288</v>
      </c>
    </row>
    <row r="3413" customFormat="false" ht="15" hidden="false" customHeight="false" outlineLevel="0" collapsed="false">
      <c r="A3413" s="0" t="s">
        <v>2059</v>
      </c>
      <c r="B3413" s="0" t="s">
        <v>288</v>
      </c>
      <c r="C3413" s="0" t="s">
        <v>325</v>
      </c>
      <c r="D3413" s="0" t="n">
        <v>20180806</v>
      </c>
      <c r="E3413" s="0" t="s">
        <v>2459</v>
      </c>
      <c r="F3413" s="0" t="n">
        <v>50000</v>
      </c>
      <c r="G3413" s="0" t="n">
        <v>98.444</v>
      </c>
      <c r="H3413" s="0" t="n">
        <v>4.022996</v>
      </c>
      <c r="J3413" s="224" t="n">
        <f aca="false">ROUND(D3413/10000,0)</f>
        <v>2018</v>
      </c>
      <c r="K3413" s="224" t="n">
        <f aca="false">ROUND((D3413-J3413*10000)/100,0)</f>
        <v>8</v>
      </c>
      <c r="L3413" s="224" t="n">
        <f aca="false">D3413-J3413*10000-K3413*100</f>
        <v>6</v>
      </c>
      <c r="M3413" s="325" t="n">
        <f aca="false">DATE(J3413,K3413,L3413)</f>
        <v>43318</v>
      </c>
      <c r="N3413" s="222" t="n">
        <f aca="false">M3413+E3413</f>
        <v>43318.5721643519</v>
      </c>
      <c r="O3413" s="0" t="n">
        <v>98.444</v>
      </c>
      <c r="P3413" s="0" t="n">
        <v>4.022996</v>
      </c>
      <c r="Q3413" s="0" t="s">
        <v>288</v>
      </c>
    </row>
    <row r="3414" customFormat="false" ht="15" hidden="false" customHeight="false" outlineLevel="0" collapsed="false">
      <c r="A3414" s="0" t="s">
        <v>2059</v>
      </c>
      <c r="B3414" s="0" t="s">
        <v>288</v>
      </c>
      <c r="C3414" s="0" t="s">
        <v>325</v>
      </c>
      <c r="D3414" s="0" t="n">
        <v>20180806</v>
      </c>
      <c r="E3414" s="0" t="s">
        <v>2460</v>
      </c>
      <c r="F3414" s="0" t="n">
        <v>50000</v>
      </c>
      <c r="G3414" s="0" t="n">
        <v>98.444</v>
      </c>
      <c r="H3414" s="0" t="n">
        <v>4.022996</v>
      </c>
      <c r="J3414" s="224" t="n">
        <f aca="false">ROUND(D3414/10000,0)</f>
        <v>2018</v>
      </c>
      <c r="K3414" s="224" t="n">
        <f aca="false">ROUND((D3414-J3414*10000)/100,0)</f>
        <v>8</v>
      </c>
      <c r="L3414" s="224" t="n">
        <f aca="false">D3414-J3414*10000-K3414*100</f>
        <v>6</v>
      </c>
      <c r="M3414" s="325" t="n">
        <f aca="false">DATE(J3414,K3414,L3414)</f>
        <v>43318</v>
      </c>
      <c r="N3414" s="222" t="n">
        <f aca="false">M3414+E3414</f>
        <v>43318.572349537</v>
      </c>
      <c r="O3414" s="0" t="n">
        <v>98.444</v>
      </c>
      <c r="P3414" s="0" t="n">
        <v>4.022996</v>
      </c>
      <c r="Q3414" s="0" t="s">
        <v>288</v>
      </c>
    </row>
    <row r="3415" customFormat="false" ht="15" hidden="false" customHeight="false" outlineLevel="0" collapsed="false">
      <c r="A3415" s="0" t="s">
        <v>2059</v>
      </c>
      <c r="B3415" s="0" t="s">
        <v>288</v>
      </c>
      <c r="C3415" s="0" t="s">
        <v>325</v>
      </c>
      <c r="D3415" s="0" t="n">
        <v>20180806</v>
      </c>
      <c r="E3415" s="0" t="s">
        <v>2461</v>
      </c>
      <c r="F3415" s="0" t="n">
        <v>20000</v>
      </c>
      <c r="G3415" s="0" t="n">
        <v>98.461</v>
      </c>
      <c r="H3415" s="0" t="n">
        <v>4.018877</v>
      </c>
      <c r="J3415" s="224" t="n">
        <f aca="false">ROUND(D3415/10000,0)</f>
        <v>2018</v>
      </c>
      <c r="K3415" s="224" t="n">
        <f aca="false">ROUND((D3415-J3415*10000)/100,0)</f>
        <v>8</v>
      </c>
      <c r="L3415" s="224" t="n">
        <f aca="false">D3415-J3415*10000-K3415*100</f>
        <v>6</v>
      </c>
      <c r="M3415" s="325" t="n">
        <f aca="false">DATE(J3415,K3415,L3415)</f>
        <v>43318</v>
      </c>
      <c r="N3415" s="222" t="n">
        <f aca="false">M3415+E3415</f>
        <v>43318.5739583333</v>
      </c>
      <c r="O3415" s="0" t="n">
        <v>98.461</v>
      </c>
      <c r="P3415" s="0" t="n">
        <v>4.018877</v>
      </c>
      <c r="Q3415" s="0" t="s">
        <v>288</v>
      </c>
    </row>
    <row r="3416" customFormat="false" ht="15" hidden="false" customHeight="false" outlineLevel="0" collapsed="false">
      <c r="A3416" s="0" t="s">
        <v>2059</v>
      </c>
      <c r="B3416" s="0" t="s">
        <v>288</v>
      </c>
      <c r="C3416" s="0" t="s">
        <v>325</v>
      </c>
      <c r="D3416" s="0" t="n">
        <v>20180806</v>
      </c>
      <c r="E3416" s="0" t="s">
        <v>2461</v>
      </c>
      <c r="F3416" s="0" t="n">
        <v>20000</v>
      </c>
      <c r="G3416" s="0" t="n">
        <v>98.461</v>
      </c>
      <c r="H3416" s="0" t="n">
        <v>4.018877</v>
      </c>
      <c r="J3416" s="224" t="n">
        <f aca="false">ROUND(D3416/10000,0)</f>
        <v>2018</v>
      </c>
      <c r="K3416" s="224" t="n">
        <f aca="false">ROUND((D3416-J3416*10000)/100,0)</f>
        <v>8</v>
      </c>
      <c r="L3416" s="224" t="n">
        <f aca="false">D3416-J3416*10000-K3416*100</f>
        <v>6</v>
      </c>
      <c r="M3416" s="325" t="n">
        <f aca="false">DATE(J3416,K3416,L3416)</f>
        <v>43318</v>
      </c>
      <c r="N3416" s="222" t="n">
        <f aca="false">M3416+E3416</f>
        <v>43318.5739583333</v>
      </c>
      <c r="O3416" s="0" t="n">
        <v>98.461</v>
      </c>
      <c r="P3416" s="0" t="n">
        <v>4.018877</v>
      </c>
      <c r="Q3416" s="0" t="s">
        <v>288</v>
      </c>
    </row>
    <row r="3417" customFormat="false" ht="15" hidden="false" customHeight="false" outlineLevel="0" collapsed="false">
      <c r="A3417" s="0" t="s">
        <v>2059</v>
      </c>
      <c r="B3417" s="0" t="s">
        <v>288</v>
      </c>
      <c r="C3417" s="0" t="s">
        <v>325</v>
      </c>
      <c r="D3417" s="0" t="n">
        <v>20180806</v>
      </c>
      <c r="E3417" s="0" t="s">
        <v>2462</v>
      </c>
      <c r="F3417" s="0" t="n">
        <v>450000</v>
      </c>
      <c r="G3417" s="0" t="n">
        <v>98.349</v>
      </c>
      <c r="H3417" s="0" t="n">
        <v>4.04603</v>
      </c>
      <c r="J3417" s="224" t="n">
        <f aca="false">ROUND(D3417/10000,0)</f>
        <v>2018</v>
      </c>
      <c r="K3417" s="224" t="n">
        <f aca="false">ROUND((D3417-J3417*10000)/100,0)</f>
        <v>8</v>
      </c>
      <c r="L3417" s="224" t="n">
        <f aca="false">D3417-J3417*10000-K3417*100</f>
        <v>6</v>
      </c>
      <c r="M3417" s="325" t="n">
        <f aca="false">DATE(J3417,K3417,L3417)</f>
        <v>43318</v>
      </c>
      <c r="N3417" s="222" t="n">
        <f aca="false">M3417+E3417</f>
        <v>43318.5770717593</v>
      </c>
      <c r="O3417" s="0" t="n">
        <v>98.349</v>
      </c>
      <c r="P3417" s="0" t="n">
        <v>4.04603</v>
      </c>
      <c r="Q3417" s="0" t="s">
        <v>288</v>
      </c>
    </row>
    <row r="3418" customFormat="false" ht="15" hidden="false" customHeight="false" outlineLevel="0" collapsed="false">
      <c r="A3418" s="0" t="s">
        <v>2059</v>
      </c>
      <c r="B3418" s="0" t="s">
        <v>288</v>
      </c>
      <c r="C3418" s="0" t="s">
        <v>325</v>
      </c>
      <c r="D3418" s="0" t="n">
        <v>20180806</v>
      </c>
      <c r="E3418" s="0" t="s">
        <v>2462</v>
      </c>
      <c r="F3418" s="0" t="n">
        <v>450000</v>
      </c>
      <c r="G3418" s="0" t="n">
        <v>98.349</v>
      </c>
      <c r="H3418" s="0" t="n">
        <v>4.04603</v>
      </c>
      <c r="J3418" s="224" t="n">
        <f aca="false">ROUND(D3418/10000,0)</f>
        <v>2018</v>
      </c>
      <c r="K3418" s="224" t="n">
        <f aca="false">ROUND((D3418-J3418*10000)/100,0)</f>
        <v>8</v>
      </c>
      <c r="L3418" s="224" t="n">
        <f aca="false">D3418-J3418*10000-K3418*100</f>
        <v>6</v>
      </c>
      <c r="M3418" s="325" t="n">
        <f aca="false">DATE(J3418,K3418,L3418)</f>
        <v>43318</v>
      </c>
      <c r="N3418" s="222" t="n">
        <f aca="false">M3418+E3418</f>
        <v>43318.5770717593</v>
      </c>
      <c r="O3418" s="0" t="n">
        <v>98.349</v>
      </c>
      <c r="P3418" s="0" t="n">
        <v>4.04603</v>
      </c>
      <c r="Q3418" s="0" t="s">
        <v>288</v>
      </c>
    </row>
    <row r="3419" customFormat="false" ht="15" hidden="false" customHeight="false" outlineLevel="0" collapsed="false">
      <c r="A3419" s="0" t="s">
        <v>2059</v>
      </c>
      <c r="B3419" s="0" t="s">
        <v>288</v>
      </c>
      <c r="C3419" s="0" t="s">
        <v>325</v>
      </c>
      <c r="D3419" s="0" t="n">
        <v>20180806</v>
      </c>
      <c r="E3419" s="0" t="s">
        <v>2463</v>
      </c>
      <c r="F3419" s="0" t="n">
        <v>288000</v>
      </c>
      <c r="G3419" s="0" t="n">
        <v>98.388</v>
      </c>
      <c r="H3419" s="0" t="n">
        <v>4.036571</v>
      </c>
      <c r="J3419" s="224" t="n">
        <f aca="false">ROUND(D3419/10000,0)</f>
        <v>2018</v>
      </c>
      <c r="K3419" s="224" t="n">
        <f aca="false">ROUND((D3419-J3419*10000)/100,0)</f>
        <v>8</v>
      </c>
      <c r="L3419" s="224" t="n">
        <f aca="false">D3419-J3419*10000-K3419*100</f>
        <v>6</v>
      </c>
      <c r="M3419" s="325" t="n">
        <f aca="false">DATE(J3419,K3419,L3419)</f>
        <v>43318</v>
      </c>
      <c r="N3419" s="222" t="n">
        <f aca="false">M3419+E3419</f>
        <v>43318.5791666667</v>
      </c>
      <c r="O3419" s="0" t="n">
        <v>98.388</v>
      </c>
      <c r="P3419" s="0" t="n">
        <v>4.036571</v>
      </c>
      <c r="Q3419" s="0" t="s">
        <v>288</v>
      </c>
    </row>
    <row r="3420" customFormat="false" ht="15" hidden="false" customHeight="false" outlineLevel="0" collapsed="false">
      <c r="A3420" s="0" t="s">
        <v>2059</v>
      </c>
      <c r="B3420" s="0" t="s">
        <v>288</v>
      </c>
      <c r="C3420" s="0" t="s">
        <v>325</v>
      </c>
      <c r="D3420" s="0" t="n">
        <v>20180806</v>
      </c>
      <c r="E3420" s="0" t="s">
        <v>2463</v>
      </c>
      <c r="F3420" s="0" t="n">
        <v>288000</v>
      </c>
      <c r="G3420" s="0" t="n">
        <v>98.388</v>
      </c>
      <c r="H3420" s="0" t="n">
        <v>4.036571</v>
      </c>
      <c r="J3420" s="224" t="n">
        <f aca="false">ROUND(D3420/10000,0)</f>
        <v>2018</v>
      </c>
      <c r="K3420" s="224" t="n">
        <f aca="false">ROUND((D3420-J3420*10000)/100,0)</f>
        <v>8</v>
      </c>
      <c r="L3420" s="224" t="n">
        <f aca="false">D3420-J3420*10000-K3420*100</f>
        <v>6</v>
      </c>
      <c r="M3420" s="325" t="n">
        <f aca="false">DATE(J3420,K3420,L3420)</f>
        <v>43318</v>
      </c>
      <c r="N3420" s="222" t="n">
        <f aca="false">M3420+E3420</f>
        <v>43318.5791666667</v>
      </c>
      <c r="O3420" s="0" t="n">
        <v>98.388</v>
      </c>
      <c r="P3420" s="0" t="n">
        <v>4.036571</v>
      </c>
      <c r="Q3420" s="0" t="s">
        <v>288</v>
      </c>
    </row>
    <row r="3421" customFormat="false" ht="15" hidden="false" customHeight="false" outlineLevel="0" collapsed="false">
      <c r="A3421" s="0" t="s">
        <v>2059</v>
      </c>
      <c r="B3421" s="0" t="s">
        <v>288</v>
      </c>
      <c r="C3421" s="0" t="s">
        <v>325</v>
      </c>
      <c r="D3421" s="0" t="n">
        <v>20180806</v>
      </c>
      <c r="E3421" s="0" t="s">
        <v>2463</v>
      </c>
      <c r="F3421" s="0" t="n">
        <v>288000</v>
      </c>
      <c r="G3421" s="0" t="n">
        <v>98.388</v>
      </c>
      <c r="H3421" s="0" t="n">
        <v>4.036571</v>
      </c>
      <c r="J3421" s="224" t="n">
        <f aca="false">ROUND(D3421/10000,0)</f>
        <v>2018</v>
      </c>
      <c r="K3421" s="224" t="n">
        <f aca="false">ROUND((D3421-J3421*10000)/100,0)</f>
        <v>8</v>
      </c>
      <c r="L3421" s="224" t="n">
        <f aca="false">D3421-J3421*10000-K3421*100</f>
        <v>6</v>
      </c>
      <c r="M3421" s="325" t="n">
        <f aca="false">DATE(J3421,K3421,L3421)</f>
        <v>43318</v>
      </c>
      <c r="N3421" s="222" t="n">
        <f aca="false">M3421+E3421</f>
        <v>43318.5791666667</v>
      </c>
      <c r="O3421" s="0" t="n">
        <v>98.388</v>
      </c>
      <c r="P3421" s="0" t="n">
        <v>4.036571</v>
      </c>
      <c r="Q3421" s="0" t="s">
        <v>288</v>
      </c>
    </row>
    <row r="3422" customFormat="false" ht="15" hidden="false" customHeight="false" outlineLevel="0" collapsed="false">
      <c r="A3422" s="0" t="s">
        <v>2059</v>
      </c>
      <c r="B3422" s="0" t="s">
        <v>288</v>
      </c>
      <c r="C3422" s="0" t="s">
        <v>325</v>
      </c>
      <c r="D3422" s="0" t="n">
        <v>20180806</v>
      </c>
      <c r="E3422" s="0" t="s">
        <v>2463</v>
      </c>
      <c r="F3422" s="0" t="n">
        <v>288000</v>
      </c>
      <c r="G3422" s="0" t="n">
        <v>98.388</v>
      </c>
      <c r="H3422" s="0" t="n">
        <v>4.036571</v>
      </c>
      <c r="J3422" s="224" t="n">
        <f aca="false">ROUND(D3422/10000,0)</f>
        <v>2018</v>
      </c>
      <c r="K3422" s="224" t="n">
        <f aca="false">ROUND((D3422-J3422*10000)/100,0)</f>
        <v>8</v>
      </c>
      <c r="L3422" s="224" t="n">
        <f aca="false">D3422-J3422*10000-K3422*100</f>
        <v>6</v>
      </c>
      <c r="M3422" s="325" t="n">
        <f aca="false">DATE(J3422,K3422,L3422)</f>
        <v>43318</v>
      </c>
      <c r="N3422" s="222" t="n">
        <f aca="false">M3422+E3422</f>
        <v>43318.5791666667</v>
      </c>
      <c r="O3422" s="0" t="n">
        <v>98.388</v>
      </c>
      <c r="P3422" s="0" t="n">
        <v>4.036571</v>
      </c>
      <c r="Q3422" s="0" t="s">
        <v>288</v>
      </c>
    </row>
    <row r="3423" customFormat="false" ht="15" hidden="false" customHeight="false" outlineLevel="0" collapsed="false">
      <c r="A3423" s="0" t="s">
        <v>2059</v>
      </c>
      <c r="B3423" s="0" t="s">
        <v>288</v>
      </c>
      <c r="C3423" s="0" t="s">
        <v>325</v>
      </c>
      <c r="D3423" s="0" t="n">
        <v>20180806</v>
      </c>
      <c r="E3423" s="0" t="s">
        <v>2464</v>
      </c>
      <c r="F3423" s="0" t="n">
        <v>10000</v>
      </c>
      <c r="G3423" s="0" t="n">
        <v>98.479</v>
      </c>
      <c r="H3423" s="0" t="n">
        <v>4.014516</v>
      </c>
      <c r="J3423" s="224" t="n">
        <f aca="false">ROUND(D3423/10000,0)</f>
        <v>2018</v>
      </c>
      <c r="K3423" s="224" t="n">
        <f aca="false">ROUND((D3423-J3423*10000)/100,0)</f>
        <v>8</v>
      </c>
      <c r="L3423" s="224" t="n">
        <f aca="false">D3423-J3423*10000-K3423*100</f>
        <v>6</v>
      </c>
      <c r="M3423" s="325" t="n">
        <f aca="false">DATE(J3423,K3423,L3423)</f>
        <v>43318</v>
      </c>
      <c r="N3423" s="222" t="n">
        <f aca="false">M3423+E3423</f>
        <v>43318.5838541667</v>
      </c>
      <c r="O3423" s="0" t="n">
        <v>98.479</v>
      </c>
      <c r="P3423" s="0" t="n">
        <v>4.014516</v>
      </c>
      <c r="Q3423" s="0" t="s">
        <v>288</v>
      </c>
    </row>
    <row r="3424" customFormat="false" ht="15" hidden="false" customHeight="false" outlineLevel="0" collapsed="false">
      <c r="A3424" s="0" t="s">
        <v>2059</v>
      </c>
      <c r="B3424" s="0" t="s">
        <v>288</v>
      </c>
      <c r="C3424" s="0" t="s">
        <v>325</v>
      </c>
      <c r="D3424" s="0" t="n">
        <v>20180806</v>
      </c>
      <c r="E3424" s="0" t="s">
        <v>2464</v>
      </c>
      <c r="F3424" s="0" t="n">
        <v>10000</v>
      </c>
      <c r="G3424" s="0" t="n">
        <v>98.479</v>
      </c>
      <c r="H3424" s="0" t="n">
        <v>4.014516</v>
      </c>
      <c r="J3424" s="224" t="n">
        <f aca="false">ROUND(D3424/10000,0)</f>
        <v>2018</v>
      </c>
      <c r="K3424" s="224" t="n">
        <f aca="false">ROUND((D3424-J3424*10000)/100,0)</f>
        <v>8</v>
      </c>
      <c r="L3424" s="224" t="n">
        <f aca="false">D3424-J3424*10000-K3424*100</f>
        <v>6</v>
      </c>
      <c r="M3424" s="325" t="n">
        <f aca="false">DATE(J3424,K3424,L3424)</f>
        <v>43318</v>
      </c>
      <c r="N3424" s="222" t="n">
        <f aca="false">M3424+E3424</f>
        <v>43318.5838541667</v>
      </c>
      <c r="O3424" s="0" t="n">
        <v>98.479</v>
      </c>
      <c r="P3424" s="0" t="n">
        <v>4.014516</v>
      </c>
      <c r="Q3424" s="0" t="s">
        <v>288</v>
      </c>
    </row>
    <row r="3425" customFormat="false" ht="15" hidden="false" customHeight="false" outlineLevel="0" collapsed="false">
      <c r="A3425" s="0" t="s">
        <v>2059</v>
      </c>
      <c r="B3425" s="0" t="s">
        <v>288</v>
      </c>
      <c r="C3425" s="0" t="s">
        <v>325</v>
      </c>
      <c r="D3425" s="0" t="n">
        <v>20180806</v>
      </c>
      <c r="E3425" s="0" t="s">
        <v>2464</v>
      </c>
      <c r="F3425" s="0" t="n">
        <v>10000</v>
      </c>
      <c r="G3425" s="0" t="n">
        <v>98.479</v>
      </c>
      <c r="H3425" s="0" t="n">
        <v>4.014516</v>
      </c>
      <c r="J3425" s="224" t="n">
        <f aca="false">ROUND(D3425/10000,0)</f>
        <v>2018</v>
      </c>
      <c r="K3425" s="224" t="n">
        <f aca="false">ROUND((D3425-J3425*10000)/100,0)</f>
        <v>8</v>
      </c>
      <c r="L3425" s="224" t="n">
        <f aca="false">D3425-J3425*10000-K3425*100</f>
        <v>6</v>
      </c>
      <c r="M3425" s="325" t="n">
        <f aca="false">DATE(J3425,K3425,L3425)</f>
        <v>43318</v>
      </c>
      <c r="N3425" s="222" t="n">
        <f aca="false">M3425+E3425</f>
        <v>43318.5838541667</v>
      </c>
      <c r="O3425" s="0" t="n">
        <v>98.479</v>
      </c>
      <c r="P3425" s="0" t="n">
        <v>4.014516</v>
      </c>
      <c r="Q3425" s="0" t="s">
        <v>288</v>
      </c>
    </row>
    <row r="3426" customFormat="false" ht="15" hidden="false" customHeight="false" outlineLevel="0" collapsed="false">
      <c r="A3426" s="0" t="s">
        <v>2059</v>
      </c>
      <c r="B3426" s="0" t="s">
        <v>288</v>
      </c>
      <c r="C3426" s="0" t="s">
        <v>325</v>
      </c>
      <c r="D3426" s="0" t="n">
        <v>20180806</v>
      </c>
      <c r="E3426" s="0" t="s">
        <v>2465</v>
      </c>
      <c r="F3426" s="0" t="n">
        <v>25000</v>
      </c>
      <c r="G3426" s="0" t="n">
        <v>98.451</v>
      </c>
      <c r="H3426" s="0" t="n">
        <v>4.0213</v>
      </c>
      <c r="J3426" s="224" t="n">
        <f aca="false">ROUND(D3426/10000,0)</f>
        <v>2018</v>
      </c>
      <c r="K3426" s="224" t="n">
        <f aca="false">ROUND((D3426-J3426*10000)/100,0)</f>
        <v>8</v>
      </c>
      <c r="L3426" s="224" t="n">
        <f aca="false">D3426-J3426*10000-K3426*100</f>
        <v>6</v>
      </c>
      <c r="M3426" s="325" t="n">
        <f aca="false">DATE(J3426,K3426,L3426)</f>
        <v>43318</v>
      </c>
      <c r="N3426" s="222" t="n">
        <f aca="false">M3426+E3426</f>
        <v>43318.5950578704</v>
      </c>
      <c r="O3426" s="0" t="n">
        <v>98.451</v>
      </c>
      <c r="P3426" s="0" t="n">
        <v>4.0213</v>
      </c>
      <c r="Q3426" s="0" t="s">
        <v>288</v>
      </c>
    </row>
    <row r="3427" customFormat="false" ht="15" hidden="false" customHeight="false" outlineLevel="0" collapsed="false">
      <c r="A3427" s="0" t="s">
        <v>2059</v>
      </c>
      <c r="B3427" s="0" t="s">
        <v>288</v>
      </c>
      <c r="C3427" s="0" t="s">
        <v>325</v>
      </c>
      <c r="D3427" s="0" t="n">
        <v>20180806</v>
      </c>
      <c r="E3427" s="0" t="s">
        <v>2465</v>
      </c>
      <c r="F3427" s="0" t="n">
        <v>25000</v>
      </c>
      <c r="G3427" s="0" t="n">
        <v>98.451</v>
      </c>
      <c r="H3427" s="0" t="n">
        <v>4.0213</v>
      </c>
      <c r="J3427" s="224" t="n">
        <f aca="false">ROUND(D3427/10000,0)</f>
        <v>2018</v>
      </c>
      <c r="K3427" s="224" t="n">
        <f aca="false">ROUND((D3427-J3427*10000)/100,0)</f>
        <v>8</v>
      </c>
      <c r="L3427" s="224" t="n">
        <f aca="false">D3427-J3427*10000-K3427*100</f>
        <v>6</v>
      </c>
      <c r="M3427" s="325" t="n">
        <f aca="false">DATE(J3427,K3427,L3427)</f>
        <v>43318</v>
      </c>
      <c r="N3427" s="222" t="n">
        <f aca="false">M3427+E3427</f>
        <v>43318.5950578704</v>
      </c>
      <c r="O3427" s="0" t="n">
        <v>98.451</v>
      </c>
      <c r="P3427" s="0" t="n">
        <v>4.0213</v>
      </c>
      <c r="Q3427" s="0" t="s">
        <v>288</v>
      </c>
    </row>
    <row r="3428" customFormat="false" ht="15" hidden="false" customHeight="false" outlineLevel="0" collapsed="false">
      <c r="A3428" s="0" t="s">
        <v>2059</v>
      </c>
      <c r="B3428" s="0" t="s">
        <v>288</v>
      </c>
      <c r="C3428" s="0" t="s">
        <v>325</v>
      </c>
      <c r="D3428" s="0" t="n">
        <v>20180806</v>
      </c>
      <c r="E3428" s="0" t="s">
        <v>2466</v>
      </c>
      <c r="F3428" s="0" t="n">
        <v>25000</v>
      </c>
      <c r="G3428" s="0" t="n">
        <v>98.451</v>
      </c>
      <c r="H3428" s="0" t="n">
        <v>4.0213</v>
      </c>
      <c r="J3428" s="224" t="n">
        <f aca="false">ROUND(D3428/10000,0)</f>
        <v>2018</v>
      </c>
      <c r="K3428" s="224" t="n">
        <f aca="false">ROUND((D3428-J3428*10000)/100,0)</f>
        <v>8</v>
      </c>
      <c r="L3428" s="224" t="n">
        <f aca="false">D3428-J3428*10000-K3428*100</f>
        <v>6</v>
      </c>
      <c r="M3428" s="325" t="n">
        <f aca="false">DATE(J3428,K3428,L3428)</f>
        <v>43318</v>
      </c>
      <c r="N3428" s="222" t="n">
        <f aca="false">M3428+E3428</f>
        <v>43318.5951041667</v>
      </c>
      <c r="O3428" s="0" t="n">
        <v>98.451</v>
      </c>
      <c r="P3428" s="0" t="n">
        <v>4.0213</v>
      </c>
      <c r="Q3428" s="0" t="s">
        <v>288</v>
      </c>
    </row>
    <row r="3429" customFormat="false" ht="15" hidden="false" customHeight="false" outlineLevel="0" collapsed="false">
      <c r="A3429" s="0" t="s">
        <v>2059</v>
      </c>
      <c r="B3429" s="0" t="s">
        <v>288</v>
      </c>
      <c r="C3429" s="0" t="s">
        <v>325</v>
      </c>
      <c r="D3429" s="0" t="n">
        <v>20180806</v>
      </c>
      <c r="E3429" s="0" t="s">
        <v>2467</v>
      </c>
      <c r="F3429" s="0" t="n">
        <v>25000</v>
      </c>
      <c r="G3429" s="0" t="n">
        <v>98.792</v>
      </c>
      <c r="H3429" s="0" t="n">
        <v>3.93884</v>
      </c>
      <c r="J3429" s="224" t="n">
        <f aca="false">ROUND(D3429/10000,0)</f>
        <v>2018</v>
      </c>
      <c r="K3429" s="224" t="n">
        <f aca="false">ROUND((D3429-J3429*10000)/100,0)</f>
        <v>8</v>
      </c>
      <c r="L3429" s="224" t="n">
        <f aca="false">D3429-J3429*10000-K3429*100</f>
        <v>6</v>
      </c>
      <c r="M3429" s="325" t="n">
        <f aca="false">DATE(J3429,K3429,L3429)</f>
        <v>43318</v>
      </c>
      <c r="N3429" s="222" t="n">
        <f aca="false">M3429+E3429</f>
        <v>43318.6110763889</v>
      </c>
      <c r="O3429" s="0" t="n">
        <v>98.792</v>
      </c>
      <c r="P3429" s="0" t="n">
        <v>3.93884</v>
      </c>
      <c r="Q3429" s="0" t="s">
        <v>288</v>
      </c>
    </row>
    <row r="3430" customFormat="false" ht="15" hidden="false" customHeight="false" outlineLevel="0" collapsed="false">
      <c r="A3430" s="0" t="s">
        <v>2059</v>
      </c>
      <c r="B3430" s="0" t="s">
        <v>288</v>
      </c>
      <c r="C3430" s="0" t="s">
        <v>325</v>
      </c>
      <c r="D3430" s="0" t="n">
        <v>20180806</v>
      </c>
      <c r="E3430" s="0" t="s">
        <v>2467</v>
      </c>
      <c r="F3430" s="0" t="n">
        <v>25000</v>
      </c>
      <c r="G3430" s="0" t="n">
        <v>98.444</v>
      </c>
      <c r="H3430" s="0" t="n">
        <v>4.022996</v>
      </c>
      <c r="J3430" s="224" t="n">
        <f aca="false">ROUND(D3430/10000,0)</f>
        <v>2018</v>
      </c>
      <c r="K3430" s="224" t="n">
        <f aca="false">ROUND((D3430-J3430*10000)/100,0)</f>
        <v>8</v>
      </c>
      <c r="L3430" s="224" t="n">
        <f aca="false">D3430-J3430*10000-K3430*100</f>
        <v>6</v>
      </c>
      <c r="M3430" s="325" t="n">
        <f aca="false">DATE(J3430,K3430,L3430)</f>
        <v>43318</v>
      </c>
      <c r="N3430" s="222" t="n">
        <f aca="false">M3430+E3430</f>
        <v>43318.6110763889</v>
      </c>
      <c r="O3430" s="0" t="n">
        <v>98.444</v>
      </c>
      <c r="P3430" s="0" t="n">
        <v>4.022996</v>
      </c>
      <c r="Q3430" s="0" t="s">
        <v>288</v>
      </c>
    </row>
    <row r="3431" customFormat="false" ht="15" hidden="false" customHeight="false" outlineLevel="0" collapsed="false">
      <c r="A3431" s="0" t="s">
        <v>2059</v>
      </c>
      <c r="B3431" s="0" t="s">
        <v>288</v>
      </c>
      <c r="C3431" s="0" t="s">
        <v>325</v>
      </c>
      <c r="D3431" s="0" t="n">
        <v>20180806</v>
      </c>
      <c r="E3431" s="0" t="s">
        <v>2468</v>
      </c>
      <c r="F3431" s="0" t="n">
        <v>25000</v>
      </c>
      <c r="G3431" s="0" t="n">
        <v>98.444</v>
      </c>
      <c r="H3431" s="0" t="n">
        <v>4.022996</v>
      </c>
      <c r="J3431" s="224" t="n">
        <f aca="false">ROUND(D3431/10000,0)</f>
        <v>2018</v>
      </c>
      <c r="K3431" s="224" t="n">
        <f aca="false">ROUND((D3431-J3431*10000)/100,0)</f>
        <v>8</v>
      </c>
      <c r="L3431" s="224" t="n">
        <f aca="false">D3431-J3431*10000-K3431*100</f>
        <v>6</v>
      </c>
      <c r="M3431" s="325" t="n">
        <f aca="false">DATE(J3431,K3431,L3431)</f>
        <v>43318</v>
      </c>
      <c r="N3431" s="222" t="n">
        <f aca="false">M3431+E3431</f>
        <v>43318.6111458333</v>
      </c>
      <c r="O3431" s="0" t="n">
        <v>98.444</v>
      </c>
      <c r="P3431" s="0" t="n">
        <v>4.022996</v>
      </c>
      <c r="Q3431" s="0" t="s">
        <v>288</v>
      </c>
    </row>
    <row r="3432" customFormat="false" ht="15" hidden="false" customHeight="false" outlineLevel="0" collapsed="false">
      <c r="A3432" s="0" t="s">
        <v>2059</v>
      </c>
      <c r="B3432" s="0" t="s">
        <v>288</v>
      </c>
      <c r="C3432" s="0" t="s">
        <v>325</v>
      </c>
      <c r="D3432" s="0" t="n">
        <v>20180806</v>
      </c>
      <c r="E3432" s="0" t="s">
        <v>2469</v>
      </c>
      <c r="F3432" s="0" t="n">
        <v>3000</v>
      </c>
      <c r="G3432" s="0" t="n">
        <v>98.253</v>
      </c>
      <c r="H3432" s="0" t="n">
        <v>4.069332</v>
      </c>
      <c r="J3432" s="224" t="n">
        <f aca="false">ROUND(D3432/10000,0)</f>
        <v>2018</v>
      </c>
      <c r="K3432" s="224" t="n">
        <f aca="false">ROUND((D3432-J3432*10000)/100,0)</f>
        <v>8</v>
      </c>
      <c r="L3432" s="224" t="n">
        <f aca="false">D3432-J3432*10000-K3432*100</f>
        <v>6</v>
      </c>
      <c r="M3432" s="325" t="n">
        <f aca="false">DATE(J3432,K3432,L3432)</f>
        <v>43318</v>
      </c>
      <c r="N3432" s="222" t="n">
        <f aca="false">M3432+E3432</f>
        <v>43318.6280671296</v>
      </c>
      <c r="O3432" s="0" t="n">
        <v>98.253</v>
      </c>
      <c r="P3432" s="0" t="n">
        <v>4.069332</v>
      </c>
      <c r="Q3432" s="0" t="s">
        <v>288</v>
      </c>
    </row>
    <row r="3433" customFormat="false" ht="15" hidden="false" customHeight="false" outlineLevel="0" collapsed="false">
      <c r="A3433" s="0" t="s">
        <v>2059</v>
      </c>
      <c r="B3433" s="0" t="s">
        <v>288</v>
      </c>
      <c r="C3433" s="0" t="s">
        <v>325</v>
      </c>
      <c r="D3433" s="0" t="n">
        <v>20180806</v>
      </c>
      <c r="E3433" s="0" t="s">
        <v>2440</v>
      </c>
      <c r="F3433" s="0" t="n">
        <v>10000</v>
      </c>
      <c r="G3433" s="0" t="n">
        <v>98.48</v>
      </c>
      <c r="H3433" s="0" t="n">
        <v>4.014274</v>
      </c>
      <c r="J3433" s="224" t="n">
        <f aca="false">ROUND(D3433/10000,0)</f>
        <v>2018</v>
      </c>
      <c r="K3433" s="224" t="n">
        <f aca="false">ROUND((D3433-J3433*10000)/100,0)</f>
        <v>8</v>
      </c>
      <c r="L3433" s="224" t="n">
        <f aca="false">D3433-J3433*10000-K3433*100</f>
        <v>6</v>
      </c>
      <c r="M3433" s="325" t="n">
        <f aca="false">DATE(J3433,K3433,L3433)</f>
        <v>43318</v>
      </c>
      <c r="N3433" s="222" t="n">
        <f aca="false">M3433+E3433</f>
        <v>43318.6299768519</v>
      </c>
      <c r="O3433" s="0" t="n">
        <v>98.48</v>
      </c>
      <c r="P3433" s="0" t="n">
        <v>4.014274</v>
      </c>
      <c r="Q3433" s="0" t="s">
        <v>288</v>
      </c>
    </row>
    <row r="3434" customFormat="false" ht="15" hidden="false" customHeight="false" outlineLevel="0" collapsed="false">
      <c r="A3434" s="0" t="s">
        <v>2059</v>
      </c>
      <c r="B3434" s="0" t="s">
        <v>288</v>
      </c>
      <c r="C3434" s="0" t="s">
        <v>325</v>
      </c>
      <c r="D3434" s="0" t="n">
        <v>20180806</v>
      </c>
      <c r="E3434" s="0" t="s">
        <v>2440</v>
      </c>
      <c r="F3434" s="0" t="n">
        <v>10000</v>
      </c>
      <c r="G3434" s="0" t="n">
        <v>98.48</v>
      </c>
      <c r="H3434" s="0" t="n">
        <v>4.014274</v>
      </c>
      <c r="J3434" s="224" t="n">
        <f aca="false">ROUND(D3434/10000,0)</f>
        <v>2018</v>
      </c>
      <c r="K3434" s="224" t="n">
        <f aca="false">ROUND((D3434-J3434*10000)/100,0)</f>
        <v>8</v>
      </c>
      <c r="L3434" s="224" t="n">
        <f aca="false">D3434-J3434*10000-K3434*100</f>
        <v>6</v>
      </c>
      <c r="M3434" s="325" t="n">
        <f aca="false">DATE(J3434,K3434,L3434)</f>
        <v>43318</v>
      </c>
      <c r="N3434" s="222" t="n">
        <f aca="false">M3434+E3434</f>
        <v>43318.6299768519</v>
      </c>
      <c r="O3434" s="0" t="n">
        <v>98.48</v>
      </c>
      <c r="P3434" s="0" t="n">
        <v>4.014274</v>
      </c>
      <c r="Q3434" s="0" t="s">
        <v>288</v>
      </c>
    </row>
    <row r="3435" customFormat="false" ht="15" hidden="false" customHeight="false" outlineLevel="0" collapsed="false">
      <c r="A3435" s="0" t="s">
        <v>2059</v>
      </c>
      <c r="B3435" s="0" t="s">
        <v>288</v>
      </c>
      <c r="C3435" s="0" t="s">
        <v>325</v>
      </c>
      <c r="D3435" s="0" t="n">
        <v>20180806</v>
      </c>
      <c r="E3435" s="0" t="s">
        <v>2440</v>
      </c>
      <c r="F3435" s="0" t="n">
        <v>10000</v>
      </c>
      <c r="G3435" s="0" t="n">
        <v>98.48</v>
      </c>
      <c r="H3435" s="0" t="n">
        <v>4.014274</v>
      </c>
      <c r="J3435" s="224" t="n">
        <f aca="false">ROUND(D3435/10000,0)</f>
        <v>2018</v>
      </c>
      <c r="K3435" s="224" t="n">
        <f aca="false">ROUND((D3435-J3435*10000)/100,0)</f>
        <v>8</v>
      </c>
      <c r="L3435" s="224" t="n">
        <f aca="false">D3435-J3435*10000-K3435*100</f>
        <v>6</v>
      </c>
      <c r="M3435" s="325" t="n">
        <f aca="false">DATE(J3435,K3435,L3435)</f>
        <v>43318</v>
      </c>
      <c r="N3435" s="222" t="n">
        <f aca="false">M3435+E3435</f>
        <v>43318.6299768519</v>
      </c>
      <c r="O3435" s="0" t="n">
        <v>98.48</v>
      </c>
      <c r="P3435" s="0" t="n">
        <v>4.014274</v>
      </c>
      <c r="Q3435" s="0" t="s">
        <v>288</v>
      </c>
    </row>
    <row r="3436" customFormat="false" ht="15" hidden="false" customHeight="false" outlineLevel="0" collapsed="false">
      <c r="A3436" s="0" t="s">
        <v>2059</v>
      </c>
      <c r="B3436" s="0" t="s">
        <v>288</v>
      </c>
      <c r="C3436" s="0" t="s">
        <v>325</v>
      </c>
      <c r="D3436" s="0" t="n">
        <v>20180806</v>
      </c>
      <c r="E3436" s="0" t="s">
        <v>2470</v>
      </c>
      <c r="F3436" s="0" t="n">
        <v>75000</v>
      </c>
      <c r="G3436" s="0" t="n">
        <v>98.448</v>
      </c>
      <c r="H3436" s="0" t="n">
        <v>4.022027</v>
      </c>
      <c r="J3436" s="224" t="n">
        <f aca="false">ROUND(D3436/10000,0)</f>
        <v>2018</v>
      </c>
      <c r="K3436" s="224" t="n">
        <f aca="false">ROUND((D3436-J3436*10000)/100,0)</f>
        <v>8</v>
      </c>
      <c r="L3436" s="224" t="n">
        <f aca="false">D3436-J3436*10000-K3436*100</f>
        <v>6</v>
      </c>
      <c r="M3436" s="325" t="n">
        <f aca="false">DATE(J3436,K3436,L3436)</f>
        <v>43318</v>
      </c>
      <c r="N3436" s="222" t="n">
        <f aca="false">M3436+E3436</f>
        <v>43318.630474537</v>
      </c>
      <c r="O3436" s="0" t="n">
        <v>98.448</v>
      </c>
      <c r="P3436" s="0" t="n">
        <v>4.022027</v>
      </c>
      <c r="Q3436" s="0" t="s">
        <v>288</v>
      </c>
    </row>
    <row r="3437" customFormat="false" ht="15" hidden="false" customHeight="false" outlineLevel="0" collapsed="false">
      <c r="A3437" s="0" t="s">
        <v>2059</v>
      </c>
      <c r="B3437" s="0" t="s">
        <v>288</v>
      </c>
      <c r="C3437" s="0" t="s">
        <v>325</v>
      </c>
      <c r="D3437" s="0" t="n">
        <v>20180806</v>
      </c>
      <c r="E3437" s="0" t="s">
        <v>2471</v>
      </c>
      <c r="F3437" s="0" t="n">
        <v>75000</v>
      </c>
      <c r="G3437" s="0" t="n">
        <v>99.952</v>
      </c>
      <c r="H3437" s="0" t="n">
        <v>3.660791</v>
      </c>
      <c r="J3437" s="224" t="n">
        <f aca="false">ROUND(D3437/10000,0)</f>
        <v>2018</v>
      </c>
      <c r="K3437" s="224" t="n">
        <f aca="false">ROUND((D3437-J3437*10000)/100,0)</f>
        <v>8</v>
      </c>
      <c r="L3437" s="224" t="n">
        <f aca="false">D3437-J3437*10000-K3437*100</f>
        <v>6</v>
      </c>
      <c r="M3437" s="325" t="n">
        <f aca="false">DATE(J3437,K3437,L3437)</f>
        <v>43318</v>
      </c>
      <c r="N3437" s="222" t="n">
        <f aca="false">M3437+E3437</f>
        <v>43318.6307060185</v>
      </c>
      <c r="O3437" s="0" t="n">
        <v>99.952</v>
      </c>
      <c r="P3437" s="0" t="n">
        <v>3.660791</v>
      </c>
      <c r="Q3437" s="0" t="s">
        <v>288</v>
      </c>
    </row>
    <row r="3438" customFormat="false" ht="15" hidden="false" customHeight="false" outlineLevel="0" collapsed="false">
      <c r="A3438" s="0" t="s">
        <v>2059</v>
      </c>
      <c r="B3438" s="0" t="s">
        <v>288</v>
      </c>
      <c r="C3438" s="0" t="s">
        <v>325</v>
      </c>
      <c r="D3438" s="0" t="n">
        <v>20180806</v>
      </c>
      <c r="E3438" s="0" t="s">
        <v>2472</v>
      </c>
      <c r="F3438" s="0" t="n">
        <v>3000000</v>
      </c>
      <c r="G3438" s="0" t="n">
        <v>98.193</v>
      </c>
      <c r="H3438" s="0" t="n">
        <v>4.08391</v>
      </c>
      <c r="J3438" s="224" t="n">
        <f aca="false">ROUND(D3438/10000,0)</f>
        <v>2018</v>
      </c>
      <c r="K3438" s="224" t="n">
        <f aca="false">ROUND((D3438-J3438*10000)/100,0)</f>
        <v>8</v>
      </c>
      <c r="L3438" s="224" t="n">
        <f aca="false">D3438-J3438*10000-K3438*100</f>
        <v>6</v>
      </c>
      <c r="M3438" s="325" t="n">
        <f aca="false">DATE(J3438,K3438,L3438)</f>
        <v>43318</v>
      </c>
      <c r="N3438" s="222" t="n">
        <f aca="false">M3438+E3438</f>
        <v>43318.6333680556</v>
      </c>
      <c r="O3438" s="0" t="n">
        <v>98.193</v>
      </c>
      <c r="P3438" s="0" t="n">
        <v>4.08391</v>
      </c>
      <c r="Q3438" s="0" t="s">
        <v>288</v>
      </c>
    </row>
    <row r="3439" customFormat="false" ht="15" hidden="false" customHeight="false" outlineLevel="0" collapsed="false">
      <c r="A3439" s="0" t="s">
        <v>2059</v>
      </c>
      <c r="B3439" s="0" t="s">
        <v>288</v>
      </c>
      <c r="C3439" s="0" t="s">
        <v>325</v>
      </c>
      <c r="D3439" s="0" t="n">
        <v>20180806</v>
      </c>
      <c r="E3439" s="0" t="s">
        <v>2473</v>
      </c>
      <c r="F3439" s="0" t="n">
        <v>25000</v>
      </c>
      <c r="G3439" s="0" t="n">
        <v>98.412</v>
      </c>
      <c r="H3439" s="0" t="n">
        <v>4.030752</v>
      </c>
      <c r="J3439" s="224" t="n">
        <f aca="false">ROUND(D3439/10000,0)</f>
        <v>2018</v>
      </c>
      <c r="K3439" s="224" t="n">
        <f aca="false">ROUND((D3439-J3439*10000)/100,0)</f>
        <v>8</v>
      </c>
      <c r="L3439" s="224" t="n">
        <f aca="false">D3439-J3439*10000-K3439*100</f>
        <v>6</v>
      </c>
      <c r="M3439" s="325" t="n">
        <f aca="false">DATE(J3439,K3439,L3439)</f>
        <v>43318</v>
      </c>
      <c r="N3439" s="222" t="n">
        <f aca="false">M3439+E3439</f>
        <v>43318.6365972222</v>
      </c>
      <c r="O3439" s="0" t="n">
        <v>98.412</v>
      </c>
      <c r="P3439" s="0" t="n">
        <v>4.030752</v>
      </c>
      <c r="Q3439" s="0" t="s">
        <v>288</v>
      </c>
    </row>
    <row r="3440" customFormat="false" ht="15" hidden="false" customHeight="false" outlineLevel="0" collapsed="false">
      <c r="A3440" s="0" t="s">
        <v>2059</v>
      </c>
      <c r="B3440" s="0" t="s">
        <v>288</v>
      </c>
      <c r="C3440" s="0" t="s">
        <v>325</v>
      </c>
      <c r="D3440" s="0" t="n">
        <v>20180806</v>
      </c>
      <c r="E3440" s="0" t="s">
        <v>2473</v>
      </c>
      <c r="F3440" s="0" t="n">
        <v>25000</v>
      </c>
      <c r="G3440" s="0" t="n">
        <v>98.512</v>
      </c>
      <c r="H3440" s="0" t="n">
        <v>4.006525</v>
      </c>
      <c r="J3440" s="224" t="n">
        <f aca="false">ROUND(D3440/10000,0)</f>
        <v>2018</v>
      </c>
      <c r="K3440" s="224" t="n">
        <f aca="false">ROUND((D3440-J3440*10000)/100,0)</f>
        <v>8</v>
      </c>
      <c r="L3440" s="224" t="n">
        <f aca="false">D3440-J3440*10000-K3440*100</f>
        <v>6</v>
      </c>
      <c r="M3440" s="325" t="n">
        <f aca="false">DATE(J3440,K3440,L3440)</f>
        <v>43318</v>
      </c>
      <c r="N3440" s="222" t="n">
        <f aca="false">M3440+E3440</f>
        <v>43318.6365972222</v>
      </c>
      <c r="O3440" s="0" t="n">
        <v>98.512</v>
      </c>
      <c r="P3440" s="0" t="n">
        <v>4.006525</v>
      </c>
      <c r="Q3440" s="0" t="s">
        <v>288</v>
      </c>
    </row>
    <row r="3441" customFormat="false" ht="15" hidden="false" customHeight="false" outlineLevel="0" collapsed="false">
      <c r="A3441" s="0" t="s">
        <v>2059</v>
      </c>
      <c r="B3441" s="0" t="s">
        <v>288</v>
      </c>
      <c r="C3441" s="0" t="s">
        <v>325</v>
      </c>
      <c r="D3441" s="0" t="n">
        <v>20180806</v>
      </c>
      <c r="E3441" s="0" t="s">
        <v>2473</v>
      </c>
      <c r="F3441" s="0" t="n">
        <v>25000</v>
      </c>
      <c r="G3441" s="0" t="n">
        <v>98.412</v>
      </c>
      <c r="H3441" s="0" t="n">
        <v>4.030752</v>
      </c>
      <c r="J3441" s="224" t="n">
        <f aca="false">ROUND(D3441/10000,0)</f>
        <v>2018</v>
      </c>
      <c r="K3441" s="224" t="n">
        <f aca="false">ROUND((D3441-J3441*10000)/100,0)</f>
        <v>8</v>
      </c>
      <c r="L3441" s="224" t="n">
        <f aca="false">D3441-J3441*10000-K3441*100</f>
        <v>6</v>
      </c>
      <c r="M3441" s="325" t="n">
        <f aca="false">DATE(J3441,K3441,L3441)</f>
        <v>43318</v>
      </c>
      <c r="N3441" s="222" t="n">
        <f aca="false">M3441+E3441</f>
        <v>43318.6365972222</v>
      </c>
      <c r="O3441" s="0" t="n">
        <v>98.412</v>
      </c>
      <c r="P3441" s="0" t="n">
        <v>4.030752</v>
      </c>
      <c r="Q3441" s="0" t="s">
        <v>288</v>
      </c>
    </row>
    <row r="3442" customFormat="false" ht="15" hidden="false" customHeight="false" outlineLevel="0" collapsed="false">
      <c r="A3442" s="0" t="s">
        <v>2059</v>
      </c>
      <c r="B3442" s="0" t="s">
        <v>288</v>
      </c>
      <c r="C3442" s="0" t="s">
        <v>325</v>
      </c>
      <c r="D3442" s="0" t="n">
        <v>20180806</v>
      </c>
      <c r="E3442" s="0" t="s">
        <v>2474</v>
      </c>
      <c r="F3442" s="0" t="n">
        <v>15000</v>
      </c>
      <c r="G3442" s="0" t="n">
        <v>98.414</v>
      </c>
      <c r="H3442" s="0" t="n">
        <v>4.030267</v>
      </c>
      <c r="J3442" s="224" t="n">
        <f aca="false">ROUND(D3442/10000,0)</f>
        <v>2018</v>
      </c>
      <c r="K3442" s="224" t="n">
        <f aca="false">ROUND((D3442-J3442*10000)/100,0)</f>
        <v>8</v>
      </c>
      <c r="L3442" s="224" t="n">
        <f aca="false">D3442-J3442*10000-K3442*100</f>
        <v>6</v>
      </c>
      <c r="M3442" s="325" t="n">
        <f aca="false">DATE(J3442,K3442,L3442)</f>
        <v>43318</v>
      </c>
      <c r="N3442" s="222" t="n">
        <f aca="false">M3442+E3442</f>
        <v>43318.6429861111</v>
      </c>
      <c r="O3442" s="0" t="n">
        <v>98.414</v>
      </c>
      <c r="P3442" s="0" t="n">
        <v>4.030267</v>
      </c>
      <c r="Q3442" s="0" t="s">
        <v>288</v>
      </c>
    </row>
    <row r="3443" customFormat="false" ht="15" hidden="false" customHeight="false" outlineLevel="0" collapsed="false">
      <c r="A3443" s="0" t="s">
        <v>2059</v>
      </c>
      <c r="B3443" s="0" t="s">
        <v>288</v>
      </c>
      <c r="C3443" s="0" t="s">
        <v>325</v>
      </c>
      <c r="D3443" s="0" t="n">
        <v>20180806</v>
      </c>
      <c r="E3443" s="0" t="s">
        <v>2474</v>
      </c>
      <c r="F3443" s="0" t="n">
        <v>15000</v>
      </c>
      <c r="G3443" s="0" t="n">
        <v>98.514</v>
      </c>
      <c r="H3443" s="0" t="n">
        <v>4.00604</v>
      </c>
      <c r="J3443" s="224" t="n">
        <f aca="false">ROUND(D3443/10000,0)</f>
        <v>2018</v>
      </c>
      <c r="K3443" s="224" t="n">
        <f aca="false">ROUND((D3443-J3443*10000)/100,0)</f>
        <v>8</v>
      </c>
      <c r="L3443" s="224" t="n">
        <f aca="false">D3443-J3443*10000-K3443*100</f>
        <v>6</v>
      </c>
      <c r="M3443" s="325" t="n">
        <f aca="false">DATE(J3443,K3443,L3443)</f>
        <v>43318</v>
      </c>
      <c r="N3443" s="222" t="n">
        <f aca="false">M3443+E3443</f>
        <v>43318.6429861111</v>
      </c>
      <c r="O3443" s="0" t="n">
        <v>98.514</v>
      </c>
      <c r="P3443" s="0" t="n">
        <v>4.00604</v>
      </c>
      <c r="Q3443" s="0" t="s">
        <v>288</v>
      </c>
    </row>
    <row r="3444" customFormat="false" ht="15" hidden="false" customHeight="false" outlineLevel="0" collapsed="false">
      <c r="A3444" s="0" t="s">
        <v>2059</v>
      </c>
      <c r="B3444" s="0" t="s">
        <v>288</v>
      </c>
      <c r="C3444" s="0" t="s">
        <v>325</v>
      </c>
      <c r="D3444" s="0" t="n">
        <v>20180806</v>
      </c>
      <c r="E3444" s="0" t="s">
        <v>2474</v>
      </c>
      <c r="F3444" s="0" t="n">
        <v>15000</v>
      </c>
      <c r="G3444" s="0" t="n">
        <v>98.414</v>
      </c>
      <c r="H3444" s="0" t="n">
        <v>4.030267</v>
      </c>
      <c r="J3444" s="224" t="n">
        <f aca="false">ROUND(D3444/10000,0)</f>
        <v>2018</v>
      </c>
      <c r="K3444" s="224" t="n">
        <f aca="false">ROUND((D3444-J3444*10000)/100,0)</f>
        <v>8</v>
      </c>
      <c r="L3444" s="224" t="n">
        <f aca="false">D3444-J3444*10000-K3444*100</f>
        <v>6</v>
      </c>
      <c r="M3444" s="325" t="n">
        <f aca="false">DATE(J3444,K3444,L3444)</f>
        <v>43318</v>
      </c>
      <c r="N3444" s="222" t="n">
        <f aca="false">M3444+E3444</f>
        <v>43318.6429861111</v>
      </c>
      <c r="O3444" s="0" t="n">
        <v>98.414</v>
      </c>
      <c r="P3444" s="0" t="n">
        <v>4.030267</v>
      </c>
      <c r="Q3444" s="0" t="s">
        <v>288</v>
      </c>
    </row>
    <row r="3445" customFormat="false" ht="15" hidden="false" customHeight="false" outlineLevel="0" collapsed="false">
      <c r="A3445" s="0" t="s">
        <v>2059</v>
      </c>
      <c r="B3445" s="0" t="s">
        <v>288</v>
      </c>
      <c r="C3445" s="0" t="s">
        <v>325</v>
      </c>
      <c r="D3445" s="0" t="n">
        <v>20180806</v>
      </c>
      <c r="E3445" s="0" t="s">
        <v>2475</v>
      </c>
      <c r="F3445" s="0" t="n">
        <v>10000</v>
      </c>
      <c r="G3445" s="0" t="n">
        <v>98.451</v>
      </c>
      <c r="H3445" s="0" t="n">
        <v>4.0213</v>
      </c>
      <c r="J3445" s="224" t="n">
        <f aca="false">ROUND(D3445/10000,0)</f>
        <v>2018</v>
      </c>
      <c r="K3445" s="224" t="n">
        <f aca="false">ROUND((D3445-J3445*10000)/100,0)</f>
        <v>8</v>
      </c>
      <c r="L3445" s="224" t="n">
        <f aca="false">D3445-J3445*10000-K3445*100</f>
        <v>6</v>
      </c>
      <c r="M3445" s="325" t="n">
        <f aca="false">DATE(J3445,K3445,L3445)</f>
        <v>43318</v>
      </c>
      <c r="N3445" s="222" t="n">
        <f aca="false">M3445+E3445</f>
        <v>43318.6433217593</v>
      </c>
      <c r="O3445" s="0" t="n">
        <v>98.451</v>
      </c>
      <c r="P3445" s="0" t="n">
        <v>4.0213</v>
      </c>
      <c r="Q3445" s="0" t="s">
        <v>288</v>
      </c>
    </row>
    <row r="3446" customFormat="false" ht="15" hidden="false" customHeight="false" outlineLevel="0" collapsed="false">
      <c r="A3446" s="0" t="s">
        <v>2059</v>
      </c>
      <c r="B3446" s="0" t="s">
        <v>288</v>
      </c>
      <c r="C3446" s="0" t="s">
        <v>325</v>
      </c>
      <c r="D3446" s="0" t="n">
        <v>20180806</v>
      </c>
      <c r="E3446" s="0" t="s">
        <v>2475</v>
      </c>
      <c r="F3446" s="0" t="n">
        <v>10000</v>
      </c>
      <c r="G3446" s="0" t="n">
        <v>99.46</v>
      </c>
      <c r="H3446" s="0" t="n">
        <v>3.778262</v>
      </c>
      <c r="J3446" s="224" t="n">
        <f aca="false">ROUND(D3446/10000,0)</f>
        <v>2018</v>
      </c>
      <c r="K3446" s="224" t="n">
        <f aca="false">ROUND((D3446-J3446*10000)/100,0)</f>
        <v>8</v>
      </c>
      <c r="L3446" s="224" t="n">
        <f aca="false">D3446-J3446*10000-K3446*100</f>
        <v>6</v>
      </c>
      <c r="M3446" s="325" t="n">
        <f aca="false">DATE(J3446,K3446,L3446)</f>
        <v>43318</v>
      </c>
      <c r="N3446" s="222" t="n">
        <f aca="false">M3446+E3446</f>
        <v>43318.6433217593</v>
      </c>
      <c r="O3446" s="0" t="n">
        <v>99.46</v>
      </c>
      <c r="P3446" s="0" t="n">
        <v>3.778262</v>
      </c>
      <c r="Q3446" s="0" t="s">
        <v>288</v>
      </c>
    </row>
    <row r="3447" customFormat="false" ht="15" hidden="false" customHeight="false" outlineLevel="0" collapsed="false">
      <c r="A3447" s="0" t="s">
        <v>2059</v>
      </c>
      <c r="B3447" s="0" t="s">
        <v>288</v>
      </c>
      <c r="C3447" s="0" t="s">
        <v>325</v>
      </c>
      <c r="D3447" s="0" t="n">
        <v>20180806</v>
      </c>
      <c r="E3447" s="0" t="s">
        <v>2476</v>
      </c>
      <c r="F3447" s="0" t="n">
        <v>10000</v>
      </c>
      <c r="G3447" s="0" t="n">
        <v>98.451</v>
      </c>
      <c r="H3447" s="0" t="n">
        <v>4.0213</v>
      </c>
      <c r="J3447" s="224" t="n">
        <f aca="false">ROUND(D3447/10000,0)</f>
        <v>2018</v>
      </c>
      <c r="K3447" s="224" t="n">
        <f aca="false">ROUND((D3447-J3447*10000)/100,0)</f>
        <v>8</v>
      </c>
      <c r="L3447" s="224" t="n">
        <f aca="false">D3447-J3447*10000-K3447*100</f>
        <v>6</v>
      </c>
      <c r="M3447" s="325" t="n">
        <f aca="false">DATE(J3447,K3447,L3447)</f>
        <v>43318</v>
      </c>
      <c r="N3447" s="222" t="n">
        <f aca="false">M3447+E3447</f>
        <v>43318.6434490741</v>
      </c>
      <c r="O3447" s="0" t="n">
        <v>98.451</v>
      </c>
      <c r="P3447" s="0" t="n">
        <v>4.0213</v>
      </c>
      <c r="Q3447" s="0" t="s">
        <v>288</v>
      </c>
    </row>
    <row r="3448" customFormat="false" ht="15" hidden="false" customHeight="false" outlineLevel="0" collapsed="false">
      <c r="A3448" s="0" t="s">
        <v>2059</v>
      </c>
      <c r="B3448" s="0" t="s">
        <v>288</v>
      </c>
      <c r="C3448" s="0" t="s">
        <v>325</v>
      </c>
      <c r="D3448" s="0" t="n">
        <v>20180806</v>
      </c>
      <c r="E3448" s="0" t="s">
        <v>2477</v>
      </c>
      <c r="F3448" s="0" t="n">
        <v>100000</v>
      </c>
      <c r="G3448" s="0" t="n">
        <v>98.316</v>
      </c>
      <c r="H3448" s="0" t="n">
        <v>4.054037</v>
      </c>
      <c r="J3448" s="224" t="n">
        <f aca="false">ROUND(D3448/10000,0)</f>
        <v>2018</v>
      </c>
      <c r="K3448" s="224" t="n">
        <f aca="false">ROUND((D3448-J3448*10000)/100,0)</f>
        <v>8</v>
      </c>
      <c r="L3448" s="224" t="n">
        <f aca="false">D3448-J3448*10000-K3448*100</f>
        <v>6</v>
      </c>
      <c r="M3448" s="325" t="n">
        <f aca="false">DATE(J3448,K3448,L3448)</f>
        <v>43318</v>
      </c>
      <c r="N3448" s="222" t="n">
        <f aca="false">M3448+E3448</f>
        <v>43318.6536226852</v>
      </c>
      <c r="O3448" s="0" t="n">
        <v>98.316</v>
      </c>
      <c r="P3448" s="0" t="n">
        <v>4.054037</v>
      </c>
      <c r="Q3448" s="0" t="s">
        <v>288</v>
      </c>
    </row>
    <row r="3449" customFormat="false" ht="15" hidden="false" customHeight="false" outlineLevel="0" collapsed="false">
      <c r="A3449" s="0" t="s">
        <v>2059</v>
      </c>
      <c r="B3449" s="0" t="s">
        <v>288</v>
      </c>
      <c r="C3449" s="0" t="s">
        <v>325</v>
      </c>
      <c r="D3449" s="0" t="n">
        <v>20180806</v>
      </c>
      <c r="E3449" s="0" t="s">
        <v>2478</v>
      </c>
      <c r="F3449" s="0" t="n">
        <v>5000000</v>
      </c>
      <c r="G3449" s="0" t="n">
        <v>98.304</v>
      </c>
      <c r="H3449" s="0" t="n">
        <v>4.056949</v>
      </c>
      <c r="J3449" s="224" t="n">
        <f aca="false">ROUND(D3449/10000,0)</f>
        <v>2018</v>
      </c>
      <c r="K3449" s="224" t="n">
        <f aca="false">ROUND((D3449-J3449*10000)/100,0)</f>
        <v>8</v>
      </c>
      <c r="L3449" s="224" t="n">
        <f aca="false">D3449-J3449*10000-K3449*100</f>
        <v>6</v>
      </c>
      <c r="M3449" s="325" t="n">
        <f aca="false">DATE(J3449,K3449,L3449)</f>
        <v>43318</v>
      </c>
      <c r="N3449" s="222" t="n">
        <f aca="false">M3449+E3449</f>
        <v>43318.6626041667</v>
      </c>
      <c r="O3449" s="0" t="n">
        <v>98.304</v>
      </c>
      <c r="P3449" s="0" t="n">
        <v>4.056949</v>
      </c>
      <c r="Q3449" s="0" t="s">
        <v>288</v>
      </c>
    </row>
    <row r="3450" customFormat="false" ht="15" hidden="false" customHeight="false" outlineLevel="0" collapsed="false">
      <c r="A3450" s="0" t="s">
        <v>2059</v>
      </c>
      <c r="B3450" s="0" t="s">
        <v>288</v>
      </c>
      <c r="C3450" s="0" t="s">
        <v>325</v>
      </c>
      <c r="D3450" s="0" t="n">
        <v>20180806</v>
      </c>
      <c r="E3450" s="0" t="s">
        <v>2479</v>
      </c>
      <c r="F3450" s="0" t="n">
        <v>50000</v>
      </c>
      <c r="G3450" s="0" t="n">
        <v>98.3946</v>
      </c>
      <c r="H3450" s="0" t="n">
        <v>4.03497</v>
      </c>
      <c r="J3450" s="224" t="n">
        <f aca="false">ROUND(D3450/10000,0)</f>
        <v>2018</v>
      </c>
      <c r="K3450" s="224" t="n">
        <f aca="false">ROUND((D3450-J3450*10000)/100,0)</f>
        <v>8</v>
      </c>
      <c r="L3450" s="224" t="n">
        <f aca="false">D3450-J3450*10000-K3450*100</f>
        <v>6</v>
      </c>
      <c r="M3450" s="325" t="n">
        <f aca="false">DATE(J3450,K3450,L3450)</f>
        <v>43318</v>
      </c>
      <c r="N3450" s="222" t="n">
        <f aca="false">M3450+E3450</f>
        <v>43318.6691898148</v>
      </c>
      <c r="O3450" s="0" t="n">
        <v>98.3946</v>
      </c>
      <c r="P3450" s="0" t="n">
        <v>4.03497</v>
      </c>
      <c r="Q3450" s="0" t="s">
        <v>288</v>
      </c>
    </row>
    <row r="3451" customFormat="false" ht="15" hidden="false" customHeight="false" outlineLevel="0" collapsed="false">
      <c r="A3451" s="0" t="s">
        <v>2059</v>
      </c>
      <c r="B3451" s="0" t="s">
        <v>288</v>
      </c>
      <c r="C3451" s="0" t="s">
        <v>325</v>
      </c>
      <c r="D3451" s="0" t="n">
        <v>20180806</v>
      </c>
      <c r="E3451" s="0" t="s">
        <v>2479</v>
      </c>
      <c r="F3451" s="0" t="n">
        <v>50000</v>
      </c>
      <c r="G3451" s="0" t="n">
        <v>99.0946</v>
      </c>
      <c r="H3451" s="0" t="n">
        <v>3.865943</v>
      </c>
      <c r="J3451" s="224" t="n">
        <f aca="false">ROUND(D3451/10000,0)</f>
        <v>2018</v>
      </c>
      <c r="K3451" s="224" t="n">
        <f aca="false">ROUND((D3451-J3451*10000)/100,0)</f>
        <v>8</v>
      </c>
      <c r="L3451" s="224" t="n">
        <f aca="false">D3451-J3451*10000-K3451*100</f>
        <v>6</v>
      </c>
      <c r="M3451" s="325" t="n">
        <f aca="false">DATE(J3451,K3451,L3451)</f>
        <v>43318</v>
      </c>
      <c r="N3451" s="222" t="n">
        <f aca="false">M3451+E3451</f>
        <v>43318.6691898148</v>
      </c>
      <c r="O3451" s="0" t="n">
        <v>99.0946</v>
      </c>
      <c r="P3451" s="0" t="n">
        <v>3.865943</v>
      </c>
      <c r="Q3451" s="0" t="s">
        <v>288</v>
      </c>
    </row>
    <row r="3452" customFormat="false" ht="15" hidden="false" customHeight="false" outlineLevel="0" collapsed="false">
      <c r="A3452" s="0" t="s">
        <v>2059</v>
      </c>
      <c r="B3452" s="0" t="s">
        <v>288</v>
      </c>
      <c r="C3452" s="0" t="s">
        <v>325</v>
      </c>
      <c r="D3452" s="0" t="n">
        <v>20180806</v>
      </c>
      <c r="E3452" s="0" t="s">
        <v>2480</v>
      </c>
      <c r="F3452" s="0" t="n">
        <v>10000</v>
      </c>
      <c r="G3452" s="0" t="n">
        <v>98.459</v>
      </c>
      <c r="H3452" s="0" t="n">
        <v>4.019361</v>
      </c>
      <c r="J3452" s="224" t="n">
        <f aca="false">ROUND(D3452/10000,0)</f>
        <v>2018</v>
      </c>
      <c r="K3452" s="224" t="n">
        <f aca="false">ROUND((D3452-J3452*10000)/100,0)</f>
        <v>8</v>
      </c>
      <c r="L3452" s="224" t="n">
        <f aca="false">D3452-J3452*10000-K3452*100</f>
        <v>6</v>
      </c>
      <c r="M3452" s="325" t="n">
        <f aca="false">DATE(J3452,K3452,L3452)</f>
        <v>43318</v>
      </c>
      <c r="N3452" s="222" t="n">
        <f aca="false">M3452+E3452</f>
        <v>43318.6906597222</v>
      </c>
      <c r="O3452" s="0" t="n">
        <v>98.459</v>
      </c>
      <c r="P3452" s="0" t="n">
        <v>4.019361</v>
      </c>
      <c r="Q3452" s="0" t="s">
        <v>288</v>
      </c>
    </row>
    <row r="3453" customFormat="false" ht="15" hidden="false" customHeight="false" outlineLevel="0" collapsed="false">
      <c r="A3453" s="0" t="s">
        <v>2059</v>
      </c>
      <c r="B3453" s="0" t="s">
        <v>288</v>
      </c>
      <c r="C3453" s="0" t="s">
        <v>325</v>
      </c>
      <c r="D3453" s="0" t="n">
        <v>20180806</v>
      </c>
      <c r="E3453" s="0" t="s">
        <v>2480</v>
      </c>
      <c r="F3453" s="0" t="n">
        <v>10000</v>
      </c>
      <c r="G3453" s="0" t="n">
        <v>99.64</v>
      </c>
      <c r="H3453" s="0" t="n">
        <v>3.735206</v>
      </c>
      <c r="J3453" s="224" t="n">
        <f aca="false">ROUND(D3453/10000,0)</f>
        <v>2018</v>
      </c>
      <c r="K3453" s="224" t="n">
        <f aca="false">ROUND((D3453-J3453*10000)/100,0)</f>
        <v>8</v>
      </c>
      <c r="L3453" s="224" t="n">
        <f aca="false">D3453-J3453*10000-K3453*100</f>
        <v>6</v>
      </c>
      <c r="M3453" s="325" t="n">
        <f aca="false">DATE(J3453,K3453,L3453)</f>
        <v>43318</v>
      </c>
      <c r="N3453" s="222" t="n">
        <f aca="false">M3453+E3453</f>
        <v>43318.6906597222</v>
      </c>
      <c r="O3453" s="0" t="n">
        <v>99.64</v>
      </c>
      <c r="P3453" s="0" t="n">
        <v>3.735206</v>
      </c>
      <c r="Q3453" s="0" t="s">
        <v>288</v>
      </c>
    </row>
    <row r="3454" customFormat="false" ht="15" hidden="false" customHeight="false" outlineLevel="0" collapsed="false">
      <c r="A3454" s="0" t="s">
        <v>2059</v>
      </c>
      <c r="B3454" s="0" t="s">
        <v>288</v>
      </c>
      <c r="C3454" s="0" t="s">
        <v>325</v>
      </c>
      <c r="D3454" s="0" t="n">
        <v>20180807</v>
      </c>
      <c r="E3454" s="0" t="s">
        <v>2481</v>
      </c>
      <c r="F3454" s="0" t="n">
        <v>30000</v>
      </c>
      <c r="G3454" s="0" t="n">
        <v>98.37</v>
      </c>
      <c r="H3454" s="0" t="n">
        <v>4.041167</v>
      </c>
      <c r="J3454" s="224" t="n">
        <f aca="false">ROUND(D3454/10000,0)</f>
        <v>2018</v>
      </c>
      <c r="K3454" s="224" t="n">
        <f aca="false">ROUND((D3454-J3454*10000)/100,0)</f>
        <v>8</v>
      </c>
      <c r="L3454" s="224" t="n">
        <f aca="false">D3454-J3454*10000-K3454*100</f>
        <v>7</v>
      </c>
      <c r="M3454" s="325" t="n">
        <f aca="false">DATE(J3454,K3454,L3454)</f>
        <v>43319</v>
      </c>
      <c r="N3454" s="222" t="n">
        <f aca="false">M3454+E3454</f>
        <v>43319.3394097222</v>
      </c>
      <c r="O3454" s="0" t="n">
        <v>98.37</v>
      </c>
      <c r="P3454" s="0" t="n">
        <v>4.041167</v>
      </c>
      <c r="Q3454" s="0" t="s">
        <v>288</v>
      </c>
    </row>
    <row r="3455" customFormat="false" ht="15" hidden="false" customHeight="false" outlineLevel="0" collapsed="false">
      <c r="A3455" s="0" t="s">
        <v>2059</v>
      </c>
      <c r="B3455" s="0" t="s">
        <v>288</v>
      </c>
      <c r="C3455" s="0" t="s">
        <v>325</v>
      </c>
      <c r="D3455" s="0" t="n">
        <v>20180807</v>
      </c>
      <c r="E3455" s="0" t="s">
        <v>2482</v>
      </c>
      <c r="F3455" s="0" t="n">
        <v>100000</v>
      </c>
      <c r="G3455" s="0" t="n">
        <v>98.394531</v>
      </c>
      <c r="H3455" s="0" t="n">
        <v>4.035215</v>
      </c>
      <c r="J3455" s="224" t="n">
        <f aca="false">ROUND(D3455/10000,0)</f>
        <v>2018</v>
      </c>
      <c r="K3455" s="224" t="n">
        <f aca="false">ROUND((D3455-J3455*10000)/100,0)</f>
        <v>8</v>
      </c>
      <c r="L3455" s="224" t="n">
        <f aca="false">D3455-J3455*10000-K3455*100</f>
        <v>7</v>
      </c>
      <c r="M3455" s="325" t="n">
        <f aca="false">DATE(J3455,K3455,L3455)</f>
        <v>43319</v>
      </c>
      <c r="N3455" s="222" t="n">
        <f aca="false">M3455+E3455</f>
        <v>43319.3640972222</v>
      </c>
      <c r="O3455" s="0" t="n">
        <v>98.394531</v>
      </c>
      <c r="P3455" s="0" t="n">
        <v>4.035215</v>
      </c>
      <c r="Q3455" s="0" t="s">
        <v>288</v>
      </c>
    </row>
    <row r="3456" customFormat="false" ht="15" hidden="false" customHeight="false" outlineLevel="0" collapsed="false">
      <c r="A3456" s="0" t="s">
        <v>2059</v>
      </c>
      <c r="B3456" s="0" t="s">
        <v>288</v>
      </c>
      <c r="C3456" s="0" t="s">
        <v>325</v>
      </c>
      <c r="D3456" s="0" t="n">
        <v>20180807</v>
      </c>
      <c r="E3456" s="0" t="s">
        <v>2483</v>
      </c>
      <c r="F3456" s="0" t="n">
        <v>25000</v>
      </c>
      <c r="G3456" s="0" t="n">
        <v>99.323</v>
      </c>
      <c r="H3456" s="0" t="n">
        <v>3.811195</v>
      </c>
      <c r="J3456" s="224" t="n">
        <f aca="false">ROUND(D3456/10000,0)</f>
        <v>2018</v>
      </c>
      <c r="K3456" s="224" t="n">
        <f aca="false">ROUND((D3456-J3456*10000)/100,0)</f>
        <v>8</v>
      </c>
      <c r="L3456" s="224" t="n">
        <f aca="false">D3456-J3456*10000-K3456*100</f>
        <v>7</v>
      </c>
      <c r="M3456" s="325" t="n">
        <f aca="false">DATE(J3456,K3456,L3456)</f>
        <v>43319</v>
      </c>
      <c r="N3456" s="222" t="n">
        <f aca="false">M3456+E3456</f>
        <v>43319.4025925926</v>
      </c>
      <c r="O3456" s="0" t="n">
        <v>99.323</v>
      </c>
      <c r="P3456" s="0" t="n">
        <v>3.811195</v>
      </c>
      <c r="Q3456" s="0" t="s">
        <v>288</v>
      </c>
    </row>
    <row r="3457" customFormat="false" ht="15" hidden="false" customHeight="false" outlineLevel="0" collapsed="false">
      <c r="A3457" s="0" t="s">
        <v>2059</v>
      </c>
      <c r="B3457" s="0" t="s">
        <v>288</v>
      </c>
      <c r="C3457" s="0" t="s">
        <v>325</v>
      </c>
      <c r="D3457" s="0" t="n">
        <v>20180807</v>
      </c>
      <c r="E3457" s="0" t="s">
        <v>2483</v>
      </c>
      <c r="F3457" s="0" t="n">
        <v>25000</v>
      </c>
      <c r="G3457" s="0" t="n">
        <v>98.34</v>
      </c>
      <c r="H3457" s="0" t="n">
        <v>4.048449</v>
      </c>
      <c r="J3457" s="224" t="n">
        <f aca="false">ROUND(D3457/10000,0)</f>
        <v>2018</v>
      </c>
      <c r="K3457" s="224" t="n">
        <f aca="false">ROUND((D3457-J3457*10000)/100,0)</f>
        <v>8</v>
      </c>
      <c r="L3457" s="224" t="n">
        <f aca="false">D3457-J3457*10000-K3457*100</f>
        <v>7</v>
      </c>
      <c r="M3457" s="325" t="n">
        <f aca="false">DATE(J3457,K3457,L3457)</f>
        <v>43319</v>
      </c>
      <c r="N3457" s="222" t="n">
        <f aca="false">M3457+E3457</f>
        <v>43319.4025925926</v>
      </c>
      <c r="O3457" s="0" t="n">
        <v>98.34</v>
      </c>
      <c r="P3457" s="0" t="n">
        <v>4.048449</v>
      </c>
      <c r="Q3457" s="0" t="s">
        <v>288</v>
      </c>
    </row>
    <row r="3458" customFormat="false" ht="15" hidden="false" customHeight="false" outlineLevel="0" collapsed="false">
      <c r="A3458" s="0" t="s">
        <v>2059</v>
      </c>
      <c r="B3458" s="0" t="s">
        <v>288</v>
      </c>
      <c r="C3458" s="0" t="s">
        <v>325</v>
      </c>
      <c r="D3458" s="0" t="n">
        <v>20180807</v>
      </c>
      <c r="E3458" s="0" t="s">
        <v>2484</v>
      </c>
      <c r="F3458" s="0" t="n">
        <v>10000</v>
      </c>
      <c r="G3458" s="0" t="n">
        <v>98.28</v>
      </c>
      <c r="H3458" s="0" t="n">
        <v>4.063019</v>
      </c>
      <c r="J3458" s="224" t="n">
        <f aca="false">ROUND(D3458/10000,0)</f>
        <v>2018</v>
      </c>
      <c r="K3458" s="224" t="n">
        <f aca="false">ROUND((D3458-J3458*10000)/100,0)</f>
        <v>8</v>
      </c>
      <c r="L3458" s="224" t="n">
        <f aca="false">D3458-J3458*10000-K3458*100</f>
        <v>7</v>
      </c>
      <c r="M3458" s="325" t="n">
        <f aca="false">DATE(J3458,K3458,L3458)</f>
        <v>43319</v>
      </c>
      <c r="N3458" s="222" t="n">
        <f aca="false">M3458+E3458</f>
        <v>43319.4186458333</v>
      </c>
      <c r="O3458" s="0" t="n">
        <v>98.28</v>
      </c>
      <c r="P3458" s="0" t="n">
        <v>4.063019</v>
      </c>
      <c r="Q3458" s="0" t="s">
        <v>288</v>
      </c>
    </row>
    <row r="3459" customFormat="false" ht="15" hidden="false" customHeight="false" outlineLevel="0" collapsed="false">
      <c r="A3459" s="0" t="s">
        <v>2059</v>
      </c>
      <c r="B3459" s="0" t="s">
        <v>288</v>
      </c>
      <c r="C3459" s="0" t="s">
        <v>325</v>
      </c>
      <c r="D3459" s="0" t="n">
        <v>20180807</v>
      </c>
      <c r="E3459" s="0" t="s">
        <v>2485</v>
      </c>
      <c r="F3459" s="0" t="n">
        <v>10000</v>
      </c>
      <c r="G3459" s="0" t="n">
        <v>98.28</v>
      </c>
      <c r="H3459" s="0" t="n">
        <v>4.063019</v>
      </c>
      <c r="J3459" s="224" t="n">
        <f aca="false">ROUND(D3459/10000,0)</f>
        <v>2018</v>
      </c>
      <c r="K3459" s="224" t="n">
        <f aca="false">ROUND((D3459-J3459*10000)/100,0)</f>
        <v>8</v>
      </c>
      <c r="L3459" s="224" t="n">
        <f aca="false">D3459-J3459*10000-K3459*100</f>
        <v>7</v>
      </c>
      <c r="M3459" s="325" t="n">
        <f aca="false">DATE(J3459,K3459,L3459)</f>
        <v>43319</v>
      </c>
      <c r="N3459" s="222" t="n">
        <f aca="false">M3459+E3459</f>
        <v>43319.418900463</v>
      </c>
      <c r="O3459" s="0" t="n">
        <v>98.28</v>
      </c>
      <c r="P3459" s="0" t="n">
        <v>4.063019</v>
      </c>
      <c r="Q3459" s="0" t="s">
        <v>288</v>
      </c>
    </row>
    <row r="3460" customFormat="false" ht="15" hidden="false" customHeight="false" outlineLevel="0" collapsed="false">
      <c r="A3460" s="0" t="s">
        <v>2059</v>
      </c>
      <c r="B3460" s="0" t="s">
        <v>288</v>
      </c>
      <c r="C3460" s="0" t="s">
        <v>325</v>
      </c>
      <c r="D3460" s="0" t="n">
        <v>20180807</v>
      </c>
      <c r="E3460" s="0" t="s">
        <v>2486</v>
      </c>
      <c r="F3460" s="0" t="n">
        <v>158000</v>
      </c>
      <c r="G3460" s="0" t="n">
        <v>98.19</v>
      </c>
      <c r="H3460" s="0" t="n">
        <v>4.084895</v>
      </c>
      <c r="J3460" s="224" t="n">
        <f aca="false">ROUND(D3460/10000,0)</f>
        <v>2018</v>
      </c>
      <c r="K3460" s="224" t="n">
        <f aca="false">ROUND((D3460-J3460*10000)/100,0)</f>
        <v>8</v>
      </c>
      <c r="L3460" s="224" t="n">
        <f aca="false">D3460-J3460*10000-K3460*100</f>
        <v>7</v>
      </c>
      <c r="M3460" s="325" t="n">
        <f aca="false">DATE(J3460,K3460,L3460)</f>
        <v>43319</v>
      </c>
      <c r="N3460" s="222" t="n">
        <f aca="false">M3460+E3460</f>
        <v>43319.4244328704</v>
      </c>
      <c r="O3460" s="0" t="n">
        <v>98.19</v>
      </c>
      <c r="P3460" s="0" t="n">
        <v>4.084895</v>
      </c>
      <c r="Q3460" s="0" t="s">
        <v>288</v>
      </c>
    </row>
    <row r="3461" customFormat="false" ht="15" hidden="false" customHeight="false" outlineLevel="0" collapsed="false">
      <c r="A3461" s="0" t="s">
        <v>2059</v>
      </c>
      <c r="B3461" s="0" t="s">
        <v>288</v>
      </c>
      <c r="C3461" s="0" t="s">
        <v>325</v>
      </c>
      <c r="D3461" s="0" t="n">
        <v>20180807</v>
      </c>
      <c r="E3461" s="0" t="s">
        <v>2487</v>
      </c>
      <c r="F3461" s="0" t="n">
        <v>158000</v>
      </c>
      <c r="G3461" s="0" t="n">
        <v>98.222</v>
      </c>
      <c r="H3461" s="0" t="n">
        <v>4.077114</v>
      </c>
      <c r="J3461" s="224" t="n">
        <f aca="false">ROUND(D3461/10000,0)</f>
        <v>2018</v>
      </c>
      <c r="K3461" s="224" t="n">
        <f aca="false">ROUND((D3461-J3461*10000)/100,0)</f>
        <v>8</v>
      </c>
      <c r="L3461" s="224" t="n">
        <f aca="false">D3461-J3461*10000-K3461*100</f>
        <v>7</v>
      </c>
      <c r="M3461" s="325" t="n">
        <f aca="false">DATE(J3461,K3461,L3461)</f>
        <v>43319</v>
      </c>
      <c r="N3461" s="222" t="n">
        <f aca="false">M3461+E3461</f>
        <v>43319.4244560185</v>
      </c>
      <c r="O3461" s="0" t="n">
        <v>98.222</v>
      </c>
      <c r="P3461" s="0" t="n">
        <v>4.077114</v>
      </c>
      <c r="Q3461" s="0" t="s">
        <v>288</v>
      </c>
    </row>
    <row r="3462" customFormat="false" ht="15" hidden="false" customHeight="false" outlineLevel="0" collapsed="false">
      <c r="A3462" s="0" t="s">
        <v>2059</v>
      </c>
      <c r="B3462" s="0" t="s">
        <v>288</v>
      </c>
      <c r="C3462" s="0" t="s">
        <v>325</v>
      </c>
      <c r="D3462" s="0" t="n">
        <v>20180807</v>
      </c>
      <c r="E3462" s="0" t="s">
        <v>2488</v>
      </c>
      <c r="F3462" s="0" t="n">
        <v>2000</v>
      </c>
      <c r="G3462" s="0" t="n">
        <v>99.371</v>
      </c>
      <c r="H3462" s="0" t="n">
        <v>3.79968</v>
      </c>
      <c r="J3462" s="224" t="n">
        <f aca="false">ROUND(D3462/10000,0)</f>
        <v>2018</v>
      </c>
      <c r="K3462" s="224" t="n">
        <f aca="false">ROUND((D3462-J3462*10000)/100,0)</f>
        <v>8</v>
      </c>
      <c r="L3462" s="224" t="n">
        <f aca="false">D3462-J3462*10000-K3462*100</f>
        <v>7</v>
      </c>
      <c r="M3462" s="325" t="n">
        <f aca="false">DATE(J3462,K3462,L3462)</f>
        <v>43319</v>
      </c>
      <c r="N3462" s="222" t="n">
        <f aca="false">M3462+E3462</f>
        <v>43319.4266203704</v>
      </c>
      <c r="O3462" s="0" t="n">
        <v>99.371</v>
      </c>
      <c r="P3462" s="0" t="n">
        <v>3.79968</v>
      </c>
      <c r="Q3462" s="0" t="s">
        <v>288</v>
      </c>
    </row>
    <row r="3463" customFormat="false" ht="15" hidden="false" customHeight="false" outlineLevel="0" collapsed="false">
      <c r="A3463" s="0" t="s">
        <v>2059</v>
      </c>
      <c r="B3463" s="0" t="s">
        <v>288</v>
      </c>
      <c r="C3463" s="0" t="s">
        <v>325</v>
      </c>
      <c r="D3463" s="0" t="n">
        <v>20180807</v>
      </c>
      <c r="E3463" s="0" t="s">
        <v>2488</v>
      </c>
      <c r="F3463" s="0" t="n">
        <v>2000</v>
      </c>
      <c r="G3463" s="0" t="n">
        <v>98.51</v>
      </c>
      <c r="H3463" s="0" t="n">
        <v>4.007221</v>
      </c>
      <c r="J3463" s="224" t="n">
        <f aca="false">ROUND(D3463/10000,0)</f>
        <v>2018</v>
      </c>
      <c r="K3463" s="224" t="n">
        <f aca="false">ROUND((D3463-J3463*10000)/100,0)</f>
        <v>8</v>
      </c>
      <c r="L3463" s="224" t="n">
        <f aca="false">D3463-J3463*10000-K3463*100</f>
        <v>7</v>
      </c>
      <c r="M3463" s="325" t="n">
        <f aca="false">DATE(J3463,K3463,L3463)</f>
        <v>43319</v>
      </c>
      <c r="N3463" s="222" t="n">
        <f aca="false">M3463+E3463</f>
        <v>43319.4266203704</v>
      </c>
      <c r="O3463" s="0" t="n">
        <v>98.51</v>
      </c>
      <c r="P3463" s="0" t="n">
        <v>4.007221</v>
      </c>
      <c r="Q3463" s="0" t="s">
        <v>288</v>
      </c>
    </row>
    <row r="3464" customFormat="false" ht="15" hidden="false" customHeight="false" outlineLevel="0" collapsed="false">
      <c r="A3464" s="0" t="s">
        <v>2059</v>
      </c>
      <c r="B3464" s="0" t="s">
        <v>288</v>
      </c>
      <c r="C3464" s="0" t="s">
        <v>325</v>
      </c>
      <c r="D3464" s="0" t="n">
        <v>20180807</v>
      </c>
      <c r="E3464" s="0" t="s">
        <v>2488</v>
      </c>
      <c r="F3464" s="0" t="n">
        <v>2000</v>
      </c>
      <c r="G3464" s="0" t="n">
        <v>98.362</v>
      </c>
      <c r="H3464" s="0" t="n">
        <v>4.043109</v>
      </c>
      <c r="J3464" s="224" t="n">
        <f aca="false">ROUND(D3464/10000,0)</f>
        <v>2018</v>
      </c>
      <c r="K3464" s="224" t="n">
        <f aca="false">ROUND((D3464-J3464*10000)/100,0)</f>
        <v>8</v>
      </c>
      <c r="L3464" s="224" t="n">
        <f aca="false">D3464-J3464*10000-K3464*100</f>
        <v>7</v>
      </c>
      <c r="M3464" s="325" t="n">
        <f aca="false">DATE(J3464,K3464,L3464)</f>
        <v>43319</v>
      </c>
      <c r="N3464" s="222" t="n">
        <f aca="false">M3464+E3464</f>
        <v>43319.4266203704</v>
      </c>
      <c r="O3464" s="0" t="n">
        <v>98.362</v>
      </c>
      <c r="P3464" s="0" t="n">
        <v>4.043109</v>
      </c>
      <c r="Q3464" s="0" t="s">
        <v>288</v>
      </c>
    </row>
    <row r="3465" customFormat="false" ht="15" hidden="false" customHeight="false" outlineLevel="0" collapsed="false">
      <c r="A3465" s="0" t="s">
        <v>2059</v>
      </c>
      <c r="B3465" s="0" t="s">
        <v>288</v>
      </c>
      <c r="C3465" s="0" t="s">
        <v>325</v>
      </c>
      <c r="D3465" s="0" t="n">
        <v>20180807</v>
      </c>
      <c r="E3465" s="0" t="s">
        <v>2489</v>
      </c>
      <c r="F3465" s="0" t="n">
        <v>2000</v>
      </c>
      <c r="G3465" s="0" t="n">
        <v>98.362</v>
      </c>
      <c r="H3465" s="0" t="n">
        <v>4.043109</v>
      </c>
      <c r="J3465" s="224" t="n">
        <f aca="false">ROUND(D3465/10000,0)</f>
        <v>2018</v>
      </c>
      <c r="K3465" s="224" t="n">
        <f aca="false">ROUND((D3465-J3465*10000)/100,0)</f>
        <v>8</v>
      </c>
      <c r="L3465" s="224" t="n">
        <f aca="false">D3465-J3465*10000-K3465*100</f>
        <v>7</v>
      </c>
      <c r="M3465" s="325" t="n">
        <f aca="false">DATE(J3465,K3465,L3465)</f>
        <v>43319</v>
      </c>
      <c r="N3465" s="222" t="n">
        <f aca="false">M3465+E3465</f>
        <v>43319.4266435185</v>
      </c>
      <c r="O3465" s="0" t="n">
        <v>98.362</v>
      </c>
      <c r="P3465" s="0" t="n">
        <v>4.043109</v>
      </c>
      <c r="Q3465" s="0" t="s">
        <v>288</v>
      </c>
    </row>
    <row r="3466" customFormat="false" ht="15" hidden="false" customHeight="false" outlineLevel="0" collapsed="false">
      <c r="A3466" s="0" t="s">
        <v>2059</v>
      </c>
      <c r="B3466" s="0" t="s">
        <v>288</v>
      </c>
      <c r="C3466" s="0" t="s">
        <v>325</v>
      </c>
      <c r="D3466" s="0" t="n">
        <v>20180807</v>
      </c>
      <c r="E3466" s="0" t="s">
        <v>2490</v>
      </c>
      <c r="F3466" s="0" t="n">
        <v>30000</v>
      </c>
      <c r="G3466" s="0" t="n">
        <v>98.303</v>
      </c>
      <c r="H3466" s="0" t="n">
        <v>4.057433</v>
      </c>
      <c r="J3466" s="224" t="n">
        <f aca="false">ROUND(D3466/10000,0)</f>
        <v>2018</v>
      </c>
      <c r="K3466" s="224" t="n">
        <f aca="false">ROUND((D3466-J3466*10000)/100,0)</f>
        <v>8</v>
      </c>
      <c r="L3466" s="224" t="n">
        <f aca="false">D3466-J3466*10000-K3466*100</f>
        <v>7</v>
      </c>
      <c r="M3466" s="325" t="n">
        <f aca="false">DATE(J3466,K3466,L3466)</f>
        <v>43319</v>
      </c>
      <c r="N3466" s="222" t="n">
        <f aca="false">M3466+E3466</f>
        <v>43319.4369212963</v>
      </c>
      <c r="O3466" s="0" t="n">
        <v>98.303</v>
      </c>
      <c r="P3466" s="0" t="n">
        <v>4.057433</v>
      </c>
      <c r="Q3466" s="0" t="s">
        <v>288</v>
      </c>
    </row>
    <row r="3467" customFormat="false" ht="15" hidden="false" customHeight="false" outlineLevel="0" collapsed="false">
      <c r="A3467" s="0" t="s">
        <v>2059</v>
      </c>
      <c r="B3467" s="0" t="s">
        <v>288</v>
      </c>
      <c r="C3467" s="0" t="s">
        <v>325</v>
      </c>
      <c r="D3467" s="0" t="n">
        <v>20180807</v>
      </c>
      <c r="E3467" s="0" t="s">
        <v>2490</v>
      </c>
      <c r="F3467" s="0" t="n">
        <v>30000</v>
      </c>
      <c r="G3467" s="0" t="n">
        <v>98.403</v>
      </c>
      <c r="H3467" s="0" t="n">
        <v>4.033161</v>
      </c>
      <c r="J3467" s="224" t="n">
        <f aca="false">ROUND(D3467/10000,0)</f>
        <v>2018</v>
      </c>
      <c r="K3467" s="224" t="n">
        <f aca="false">ROUND((D3467-J3467*10000)/100,0)</f>
        <v>8</v>
      </c>
      <c r="L3467" s="224" t="n">
        <f aca="false">D3467-J3467*10000-K3467*100</f>
        <v>7</v>
      </c>
      <c r="M3467" s="325" t="n">
        <f aca="false">DATE(J3467,K3467,L3467)</f>
        <v>43319</v>
      </c>
      <c r="N3467" s="222" t="n">
        <f aca="false">M3467+E3467</f>
        <v>43319.4369212963</v>
      </c>
      <c r="O3467" s="0" t="n">
        <v>98.403</v>
      </c>
      <c r="P3467" s="0" t="n">
        <v>4.033161</v>
      </c>
      <c r="Q3467" s="0" t="s">
        <v>288</v>
      </c>
    </row>
    <row r="3468" customFormat="false" ht="15" hidden="false" customHeight="false" outlineLevel="0" collapsed="false">
      <c r="A3468" s="0" t="s">
        <v>2059</v>
      </c>
      <c r="B3468" s="0" t="s">
        <v>288</v>
      </c>
      <c r="C3468" s="0" t="s">
        <v>325</v>
      </c>
      <c r="D3468" s="0" t="n">
        <v>20180807</v>
      </c>
      <c r="E3468" s="0" t="s">
        <v>2490</v>
      </c>
      <c r="F3468" s="0" t="n">
        <v>30000</v>
      </c>
      <c r="G3468" s="0" t="n">
        <v>98.303</v>
      </c>
      <c r="H3468" s="0" t="n">
        <v>4.057433</v>
      </c>
      <c r="J3468" s="224" t="n">
        <f aca="false">ROUND(D3468/10000,0)</f>
        <v>2018</v>
      </c>
      <c r="K3468" s="224" t="n">
        <f aca="false">ROUND((D3468-J3468*10000)/100,0)</f>
        <v>8</v>
      </c>
      <c r="L3468" s="224" t="n">
        <f aca="false">D3468-J3468*10000-K3468*100</f>
        <v>7</v>
      </c>
      <c r="M3468" s="325" t="n">
        <f aca="false">DATE(J3468,K3468,L3468)</f>
        <v>43319</v>
      </c>
      <c r="N3468" s="222" t="n">
        <f aca="false">M3468+E3468</f>
        <v>43319.4369212963</v>
      </c>
      <c r="O3468" s="0" t="n">
        <v>98.303</v>
      </c>
      <c r="P3468" s="0" t="n">
        <v>4.057433</v>
      </c>
      <c r="Q3468" s="0" t="s">
        <v>288</v>
      </c>
    </row>
    <row r="3469" customFormat="false" ht="15" hidden="false" customHeight="false" outlineLevel="0" collapsed="false">
      <c r="A3469" s="0" t="s">
        <v>2059</v>
      </c>
      <c r="B3469" s="0" t="s">
        <v>288</v>
      </c>
      <c r="C3469" s="0" t="s">
        <v>325</v>
      </c>
      <c r="D3469" s="0" t="n">
        <v>20180807</v>
      </c>
      <c r="E3469" s="0" t="s">
        <v>2491</v>
      </c>
      <c r="F3469" s="0" t="n">
        <v>10000</v>
      </c>
      <c r="G3469" s="0" t="n">
        <v>99.227</v>
      </c>
      <c r="H3469" s="0" t="n">
        <v>3.834245</v>
      </c>
      <c r="J3469" s="224" t="n">
        <f aca="false">ROUND(D3469/10000,0)</f>
        <v>2018</v>
      </c>
      <c r="K3469" s="224" t="n">
        <f aca="false">ROUND((D3469-J3469*10000)/100,0)</f>
        <v>8</v>
      </c>
      <c r="L3469" s="224" t="n">
        <f aca="false">D3469-J3469*10000-K3469*100</f>
        <v>7</v>
      </c>
      <c r="M3469" s="325" t="n">
        <f aca="false">DATE(J3469,K3469,L3469)</f>
        <v>43319</v>
      </c>
      <c r="N3469" s="222" t="n">
        <f aca="false">M3469+E3469</f>
        <v>43319.4807986111</v>
      </c>
      <c r="O3469" s="0" t="n">
        <v>99.227</v>
      </c>
      <c r="P3469" s="0" t="n">
        <v>3.834245</v>
      </c>
      <c r="Q3469" s="0" t="s">
        <v>288</v>
      </c>
    </row>
    <row r="3470" customFormat="false" ht="15" hidden="false" customHeight="false" outlineLevel="0" collapsed="false">
      <c r="A3470" s="0" t="s">
        <v>2059</v>
      </c>
      <c r="B3470" s="0" t="s">
        <v>288</v>
      </c>
      <c r="C3470" s="0" t="s">
        <v>325</v>
      </c>
      <c r="D3470" s="0" t="n">
        <v>20180807</v>
      </c>
      <c r="E3470" s="0" t="s">
        <v>2491</v>
      </c>
      <c r="F3470" s="0" t="n">
        <v>10000</v>
      </c>
      <c r="G3470" s="0" t="n">
        <v>98.341</v>
      </c>
      <c r="H3470" s="0" t="n">
        <v>4.048206</v>
      </c>
      <c r="J3470" s="224" t="n">
        <f aca="false">ROUND(D3470/10000,0)</f>
        <v>2018</v>
      </c>
      <c r="K3470" s="224" t="n">
        <f aca="false">ROUND((D3470-J3470*10000)/100,0)</f>
        <v>8</v>
      </c>
      <c r="L3470" s="224" t="n">
        <f aca="false">D3470-J3470*10000-K3470*100</f>
        <v>7</v>
      </c>
      <c r="M3470" s="325" t="n">
        <f aca="false">DATE(J3470,K3470,L3470)</f>
        <v>43319</v>
      </c>
      <c r="N3470" s="222" t="n">
        <f aca="false">M3470+E3470</f>
        <v>43319.4807986111</v>
      </c>
      <c r="O3470" s="0" t="n">
        <v>98.341</v>
      </c>
      <c r="P3470" s="0" t="n">
        <v>4.048206</v>
      </c>
      <c r="Q3470" s="0" t="s">
        <v>288</v>
      </c>
    </row>
    <row r="3471" customFormat="false" ht="15" hidden="false" customHeight="false" outlineLevel="0" collapsed="false">
      <c r="A3471" s="0" t="s">
        <v>2059</v>
      </c>
      <c r="B3471" s="0" t="s">
        <v>288</v>
      </c>
      <c r="C3471" s="0" t="s">
        <v>325</v>
      </c>
      <c r="D3471" s="0" t="n">
        <v>20180807</v>
      </c>
      <c r="E3471" s="0" t="s">
        <v>2492</v>
      </c>
      <c r="F3471" s="0" t="n">
        <v>10000</v>
      </c>
      <c r="G3471" s="0" t="n">
        <v>98.341</v>
      </c>
      <c r="H3471" s="0" t="n">
        <v>4.048206</v>
      </c>
      <c r="J3471" s="224" t="n">
        <f aca="false">ROUND(D3471/10000,0)</f>
        <v>2018</v>
      </c>
      <c r="K3471" s="224" t="n">
        <f aca="false">ROUND((D3471-J3471*10000)/100,0)</f>
        <v>8</v>
      </c>
      <c r="L3471" s="224" t="n">
        <f aca="false">D3471-J3471*10000-K3471*100</f>
        <v>7</v>
      </c>
      <c r="M3471" s="325" t="n">
        <f aca="false">DATE(J3471,K3471,L3471)</f>
        <v>43319</v>
      </c>
      <c r="N3471" s="222" t="n">
        <f aca="false">M3471+E3471</f>
        <v>43319.4808564815</v>
      </c>
      <c r="O3471" s="0" t="n">
        <v>98.341</v>
      </c>
      <c r="P3471" s="0" t="n">
        <v>4.048206</v>
      </c>
      <c r="Q3471" s="0" t="s">
        <v>288</v>
      </c>
    </row>
    <row r="3472" customFormat="false" ht="15" hidden="false" customHeight="false" outlineLevel="0" collapsed="false">
      <c r="A3472" s="0" t="s">
        <v>2059</v>
      </c>
      <c r="B3472" s="0" t="s">
        <v>288</v>
      </c>
      <c r="C3472" s="0" t="s">
        <v>325</v>
      </c>
      <c r="D3472" s="0" t="n">
        <v>20180807</v>
      </c>
      <c r="E3472" s="0" t="s">
        <v>2493</v>
      </c>
      <c r="F3472" s="0" t="n">
        <v>10000</v>
      </c>
      <c r="G3472" s="0" t="n">
        <v>99.316</v>
      </c>
      <c r="H3472" s="0" t="n">
        <v>3.812875</v>
      </c>
      <c r="J3472" s="224" t="n">
        <f aca="false">ROUND(D3472/10000,0)</f>
        <v>2018</v>
      </c>
      <c r="K3472" s="224" t="n">
        <f aca="false">ROUND((D3472-J3472*10000)/100,0)</f>
        <v>8</v>
      </c>
      <c r="L3472" s="224" t="n">
        <f aca="false">D3472-J3472*10000-K3472*100</f>
        <v>7</v>
      </c>
      <c r="M3472" s="325" t="n">
        <f aca="false">DATE(J3472,K3472,L3472)</f>
        <v>43319</v>
      </c>
      <c r="N3472" s="222" t="n">
        <f aca="false">M3472+E3472</f>
        <v>43319.4854513889</v>
      </c>
      <c r="O3472" s="0" t="n">
        <v>99.316</v>
      </c>
      <c r="P3472" s="0" t="n">
        <v>3.812875</v>
      </c>
      <c r="Q3472" s="0" t="s">
        <v>288</v>
      </c>
    </row>
    <row r="3473" customFormat="false" ht="15" hidden="false" customHeight="false" outlineLevel="0" collapsed="false">
      <c r="A3473" s="0" t="s">
        <v>2059</v>
      </c>
      <c r="B3473" s="0" t="s">
        <v>288</v>
      </c>
      <c r="C3473" s="0" t="s">
        <v>325</v>
      </c>
      <c r="D3473" s="0" t="n">
        <v>20180807</v>
      </c>
      <c r="E3473" s="0" t="s">
        <v>2494</v>
      </c>
      <c r="F3473" s="0" t="s">
        <v>575</v>
      </c>
      <c r="G3473" s="0" t="n">
        <v>98.424</v>
      </c>
      <c r="H3473" s="0" t="n">
        <v>4.028067</v>
      </c>
      <c r="J3473" s="224" t="n">
        <f aca="false">ROUND(D3473/10000,0)</f>
        <v>2018</v>
      </c>
      <c r="K3473" s="224" t="n">
        <f aca="false">ROUND((D3473-J3473*10000)/100,0)</f>
        <v>8</v>
      </c>
      <c r="L3473" s="224" t="n">
        <f aca="false">D3473-J3473*10000-K3473*100</f>
        <v>7</v>
      </c>
      <c r="M3473" s="325" t="n">
        <f aca="false">DATE(J3473,K3473,L3473)</f>
        <v>43319</v>
      </c>
      <c r="N3473" s="222" t="n">
        <f aca="false">M3473+E3473</f>
        <v>43319.5041087963</v>
      </c>
      <c r="O3473" s="0" t="n">
        <v>98.424</v>
      </c>
      <c r="P3473" s="0" t="n">
        <v>4.028067</v>
      </c>
      <c r="Q3473" s="0" t="s">
        <v>288</v>
      </c>
    </row>
    <row r="3474" customFormat="false" ht="15" hidden="false" customHeight="false" outlineLevel="0" collapsed="false">
      <c r="A3474" s="0" t="s">
        <v>2059</v>
      </c>
      <c r="B3474" s="0" t="s">
        <v>288</v>
      </c>
      <c r="C3474" s="0" t="s">
        <v>325</v>
      </c>
      <c r="D3474" s="0" t="n">
        <v>20180807</v>
      </c>
      <c r="E3474" s="0" t="s">
        <v>2495</v>
      </c>
      <c r="F3474" s="0" t="s">
        <v>575</v>
      </c>
      <c r="G3474" s="0" t="n">
        <v>98.276</v>
      </c>
      <c r="H3474" s="0" t="n">
        <v>4.063991</v>
      </c>
      <c r="J3474" s="224" t="n">
        <f aca="false">ROUND(D3474/10000,0)</f>
        <v>2018</v>
      </c>
      <c r="K3474" s="224" t="n">
        <f aca="false">ROUND((D3474-J3474*10000)/100,0)</f>
        <v>8</v>
      </c>
      <c r="L3474" s="224" t="n">
        <f aca="false">D3474-J3474*10000-K3474*100</f>
        <v>7</v>
      </c>
      <c r="M3474" s="325" t="n">
        <f aca="false">DATE(J3474,K3474,L3474)</f>
        <v>43319</v>
      </c>
      <c r="N3474" s="222" t="n">
        <f aca="false">M3474+E3474</f>
        <v>43319.5078009259</v>
      </c>
      <c r="O3474" s="0" t="n">
        <v>98.276</v>
      </c>
      <c r="P3474" s="0" t="n">
        <v>4.063991</v>
      </c>
      <c r="Q3474" s="0" t="s">
        <v>288</v>
      </c>
    </row>
    <row r="3475" customFormat="false" ht="15" hidden="false" customHeight="false" outlineLevel="0" collapsed="false">
      <c r="A3475" s="0" t="s">
        <v>2059</v>
      </c>
      <c r="B3475" s="0" t="s">
        <v>288</v>
      </c>
      <c r="C3475" s="0" t="s">
        <v>325</v>
      </c>
      <c r="D3475" s="0" t="n">
        <v>20180807</v>
      </c>
      <c r="E3475" s="0" t="s">
        <v>2198</v>
      </c>
      <c r="F3475" s="0" t="s">
        <v>575</v>
      </c>
      <c r="G3475" s="0" t="n">
        <v>98.308</v>
      </c>
      <c r="H3475" s="0" t="n">
        <v>4.056218</v>
      </c>
      <c r="J3475" s="224" t="n">
        <f aca="false">ROUND(D3475/10000,0)</f>
        <v>2018</v>
      </c>
      <c r="K3475" s="224" t="n">
        <f aca="false">ROUND((D3475-J3475*10000)/100,0)</f>
        <v>8</v>
      </c>
      <c r="L3475" s="224" t="n">
        <f aca="false">D3475-J3475*10000-K3475*100</f>
        <v>7</v>
      </c>
      <c r="M3475" s="325" t="n">
        <f aca="false">DATE(J3475,K3475,L3475)</f>
        <v>43319</v>
      </c>
      <c r="N3475" s="222" t="n">
        <f aca="false">M3475+E3475</f>
        <v>43319.5080092593</v>
      </c>
      <c r="O3475" s="0" t="n">
        <v>98.308</v>
      </c>
      <c r="P3475" s="0" t="n">
        <v>4.056218</v>
      </c>
      <c r="Q3475" s="0" t="s">
        <v>288</v>
      </c>
    </row>
    <row r="3476" customFormat="false" ht="15" hidden="false" customHeight="false" outlineLevel="0" collapsed="false">
      <c r="A3476" s="0" t="s">
        <v>2059</v>
      </c>
      <c r="B3476" s="0" t="s">
        <v>288</v>
      </c>
      <c r="C3476" s="0" t="s">
        <v>325</v>
      </c>
      <c r="D3476" s="0" t="n">
        <v>20180807</v>
      </c>
      <c r="E3476" s="0" t="s">
        <v>2496</v>
      </c>
      <c r="F3476" s="0" t="n">
        <v>20000</v>
      </c>
      <c r="G3476" s="0" t="n">
        <v>98.305</v>
      </c>
      <c r="H3476" s="0" t="n">
        <v>4.056947</v>
      </c>
      <c r="J3476" s="224" t="n">
        <f aca="false">ROUND(D3476/10000,0)</f>
        <v>2018</v>
      </c>
      <c r="K3476" s="224" t="n">
        <f aca="false">ROUND((D3476-J3476*10000)/100,0)</f>
        <v>8</v>
      </c>
      <c r="L3476" s="224" t="n">
        <f aca="false">D3476-J3476*10000-K3476*100</f>
        <v>7</v>
      </c>
      <c r="M3476" s="325" t="n">
        <f aca="false">DATE(J3476,K3476,L3476)</f>
        <v>43319</v>
      </c>
      <c r="N3476" s="222" t="n">
        <f aca="false">M3476+E3476</f>
        <v>43319.5127430556</v>
      </c>
      <c r="O3476" s="0" t="n">
        <v>98.305</v>
      </c>
      <c r="P3476" s="0" t="n">
        <v>4.056947</v>
      </c>
      <c r="Q3476" s="0" t="s">
        <v>288</v>
      </c>
    </row>
    <row r="3477" customFormat="false" ht="15" hidden="false" customHeight="false" outlineLevel="0" collapsed="false">
      <c r="A3477" s="0" t="s">
        <v>2059</v>
      </c>
      <c r="B3477" s="0" t="s">
        <v>288</v>
      </c>
      <c r="C3477" s="0" t="s">
        <v>325</v>
      </c>
      <c r="D3477" s="0" t="n">
        <v>20180807</v>
      </c>
      <c r="E3477" s="0" t="s">
        <v>2496</v>
      </c>
      <c r="F3477" s="0" t="n">
        <v>20000</v>
      </c>
      <c r="G3477" s="0" t="n">
        <v>98.405</v>
      </c>
      <c r="H3477" s="0" t="n">
        <v>4.032675</v>
      </c>
      <c r="J3477" s="224" t="n">
        <f aca="false">ROUND(D3477/10000,0)</f>
        <v>2018</v>
      </c>
      <c r="K3477" s="224" t="n">
        <f aca="false">ROUND((D3477-J3477*10000)/100,0)</f>
        <v>8</v>
      </c>
      <c r="L3477" s="224" t="n">
        <f aca="false">D3477-J3477*10000-K3477*100</f>
        <v>7</v>
      </c>
      <c r="M3477" s="325" t="n">
        <f aca="false">DATE(J3477,K3477,L3477)</f>
        <v>43319</v>
      </c>
      <c r="N3477" s="222" t="n">
        <f aca="false">M3477+E3477</f>
        <v>43319.5127430556</v>
      </c>
      <c r="O3477" s="0" t="n">
        <v>98.405</v>
      </c>
      <c r="P3477" s="0" t="n">
        <v>4.032675</v>
      </c>
      <c r="Q3477" s="0" t="s">
        <v>288</v>
      </c>
    </row>
    <row r="3478" customFormat="false" ht="15" hidden="false" customHeight="false" outlineLevel="0" collapsed="false">
      <c r="A3478" s="0" t="s">
        <v>2059</v>
      </c>
      <c r="B3478" s="0" t="s">
        <v>288</v>
      </c>
      <c r="C3478" s="0" t="s">
        <v>325</v>
      </c>
      <c r="D3478" s="0" t="n">
        <v>20180807</v>
      </c>
      <c r="E3478" s="0" t="s">
        <v>2496</v>
      </c>
      <c r="F3478" s="0" t="n">
        <v>20000</v>
      </c>
      <c r="G3478" s="0" t="n">
        <v>98.305</v>
      </c>
      <c r="H3478" s="0" t="n">
        <v>4.056947</v>
      </c>
      <c r="J3478" s="224" t="n">
        <f aca="false">ROUND(D3478/10000,0)</f>
        <v>2018</v>
      </c>
      <c r="K3478" s="224" t="n">
        <f aca="false">ROUND((D3478-J3478*10000)/100,0)</f>
        <v>8</v>
      </c>
      <c r="L3478" s="224" t="n">
        <f aca="false">D3478-J3478*10000-K3478*100</f>
        <v>7</v>
      </c>
      <c r="M3478" s="325" t="n">
        <f aca="false">DATE(J3478,K3478,L3478)</f>
        <v>43319</v>
      </c>
      <c r="N3478" s="222" t="n">
        <f aca="false">M3478+E3478</f>
        <v>43319.5127430556</v>
      </c>
      <c r="O3478" s="0" t="n">
        <v>98.305</v>
      </c>
      <c r="P3478" s="0" t="n">
        <v>4.056947</v>
      </c>
      <c r="Q3478" s="0" t="s">
        <v>288</v>
      </c>
    </row>
    <row r="3479" customFormat="false" ht="15" hidden="false" customHeight="false" outlineLevel="0" collapsed="false">
      <c r="A3479" s="0" t="s">
        <v>2059</v>
      </c>
      <c r="B3479" s="0" t="s">
        <v>288</v>
      </c>
      <c r="C3479" s="0" t="s">
        <v>325</v>
      </c>
      <c r="D3479" s="0" t="n">
        <v>20180807</v>
      </c>
      <c r="E3479" s="0" t="s">
        <v>2497</v>
      </c>
      <c r="F3479" s="0" t="n">
        <v>50000</v>
      </c>
      <c r="G3479" s="0" t="n">
        <v>99.302</v>
      </c>
      <c r="H3479" s="0" t="n">
        <v>3.816235</v>
      </c>
      <c r="J3479" s="224" t="n">
        <f aca="false">ROUND(D3479/10000,0)</f>
        <v>2018</v>
      </c>
      <c r="K3479" s="224" t="n">
        <f aca="false">ROUND((D3479-J3479*10000)/100,0)</f>
        <v>8</v>
      </c>
      <c r="L3479" s="224" t="n">
        <f aca="false">D3479-J3479*10000-K3479*100</f>
        <v>7</v>
      </c>
      <c r="M3479" s="325" t="n">
        <f aca="false">DATE(J3479,K3479,L3479)</f>
        <v>43319</v>
      </c>
      <c r="N3479" s="222" t="n">
        <f aca="false">M3479+E3479</f>
        <v>43319.5166666667</v>
      </c>
      <c r="O3479" s="0" t="n">
        <v>99.302</v>
      </c>
      <c r="P3479" s="0" t="n">
        <v>3.816235</v>
      </c>
      <c r="Q3479" s="0" t="s">
        <v>288</v>
      </c>
    </row>
    <row r="3480" customFormat="false" ht="15" hidden="false" customHeight="false" outlineLevel="0" collapsed="false">
      <c r="A3480" s="0" t="s">
        <v>2059</v>
      </c>
      <c r="B3480" s="0" t="s">
        <v>288</v>
      </c>
      <c r="C3480" s="0" t="s">
        <v>325</v>
      </c>
      <c r="D3480" s="0" t="n">
        <v>20180807</v>
      </c>
      <c r="E3480" s="0" t="s">
        <v>2497</v>
      </c>
      <c r="F3480" s="0" t="n">
        <v>50000</v>
      </c>
      <c r="G3480" s="0" t="n">
        <v>98.319</v>
      </c>
      <c r="H3480" s="0" t="n">
        <v>4.053547</v>
      </c>
      <c r="J3480" s="224" t="n">
        <f aca="false">ROUND(D3480/10000,0)</f>
        <v>2018</v>
      </c>
      <c r="K3480" s="224" t="n">
        <f aca="false">ROUND((D3480-J3480*10000)/100,0)</f>
        <v>8</v>
      </c>
      <c r="L3480" s="224" t="n">
        <f aca="false">D3480-J3480*10000-K3480*100</f>
        <v>7</v>
      </c>
      <c r="M3480" s="325" t="n">
        <f aca="false">DATE(J3480,K3480,L3480)</f>
        <v>43319</v>
      </c>
      <c r="N3480" s="222" t="n">
        <f aca="false">M3480+E3480</f>
        <v>43319.5166666667</v>
      </c>
      <c r="O3480" s="0" t="n">
        <v>98.319</v>
      </c>
      <c r="P3480" s="0" t="n">
        <v>4.053547</v>
      </c>
      <c r="Q3480" s="0" t="s">
        <v>288</v>
      </c>
    </row>
    <row r="3481" customFormat="false" ht="15" hidden="false" customHeight="false" outlineLevel="0" collapsed="false">
      <c r="A3481" s="0" t="s">
        <v>2059</v>
      </c>
      <c r="B3481" s="0" t="s">
        <v>288</v>
      </c>
      <c r="C3481" s="0" t="s">
        <v>325</v>
      </c>
      <c r="D3481" s="0" t="n">
        <v>20180807</v>
      </c>
      <c r="E3481" s="0" t="s">
        <v>2498</v>
      </c>
      <c r="F3481" s="0" t="n">
        <v>10000</v>
      </c>
      <c r="G3481" s="0" t="n">
        <v>98.38</v>
      </c>
      <c r="H3481" s="0" t="n">
        <v>4.038741</v>
      </c>
      <c r="J3481" s="224" t="n">
        <f aca="false">ROUND(D3481/10000,0)</f>
        <v>2018</v>
      </c>
      <c r="K3481" s="224" t="n">
        <f aca="false">ROUND((D3481-J3481*10000)/100,0)</f>
        <v>8</v>
      </c>
      <c r="L3481" s="224" t="n">
        <f aca="false">D3481-J3481*10000-K3481*100</f>
        <v>7</v>
      </c>
      <c r="M3481" s="325" t="n">
        <f aca="false">DATE(J3481,K3481,L3481)</f>
        <v>43319</v>
      </c>
      <c r="N3481" s="222" t="n">
        <f aca="false">M3481+E3481</f>
        <v>43319.5567708333</v>
      </c>
      <c r="O3481" s="0" t="n">
        <v>98.38</v>
      </c>
      <c r="P3481" s="0" t="n">
        <v>4.038741</v>
      </c>
      <c r="Q3481" s="0" t="s">
        <v>288</v>
      </c>
    </row>
    <row r="3482" customFormat="false" ht="15" hidden="false" customHeight="false" outlineLevel="0" collapsed="false">
      <c r="A3482" s="0" t="s">
        <v>2059</v>
      </c>
      <c r="B3482" s="0" t="s">
        <v>288</v>
      </c>
      <c r="C3482" s="0" t="s">
        <v>325</v>
      </c>
      <c r="D3482" s="0" t="n">
        <v>20180807</v>
      </c>
      <c r="E3482" s="0" t="s">
        <v>2498</v>
      </c>
      <c r="F3482" s="0" t="n">
        <v>10000</v>
      </c>
      <c r="G3482" s="0" t="n">
        <v>98.284</v>
      </c>
      <c r="H3482" s="0" t="n">
        <v>4.062048</v>
      </c>
      <c r="J3482" s="224" t="n">
        <f aca="false">ROUND(D3482/10000,0)</f>
        <v>2018</v>
      </c>
      <c r="K3482" s="224" t="n">
        <f aca="false">ROUND((D3482-J3482*10000)/100,0)</f>
        <v>8</v>
      </c>
      <c r="L3482" s="224" t="n">
        <f aca="false">D3482-J3482*10000-K3482*100</f>
        <v>7</v>
      </c>
      <c r="M3482" s="325" t="n">
        <f aca="false">DATE(J3482,K3482,L3482)</f>
        <v>43319</v>
      </c>
      <c r="N3482" s="222" t="n">
        <f aca="false">M3482+E3482</f>
        <v>43319.5567708333</v>
      </c>
      <c r="O3482" s="0" t="n">
        <v>98.284</v>
      </c>
      <c r="P3482" s="0" t="n">
        <v>4.062048</v>
      </c>
      <c r="Q3482" s="0" t="s">
        <v>288</v>
      </c>
    </row>
    <row r="3483" customFormat="false" ht="15" hidden="false" customHeight="false" outlineLevel="0" collapsed="false">
      <c r="A3483" s="0" t="s">
        <v>2059</v>
      </c>
      <c r="B3483" s="0" t="s">
        <v>288</v>
      </c>
      <c r="C3483" s="0" t="s">
        <v>325</v>
      </c>
      <c r="D3483" s="0" t="n">
        <v>20180807</v>
      </c>
      <c r="E3483" s="0" t="s">
        <v>2499</v>
      </c>
      <c r="F3483" s="0" t="n">
        <v>10000</v>
      </c>
      <c r="G3483" s="0" t="n">
        <v>99.213</v>
      </c>
      <c r="H3483" s="0" t="n">
        <v>3.837608</v>
      </c>
      <c r="J3483" s="224" t="n">
        <f aca="false">ROUND(D3483/10000,0)</f>
        <v>2018</v>
      </c>
      <c r="K3483" s="224" t="n">
        <f aca="false">ROUND((D3483-J3483*10000)/100,0)</f>
        <v>8</v>
      </c>
      <c r="L3483" s="224" t="n">
        <f aca="false">D3483-J3483*10000-K3483*100</f>
        <v>7</v>
      </c>
      <c r="M3483" s="325" t="n">
        <f aca="false">DATE(J3483,K3483,L3483)</f>
        <v>43319</v>
      </c>
      <c r="N3483" s="222" t="n">
        <f aca="false">M3483+E3483</f>
        <v>43319.5861805556</v>
      </c>
      <c r="O3483" s="0" t="n">
        <v>99.213</v>
      </c>
      <c r="P3483" s="0" t="n">
        <v>3.837608</v>
      </c>
      <c r="Q3483" s="0" t="s">
        <v>288</v>
      </c>
    </row>
    <row r="3484" customFormat="false" ht="15" hidden="false" customHeight="false" outlineLevel="0" collapsed="false">
      <c r="A3484" s="0" t="s">
        <v>2059</v>
      </c>
      <c r="B3484" s="0" t="s">
        <v>288</v>
      </c>
      <c r="C3484" s="0" t="s">
        <v>325</v>
      </c>
      <c r="D3484" s="0" t="n">
        <v>20180807</v>
      </c>
      <c r="E3484" s="0" t="s">
        <v>2499</v>
      </c>
      <c r="F3484" s="0" t="n">
        <v>10000</v>
      </c>
      <c r="G3484" s="0" t="n">
        <v>98.327</v>
      </c>
      <c r="H3484" s="0" t="n">
        <v>4.051605</v>
      </c>
      <c r="J3484" s="224" t="n">
        <f aca="false">ROUND(D3484/10000,0)</f>
        <v>2018</v>
      </c>
      <c r="K3484" s="224" t="n">
        <f aca="false">ROUND((D3484-J3484*10000)/100,0)</f>
        <v>8</v>
      </c>
      <c r="L3484" s="224" t="n">
        <f aca="false">D3484-J3484*10000-K3484*100</f>
        <v>7</v>
      </c>
      <c r="M3484" s="325" t="n">
        <f aca="false">DATE(J3484,K3484,L3484)</f>
        <v>43319</v>
      </c>
      <c r="N3484" s="222" t="n">
        <f aca="false">M3484+E3484</f>
        <v>43319.5861805556</v>
      </c>
      <c r="O3484" s="0" t="n">
        <v>98.327</v>
      </c>
      <c r="P3484" s="0" t="n">
        <v>4.051605</v>
      </c>
      <c r="Q3484" s="0" t="s">
        <v>288</v>
      </c>
    </row>
    <row r="3485" customFormat="false" ht="15" hidden="false" customHeight="false" outlineLevel="0" collapsed="false">
      <c r="A3485" s="0" t="s">
        <v>2059</v>
      </c>
      <c r="B3485" s="0" t="s">
        <v>288</v>
      </c>
      <c r="C3485" s="0" t="s">
        <v>325</v>
      </c>
      <c r="D3485" s="0" t="n">
        <v>20180807</v>
      </c>
      <c r="E3485" s="0" t="s">
        <v>2500</v>
      </c>
      <c r="F3485" s="0" t="n">
        <v>10000</v>
      </c>
      <c r="G3485" s="0" t="n">
        <v>98.327</v>
      </c>
      <c r="H3485" s="0" t="n">
        <v>4.051605</v>
      </c>
      <c r="J3485" s="224" t="n">
        <f aca="false">ROUND(D3485/10000,0)</f>
        <v>2018</v>
      </c>
      <c r="K3485" s="224" t="n">
        <f aca="false">ROUND((D3485-J3485*10000)/100,0)</f>
        <v>8</v>
      </c>
      <c r="L3485" s="224" t="n">
        <f aca="false">D3485-J3485*10000-K3485*100</f>
        <v>7</v>
      </c>
      <c r="M3485" s="325" t="n">
        <f aca="false">DATE(J3485,K3485,L3485)</f>
        <v>43319</v>
      </c>
      <c r="N3485" s="222" t="n">
        <f aca="false">M3485+E3485</f>
        <v>43319.5862037037</v>
      </c>
      <c r="O3485" s="0" t="n">
        <v>98.327</v>
      </c>
      <c r="P3485" s="0" t="n">
        <v>4.051605</v>
      </c>
      <c r="Q3485" s="0" t="s">
        <v>288</v>
      </c>
    </row>
    <row r="3486" customFormat="false" ht="15" hidden="false" customHeight="false" outlineLevel="0" collapsed="false">
      <c r="A3486" s="0" t="s">
        <v>2059</v>
      </c>
      <c r="B3486" s="0" t="s">
        <v>288</v>
      </c>
      <c r="C3486" s="0" t="s">
        <v>325</v>
      </c>
      <c r="D3486" s="0" t="n">
        <v>20180807</v>
      </c>
      <c r="E3486" s="0" t="s">
        <v>2501</v>
      </c>
      <c r="F3486" s="0" t="n">
        <v>35000</v>
      </c>
      <c r="G3486" s="0" t="n">
        <v>98.263</v>
      </c>
      <c r="H3486" s="0" t="n">
        <v>4.06715</v>
      </c>
      <c r="J3486" s="224" t="n">
        <f aca="false">ROUND(D3486/10000,0)</f>
        <v>2018</v>
      </c>
      <c r="K3486" s="224" t="n">
        <f aca="false">ROUND((D3486-J3486*10000)/100,0)</f>
        <v>8</v>
      </c>
      <c r="L3486" s="224" t="n">
        <f aca="false">D3486-J3486*10000-K3486*100</f>
        <v>7</v>
      </c>
      <c r="M3486" s="325" t="n">
        <f aca="false">DATE(J3486,K3486,L3486)</f>
        <v>43319</v>
      </c>
      <c r="N3486" s="222" t="n">
        <f aca="false">M3486+E3486</f>
        <v>43319.5919444444</v>
      </c>
      <c r="O3486" s="0" t="n">
        <v>98.263</v>
      </c>
      <c r="P3486" s="0" t="n">
        <v>4.06715</v>
      </c>
      <c r="Q3486" s="0" t="s">
        <v>288</v>
      </c>
    </row>
    <row r="3487" customFormat="false" ht="15" hidden="false" customHeight="false" outlineLevel="0" collapsed="false">
      <c r="A3487" s="0" t="s">
        <v>2059</v>
      </c>
      <c r="B3487" s="0" t="s">
        <v>288</v>
      </c>
      <c r="C3487" s="0" t="s">
        <v>325</v>
      </c>
      <c r="D3487" s="0" t="n">
        <v>20180807</v>
      </c>
      <c r="E3487" s="0" t="s">
        <v>2501</v>
      </c>
      <c r="F3487" s="0" t="n">
        <v>35000</v>
      </c>
      <c r="G3487" s="0" t="n">
        <v>98.363</v>
      </c>
      <c r="H3487" s="0" t="n">
        <v>4.042866</v>
      </c>
      <c r="J3487" s="224" t="n">
        <f aca="false">ROUND(D3487/10000,0)</f>
        <v>2018</v>
      </c>
      <c r="K3487" s="224" t="n">
        <f aca="false">ROUND((D3487-J3487*10000)/100,0)</f>
        <v>8</v>
      </c>
      <c r="L3487" s="224" t="n">
        <f aca="false">D3487-J3487*10000-K3487*100</f>
        <v>7</v>
      </c>
      <c r="M3487" s="325" t="n">
        <f aca="false">DATE(J3487,K3487,L3487)</f>
        <v>43319</v>
      </c>
      <c r="N3487" s="222" t="n">
        <f aca="false">M3487+E3487</f>
        <v>43319.5919444444</v>
      </c>
      <c r="O3487" s="0" t="n">
        <v>98.363</v>
      </c>
      <c r="P3487" s="0" t="n">
        <v>4.042866</v>
      </c>
      <c r="Q3487" s="0" t="s">
        <v>288</v>
      </c>
    </row>
    <row r="3488" customFormat="false" ht="15" hidden="false" customHeight="false" outlineLevel="0" collapsed="false">
      <c r="A3488" s="0" t="s">
        <v>2059</v>
      </c>
      <c r="B3488" s="0" t="s">
        <v>288</v>
      </c>
      <c r="C3488" s="0" t="s">
        <v>325</v>
      </c>
      <c r="D3488" s="0" t="n">
        <v>20180807</v>
      </c>
      <c r="E3488" s="0" t="s">
        <v>2501</v>
      </c>
      <c r="F3488" s="0" t="n">
        <v>35000</v>
      </c>
      <c r="G3488" s="0" t="n">
        <v>98.263</v>
      </c>
      <c r="H3488" s="0" t="n">
        <v>4.06715</v>
      </c>
      <c r="J3488" s="224" t="n">
        <f aca="false">ROUND(D3488/10000,0)</f>
        <v>2018</v>
      </c>
      <c r="K3488" s="224" t="n">
        <f aca="false">ROUND((D3488-J3488*10000)/100,0)</f>
        <v>8</v>
      </c>
      <c r="L3488" s="224" t="n">
        <f aca="false">D3488-J3488*10000-K3488*100</f>
        <v>7</v>
      </c>
      <c r="M3488" s="325" t="n">
        <f aca="false">DATE(J3488,K3488,L3488)</f>
        <v>43319</v>
      </c>
      <c r="N3488" s="222" t="n">
        <f aca="false">M3488+E3488</f>
        <v>43319.5919444444</v>
      </c>
      <c r="O3488" s="0" t="n">
        <v>98.263</v>
      </c>
      <c r="P3488" s="0" t="n">
        <v>4.06715</v>
      </c>
      <c r="Q3488" s="0" t="s">
        <v>288</v>
      </c>
    </row>
    <row r="3489" customFormat="false" ht="15" hidden="false" customHeight="false" outlineLevel="0" collapsed="false">
      <c r="A3489" s="0" t="s">
        <v>2059</v>
      </c>
      <c r="B3489" s="0" t="s">
        <v>288</v>
      </c>
      <c r="C3489" s="0" t="s">
        <v>325</v>
      </c>
      <c r="D3489" s="0" t="n">
        <v>20180807</v>
      </c>
      <c r="E3489" s="0" t="s">
        <v>2502</v>
      </c>
      <c r="F3489" s="0" t="n">
        <v>10000</v>
      </c>
      <c r="G3489" s="0" t="n">
        <v>98.27</v>
      </c>
      <c r="H3489" s="0" t="n">
        <v>4.065449</v>
      </c>
      <c r="J3489" s="224" t="n">
        <f aca="false">ROUND(D3489/10000,0)</f>
        <v>2018</v>
      </c>
      <c r="K3489" s="224" t="n">
        <f aca="false">ROUND((D3489-J3489*10000)/100,0)</f>
        <v>8</v>
      </c>
      <c r="L3489" s="224" t="n">
        <f aca="false">D3489-J3489*10000-K3489*100</f>
        <v>7</v>
      </c>
      <c r="M3489" s="325" t="n">
        <f aca="false">DATE(J3489,K3489,L3489)</f>
        <v>43319</v>
      </c>
      <c r="N3489" s="222" t="n">
        <f aca="false">M3489+E3489</f>
        <v>43319.622337963</v>
      </c>
      <c r="O3489" s="0" t="n">
        <v>98.27</v>
      </c>
      <c r="P3489" s="0" t="n">
        <v>4.065449</v>
      </c>
      <c r="Q3489" s="0" t="s">
        <v>288</v>
      </c>
    </row>
    <row r="3490" customFormat="false" ht="15" hidden="false" customHeight="false" outlineLevel="0" collapsed="false">
      <c r="A3490" s="0" t="s">
        <v>2059</v>
      </c>
      <c r="B3490" s="0" t="s">
        <v>288</v>
      </c>
      <c r="C3490" s="0" t="s">
        <v>325</v>
      </c>
      <c r="D3490" s="0" t="n">
        <v>20180807</v>
      </c>
      <c r="E3490" s="0" t="s">
        <v>2502</v>
      </c>
      <c r="F3490" s="0" t="n">
        <v>10000</v>
      </c>
      <c r="G3490" s="0" t="n">
        <v>98.27</v>
      </c>
      <c r="H3490" s="0" t="n">
        <v>4.065449</v>
      </c>
      <c r="J3490" s="224" t="n">
        <f aca="false">ROUND(D3490/10000,0)</f>
        <v>2018</v>
      </c>
      <c r="K3490" s="224" t="n">
        <f aca="false">ROUND((D3490-J3490*10000)/100,0)</f>
        <v>8</v>
      </c>
      <c r="L3490" s="224" t="n">
        <f aca="false">D3490-J3490*10000-K3490*100</f>
        <v>7</v>
      </c>
      <c r="M3490" s="325" t="n">
        <f aca="false">DATE(J3490,K3490,L3490)</f>
        <v>43319</v>
      </c>
      <c r="N3490" s="222" t="n">
        <f aca="false">M3490+E3490</f>
        <v>43319.622337963</v>
      </c>
      <c r="O3490" s="0" t="n">
        <v>98.27</v>
      </c>
      <c r="P3490" s="0" t="n">
        <v>4.065449</v>
      </c>
      <c r="Q3490" s="0" t="s">
        <v>288</v>
      </c>
    </row>
    <row r="3491" customFormat="false" ht="15" hidden="false" customHeight="false" outlineLevel="0" collapsed="false">
      <c r="A3491" s="0" t="s">
        <v>2059</v>
      </c>
      <c r="B3491" s="0" t="s">
        <v>288</v>
      </c>
      <c r="C3491" s="0" t="s">
        <v>325</v>
      </c>
      <c r="D3491" s="0" t="n">
        <v>20180807</v>
      </c>
      <c r="E3491" s="0" t="s">
        <v>2503</v>
      </c>
      <c r="F3491" s="0" t="n">
        <v>10000</v>
      </c>
      <c r="G3491" s="0" t="n">
        <v>98.27</v>
      </c>
      <c r="H3491" s="0" t="n">
        <v>4.065449</v>
      </c>
      <c r="J3491" s="224" t="n">
        <f aca="false">ROUND(D3491/10000,0)</f>
        <v>2018</v>
      </c>
      <c r="K3491" s="224" t="n">
        <f aca="false">ROUND((D3491-J3491*10000)/100,0)</f>
        <v>8</v>
      </c>
      <c r="L3491" s="224" t="n">
        <f aca="false">D3491-J3491*10000-K3491*100</f>
        <v>7</v>
      </c>
      <c r="M3491" s="325" t="n">
        <f aca="false">DATE(J3491,K3491,L3491)</f>
        <v>43319</v>
      </c>
      <c r="N3491" s="222" t="n">
        <f aca="false">M3491+E3491</f>
        <v>43319.6229513889</v>
      </c>
      <c r="O3491" s="0" t="n">
        <v>98.27</v>
      </c>
      <c r="P3491" s="0" t="n">
        <v>4.065449</v>
      </c>
      <c r="Q3491" s="0" t="s">
        <v>288</v>
      </c>
    </row>
    <row r="3492" customFormat="false" ht="15" hidden="false" customHeight="false" outlineLevel="0" collapsed="false">
      <c r="A3492" s="0" t="s">
        <v>2059</v>
      </c>
      <c r="B3492" s="0" t="s">
        <v>288</v>
      </c>
      <c r="C3492" s="0" t="s">
        <v>325</v>
      </c>
      <c r="D3492" s="0" t="n">
        <v>20180807</v>
      </c>
      <c r="E3492" s="0" t="s">
        <v>758</v>
      </c>
      <c r="F3492" s="0" t="n">
        <v>30000</v>
      </c>
      <c r="G3492" s="0" t="n">
        <v>99.6171</v>
      </c>
      <c r="H3492" s="0" t="n">
        <v>3.740742</v>
      </c>
      <c r="J3492" s="224" t="n">
        <f aca="false">ROUND(D3492/10000,0)</f>
        <v>2018</v>
      </c>
      <c r="K3492" s="224" t="n">
        <f aca="false">ROUND((D3492-J3492*10000)/100,0)</f>
        <v>8</v>
      </c>
      <c r="L3492" s="224" t="n">
        <f aca="false">D3492-J3492*10000-K3492*100</f>
        <v>7</v>
      </c>
      <c r="M3492" s="325" t="n">
        <f aca="false">DATE(J3492,K3492,L3492)</f>
        <v>43319</v>
      </c>
      <c r="N3492" s="222" t="n">
        <f aca="false">M3492+E3492</f>
        <v>43319.6316898148</v>
      </c>
      <c r="O3492" s="0" t="n">
        <v>99.6171</v>
      </c>
      <c r="P3492" s="0" t="n">
        <v>3.740742</v>
      </c>
      <c r="Q3492" s="0" t="s">
        <v>288</v>
      </c>
    </row>
    <row r="3493" customFormat="false" ht="15" hidden="false" customHeight="false" outlineLevel="0" collapsed="false">
      <c r="A3493" s="0" t="s">
        <v>2059</v>
      </c>
      <c r="B3493" s="0" t="s">
        <v>288</v>
      </c>
      <c r="C3493" s="0" t="s">
        <v>325</v>
      </c>
      <c r="D3493" s="0" t="n">
        <v>20180807</v>
      </c>
      <c r="E3493" s="0" t="s">
        <v>758</v>
      </c>
      <c r="F3493" s="0" t="n">
        <v>30000</v>
      </c>
      <c r="G3493" s="0" t="n">
        <v>98.2661</v>
      </c>
      <c r="H3493" s="0" t="n">
        <v>4.066396</v>
      </c>
      <c r="J3493" s="224" t="n">
        <f aca="false">ROUND(D3493/10000,0)</f>
        <v>2018</v>
      </c>
      <c r="K3493" s="224" t="n">
        <f aca="false">ROUND((D3493-J3493*10000)/100,0)</f>
        <v>8</v>
      </c>
      <c r="L3493" s="224" t="n">
        <f aca="false">D3493-J3493*10000-K3493*100</f>
        <v>7</v>
      </c>
      <c r="M3493" s="325" t="n">
        <f aca="false">DATE(J3493,K3493,L3493)</f>
        <v>43319</v>
      </c>
      <c r="N3493" s="222" t="n">
        <f aca="false">M3493+E3493</f>
        <v>43319.6316898148</v>
      </c>
      <c r="O3493" s="0" t="n">
        <v>98.2661</v>
      </c>
      <c r="P3493" s="0" t="n">
        <v>4.066396</v>
      </c>
      <c r="Q3493" s="0" t="s">
        <v>288</v>
      </c>
    </row>
    <row r="3494" customFormat="false" ht="15" hidden="false" customHeight="false" outlineLevel="0" collapsed="false">
      <c r="A3494" s="0" t="s">
        <v>2059</v>
      </c>
      <c r="B3494" s="0" t="s">
        <v>288</v>
      </c>
      <c r="C3494" s="0" t="s">
        <v>325</v>
      </c>
      <c r="D3494" s="0" t="n">
        <v>20180807</v>
      </c>
      <c r="E3494" s="0" t="s">
        <v>2504</v>
      </c>
      <c r="F3494" s="0" t="n">
        <v>20000</v>
      </c>
      <c r="G3494" s="0" t="n">
        <v>98.342</v>
      </c>
      <c r="H3494" s="0" t="n">
        <v>4.047963</v>
      </c>
      <c r="J3494" s="224" t="n">
        <f aca="false">ROUND(D3494/10000,0)</f>
        <v>2018</v>
      </c>
      <c r="K3494" s="224" t="n">
        <f aca="false">ROUND((D3494-J3494*10000)/100,0)</f>
        <v>8</v>
      </c>
      <c r="L3494" s="224" t="n">
        <f aca="false">D3494-J3494*10000-K3494*100</f>
        <v>7</v>
      </c>
      <c r="M3494" s="325" t="n">
        <f aca="false">DATE(J3494,K3494,L3494)</f>
        <v>43319</v>
      </c>
      <c r="N3494" s="222" t="n">
        <f aca="false">M3494+E3494</f>
        <v>43319.6351851852</v>
      </c>
      <c r="O3494" s="0" t="n">
        <v>98.342</v>
      </c>
      <c r="P3494" s="0" t="n">
        <v>4.047963</v>
      </c>
      <c r="Q3494" s="0" t="s">
        <v>288</v>
      </c>
    </row>
    <row r="3495" customFormat="false" ht="15" hidden="false" customHeight="false" outlineLevel="0" collapsed="false">
      <c r="A3495" s="0" t="s">
        <v>2059</v>
      </c>
      <c r="B3495" s="0" t="s">
        <v>288</v>
      </c>
      <c r="C3495" s="0" t="s">
        <v>325</v>
      </c>
      <c r="D3495" s="0" t="n">
        <v>20180807</v>
      </c>
      <c r="E3495" s="0" t="s">
        <v>2505</v>
      </c>
      <c r="F3495" s="0" t="n">
        <v>25000</v>
      </c>
      <c r="G3495" s="0" t="n">
        <v>99.6214</v>
      </c>
      <c r="H3495" s="0" t="n">
        <v>3.739714</v>
      </c>
      <c r="J3495" s="224" t="n">
        <f aca="false">ROUND(D3495/10000,0)</f>
        <v>2018</v>
      </c>
      <c r="K3495" s="224" t="n">
        <f aca="false">ROUND((D3495-J3495*10000)/100,0)</f>
        <v>8</v>
      </c>
      <c r="L3495" s="224" t="n">
        <f aca="false">D3495-J3495*10000-K3495*100</f>
        <v>7</v>
      </c>
      <c r="M3495" s="325" t="n">
        <f aca="false">DATE(J3495,K3495,L3495)</f>
        <v>43319</v>
      </c>
      <c r="N3495" s="222" t="n">
        <f aca="false">M3495+E3495</f>
        <v>43319.6362615741</v>
      </c>
      <c r="O3495" s="0" t="n">
        <v>99.6214</v>
      </c>
      <c r="P3495" s="0" t="n">
        <v>3.739714</v>
      </c>
      <c r="Q3495" s="0" t="s">
        <v>288</v>
      </c>
    </row>
    <row r="3496" customFormat="false" ht="15" hidden="false" customHeight="false" outlineLevel="0" collapsed="false">
      <c r="A3496" s="0" t="s">
        <v>2059</v>
      </c>
      <c r="B3496" s="0" t="s">
        <v>288</v>
      </c>
      <c r="C3496" s="0" t="s">
        <v>325</v>
      </c>
      <c r="D3496" s="0" t="n">
        <v>20180807</v>
      </c>
      <c r="E3496" s="0" t="s">
        <v>2505</v>
      </c>
      <c r="F3496" s="0" t="n">
        <v>25000</v>
      </c>
      <c r="G3496" s="0" t="n">
        <v>98.2714</v>
      </c>
      <c r="H3496" s="0" t="n">
        <v>4.065109</v>
      </c>
      <c r="J3496" s="224" t="n">
        <f aca="false">ROUND(D3496/10000,0)</f>
        <v>2018</v>
      </c>
      <c r="K3496" s="224" t="n">
        <f aca="false">ROUND((D3496-J3496*10000)/100,0)</f>
        <v>8</v>
      </c>
      <c r="L3496" s="224" t="n">
        <f aca="false">D3496-J3496*10000-K3496*100</f>
        <v>7</v>
      </c>
      <c r="M3496" s="325" t="n">
        <f aca="false">DATE(J3496,K3496,L3496)</f>
        <v>43319</v>
      </c>
      <c r="N3496" s="222" t="n">
        <f aca="false">M3496+E3496</f>
        <v>43319.6362615741</v>
      </c>
      <c r="O3496" s="0" t="n">
        <v>98.2714</v>
      </c>
      <c r="P3496" s="0" t="n">
        <v>4.065109</v>
      </c>
      <c r="Q3496" s="0" t="s">
        <v>288</v>
      </c>
    </row>
    <row r="3497" customFormat="false" ht="15" hidden="false" customHeight="false" outlineLevel="0" collapsed="false">
      <c r="A3497" s="0" t="s">
        <v>2059</v>
      </c>
      <c r="B3497" s="0" t="s">
        <v>288</v>
      </c>
      <c r="C3497" s="0" t="s">
        <v>325</v>
      </c>
      <c r="D3497" s="0" t="n">
        <v>20180807</v>
      </c>
      <c r="E3497" s="0" t="s">
        <v>2506</v>
      </c>
      <c r="F3497" s="0" t="n">
        <v>20000</v>
      </c>
      <c r="G3497" s="0" t="n">
        <v>99.33</v>
      </c>
      <c r="H3497" s="0" t="n">
        <v>3.809515</v>
      </c>
      <c r="J3497" s="224" t="n">
        <f aca="false">ROUND(D3497/10000,0)</f>
        <v>2018</v>
      </c>
      <c r="K3497" s="224" t="n">
        <f aca="false">ROUND((D3497-J3497*10000)/100,0)</f>
        <v>8</v>
      </c>
      <c r="L3497" s="224" t="n">
        <f aca="false">D3497-J3497*10000-K3497*100</f>
        <v>7</v>
      </c>
      <c r="M3497" s="325" t="n">
        <f aca="false">DATE(J3497,K3497,L3497)</f>
        <v>43319</v>
      </c>
      <c r="N3497" s="222" t="n">
        <f aca="false">M3497+E3497</f>
        <v>43319.6373032407</v>
      </c>
      <c r="O3497" s="0" t="n">
        <v>99.33</v>
      </c>
      <c r="P3497" s="0" t="n">
        <v>3.809515</v>
      </c>
      <c r="Q3497" s="0" t="s">
        <v>288</v>
      </c>
    </row>
    <row r="3498" customFormat="false" ht="15" hidden="false" customHeight="false" outlineLevel="0" collapsed="false">
      <c r="A3498" s="0" t="s">
        <v>2059</v>
      </c>
      <c r="B3498" s="0" t="s">
        <v>288</v>
      </c>
      <c r="C3498" s="0" t="s">
        <v>325</v>
      </c>
      <c r="D3498" s="0" t="n">
        <v>20180807</v>
      </c>
      <c r="E3498" s="0" t="s">
        <v>2507</v>
      </c>
      <c r="F3498" s="0" t="n">
        <v>20000</v>
      </c>
      <c r="G3498" s="0" t="n">
        <v>98.2</v>
      </c>
      <c r="H3498" s="0" t="n">
        <v>4.082463</v>
      </c>
      <c r="J3498" s="224" t="n">
        <f aca="false">ROUND(D3498/10000,0)</f>
        <v>2018</v>
      </c>
      <c r="K3498" s="224" t="n">
        <f aca="false">ROUND((D3498-J3498*10000)/100,0)</f>
        <v>8</v>
      </c>
      <c r="L3498" s="224" t="n">
        <f aca="false">D3498-J3498*10000-K3498*100</f>
        <v>7</v>
      </c>
      <c r="M3498" s="325" t="n">
        <f aca="false">DATE(J3498,K3498,L3498)</f>
        <v>43319</v>
      </c>
      <c r="N3498" s="222" t="n">
        <f aca="false">M3498+E3498</f>
        <v>43319.6375810185</v>
      </c>
      <c r="O3498" s="0" t="n">
        <v>98.2</v>
      </c>
      <c r="P3498" s="0" t="n">
        <v>4.082463</v>
      </c>
      <c r="Q3498" s="0" t="s">
        <v>288</v>
      </c>
    </row>
    <row r="3499" customFormat="false" ht="15" hidden="false" customHeight="false" outlineLevel="0" collapsed="false">
      <c r="A3499" s="0" t="s">
        <v>2059</v>
      </c>
      <c r="B3499" s="0" t="s">
        <v>288</v>
      </c>
      <c r="C3499" s="0" t="s">
        <v>325</v>
      </c>
      <c r="D3499" s="0" t="n">
        <v>20180807</v>
      </c>
      <c r="E3499" s="0" t="s">
        <v>2507</v>
      </c>
      <c r="F3499" s="0" t="n">
        <v>20000</v>
      </c>
      <c r="G3499" s="0" t="n">
        <v>98.3</v>
      </c>
      <c r="H3499" s="0" t="n">
        <v>4.058161</v>
      </c>
      <c r="J3499" s="224" t="n">
        <f aca="false">ROUND(D3499/10000,0)</f>
        <v>2018</v>
      </c>
      <c r="K3499" s="224" t="n">
        <f aca="false">ROUND((D3499-J3499*10000)/100,0)</f>
        <v>8</v>
      </c>
      <c r="L3499" s="224" t="n">
        <f aca="false">D3499-J3499*10000-K3499*100</f>
        <v>7</v>
      </c>
      <c r="M3499" s="325" t="n">
        <f aca="false">DATE(J3499,K3499,L3499)</f>
        <v>43319</v>
      </c>
      <c r="N3499" s="222" t="n">
        <f aca="false">M3499+E3499</f>
        <v>43319.6375810185</v>
      </c>
      <c r="O3499" s="0" t="n">
        <v>98.3</v>
      </c>
      <c r="P3499" s="0" t="n">
        <v>4.058161</v>
      </c>
      <c r="Q3499" s="0" t="s">
        <v>288</v>
      </c>
    </row>
    <row r="3500" customFormat="false" ht="15" hidden="false" customHeight="false" outlineLevel="0" collapsed="false">
      <c r="A3500" s="0" t="s">
        <v>2059</v>
      </c>
      <c r="B3500" s="0" t="s">
        <v>288</v>
      </c>
      <c r="C3500" s="0" t="s">
        <v>325</v>
      </c>
      <c r="D3500" s="0" t="n">
        <v>20180807</v>
      </c>
      <c r="E3500" s="0" t="s">
        <v>2507</v>
      </c>
      <c r="F3500" s="0" t="n">
        <v>20000</v>
      </c>
      <c r="G3500" s="0" t="n">
        <v>98.2</v>
      </c>
      <c r="H3500" s="0" t="n">
        <v>4.082463</v>
      </c>
      <c r="J3500" s="224" t="n">
        <f aca="false">ROUND(D3500/10000,0)</f>
        <v>2018</v>
      </c>
      <c r="K3500" s="224" t="n">
        <f aca="false">ROUND((D3500-J3500*10000)/100,0)</f>
        <v>8</v>
      </c>
      <c r="L3500" s="224" t="n">
        <f aca="false">D3500-J3500*10000-K3500*100</f>
        <v>7</v>
      </c>
      <c r="M3500" s="325" t="n">
        <f aca="false">DATE(J3500,K3500,L3500)</f>
        <v>43319</v>
      </c>
      <c r="N3500" s="222" t="n">
        <f aca="false">M3500+E3500</f>
        <v>43319.6375810185</v>
      </c>
      <c r="O3500" s="0" t="n">
        <v>98.2</v>
      </c>
      <c r="P3500" s="0" t="n">
        <v>4.082463</v>
      </c>
      <c r="Q3500" s="0" t="s">
        <v>288</v>
      </c>
    </row>
    <row r="3501" customFormat="false" ht="15" hidden="false" customHeight="false" outlineLevel="0" collapsed="false">
      <c r="A3501" s="0" t="s">
        <v>2059</v>
      </c>
      <c r="B3501" s="0" t="s">
        <v>288</v>
      </c>
      <c r="C3501" s="0" t="s">
        <v>325</v>
      </c>
      <c r="D3501" s="0" t="n">
        <v>20180807</v>
      </c>
      <c r="E3501" s="0" t="s">
        <v>2508</v>
      </c>
      <c r="F3501" s="0" t="n">
        <v>200000</v>
      </c>
      <c r="G3501" s="0" t="n">
        <v>98.35</v>
      </c>
      <c r="H3501" s="0" t="n">
        <v>4.046021</v>
      </c>
      <c r="J3501" s="224" t="n">
        <f aca="false">ROUND(D3501/10000,0)</f>
        <v>2018</v>
      </c>
      <c r="K3501" s="224" t="n">
        <f aca="false">ROUND((D3501-J3501*10000)/100,0)</f>
        <v>8</v>
      </c>
      <c r="L3501" s="224" t="n">
        <f aca="false">D3501-J3501*10000-K3501*100</f>
        <v>7</v>
      </c>
      <c r="M3501" s="325" t="n">
        <f aca="false">DATE(J3501,K3501,L3501)</f>
        <v>43319</v>
      </c>
      <c r="N3501" s="222" t="n">
        <f aca="false">M3501+E3501</f>
        <v>43319.6618981482</v>
      </c>
      <c r="O3501" s="0" t="n">
        <v>98.35</v>
      </c>
      <c r="P3501" s="0" t="n">
        <v>4.046021</v>
      </c>
      <c r="Q3501" s="0" t="s">
        <v>288</v>
      </c>
    </row>
    <row r="3502" customFormat="false" ht="15" hidden="false" customHeight="false" outlineLevel="0" collapsed="false">
      <c r="A3502" s="0" t="s">
        <v>2059</v>
      </c>
      <c r="B3502" s="0" t="s">
        <v>288</v>
      </c>
      <c r="C3502" s="0" t="s">
        <v>325</v>
      </c>
      <c r="D3502" s="0" t="n">
        <v>20180807</v>
      </c>
      <c r="E3502" s="0" t="s">
        <v>2508</v>
      </c>
      <c r="F3502" s="0" t="n">
        <v>200000</v>
      </c>
      <c r="G3502" s="0" t="n">
        <v>98.35</v>
      </c>
      <c r="H3502" s="0" t="n">
        <v>4.046021</v>
      </c>
      <c r="J3502" s="224" t="n">
        <f aca="false">ROUND(D3502/10000,0)</f>
        <v>2018</v>
      </c>
      <c r="K3502" s="224" t="n">
        <f aca="false">ROUND((D3502-J3502*10000)/100,0)</f>
        <v>8</v>
      </c>
      <c r="L3502" s="224" t="n">
        <f aca="false">D3502-J3502*10000-K3502*100</f>
        <v>7</v>
      </c>
      <c r="M3502" s="325" t="n">
        <f aca="false">DATE(J3502,K3502,L3502)</f>
        <v>43319</v>
      </c>
      <c r="N3502" s="222" t="n">
        <f aca="false">M3502+E3502</f>
        <v>43319.6618981482</v>
      </c>
      <c r="O3502" s="0" t="n">
        <v>98.35</v>
      </c>
      <c r="P3502" s="0" t="n">
        <v>4.046021</v>
      </c>
      <c r="Q3502" s="0" t="s">
        <v>288</v>
      </c>
    </row>
    <row r="3503" customFormat="false" ht="15" hidden="false" customHeight="false" outlineLevel="0" collapsed="false">
      <c r="A3503" s="0" t="s">
        <v>2059</v>
      </c>
      <c r="B3503" s="0" t="s">
        <v>288</v>
      </c>
      <c r="C3503" s="0" t="s">
        <v>325</v>
      </c>
      <c r="D3503" s="0" t="n">
        <v>20180807</v>
      </c>
      <c r="E3503" s="0" t="s">
        <v>2509</v>
      </c>
      <c r="F3503" s="0" t="n">
        <v>80000</v>
      </c>
      <c r="G3503" s="0" t="n">
        <v>98.15</v>
      </c>
      <c r="H3503" s="0" t="n">
        <v>4.094625</v>
      </c>
      <c r="J3503" s="224" t="n">
        <f aca="false">ROUND(D3503/10000,0)</f>
        <v>2018</v>
      </c>
      <c r="K3503" s="224" t="n">
        <f aca="false">ROUND((D3503-J3503*10000)/100,0)</f>
        <v>8</v>
      </c>
      <c r="L3503" s="224" t="n">
        <f aca="false">D3503-J3503*10000-K3503*100</f>
        <v>7</v>
      </c>
      <c r="M3503" s="325" t="n">
        <f aca="false">DATE(J3503,K3503,L3503)</f>
        <v>43319</v>
      </c>
      <c r="N3503" s="222" t="n">
        <f aca="false">M3503+E3503</f>
        <v>43319.6651851852</v>
      </c>
      <c r="O3503" s="0" t="n">
        <v>98.15</v>
      </c>
      <c r="P3503" s="0" t="n">
        <v>4.094625</v>
      </c>
      <c r="Q3503" s="0" t="s">
        <v>288</v>
      </c>
    </row>
    <row r="3504" customFormat="false" ht="15" hidden="false" customHeight="false" outlineLevel="0" collapsed="false">
      <c r="A3504" s="0" t="s">
        <v>2059</v>
      </c>
      <c r="B3504" s="0" t="s">
        <v>288</v>
      </c>
      <c r="C3504" s="0" t="s">
        <v>325</v>
      </c>
      <c r="D3504" s="0" t="n">
        <v>20180808</v>
      </c>
      <c r="E3504" s="0" t="s">
        <v>2510</v>
      </c>
      <c r="F3504" s="0" t="n">
        <v>200000</v>
      </c>
      <c r="G3504" s="0" t="n">
        <v>98.19</v>
      </c>
      <c r="H3504" s="0" t="n">
        <v>4.085151</v>
      </c>
      <c r="J3504" s="224" t="n">
        <f aca="false">ROUND(D3504/10000,0)</f>
        <v>2018</v>
      </c>
      <c r="K3504" s="224" t="n">
        <f aca="false">ROUND((D3504-J3504*10000)/100,0)</f>
        <v>8</v>
      </c>
      <c r="L3504" s="224" t="n">
        <f aca="false">D3504-J3504*10000-K3504*100</f>
        <v>8</v>
      </c>
      <c r="M3504" s="325" t="n">
        <f aca="false">DATE(J3504,K3504,L3504)</f>
        <v>43320</v>
      </c>
      <c r="N3504" s="222" t="n">
        <f aca="false">M3504+E3504</f>
        <v>43320.3709259259</v>
      </c>
      <c r="O3504" s="0" t="n">
        <v>98.19</v>
      </c>
      <c r="P3504" s="0" t="n">
        <v>4.085151</v>
      </c>
      <c r="Q3504" s="0" t="s">
        <v>288</v>
      </c>
    </row>
    <row r="3505" customFormat="false" ht="15" hidden="false" customHeight="false" outlineLevel="0" collapsed="false">
      <c r="A3505" s="0" t="s">
        <v>2059</v>
      </c>
      <c r="B3505" s="0" t="s">
        <v>288</v>
      </c>
      <c r="C3505" s="0" t="s">
        <v>325</v>
      </c>
      <c r="D3505" s="0" t="n">
        <v>20180808</v>
      </c>
      <c r="E3505" s="0" t="s">
        <v>2510</v>
      </c>
      <c r="F3505" s="0" t="n">
        <v>200000</v>
      </c>
      <c r="G3505" s="0" t="n">
        <v>98.19</v>
      </c>
      <c r="H3505" s="0" t="n">
        <v>4.085151</v>
      </c>
      <c r="J3505" s="224" t="n">
        <f aca="false">ROUND(D3505/10000,0)</f>
        <v>2018</v>
      </c>
      <c r="K3505" s="224" t="n">
        <f aca="false">ROUND((D3505-J3505*10000)/100,0)</f>
        <v>8</v>
      </c>
      <c r="L3505" s="224" t="n">
        <f aca="false">D3505-J3505*10000-K3505*100</f>
        <v>8</v>
      </c>
      <c r="M3505" s="325" t="n">
        <f aca="false">DATE(J3505,K3505,L3505)</f>
        <v>43320</v>
      </c>
      <c r="N3505" s="222" t="n">
        <f aca="false">M3505+E3505</f>
        <v>43320.3709259259</v>
      </c>
      <c r="O3505" s="0" t="n">
        <v>98.19</v>
      </c>
      <c r="P3505" s="0" t="n">
        <v>4.085151</v>
      </c>
      <c r="Q3505" s="0" t="s">
        <v>288</v>
      </c>
    </row>
    <row r="3506" customFormat="false" ht="15" hidden="false" customHeight="false" outlineLevel="0" collapsed="false">
      <c r="A3506" s="0" t="s">
        <v>2059</v>
      </c>
      <c r="B3506" s="0" t="s">
        <v>288</v>
      </c>
      <c r="C3506" s="0" t="s">
        <v>325</v>
      </c>
      <c r="D3506" s="0" t="n">
        <v>20180808</v>
      </c>
      <c r="E3506" s="0" t="s">
        <v>2511</v>
      </c>
      <c r="F3506" s="0" t="n">
        <v>100000</v>
      </c>
      <c r="G3506" s="0" t="n">
        <v>98.183</v>
      </c>
      <c r="H3506" s="0" t="n">
        <v>4.086855</v>
      </c>
      <c r="J3506" s="224" t="n">
        <f aca="false">ROUND(D3506/10000,0)</f>
        <v>2018</v>
      </c>
      <c r="K3506" s="224" t="n">
        <f aca="false">ROUND((D3506-J3506*10000)/100,0)</f>
        <v>8</v>
      </c>
      <c r="L3506" s="224" t="n">
        <f aca="false">D3506-J3506*10000-K3506*100</f>
        <v>8</v>
      </c>
      <c r="M3506" s="325" t="n">
        <f aca="false">DATE(J3506,K3506,L3506)</f>
        <v>43320</v>
      </c>
      <c r="N3506" s="222" t="n">
        <f aca="false">M3506+E3506</f>
        <v>43320.3710300926</v>
      </c>
      <c r="O3506" s="0" t="n">
        <v>98.183</v>
      </c>
      <c r="P3506" s="0" t="n">
        <v>4.086855</v>
      </c>
      <c r="Q3506" s="0" t="s">
        <v>288</v>
      </c>
    </row>
    <row r="3507" customFormat="false" ht="15" hidden="false" customHeight="false" outlineLevel="0" collapsed="false">
      <c r="A3507" s="0" t="s">
        <v>2059</v>
      </c>
      <c r="B3507" s="0" t="s">
        <v>288</v>
      </c>
      <c r="C3507" s="0" t="s">
        <v>325</v>
      </c>
      <c r="D3507" s="0" t="n">
        <v>20180808</v>
      </c>
      <c r="E3507" s="0" t="s">
        <v>2512</v>
      </c>
      <c r="F3507" s="0" t="n">
        <v>100000</v>
      </c>
      <c r="G3507" s="0" t="n">
        <v>98.108</v>
      </c>
      <c r="H3507" s="0" t="n">
        <v>4.105114</v>
      </c>
      <c r="J3507" s="224" t="n">
        <f aca="false">ROUND(D3507/10000,0)</f>
        <v>2018</v>
      </c>
      <c r="K3507" s="224" t="n">
        <f aca="false">ROUND((D3507-J3507*10000)/100,0)</f>
        <v>8</v>
      </c>
      <c r="L3507" s="224" t="n">
        <f aca="false">D3507-J3507*10000-K3507*100</f>
        <v>8</v>
      </c>
      <c r="M3507" s="325" t="n">
        <f aca="false">DATE(J3507,K3507,L3507)</f>
        <v>43320</v>
      </c>
      <c r="N3507" s="222" t="n">
        <f aca="false">M3507+E3507</f>
        <v>43320.3710416667</v>
      </c>
      <c r="O3507" s="0" t="n">
        <v>98.108</v>
      </c>
      <c r="P3507" s="0" t="n">
        <v>4.105114</v>
      </c>
      <c r="Q3507" s="0" t="s">
        <v>288</v>
      </c>
    </row>
    <row r="3508" customFormat="false" ht="15" hidden="false" customHeight="false" outlineLevel="0" collapsed="false">
      <c r="A3508" s="0" t="s">
        <v>2059</v>
      </c>
      <c r="B3508" s="0" t="s">
        <v>288</v>
      </c>
      <c r="C3508" s="0" t="s">
        <v>325</v>
      </c>
      <c r="D3508" s="0" t="n">
        <v>20180808</v>
      </c>
      <c r="E3508" s="0" t="s">
        <v>2513</v>
      </c>
      <c r="F3508" s="0" t="n">
        <v>100000</v>
      </c>
      <c r="G3508" s="0" t="n">
        <v>98.183</v>
      </c>
      <c r="H3508" s="0" t="n">
        <v>4.086855</v>
      </c>
      <c r="J3508" s="224" t="n">
        <f aca="false">ROUND(D3508/10000,0)</f>
        <v>2018</v>
      </c>
      <c r="K3508" s="224" t="n">
        <f aca="false">ROUND((D3508-J3508*10000)/100,0)</f>
        <v>8</v>
      </c>
      <c r="L3508" s="224" t="n">
        <f aca="false">D3508-J3508*10000-K3508*100</f>
        <v>8</v>
      </c>
      <c r="M3508" s="325" t="n">
        <f aca="false">DATE(J3508,K3508,L3508)</f>
        <v>43320</v>
      </c>
      <c r="N3508" s="222" t="n">
        <f aca="false">M3508+E3508</f>
        <v>43320.3710648148</v>
      </c>
      <c r="O3508" s="0" t="n">
        <v>98.183</v>
      </c>
      <c r="P3508" s="0" t="n">
        <v>4.086855</v>
      </c>
      <c r="Q3508" s="0" t="s">
        <v>288</v>
      </c>
    </row>
    <row r="3509" customFormat="false" ht="15" hidden="false" customHeight="false" outlineLevel="0" collapsed="false">
      <c r="A3509" s="0" t="s">
        <v>2059</v>
      </c>
      <c r="B3509" s="0" t="s">
        <v>288</v>
      </c>
      <c r="C3509" s="0" t="s">
        <v>325</v>
      </c>
      <c r="D3509" s="0" t="n">
        <v>20180808</v>
      </c>
      <c r="E3509" s="0" t="s">
        <v>2514</v>
      </c>
      <c r="F3509" s="0" t="n">
        <v>100000</v>
      </c>
      <c r="G3509" s="0" t="n">
        <v>98.108</v>
      </c>
      <c r="H3509" s="0" t="n">
        <v>4.105114</v>
      </c>
      <c r="J3509" s="224" t="n">
        <f aca="false">ROUND(D3509/10000,0)</f>
        <v>2018</v>
      </c>
      <c r="K3509" s="224" t="n">
        <f aca="false">ROUND((D3509-J3509*10000)/100,0)</f>
        <v>8</v>
      </c>
      <c r="L3509" s="224" t="n">
        <f aca="false">D3509-J3509*10000-K3509*100</f>
        <v>8</v>
      </c>
      <c r="M3509" s="325" t="n">
        <f aca="false">DATE(J3509,K3509,L3509)</f>
        <v>43320</v>
      </c>
      <c r="N3509" s="222" t="n">
        <f aca="false">M3509+E3509</f>
        <v>43320.3710763889</v>
      </c>
      <c r="O3509" s="0" t="n">
        <v>98.108</v>
      </c>
      <c r="P3509" s="0" t="n">
        <v>4.105114</v>
      </c>
      <c r="Q3509" s="0" t="s">
        <v>288</v>
      </c>
    </row>
    <row r="3510" customFormat="false" ht="15" hidden="false" customHeight="false" outlineLevel="0" collapsed="false">
      <c r="A3510" s="0" t="s">
        <v>2059</v>
      </c>
      <c r="B3510" s="0" t="s">
        <v>288</v>
      </c>
      <c r="C3510" s="0" t="s">
        <v>325</v>
      </c>
      <c r="D3510" s="0" t="n">
        <v>20180808</v>
      </c>
      <c r="E3510" s="0" t="s">
        <v>2515</v>
      </c>
      <c r="F3510" s="0" t="s">
        <v>575</v>
      </c>
      <c r="G3510" s="0" t="n">
        <v>98.096</v>
      </c>
      <c r="H3510" s="0" t="n">
        <v>4.108037</v>
      </c>
      <c r="J3510" s="224" t="n">
        <f aca="false">ROUND(D3510/10000,0)</f>
        <v>2018</v>
      </c>
      <c r="K3510" s="224" t="n">
        <f aca="false">ROUND((D3510-J3510*10000)/100,0)</f>
        <v>8</v>
      </c>
      <c r="L3510" s="224" t="n">
        <f aca="false">D3510-J3510*10000-K3510*100</f>
        <v>8</v>
      </c>
      <c r="M3510" s="325" t="n">
        <f aca="false">DATE(J3510,K3510,L3510)</f>
        <v>43320</v>
      </c>
      <c r="N3510" s="222" t="n">
        <f aca="false">M3510+E3510</f>
        <v>43320.3834375</v>
      </c>
      <c r="O3510" s="0" t="n">
        <v>98.096</v>
      </c>
      <c r="P3510" s="0" t="n">
        <v>4.108037</v>
      </c>
      <c r="Q3510" s="0" t="s">
        <v>288</v>
      </c>
    </row>
    <row r="3511" customFormat="false" ht="15" hidden="false" customHeight="false" outlineLevel="0" collapsed="false">
      <c r="A3511" s="0" t="s">
        <v>2059</v>
      </c>
      <c r="B3511" s="0" t="s">
        <v>288</v>
      </c>
      <c r="C3511" s="0" t="s">
        <v>325</v>
      </c>
      <c r="D3511" s="0" t="n">
        <v>20180808</v>
      </c>
      <c r="E3511" s="0" t="s">
        <v>2516</v>
      </c>
      <c r="F3511" s="0" t="s">
        <v>575</v>
      </c>
      <c r="G3511" s="0" t="n">
        <v>98.128</v>
      </c>
      <c r="H3511" s="0" t="n">
        <v>4.100243</v>
      </c>
      <c r="J3511" s="224" t="n">
        <f aca="false">ROUND(D3511/10000,0)</f>
        <v>2018</v>
      </c>
      <c r="K3511" s="224" t="n">
        <f aca="false">ROUND((D3511-J3511*10000)/100,0)</f>
        <v>8</v>
      </c>
      <c r="L3511" s="224" t="n">
        <f aca="false">D3511-J3511*10000-K3511*100</f>
        <v>8</v>
      </c>
      <c r="M3511" s="325" t="n">
        <f aca="false">DATE(J3511,K3511,L3511)</f>
        <v>43320</v>
      </c>
      <c r="N3511" s="222" t="n">
        <f aca="false">M3511+E3511</f>
        <v>43320.3836805556</v>
      </c>
      <c r="O3511" s="0" t="n">
        <v>98.128</v>
      </c>
      <c r="P3511" s="0" t="n">
        <v>4.100243</v>
      </c>
      <c r="Q3511" s="0" t="s">
        <v>288</v>
      </c>
    </row>
    <row r="3512" customFormat="false" ht="15" hidden="false" customHeight="false" outlineLevel="0" collapsed="false">
      <c r="A3512" s="0" t="s">
        <v>2059</v>
      </c>
      <c r="B3512" s="0" t="s">
        <v>288</v>
      </c>
      <c r="C3512" s="0" t="s">
        <v>325</v>
      </c>
      <c r="D3512" s="0" t="n">
        <v>20180808</v>
      </c>
      <c r="E3512" s="0" t="s">
        <v>2517</v>
      </c>
      <c r="F3512" s="0" t="n">
        <v>20000</v>
      </c>
      <c r="G3512" s="0" t="n">
        <v>98.38</v>
      </c>
      <c r="H3512" s="0" t="n">
        <v>4.038971</v>
      </c>
      <c r="J3512" s="224" t="n">
        <f aca="false">ROUND(D3512/10000,0)</f>
        <v>2018</v>
      </c>
      <c r="K3512" s="224" t="n">
        <f aca="false">ROUND((D3512-J3512*10000)/100,0)</f>
        <v>8</v>
      </c>
      <c r="L3512" s="224" t="n">
        <f aca="false">D3512-J3512*10000-K3512*100</f>
        <v>8</v>
      </c>
      <c r="M3512" s="325" t="n">
        <f aca="false">DATE(J3512,K3512,L3512)</f>
        <v>43320</v>
      </c>
      <c r="N3512" s="222" t="n">
        <f aca="false">M3512+E3512</f>
        <v>43320.3970486111</v>
      </c>
      <c r="O3512" s="0" t="n">
        <v>98.38</v>
      </c>
      <c r="P3512" s="0" t="n">
        <v>4.038971</v>
      </c>
      <c r="Q3512" s="0" t="s">
        <v>288</v>
      </c>
    </row>
    <row r="3513" customFormat="false" ht="15" hidden="false" customHeight="false" outlineLevel="0" collapsed="false">
      <c r="A3513" s="0" t="s">
        <v>2059</v>
      </c>
      <c r="B3513" s="0" t="s">
        <v>288</v>
      </c>
      <c r="C3513" s="0" t="s">
        <v>325</v>
      </c>
      <c r="D3513" s="0" t="n">
        <v>20180808</v>
      </c>
      <c r="E3513" s="0" t="s">
        <v>2518</v>
      </c>
      <c r="F3513" s="0" t="n">
        <v>20000</v>
      </c>
      <c r="G3513" s="0" t="n">
        <v>98.28</v>
      </c>
      <c r="H3513" s="0" t="n">
        <v>4.063264</v>
      </c>
      <c r="J3513" s="224" t="n">
        <f aca="false">ROUND(D3513/10000,0)</f>
        <v>2018</v>
      </c>
      <c r="K3513" s="224" t="n">
        <f aca="false">ROUND((D3513-J3513*10000)/100,0)</f>
        <v>8</v>
      </c>
      <c r="L3513" s="224" t="n">
        <f aca="false">D3513-J3513*10000-K3513*100</f>
        <v>8</v>
      </c>
      <c r="M3513" s="325" t="n">
        <f aca="false">DATE(J3513,K3513,L3513)</f>
        <v>43320</v>
      </c>
      <c r="N3513" s="222" t="n">
        <f aca="false">M3513+E3513</f>
        <v>43320.3970601852</v>
      </c>
      <c r="O3513" s="0" t="n">
        <v>98.28</v>
      </c>
      <c r="P3513" s="0" t="n">
        <v>4.063264</v>
      </c>
      <c r="Q3513" s="0" t="s">
        <v>288</v>
      </c>
    </row>
    <row r="3514" customFormat="false" ht="15" hidden="false" customHeight="false" outlineLevel="0" collapsed="false">
      <c r="A3514" s="0" t="s">
        <v>2059</v>
      </c>
      <c r="B3514" s="0" t="s">
        <v>288</v>
      </c>
      <c r="C3514" s="0" t="s">
        <v>325</v>
      </c>
      <c r="D3514" s="0" t="n">
        <v>20180808</v>
      </c>
      <c r="E3514" s="0" t="s">
        <v>2519</v>
      </c>
      <c r="F3514" s="0" t="n">
        <v>30000</v>
      </c>
      <c r="G3514" s="0" t="n">
        <v>98.285</v>
      </c>
      <c r="H3514" s="0" t="n">
        <v>4.062048</v>
      </c>
      <c r="J3514" s="224" t="n">
        <f aca="false">ROUND(D3514/10000,0)</f>
        <v>2018</v>
      </c>
      <c r="K3514" s="224" t="n">
        <f aca="false">ROUND((D3514-J3514*10000)/100,0)</f>
        <v>8</v>
      </c>
      <c r="L3514" s="224" t="n">
        <f aca="false">D3514-J3514*10000-K3514*100</f>
        <v>8</v>
      </c>
      <c r="M3514" s="325" t="n">
        <f aca="false">DATE(J3514,K3514,L3514)</f>
        <v>43320</v>
      </c>
      <c r="N3514" s="222" t="n">
        <f aca="false">M3514+E3514</f>
        <v>43320.4116550926</v>
      </c>
      <c r="O3514" s="0" t="n">
        <v>98.285</v>
      </c>
      <c r="P3514" s="0" t="n">
        <v>4.062048</v>
      </c>
      <c r="Q3514" s="0" t="s">
        <v>288</v>
      </c>
    </row>
    <row r="3515" customFormat="false" ht="15" hidden="false" customHeight="false" outlineLevel="0" collapsed="false">
      <c r="A3515" s="0" t="s">
        <v>2059</v>
      </c>
      <c r="B3515" s="0" t="s">
        <v>288</v>
      </c>
      <c r="C3515" s="0" t="s">
        <v>325</v>
      </c>
      <c r="D3515" s="0" t="n">
        <v>20180808</v>
      </c>
      <c r="E3515" s="0" t="s">
        <v>2519</v>
      </c>
      <c r="F3515" s="0" t="n">
        <v>30000</v>
      </c>
      <c r="G3515" s="0" t="n">
        <v>98.185</v>
      </c>
      <c r="H3515" s="0" t="n">
        <v>4.086368</v>
      </c>
      <c r="J3515" s="224" t="n">
        <f aca="false">ROUND(D3515/10000,0)</f>
        <v>2018</v>
      </c>
      <c r="K3515" s="224" t="n">
        <f aca="false">ROUND((D3515-J3515*10000)/100,0)</f>
        <v>8</v>
      </c>
      <c r="L3515" s="224" t="n">
        <f aca="false">D3515-J3515*10000-K3515*100</f>
        <v>8</v>
      </c>
      <c r="M3515" s="325" t="n">
        <f aca="false">DATE(J3515,K3515,L3515)</f>
        <v>43320</v>
      </c>
      <c r="N3515" s="222" t="n">
        <f aca="false">M3515+E3515</f>
        <v>43320.4116550926</v>
      </c>
      <c r="O3515" s="0" t="n">
        <v>98.185</v>
      </c>
      <c r="P3515" s="0" t="n">
        <v>4.086368</v>
      </c>
      <c r="Q3515" s="0" t="s">
        <v>288</v>
      </c>
    </row>
    <row r="3516" customFormat="false" ht="15" hidden="false" customHeight="false" outlineLevel="0" collapsed="false">
      <c r="A3516" s="0" t="s">
        <v>2059</v>
      </c>
      <c r="B3516" s="0" t="s">
        <v>288</v>
      </c>
      <c r="C3516" s="0" t="s">
        <v>325</v>
      </c>
      <c r="D3516" s="0" t="n">
        <v>20180808</v>
      </c>
      <c r="E3516" s="0" t="s">
        <v>2520</v>
      </c>
      <c r="F3516" s="0" t="n">
        <v>30000</v>
      </c>
      <c r="G3516" s="0" t="n">
        <v>98.385</v>
      </c>
      <c r="H3516" s="0" t="n">
        <v>4.037757</v>
      </c>
      <c r="J3516" s="224" t="n">
        <f aca="false">ROUND(D3516/10000,0)</f>
        <v>2018</v>
      </c>
      <c r="K3516" s="224" t="n">
        <f aca="false">ROUND((D3516-J3516*10000)/100,0)</f>
        <v>8</v>
      </c>
      <c r="L3516" s="224" t="n">
        <f aca="false">D3516-J3516*10000-K3516*100</f>
        <v>8</v>
      </c>
      <c r="M3516" s="325" t="n">
        <f aca="false">DATE(J3516,K3516,L3516)</f>
        <v>43320</v>
      </c>
      <c r="N3516" s="222" t="n">
        <f aca="false">M3516+E3516</f>
        <v>43320.4116666667</v>
      </c>
      <c r="O3516" s="0" t="n">
        <v>98.385</v>
      </c>
      <c r="P3516" s="0" t="n">
        <v>4.037757</v>
      </c>
      <c r="Q3516" s="0" t="s">
        <v>288</v>
      </c>
    </row>
    <row r="3517" customFormat="false" ht="15" hidden="false" customHeight="false" outlineLevel="0" collapsed="false">
      <c r="A3517" s="0" t="s">
        <v>2059</v>
      </c>
      <c r="B3517" s="0" t="s">
        <v>288</v>
      </c>
      <c r="C3517" s="0" t="s">
        <v>325</v>
      </c>
      <c r="D3517" s="0" t="n">
        <v>20180808</v>
      </c>
      <c r="E3517" s="0" t="s">
        <v>2521</v>
      </c>
      <c r="F3517" s="0" t="n">
        <v>25000</v>
      </c>
      <c r="G3517" s="0" t="n">
        <v>98.23</v>
      </c>
      <c r="H3517" s="0" t="n">
        <v>4.07542</v>
      </c>
      <c r="J3517" s="224" t="n">
        <f aca="false">ROUND(D3517/10000,0)</f>
        <v>2018</v>
      </c>
      <c r="K3517" s="224" t="n">
        <f aca="false">ROUND((D3517-J3517*10000)/100,0)</f>
        <v>8</v>
      </c>
      <c r="L3517" s="224" t="n">
        <f aca="false">D3517-J3517*10000-K3517*100</f>
        <v>8</v>
      </c>
      <c r="M3517" s="325" t="n">
        <f aca="false">DATE(J3517,K3517,L3517)</f>
        <v>43320</v>
      </c>
      <c r="N3517" s="222" t="n">
        <f aca="false">M3517+E3517</f>
        <v>43320.4433101852</v>
      </c>
      <c r="O3517" s="0" t="n">
        <v>98.23</v>
      </c>
      <c r="P3517" s="0" t="n">
        <v>4.07542</v>
      </c>
      <c r="Q3517" s="0" t="s">
        <v>288</v>
      </c>
    </row>
    <row r="3518" customFormat="false" ht="15" hidden="false" customHeight="false" outlineLevel="0" collapsed="false">
      <c r="A3518" s="0" t="s">
        <v>2059</v>
      </c>
      <c r="B3518" s="0" t="s">
        <v>288</v>
      </c>
      <c r="C3518" s="0" t="s">
        <v>325</v>
      </c>
      <c r="D3518" s="0" t="n">
        <v>20180808</v>
      </c>
      <c r="E3518" s="0" t="s">
        <v>2521</v>
      </c>
      <c r="F3518" s="0" t="n">
        <v>25000</v>
      </c>
      <c r="G3518" s="0" t="n">
        <v>98.23</v>
      </c>
      <c r="H3518" s="0" t="n">
        <v>4.07542</v>
      </c>
      <c r="J3518" s="224" t="n">
        <f aca="false">ROUND(D3518/10000,0)</f>
        <v>2018</v>
      </c>
      <c r="K3518" s="224" t="n">
        <f aca="false">ROUND((D3518-J3518*10000)/100,0)</f>
        <v>8</v>
      </c>
      <c r="L3518" s="224" t="n">
        <f aca="false">D3518-J3518*10000-K3518*100</f>
        <v>8</v>
      </c>
      <c r="M3518" s="325" t="n">
        <f aca="false">DATE(J3518,K3518,L3518)</f>
        <v>43320</v>
      </c>
      <c r="N3518" s="222" t="n">
        <f aca="false">M3518+E3518</f>
        <v>43320.4433101852</v>
      </c>
      <c r="O3518" s="0" t="n">
        <v>98.23</v>
      </c>
      <c r="P3518" s="0" t="n">
        <v>4.07542</v>
      </c>
      <c r="Q3518" s="0" t="s">
        <v>288</v>
      </c>
    </row>
    <row r="3519" customFormat="false" ht="15" hidden="false" customHeight="false" outlineLevel="0" collapsed="false">
      <c r="A3519" s="0" t="s">
        <v>2059</v>
      </c>
      <c r="B3519" s="0" t="s">
        <v>288</v>
      </c>
      <c r="C3519" s="0" t="s">
        <v>325</v>
      </c>
      <c r="D3519" s="0" t="n">
        <v>20180808</v>
      </c>
      <c r="E3519" s="0" t="s">
        <v>2522</v>
      </c>
      <c r="F3519" s="0" t="n">
        <v>400000</v>
      </c>
      <c r="G3519" s="0" t="n">
        <v>98.228</v>
      </c>
      <c r="H3519" s="0" t="n">
        <v>4.075907</v>
      </c>
      <c r="J3519" s="224" t="n">
        <f aca="false">ROUND(D3519/10000,0)</f>
        <v>2018</v>
      </c>
      <c r="K3519" s="224" t="n">
        <f aca="false">ROUND((D3519-J3519*10000)/100,0)</f>
        <v>8</v>
      </c>
      <c r="L3519" s="224" t="n">
        <f aca="false">D3519-J3519*10000-K3519*100</f>
        <v>8</v>
      </c>
      <c r="M3519" s="325" t="n">
        <f aca="false">DATE(J3519,K3519,L3519)</f>
        <v>43320</v>
      </c>
      <c r="N3519" s="222" t="n">
        <f aca="false">M3519+E3519</f>
        <v>43320.4473726852</v>
      </c>
      <c r="O3519" s="0" t="n">
        <v>98.228</v>
      </c>
      <c r="P3519" s="0" t="n">
        <v>4.075907</v>
      </c>
      <c r="Q3519" s="0" t="s">
        <v>288</v>
      </c>
    </row>
    <row r="3520" customFormat="false" ht="15" hidden="false" customHeight="false" outlineLevel="0" collapsed="false">
      <c r="A3520" s="0" t="s">
        <v>2059</v>
      </c>
      <c r="B3520" s="0" t="s">
        <v>288</v>
      </c>
      <c r="C3520" s="0" t="s">
        <v>325</v>
      </c>
      <c r="D3520" s="0" t="n">
        <v>20180808</v>
      </c>
      <c r="E3520" s="0" t="s">
        <v>2523</v>
      </c>
      <c r="F3520" s="0" t="n">
        <v>400000</v>
      </c>
      <c r="G3520" s="0" t="n">
        <v>98.195</v>
      </c>
      <c r="H3520" s="0" t="n">
        <v>4.083935</v>
      </c>
      <c r="J3520" s="224" t="n">
        <f aca="false">ROUND(D3520/10000,0)</f>
        <v>2018</v>
      </c>
      <c r="K3520" s="224" t="n">
        <f aca="false">ROUND((D3520-J3520*10000)/100,0)</f>
        <v>8</v>
      </c>
      <c r="L3520" s="224" t="n">
        <f aca="false">D3520-J3520*10000-K3520*100</f>
        <v>8</v>
      </c>
      <c r="M3520" s="325" t="n">
        <f aca="false">DATE(J3520,K3520,L3520)</f>
        <v>43320</v>
      </c>
      <c r="N3520" s="222" t="n">
        <f aca="false">M3520+E3520</f>
        <v>43320.4801967593</v>
      </c>
      <c r="O3520" s="0" t="n">
        <v>98.195</v>
      </c>
      <c r="P3520" s="0" t="n">
        <v>4.083935</v>
      </c>
      <c r="Q3520" s="0" t="s">
        <v>288</v>
      </c>
    </row>
    <row r="3521" customFormat="false" ht="15" hidden="false" customHeight="false" outlineLevel="0" collapsed="false">
      <c r="A3521" s="0" t="s">
        <v>2059</v>
      </c>
      <c r="B3521" s="0" t="s">
        <v>288</v>
      </c>
      <c r="C3521" s="0" t="s">
        <v>325</v>
      </c>
      <c r="D3521" s="0" t="n">
        <v>20180808</v>
      </c>
      <c r="E3521" s="0" t="s">
        <v>1061</v>
      </c>
      <c r="F3521" s="0" t="n">
        <v>400000</v>
      </c>
      <c r="G3521" s="0" t="n">
        <v>98.248</v>
      </c>
      <c r="H3521" s="0" t="n">
        <v>4.071043</v>
      </c>
      <c r="J3521" s="224" t="n">
        <f aca="false">ROUND(D3521/10000,0)</f>
        <v>2018</v>
      </c>
      <c r="K3521" s="224" t="n">
        <f aca="false">ROUND((D3521-J3521*10000)/100,0)</f>
        <v>8</v>
      </c>
      <c r="L3521" s="224" t="n">
        <f aca="false">D3521-J3521*10000-K3521*100</f>
        <v>8</v>
      </c>
      <c r="M3521" s="325" t="n">
        <f aca="false">DATE(J3521,K3521,L3521)</f>
        <v>43320</v>
      </c>
      <c r="N3521" s="222" t="n">
        <f aca="false">M3521+E3521</f>
        <v>43320.4802314815</v>
      </c>
      <c r="O3521" s="0" t="n">
        <v>98.248</v>
      </c>
      <c r="P3521" s="0" t="n">
        <v>4.071043</v>
      </c>
      <c r="Q3521" s="0" t="s">
        <v>288</v>
      </c>
    </row>
    <row r="3522" customFormat="false" ht="15" hidden="false" customHeight="false" outlineLevel="0" collapsed="false">
      <c r="A3522" s="0" t="s">
        <v>2059</v>
      </c>
      <c r="B3522" s="0" t="s">
        <v>288</v>
      </c>
      <c r="C3522" s="0" t="s">
        <v>325</v>
      </c>
      <c r="D3522" s="0" t="n">
        <v>20180808</v>
      </c>
      <c r="E3522" s="0" t="s">
        <v>2524</v>
      </c>
      <c r="F3522" s="0" t="n">
        <v>60000</v>
      </c>
      <c r="G3522" s="0" t="n">
        <v>98.063</v>
      </c>
      <c r="H3522" s="0" t="n">
        <v>4.116077</v>
      </c>
      <c r="J3522" s="224" t="n">
        <f aca="false">ROUND(D3522/10000,0)</f>
        <v>2018</v>
      </c>
      <c r="K3522" s="224" t="n">
        <f aca="false">ROUND((D3522-J3522*10000)/100,0)</f>
        <v>8</v>
      </c>
      <c r="L3522" s="224" t="n">
        <f aca="false">D3522-J3522*10000-K3522*100</f>
        <v>8</v>
      </c>
      <c r="M3522" s="325" t="n">
        <f aca="false">DATE(J3522,K3522,L3522)</f>
        <v>43320</v>
      </c>
      <c r="N3522" s="222" t="n">
        <f aca="false">M3522+E3522</f>
        <v>43320.4808333333</v>
      </c>
      <c r="O3522" s="0" t="n">
        <v>98.063</v>
      </c>
      <c r="P3522" s="0" t="n">
        <v>4.116077</v>
      </c>
      <c r="Q3522" s="0" t="s">
        <v>288</v>
      </c>
    </row>
    <row r="3523" customFormat="false" ht="15" hidden="false" customHeight="false" outlineLevel="0" collapsed="false">
      <c r="A3523" s="0" t="s">
        <v>2059</v>
      </c>
      <c r="B3523" s="0" t="s">
        <v>288</v>
      </c>
      <c r="C3523" s="0" t="s">
        <v>325</v>
      </c>
      <c r="D3523" s="0" t="n">
        <v>20180808</v>
      </c>
      <c r="E3523" s="0" t="s">
        <v>2525</v>
      </c>
      <c r="F3523" s="0" t="n">
        <v>20000</v>
      </c>
      <c r="G3523" s="0" t="n">
        <v>98.24</v>
      </c>
      <c r="H3523" s="0" t="n">
        <v>4.072988</v>
      </c>
      <c r="J3523" s="224" t="n">
        <f aca="false">ROUND(D3523/10000,0)</f>
        <v>2018</v>
      </c>
      <c r="K3523" s="224" t="n">
        <f aca="false">ROUND((D3523-J3523*10000)/100,0)</f>
        <v>8</v>
      </c>
      <c r="L3523" s="224" t="n">
        <f aca="false">D3523-J3523*10000-K3523*100</f>
        <v>8</v>
      </c>
      <c r="M3523" s="325" t="n">
        <f aca="false">DATE(J3523,K3523,L3523)</f>
        <v>43320</v>
      </c>
      <c r="N3523" s="222" t="n">
        <f aca="false">M3523+E3523</f>
        <v>43320.5139236111</v>
      </c>
      <c r="O3523" s="0" t="n">
        <v>98.24</v>
      </c>
      <c r="P3523" s="0" t="n">
        <v>4.072988</v>
      </c>
      <c r="Q3523" s="0" t="s">
        <v>288</v>
      </c>
    </row>
    <row r="3524" customFormat="false" ht="15" hidden="false" customHeight="false" outlineLevel="0" collapsed="false">
      <c r="A3524" s="0" t="s">
        <v>2059</v>
      </c>
      <c r="B3524" s="0" t="s">
        <v>288</v>
      </c>
      <c r="C3524" s="0" t="s">
        <v>325</v>
      </c>
      <c r="D3524" s="0" t="n">
        <v>20180808</v>
      </c>
      <c r="E3524" s="0" t="s">
        <v>2525</v>
      </c>
      <c r="F3524" s="0" t="n">
        <v>20000</v>
      </c>
      <c r="G3524" s="0" t="n">
        <v>98.731</v>
      </c>
      <c r="H3524" s="0" t="n">
        <v>3.953932</v>
      </c>
      <c r="J3524" s="224" t="n">
        <f aca="false">ROUND(D3524/10000,0)</f>
        <v>2018</v>
      </c>
      <c r="K3524" s="224" t="n">
        <f aca="false">ROUND((D3524-J3524*10000)/100,0)</f>
        <v>8</v>
      </c>
      <c r="L3524" s="224" t="n">
        <f aca="false">D3524-J3524*10000-K3524*100</f>
        <v>8</v>
      </c>
      <c r="M3524" s="325" t="n">
        <f aca="false">DATE(J3524,K3524,L3524)</f>
        <v>43320</v>
      </c>
      <c r="N3524" s="222" t="n">
        <f aca="false">M3524+E3524</f>
        <v>43320.5139236111</v>
      </c>
      <c r="O3524" s="0" t="n">
        <v>98.731</v>
      </c>
      <c r="P3524" s="0" t="n">
        <v>3.953932</v>
      </c>
      <c r="Q3524" s="0" t="s">
        <v>288</v>
      </c>
    </row>
    <row r="3525" customFormat="false" ht="15" hidden="false" customHeight="false" outlineLevel="0" collapsed="false">
      <c r="A3525" s="0" t="s">
        <v>2059</v>
      </c>
      <c r="B3525" s="0" t="s">
        <v>288</v>
      </c>
      <c r="C3525" s="0" t="s">
        <v>325</v>
      </c>
      <c r="D3525" s="0" t="n">
        <v>20180808</v>
      </c>
      <c r="E3525" s="0" t="s">
        <v>2526</v>
      </c>
      <c r="F3525" s="0" t="n">
        <v>400000</v>
      </c>
      <c r="G3525" s="0" t="n">
        <v>98.054</v>
      </c>
      <c r="H3525" s="0" t="n">
        <v>4.119099</v>
      </c>
      <c r="J3525" s="224" t="n">
        <f aca="false">ROUND(D3525/10000,0)</f>
        <v>2018</v>
      </c>
      <c r="K3525" s="224" t="n">
        <f aca="false">ROUND((D3525-J3525*10000)/100,0)</f>
        <v>8</v>
      </c>
      <c r="L3525" s="224" t="n">
        <f aca="false">D3525-J3525*10000-K3525*100</f>
        <v>8</v>
      </c>
      <c r="M3525" s="325" t="n">
        <f aca="false">DATE(J3525,K3525,L3525)</f>
        <v>43320</v>
      </c>
      <c r="N3525" s="222" t="n">
        <f aca="false">M3525+E3525</f>
        <v>43320.518587963</v>
      </c>
      <c r="O3525" s="0" t="n">
        <v>98.054</v>
      </c>
      <c r="P3525" s="0" t="n">
        <v>4.119099</v>
      </c>
      <c r="Q3525" s="0" t="s">
        <v>288</v>
      </c>
    </row>
    <row r="3526" customFormat="false" ht="15" hidden="false" customHeight="false" outlineLevel="0" collapsed="false">
      <c r="A3526" s="0" t="s">
        <v>2059</v>
      </c>
      <c r="B3526" s="0" t="s">
        <v>288</v>
      </c>
      <c r="C3526" s="0" t="s">
        <v>325</v>
      </c>
      <c r="D3526" s="0" t="n">
        <v>20180808</v>
      </c>
      <c r="E3526" s="0" t="s">
        <v>2527</v>
      </c>
      <c r="F3526" s="0" t="n">
        <v>25000</v>
      </c>
      <c r="G3526" s="0" t="n">
        <v>98.222</v>
      </c>
      <c r="H3526" s="0" t="n">
        <v>4.077366</v>
      </c>
      <c r="J3526" s="224" t="n">
        <f aca="false">ROUND(D3526/10000,0)</f>
        <v>2018</v>
      </c>
      <c r="K3526" s="224" t="n">
        <f aca="false">ROUND((D3526-J3526*10000)/100,0)</f>
        <v>8</v>
      </c>
      <c r="L3526" s="224" t="n">
        <f aca="false">D3526-J3526*10000-K3526*100</f>
        <v>8</v>
      </c>
      <c r="M3526" s="325" t="n">
        <f aca="false">DATE(J3526,K3526,L3526)</f>
        <v>43320</v>
      </c>
      <c r="N3526" s="222" t="n">
        <f aca="false">M3526+E3526</f>
        <v>43320.5405787037</v>
      </c>
      <c r="O3526" s="0" t="n">
        <v>98.222</v>
      </c>
      <c r="P3526" s="0" t="n">
        <v>4.077366</v>
      </c>
      <c r="Q3526" s="0" t="s">
        <v>288</v>
      </c>
    </row>
    <row r="3527" customFormat="false" ht="15" hidden="false" customHeight="false" outlineLevel="0" collapsed="false">
      <c r="A3527" s="0" t="s">
        <v>2059</v>
      </c>
      <c r="B3527" s="0" t="s">
        <v>288</v>
      </c>
      <c r="C3527" s="0" t="s">
        <v>325</v>
      </c>
      <c r="D3527" s="0" t="n">
        <v>20180808</v>
      </c>
      <c r="E3527" s="0" t="s">
        <v>2528</v>
      </c>
      <c r="F3527" s="0" t="n">
        <v>25000</v>
      </c>
      <c r="G3527" s="0" t="n">
        <v>98.222</v>
      </c>
      <c r="H3527" s="0" t="n">
        <v>4.077366</v>
      </c>
      <c r="J3527" s="224" t="n">
        <f aca="false">ROUND(D3527/10000,0)</f>
        <v>2018</v>
      </c>
      <c r="K3527" s="224" t="n">
        <f aca="false">ROUND((D3527-J3527*10000)/100,0)</f>
        <v>8</v>
      </c>
      <c r="L3527" s="224" t="n">
        <f aca="false">D3527-J3527*10000-K3527*100</f>
        <v>8</v>
      </c>
      <c r="M3527" s="325" t="n">
        <f aca="false">DATE(J3527,K3527,L3527)</f>
        <v>43320</v>
      </c>
      <c r="N3527" s="222" t="n">
        <f aca="false">M3527+E3527</f>
        <v>43320.5408449074</v>
      </c>
      <c r="O3527" s="0" t="n">
        <v>98.222</v>
      </c>
      <c r="P3527" s="0" t="n">
        <v>4.077366</v>
      </c>
      <c r="Q3527" s="0" t="s">
        <v>288</v>
      </c>
    </row>
    <row r="3528" customFormat="false" ht="15" hidden="false" customHeight="false" outlineLevel="0" collapsed="false">
      <c r="A3528" s="0" t="s">
        <v>2059</v>
      </c>
      <c r="B3528" s="0" t="s">
        <v>288</v>
      </c>
      <c r="C3528" s="0" t="s">
        <v>325</v>
      </c>
      <c r="D3528" s="0" t="n">
        <v>20180808</v>
      </c>
      <c r="E3528" s="0" t="s">
        <v>1926</v>
      </c>
      <c r="F3528" s="0" t="n">
        <v>65000</v>
      </c>
      <c r="G3528" s="0" t="n">
        <v>98.3</v>
      </c>
      <c r="H3528" s="0" t="n">
        <v>4.058403</v>
      </c>
      <c r="J3528" s="224" t="n">
        <f aca="false">ROUND(D3528/10000,0)</f>
        <v>2018</v>
      </c>
      <c r="K3528" s="224" t="n">
        <f aca="false">ROUND((D3528-J3528*10000)/100,0)</f>
        <v>8</v>
      </c>
      <c r="L3528" s="224" t="n">
        <f aca="false">D3528-J3528*10000-K3528*100</f>
        <v>8</v>
      </c>
      <c r="M3528" s="325" t="n">
        <f aca="false">DATE(J3528,K3528,L3528)</f>
        <v>43320</v>
      </c>
      <c r="N3528" s="222" t="n">
        <f aca="false">M3528+E3528</f>
        <v>43320.5833333333</v>
      </c>
      <c r="O3528" s="0" t="n">
        <v>98.3</v>
      </c>
      <c r="P3528" s="0" t="n">
        <v>4.058403</v>
      </c>
      <c r="Q3528" s="0" t="s">
        <v>288</v>
      </c>
    </row>
    <row r="3529" customFormat="false" ht="15" hidden="false" customHeight="false" outlineLevel="0" collapsed="false">
      <c r="A3529" s="0" t="s">
        <v>2059</v>
      </c>
      <c r="B3529" s="0" t="s">
        <v>288</v>
      </c>
      <c r="C3529" s="0" t="s">
        <v>325</v>
      </c>
      <c r="D3529" s="0" t="n">
        <v>20180808</v>
      </c>
      <c r="E3529" s="0" t="s">
        <v>1926</v>
      </c>
      <c r="F3529" s="0" t="n">
        <v>65000</v>
      </c>
      <c r="G3529" s="0" t="n">
        <v>98.3</v>
      </c>
      <c r="H3529" s="0" t="n">
        <v>4.058403</v>
      </c>
      <c r="J3529" s="224" t="n">
        <f aca="false">ROUND(D3529/10000,0)</f>
        <v>2018</v>
      </c>
      <c r="K3529" s="224" t="n">
        <f aca="false">ROUND((D3529-J3529*10000)/100,0)</f>
        <v>8</v>
      </c>
      <c r="L3529" s="224" t="n">
        <f aca="false">D3529-J3529*10000-K3529*100</f>
        <v>8</v>
      </c>
      <c r="M3529" s="325" t="n">
        <f aca="false">DATE(J3529,K3529,L3529)</f>
        <v>43320</v>
      </c>
      <c r="N3529" s="222" t="n">
        <f aca="false">M3529+E3529</f>
        <v>43320.5833333333</v>
      </c>
      <c r="O3529" s="0" t="n">
        <v>98.3</v>
      </c>
      <c r="P3529" s="0" t="n">
        <v>4.058403</v>
      </c>
      <c r="Q3529" s="0" t="s">
        <v>288</v>
      </c>
    </row>
    <row r="3530" customFormat="false" ht="15" hidden="false" customHeight="false" outlineLevel="0" collapsed="false">
      <c r="A3530" s="0" t="s">
        <v>2059</v>
      </c>
      <c r="B3530" s="0" t="s">
        <v>288</v>
      </c>
      <c r="C3530" s="0" t="s">
        <v>325</v>
      </c>
      <c r="D3530" s="0" t="n">
        <v>20180808</v>
      </c>
      <c r="E3530" s="0" t="s">
        <v>2529</v>
      </c>
      <c r="F3530" s="0" t="n">
        <v>20000</v>
      </c>
      <c r="G3530" s="0" t="n">
        <v>98.24</v>
      </c>
      <c r="H3530" s="0" t="n">
        <v>4.072988</v>
      </c>
      <c r="J3530" s="224" t="n">
        <f aca="false">ROUND(D3530/10000,0)</f>
        <v>2018</v>
      </c>
      <c r="K3530" s="224" t="n">
        <f aca="false">ROUND((D3530-J3530*10000)/100,0)</f>
        <v>8</v>
      </c>
      <c r="L3530" s="224" t="n">
        <f aca="false">D3530-J3530*10000-K3530*100</f>
        <v>8</v>
      </c>
      <c r="M3530" s="325" t="n">
        <f aca="false">DATE(J3530,K3530,L3530)</f>
        <v>43320</v>
      </c>
      <c r="N3530" s="222" t="n">
        <f aca="false">M3530+E3530</f>
        <v>43320.5871412037</v>
      </c>
      <c r="O3530" s="0" t="n">
        <v>98.24</v>
      </c>
      <c r="P3530" s="0" t="n">
        <v>4.072988</v>
      </c>
      <c r="Q3530" s="0" t="s">
        <v>288</v>
      </c>
    </row>
    <row r="3531" customFormat="false" ht="15" hidden="false" customHeight="false" outlineLevel="0" collapsed="false">
      <c r="A3531" s="0" t="s">
        <v>2059</v>
      </c>
      <c r="B3531" s="0" t="s">
        <v>288</v>
      </c>
      <c r="C3531" s="0" t="s">
        <v>325</v>
      </c>
      <c r="D3531" s="0" t="n">
        <v>20180808</v>
      </c>
      <c r="E3531" s="0" t="s">
        <v>2530</v>
      </c>
      <c r="F3531" s="0" t="n">
        <v>400000</v>
      </c>
      <c r="G3531" s="0" t="n">
        <v>98.108</v>
      </c>
      <c r="H3531" s="0" t="n">
        <v>4.105114</v>
      </c>
      <c r="J3531" s="224" t="n">
        <f aca="false">ROUND(D3531/10000,0)</f>
        <v>2018</v>
      </c>
      <c r="K3531" s="224" t="n">
        <f aca="false">ROUND((D3531-J3531*10000)/100,0)</f>
        <v>8</v>
      </c>
      <c r="L3531" s="224" t="n">
        <f aca="false">D3531-J3531*10000-K3531*100</f>
        <v>8</v>
      </c>
      <c r="M3531" s="325" t="n">
        <f aca="false">DATE(J3531,K3531,L3531)</f>
        <v>43320</v>
      </c>
      <c r="N3531" s="222" t="n">
        <f aca="false">M3531+E3531</f>
        <v>43320.5874768519</v>
      </c>
      <c r="O3531" s="0" t="n">
        <v>98.108</v>
      </c>
      <c r="P3531" s="0" t="n">
        <v>4.105114</v>
      </c>
      <c r="Q3531" s="0" t="s">
        <v>288</v>
      </c>
    </row>
    <row r="3532" customFormat="false" ht="15" hidden="false" customHeight="false" outlineLevel="0" collapsed="false">
      <c r="A3532" s="0" t="s">
        <v>2059</v>
      </c>
      <c r="B3532" s="0" t="s">
        <v>288</v>
      </c>
      <c r="C3532" s="0" t="s">
        <v>325</v>
      </c>
      <c r="D3532" s="0" t="n">
        <v>20180808</v>
      </c>
      <c r="E3532" s="0" t="s">
        <v>2531</v>
      </c>
      <c r="F3532" s="0" t="n">
        <v>20000</v>
      </c>
      <c r="G3532" s="0" t="n">
        <v>98.24</v>
      </c>
      <c r="H3532" s="0" t="n">
        <v>4.072988</v>
      </c>
      <c r="J3532" s="224" t="n">
        <f aca="false">ROUND(D3532/10000,0)</f>
        <v>2018</v>
      </c>
      <c r="K3532" s="224" t="n">
        <f aca="false">ROUND((D3532-J3532*10000)/100,0)</f>
        <v>8</v>
      </c>
      <c r="L3532" s="224" t="n">
        <f aca="false">D3532-J3532*10000-K3532*100</f>
        <v>8</v>
      </c>
      <c r="M3532" s="325" t="n">
        <f aca="false">DATE(J3532,K3532,L3532)</f>
        <v>43320</v>
      </c>
      <c r="N3532" s="222" t="n">
        <f aca="false">M3532+E3532</f>
        <v>43320.5874884259</v>
      </c>
      <c r="O3532" s="0" t="n">
        <v>98.24</v>
      </c>
      <c r="P3532" s="0" t="n">
        <v>4.072988</v>
      </c>
      <c r="Q3532" s="0" t="s">
        <v>288</v>
      </c>
    </row>
    <row r="3533" customFormat="false" ht="15" hidden="false" customHeight="false" outlineLevel="0" collapsed="false">
      <c r="A3533" s="0" t="s">
        <v>2059</v>
      </c>
      <c r="B3533" s="0" t="s">
        <v>288</v>
      </c>
      <c r="C3533" s="0" t="s">
        <v>325</v>
      </c>
      <c r="D3533" s="0" t="n">
        <v>20180808</v>
      </c>
      <c r="E3533" s="0" t="s">
        <v>2532</v>
      </c>
      <c r="F3533" s="0" t="n">
        <v>10000</v>
      </c>
      <c r="G3533" s="0" t="n">
        <v>98.84</v>
      </c>
      <c r="H3533" s="0" t="n">
        <v>3.927596</v>
      </c>
      <c r="J3533" s="224" t="n">
        <f aca="false">ROUND(D3533/10000,0)</f>
        <v>2018</v>
      </c>
      <c r="K3533" s="224" t="n">
        <f aca="false">ROUND((D3533-J3533*10000)/100,0)</f>
        <v>8</v>
      </c>
      <c r="L3533" s="224" t="n">
        <f aca="false">D3533-J3533*10000-K3533*100</f>
        <v>8</v>
      </c>
      <c r="M3533" s="325" t="n">
        <f aca="false">DATE(J3533,K3533,L3533)</f>
        <v>43320</v>
      </c>
      <c r="N3533" s="222" t="n">
        <f aca="false">M3533+E3533</f>
        <v>43320.6245138889</v>
      </c>
      <c r="O3533" s="0" t="n">
        <v>98.84</v>
      </c>
      <c r="P3533" s="0" t="n">
        <v>3.927596</v>
      </c>
      <c r="Q3533" s="0" t="s">
        <v>288</v>
      </c>
    </row>
    <row r="3534" customFormat="false" ht="15" hidden="false" customHeight="false" outlineLevel="0" collapsed="false">
      <c r="A3534" s="0" t="s">
        <v>2059</v>
      </c>
      <c r="B3534" s="0" t="s">
        <v>288</v>
      </c>
      <c r="C3534" s="0" t="s">
        <v>325</v>
      </c>
      <c r="D3534" s="0" t="n">
        <v>20180808</v>
      </c>
      <c r="E3534" s="0" t="s">
        <v>2533</v>
      </c>
      <c r="F3534" s="0" t="n">
        <v>10000</v>
      </c>
      <c r="G3534" s="0" t="n">
        <v>98.84</v>
      </c>
      <c r="H3534" s="0" t="n">
        <v>3.927596</v>
      </c>
      <c r="J3534" s="224" t="n">
        <f aca="false">ROUND(D3534/10000,0)</f>
        <v>2018</v>
      </c>
      <c r="K3534" s="224" t="n">
        <f aca="false">ROUND((D3534-J3534*10000)/100,0)</f>
        <v>8</v>
      </c>
      <c r="L3534" s="224" t="n">
        <f aca="false">D3534-J3534*10000-K3534*100</f>
        <v>8</v>
      </c>
      <c r="M3534" s="325" t="n">
        <f aca="false">DATE(J3534,K3534,L3534)</f>
        <v>43320</v>
      </c>
      <c r="N3534" s="222" t="n">
        <f aca="false">M3534+E3534</f>
        <v>43320.6248032407</v>
      </c>
      <c r="O3534" s="0" t="n">
        <v>98.84</v>
      </c>
      <c r="P3534" s="0" t="n">
        <v>3.927596</v>
      </c>
      <c r="Q3534" s="0" t="s">
        <v>288</v>
      </c>
    </row>
    <row r="3535" customFormat="false" ht="15" hidden="false" customHeight="false" outlineLevel="0" collapsed="false">
      <c r="A3535" s="0" t="s">
        <v>2059</v>
      </c>
      <c r="B3535" s="0" t="s">
        <v>288</v>
      </c>
      <c r="C3535" s="0" t="s">
        <v>325</v>
      </c>
      <c r="D3535" s="0" t="n">
        <v>20180808</v>
      </c>
      <c r="E3535" s="0" t="s">
        <v>2534</v>
      </c>
      <c r="F3535" s="0" t="n">
        <v>6000</v>
      </c>
      <c r="G3535" s="0" t="n">
        <v>99.58</v>
      </c>
      <c r="H3535" s="0" t="n">
        <v>3.749685</v>
      </c>
      <c r="J3535" s="224" t="n">
        <f aca="false">ROUND(D3535/10000,0)</f>
        <v>2018</v>
      </c>
      <c r="K3535" s="224" t="n">
        <f aca="false">ROUND((D3535-J3535*10000)/100,0)</f>
        <v>8</v>
      </c>
      <c r="L3535" s="224" t="n">
        <f aca="false">D3535-J3535*10000-K3535*100</f>
        <v>8</v>
      </c>
      <c r="M3535" s="325" t="n">
        <f aca="false">DATE(J3535,K3535,L3535)</f>
        <v>43320</v>
      </c>
      <c r="N3535" s="222" t="n">
        <f aca="false">M3535+E3535</f>
        <v>43320.6347800926</v>
      </c>
      <c r="O3535" s="0" t="n">
        <v>99.58</v>
      </c>
      <c r="P3535" s="0" t="n">
        <v>3.749685</v>
      </c>
      <c r="Q3535" s="0" t="s">
        <v>288</v>
      </c>
    </row>
    <row r="3536" customFormat="false" ht="15" hidden="false" customHeight="false" outlineLevel="0" collapsed="false">
      <c r="A3536" s="0" t="s">
        <v>2059</v>
      </c>
      <c r="B3536" s="0" t="s">
        <v>288</v>
      </c>
      <c r="C3536" s="0" t="s">
        <v>325</v>
      </c>
      <c r="D3536" s="0" t="n">
        <v>20180808</v>
      </c>
      <c r="E3536" s="0" t="s">
        <v>2534</v>
      </c>
      <c r="F3536" s="0" t="n">
        <v>6000</v>
      </c>
      <c r="G3536" s="0" t="n">
        <v>98.23</v>
      </c>
      <c r="H3536" s="0" t="n">
        <v>4.07542</v>
      </c>
      <c r="J3536" s="224" t="n">
        <f aca="false">ROUND(D3536/10000,0)</f>
        <v>2018</v>
      </c>
      <c r="K3536" s="224" t="n">
        <f aca="false">ROUND((D3536-J3536*10000)/100,0)</f>
        <v>8</v>
      </c>
      <c r="L3536" s="224" t="n">
        <f aca="false">D3536-J3536*10000-K3536*100</f>
        <v>8</v>
      </c>
      <c r="M3536" s="325" t="n">
        <f aca="false">DATE(J3536,K3536,L3536)</f>
        <v>43320</v>
      </c>
      <c r="N3536" s="222" t="n">
        <f aca="false">M3536+E3536</f>
        <v>43320.6347800926</v>
      </c>
      <c r="O3536" s="0" t="n">
        <v>98.23</v>
      </c>
      <c r="P3536" s="0" t="n">
        <v>4.07542</v>
      </c>
      <c r="Q3536" s="0" t="s">
        <v>288</v>
      </c>
    </row>
    <row r="3537" customFormat="false" ht="15" hidden="false" customHeight="false" outlineLevel="0" collapsed="false">
      <c r="A3537" s="0" t="s">
        <v>2059</v>
      </c>
      <c r="B3537" s="0" t="s">
        <v>288</v>
      </c>
      <c r="C3537" s="0" t="s">
        <v>325</v>
      </c>
      <c r="D3537" s="0" t="n">
        <v>20180808</v>
      </c>
      <c r="E3537" s="0" t="s">
        <v>2535</v>
      </c>
      <c r="F3537" s="0" t="n">
        <v>15000</v>
      </c>
      <c r="G3537" s="0" t="n">
        <v>98.274</v>
      </c>
      <c r="H3537" s="0" t="n">
        <v>4.064722</v>
      </c>
      <c r="J3537" s="224" t="n">
        <f aca="false">ROUND(D3537/10000,0)</f>
        <v>2018</v>
      </c>
      <c r="K3537" s="224" t="n">
        <f aca="false">ROUND((D3537-J3537*10000)/100,0)</f>
        <v>8</v>
      </c>
      <c r="L3537" s="224" t="n">
        <f aca="false">D3537-J3537*10000-K3537*100</f>
        <v>8</v>
      </c>
      <c r="M3537" s="325" t="n">
        <f aca="false">DATE(J3537,K3537,L3537)</f>
        <v>43320</v>
      </c>
      <c r="N3537" s="222" t="n">
        <f aca="false">M3537+E3537</f>
        <v>43320.6353240741</v>
      </c>
      <c r="O3537" s="0" t="n">
        <v>98.274</v>
      </c>
      <c r="P3537" s="0" t="n">
        <v>4.064722</v>
      </c>
      <c r="Q3537" s="0" t="s">
        <v>288</v>
      </c>
    </row>
    <row r="3538" customFormat="false" ht="15" hidden="false" customHeight="false" outlineLevel="0" collapsed="false">
      <c r="A3538" s="0" t="s">
        <v>2059</v>
      </c>
      <c r="B3538" s="0" t="s">
        <v>288</v>
      </c>
      <c r="C3538" s="0" t="s">
        <v>325</v>
      </c>
      <c r="D3538" s="0" t="n">
        <v>20180808</v>
      </c>
      <c r="E3538" s="0" t="s">
        <v>2535</v>
      </c>
      <c r="F3538" s="0" t="n">
        <v>15000</v>
      </c>
      <c r="G3538" s="0" t="n">
        <v>98.274</v>
      </c>
      <c r="H3538" s="0" t="n">
        <v>4.064722</v>
      </c>
      <c r="J3538" s="224" t="n">
        <f aca="false">ROUND(D3538/10000,0)</f>
        <v>2018</v>
      </c>
      <c r="K3538" s="224" t="n">
        <f aca="false">ROUND((D3538-J3538*10000)/100,0)</f>
        <v>8</v>
      </c>
      <c r="L3538" s="224" t="n">
        <f aca="false">D3538-J3538*10000-K3538*100</f>
        <v>8</v>
      </c>
      <c r="M3538" s="325" t="n">
        <f aca="false">DATE(J3538,K3538,L3538)</f>
        <v>43320</v>
      </c>
      <c r="N3538" s="222" t="n">
        <f aca="false">M3538+E3538</f>
        <v>43320.6353240741</v>
      </c>
      <c r="O3538" s="0" t="n">
        <v>98.274</v>
      </c>
      <c r="P3538" s="0" t="n">
        <v>4.064722</v>
      </c>
      <c r="Q3538" s="0" t="s">
        <v>288</v>
      </c>
    </row>
    <row r="3539" customFormat="false" ht="15" hidden="false" customHeight="false" outlineLevel="0" collapsed="false">
      <c r="A3539" s="0" t="s">
        <v>2059</v>
      </c>
      <c r="B3539" s="0" t="s">
        <v>288</v>
      </c>
      <c r="C3539" s="0" t="s">
        <v>325</v>
      </c>
      <c r="D3539" s="0" t="n">
        <v>20180808</v>
      </c>
      <c r="E3539" s="0" t="s">
        <v>2535</v>
      </c>
      <c r="F3539" s="0" t="n">
        <v>15000</v>
      </c>
      <c r="G3539" s="0" t="n">
        <v>98.274</v>
      </c>
      <c r="H3539" s="0" t="n">
        <v>4.064722</v>
      </c>
      <c r="J3539" s="224" t="n">
        <f aca="false">ROUND(D3539/10000,0)</f>
        <v>2018</v>
      </c>
      <c r="K3539" s="224" t="n">
        <f aca="false">ROUND((D3539-J3539*10000)/100,0)</f>
        <v>8</v>
      </c>
      <c r="L3539" s="224" t="n">
        <f aca="false">D3539-J3539*10000-K3539*100</f>
        <v>8</v>
      </c>
      <c r="M3539" s="325" t="n">
        <f aca="false">DATE(J3539,K3539,L3539)</f>
        <v>43320</v>
      </c>
      <c r="N3539" s="222" t="n">
        <f aca="false">M3539+E3539</f>
        <v>43320.6353240741</v>
      </c>
      <c r="O3539" s="0" t="n">
        <v>98.274</v>
      </c>
      <c r="P3539" s="0" t="n">
        <v>4.064722</v>
      </c>
      <c r="Q3539" s="0" t="s">
        <v>288</v>
      </c>
    </row>
    <row r="3540" customFormat="false" ht="15" hidden="false" customHeight="false" outlineLevel="0" collapsed="false">
      <c r="A3540" s="0" t="s">
        <v>2059</v>
      </c>
      <c r="B3540" s="0" t="s">
        <v>288</v>
      </c>
      <c r="C3540" s="0" t="s">
        <v>325</v>
      </c>
      <c r="D3540" s="0" t="n">
        <v>20180808</v>
      </c>
      <c r="E3540" s="0" t="s">
        <v>2536</v>
      </c>
      <c r="F3540" s="0" t="n">
        <v>648000</v>
      </c>
      <c r="G3540" s="0" t="n">
        <v>98.063</v>
      </c>
      <c r="H3540" s="0" t="n">
        <v>4.116077</v>
      </c>
      <c r="J3540" s="224" t="n">
        <f aca="false">ROUND(D3540/10000,0)</f>
        <v>2018</v>
      </c>
      <c r="K3540" s="224" t="n">
        <f aca="false">ROUND((D3540-J3540*10000)/100,0)</f>
        <v>8</v>
      </c>
      <c r="L3540" s="224" t="n">
        <f aca="false">D3540-J3540*10000-K3540*100</f>
        <v>8</v>
      </c>
      <c r="M3540" s="325" t="n">
        <f aca="false">DATE(J3540,K3540,L3540)</f>
        <v>43320</v>
      </c>
      <c r="N3540" s="222" t="n">
        <f aca="false">M3540+E3540</f>
        <v>43320.647650463</v>
      </c>
      <c r="O3540" s="0" t="n">
        <v>98.063</v>
      </c>
      <c r="P3540" s="0" t="n">
        <v>4.116077</v>
      </c>
      <c r="Q3540" s="0" t="s">
        <v>288</v>
      </c>
    </row>
    <row r="3541" customFormat="false" ht="15" hidden="false" customHeight="false" outlineLevel="0" collapsed="false">
      <c r="A3541" s="0" t="s">
        <v>2059</v>
      </c>
      <c r="B3541" s="0" t="s">
        <v>288</v>
      </c>
      <c r="C3541" s="0" t="s">
        <v>325</v>
      </c>
      <c r="D3541" s="0" t="n">
        <v>20180808</v>
      </c>
      <c r="E3541" s="0" t="s">
        <v>996</v>
      </c>
      <c r="F3541" s="0" t="n">
        <v>18000</v>
      </c>
      <c r="G3541" s="0" t="n">
        <v>98.87</v>
      </c>
      <c r="H3541" s="0" t="n">
        <v>3.920353</v>
      </c>
      <c r="J3541" s="224" t="n">
        <f aca="false">ROUND(D3541/10000,0)</f>
        <v>2018</v>
      </c>
      <c r="K3541" s="224" t="n">
        <f aca="false">ROUND((D3541-J3541*10000)/100,0)</f>
        <v>8</v>
      </c>
      <c r="L3541" s="224" t="n">
        <f aca="false">D3541-J3541*10000-K3541*100</f>
        <v>8</v>
      </c>
      <c r="M3541" s="325" t="n">
        <f aca="false">DATE(J3541,K3541,L3541)</f>
        <v>43320</v>
      </c>
      <c r="N3541" s="222" t="n">
        <f aca="false">M3541+E3541</f>
        <v>43320.6610532407</v>
      </c>
      <c r="O3541" s="0" t="n">
        <v>98.87</v>
      </c>
      <c r="P3541" s="0" t="n">
        <v>3.920353</v>
      </c>
      <c r="Q3541" s="0" t="s">
        <v>288</v>
      </c>
    </row>
    <row r="3542" customFormat="false" ht="15" hidden="false" customHeight="false" outlineLevel="0" collapsed="false">
      <c r="A3542" s="0" t="s">
        <v>2059</v>
      </c>
      <c r="B3542" s="0" t="s">
        <v>288</v>
      </c>
      <c r="C3542" s="0" t="s">
        <v>325</v>
      </c>
      <c r="D3542" s="0" t="n">
        <v>20180808</v>
      </c>
      <c r="E3542" s="0" t="s">
        <v>996</v>
      </c>
      <c r="F3542" s="0" t="n">
        <v>18000</v>
      </c>
      <c r="G3542" s="0" t="n">
        <v>98.87</v>
      </c>
      <c r="H3542" s="0" t="n">
        <v>3.920353</v>
      </c>
      <c r="J3542" s="224" t="n">
        <f aca="false">ROUND(D3542/10000,0)</f>
        <v>2018</v>
      </c>
      <c r="K3542" s="224" t="n">
        <f aca="false">ROUND((D3542-J3542*10000)/100,0)</f>
        <v>8</v>
      </c>
      <c r="L3542" s="224" t="n">
        <f aca="false">D3542-J3542*10000-K3542*100</f>
        <v>8</v>
      </c>
      <c r="M3542" s="325" t="n">
        <f aca="false">DATE(J3542,K3542,L3542)</f>
        <v>43320</v>
      </c>
      <c r="N3542" s="222" t="n">
        <f aca="false">M3542+E3542</f>
        <v>43320.6610532407</v>
      </c>
      <c r="O3542" s="0" t="n">
        <v>98.87</v>
      </c>
      <c r="P3542" s="0" t="n">
        <v>3.920353</v>
      </c>
      <c r="Q3542" s="0" t="s">
        <v>288</v>
      </c>
    </row>
    <row r="3543" customFormat="false" ht="15" hidden="false" customHeight="false" outlineLevel="0" collapsed="false">
      <c r="A3543" s="0" t="s">
        <v>2059</v>
      </c>
      <c r="B3543" s="0" t="s">
        <v>288</v>
      </c>
      <c r="C3543" s="0" t="s">
        <v>325</v>
      </c>
      <c r="D3543" s="0" t="n">
        <v>20180808</v>
      </c>
      <c r="E3543" s="0" t="s">
        <v>2537</v>
      </c>
      <c r="F3543" s="0" t="n">
        <v>15000</v>
      </c>
      <c r="G3543" s="0" t="n">
        <v>98.27</v>
      </c>
      <c r="H3543" s="0" t="n">
        <v>4.065694</v>
      </c>
      <c r="J3543" s="224" t="n">
        <f aca="false">ROUND(D3543/10000,0)</f>
        <v>2018</v>
      </c>
      <c r="K3543" s="224" t="n">
        <f aca="false">ROUND((D3543-J3543*10000)/100,0)</f>
        <v>8</v>
      </c>
      <c r="L3543" s="224" t="n">
        <f aca="false">D3543-J3543*10000-K3543*100</f>
        <v>8</v>
      </c>
      <c r="M3543" s="325" t="n">
        <f aca="false">DATE(J3543,K3543,L3543)</f>
        <v>43320</v>
      </c>
      <c r="N3543" s="222" t="n">
        <f aca="false">M3543+E3543</f>
        <v>43320.6809027778</v>
      </c>
      <c r="O3543" s="0" t="n">
        <v>98.27</v>
      </c>
      <c r="P3543" s="0" t="n">
        <v>4.065694</v>
      </c>
      <c r="Q3543" s="0" t="s">
        <v>288</v>
      </c>
    </row>
    <row r="3544" customFormat="false" ht="15" hidden="false" customHeight="false" outlineLevel="0" collapsed="false">
      <c r="A3544" s="0" t="s">
        <v>2059</v>
      </c>
      <c r="B3544" s="0" t="s">
        <v>288</v>
      </c>
      <c r="C3544" s="0" t="s">
        <v>325</v>
      </c>
      <c r="D3544" s="0" t="n">
        <v>20180808</v>
      </c>
      <c r="E3544" s="0" t="s">
        <v>2537</v>
      </c>
      <c r="F3544" s="0" t="n">
        <v>15000</v>
      </c>
      <c r="G3544" s="0" t="n">
        <v>98.27</v>
      </c>
      <c r="H3544" s="0" t="n">
        <v>4.065694</v>
      </c>
      <c r="J3544" s="224" t="n">
        <f aca="false">ROUND(D3544/10000,0)</f>
        <v>2018</v>
      </c>
      <c r="K3544" s="224" t="n">
        <f aca="false">ROUND((D3544-J3544*10000)/100,0)</f>
        <v>8</v>
      </c>
      <c r="L3544" s="224" t="n">
        <f aca="false">D3544-J3544*10000-K3544*100</f>
        <v>8</v>
      </c>
      <c r="M3544" s="325" t="n">
        <f aca="false">DATE(J3544,K3544,L3544)</f>
        <v>43320</v>
      </c>
      <c r="N3544" s="222" t="n">
        <f aca="false">M3544+E3544</f>
        <v>43320.6809027778</v>
      </c>
      <c r="O3544" s="0" t="n">
        <v>98.27</v>
      </c>
      <c r="P3544" s="0" t="n">
        <v>4.065694</v>
      </c>
      <c r="Q3544" s="0" t="s">
        <v>288</v>
      </c>
    </row>
    <row r="3545" customFormat="false" ht="15" hidden="false" customHeight="false" outlineLevel="0" collapsed="false">
      <c r="A3545" s="0" t="s">
        <v>2059</v>
      </c>
      <c r="B3545" s="0" t="s">
        <v>288</v>
      </c>
      <c r="C3545" s="0" t="s">
        <v>325</v>
      </c>
      <c r="D3545" s="0" t="n">
        <v>20180808</v>
      </c>
      <c r="E3545" s="0" t="s">
        <v>2537</v>
      </c>
      <c r="F3545" s="0" t="n">
        <v>15000</v>
      </c>
      <c r="G3545" s="0" t="n">
        <v>98.27</v>
      </c>
      <c r="H3545" s="0" t="n">
        <v>4.065694</v>
      </c>
      <c r="J3545" s="224" t="n">
        <f aca="false">ROUND(D3545/10000,0)</f>
        <v>2018</v>
      </c>
      <c r="K3545" s="224" t="n">
        <f aca="false">ROUND((D3545-J3545*10000)/100,0)</f>
        <v>8</v>
      </c>
      <c r="L3545" s="224" t="n">
        <f aca="false">D3545-J3545*10000-K3545*100</f>
        <v>8</v>
      </c>
      <c r="M3545" s="325" t="n">
        <f aca="false">DATE(J3545,K3545,L3545)</f>
        <v>43320</v>
      </c>
      <c r="N3545" s="222" t="n">
        <f aca="false">M3545+E3545</f>
        <v>43320.6809027778</v>
      </c>
      <c r="O3545" s="0" t="n">
        <v>98.27</v>
      </c>
      <c r="P3545" s="0" t="n">
        <v>4.065694</v>
      </c>
      <c r="Q3545" s="0" t="s">
        <v>288</v>
      </c>
    </row>
    <row r="3546" customFormat="false" ht="15" hidden="false" customHeight="false" outlineLevel="0" collapsed="false">
      <c r="A3546" s="0" t="s">
        <v>2059</v>
      </c>
      <c r="B3546" s="0" t="s">
        <v>288</v>
      </c>
      <c r="C3546" s="0" t="s">
        <v>325</v>
      </c>
      <c r="D3546" s="0" t="n">
        <v>20180808</v>
      </c>
      <c r="E3546" s="0" t="s">
        <v>2537</v>
      </c>
      <c r="F3546" s="0" t="n">
        <v>15000</v>
      </c>
      <c r="G3546" s="0" t="n">
        <v>98.27</v>
      </c>
      <c r="H3546" s="0" t="n">
        <v>4.065694</v>
      </c>
      <c r="J3546" s="224" t="n">
        <f aca="false">ROUND(D3546/10000,0)</f>
        <v>2018</v>
      </c>
      <c r="K3546" s="224" t="n">
        <f aca="false">ROUND((D3546-J3546*10000)/100,0)</f>
        <v>8</v>
      </c>
      <c r="L3546" s="224" t="n">
        <f aca="false">D3546-J3546*10000-K3546*100</f>
        <v>8</v>
      </c>
      <c r="M3546" s="325" t="n">
        <f aca="false">DATE(J3546,K3546,L3546)</f>
        <v>43320</v>
      </c>
      <c r="N3546" s="222" t="n">
        <f aca="false">M3546+E3546</f>
        <v>43320.6809027778</v>
      </c>
      <c r="O3546" s="0" t="n">
        <v>98.27</v>
      </c>
      <c r="P3546" s="0" t="n">
        <v>4.065694</v>
      </c>
      <c r="Q3546" s="0" t="s">
        <v>288</v>
      </c>
    </row>
    <row r="3547" customFormat="false" ht="15" hidden="false" customHeight="false" outlineLevel="0" collapsed="false">
      <c r="A3547" s="0" t="s">
        <v>2059</v>
      </c>
      <c r="B3547" s="0" t="s">
        <v>288</v>
      </c>
      <c r="C3547" s="0" t="s">
        <v>325</v>
      </c>
      <c r="D3547" s="0" t="n">
        <v>20180809</v>
      </c>
      <c r="E3547" s="0" t="s">
        <v>2538</v>
      </c>
      <c r="F3547" s="0" t="n">
        <v>40000</v>
      </c>
      <c r="G3547" s="0" t="n">
        <v>98.497</v>
      </c>
      <c r="H3547" s="0" t="n">
        <v>4.011233</v>
      </c>
      <c r="J3547" s="224" t="n">
        <f aca="false">ROUND(D3547/10000,0)</f>
        <v>2018</v>
      </c>
      <c r="K3547" s="224" t="n">
        <f aca="false">ROUND((D3547-J3547*10000)/100,0)</f>
        <v>8</v>
      </c>
      <c r="L3547" s="224" t="n">
        <f aca="false">D3547-J3547*10000-K3547*100</f>
        <v>9</v>
      </c>
      <c r="M3547" s="325" t="n">
        <f aca="false">DATE(J3547,K3547,L3547)</f>
        <v>43321</v>
      </c>
      <c r="N3547" s="222" t="n">
        <f aca="false">M3547+E3547</f>
        <v>43321.3443287037</v>
      </c>
      <c r="O3547" s="0" t="n">
        <v>98.497</v>
      </c>
      <c r="P3547" s="0" t="n">
        <v>4.011233</v>
      </c>
      <c r="Q3547" s="0" t="s">
        <v>288</v>
      </c>
    </row>
    <row r="3548" customFormat="false" ht="15" hidden="false" customHeight="false" outlineLevel="0" collapsed="false">
      <c r="A3548" s="0" t="s">
        <v>2059</v>
      </c>
      <c r="B3548" s="0" t="s">
        <v>288</v>
      </c>
      <c r="C3548" s="0" t="s">
        <v>325</v>
      </c>
      <c r="D3548" s="0" t="n">
        <v>20180809</v>
      </c>
      <c r="E3548" s="0" t="s">
        <v>2539</v>
      </c>
      <c r="F3548" s="0" t="n">
        <v>100000</v>
      </c>
      <c r="G3548" s="0" t="n">
        <v>98.224</v>
      </c>
      <c r="H3548" s="0" t="n">
        <v>4.077639</v>
      </c>
      <c r="J3548" s="224" t="n">
        <f aca="false">ROUND(D3548/10000,0)</f>
        <v>2018</v>
      </c>
      <c r="K3548" s="224" t="n">
        <f aca="false">ROUND((D3548-J3548*10000)/100,0)</f>
        <v>8</v>
      </c>
      <c r="L3548" s="224" t="n">
        <f aca="false">D3548-J3548*10000-K3548*100</f>
        <v>9</v>
      </c>
      <c r="M3548" s="325" t="n">
        <f aca="false">DATE(J3548,K3548,L3548)</f>
        <v>43321</v>
      </c>
      <c r="N3548" s="222" t="n">
        <f aca="false">M3548+E3548</f>
        <v>43321.3951851852</v>
      </c>
      <c r="O3548" s="0" t="n">
        <v>98.224</v>
      </c>
      <c r="P3548" s="0" t="n">
        <v>4.077639</v>
      </c>
      <c r="Q3548" s="0" t="s">
        <v>288</v>
      </c>
    </row>
    <row r="3549" customFormat="false" ht="15" hidden="false" customHeight="false" outlineLevel="0" collapsed="false">
      <c r="A3549" s="0" t="s">
        <v>2059</v>
      </c>
      <c r="B3549" s="0" t="s">
        <v>288</v>
      </c>
      <c r="C3549" s="0" t="s">
        <v>325</v>
      </c>
      <c r="D3549" s="0" t="n">
        <v>20180809</v>
      </c>
      <c r="E3549" s="0" t="s">
        <v>2539</v>
      </c>
      <c r="F3549" s="0" t="n">
        <v>100000</v>
      </c>
      <c r="G3549" s="0" t="n">
        <v>98.224</v>
      </c>
      <c r="H3549" s="0" t="n">
        <v>4.077639</v>
      </c>
      <c r="J3549" s="224" t="n">
        <f aca="false">ROUND(D3549/10000,0)</f>
        <v>2018</v>
      </c>
      <c r="K3549" s="224" t="n">
        <f aca="false">ROUND((D3549-J3549*10000)/100,0)</f>
        <v>8</v>
      </c>
      <c r="L3549" s="224" t="n">
        <f aca="false">D3549-J3549*10000-K3549*100</f>
        <v>9</v>
      </c>
      <c r="M3549" s="325" t="n">
        <f aca="false">DATE(J3549,K3549,L3549)</f>
        <v>43321</v>
      </c>
      <c r="N3549" s="222" t="n">
        <f aca="false">M3549+E3549</f>
        <v>43321.3951851852</v>
      </c>
      <c r="O3549" s="0" t="n">
        <v>98.224</v>
      </c>
      <c r="P3549" s="0" t="n">
        <v>4.077639</v>
      </c>
      <c r="Q3549" s="0" t="s">
        <v>288</v>
      </c>
    </row>
    <row r="3550" customFormat="false" ht="15" hidden="false" customHeight="false" outlineLevel="0" collapsed="false">
      <c r="A3550" s="0" t="s">
        <v>2059</v>
      </c>
      <c r="B3550" s="0" t="s">
        <v>288</v>
      </c>
      <c r="C3550" s="0" t="s">
        <v>325</v>
      </c>
      <c r="D3550" s="0" t="n">
        <v>20180809</v>
      </c>
      <c r="E3550" s="0" t="s">
        <v>2540</v>
      </c>
      <c r="F3550" s="0" t="n">
        <v>6000</v>
      </c>
      <c r="G3550" s="0" t="n">
        <v>99.351</v>
      </c>
      <c r="H3550" s="0" t="n">
        <v>3.804877</v>
      </c>
      <c r="J3550" s="224" t="n">
        <f aca="false">ROUND(D3550/10000,0)</f>
        <v>2018</v>
      </c>
      <c r="K3550" s="224" t="n">
        <f aca="false">ROUND((D3550-J3550*10000)/100,0)</f>
        <v>8</v>
      </c>
      <c r="L3550" s="224" t="n">
        <f aca="false">D3550-J3550*10000-K3550*100</f>
        <v>9</v>
      </c>
      <c r="M3550" s="325" t="n">
        <f aca="false">DATE(J3550,K3550,L3550)</f>
        <v>43321</v>
      </c>
      <c r="N3550" s="222" t="n">
        <f aca="false">M3550+E3550</f>
        <v>43321.4139699074</v>
      </c>
      <c r="O3550" s="0" t="n">
        <v>99.351</v>
      </c>
      <c r="P3550" s="0" t="n">
        <v>3.804877</v>
      </c>
      <c r="Q3550" s="0" t="s">
        <v>288</v>
      </c>
    </row>
    <row r="3551" customFormat="false" ht="15" hidden="false" customHeight="false" outlineLevel="0" collapsed="false">
      <c r="A3551" s="0" t="s">
        <v>2059</v>
      </c>
      <c r="B3551" s="0" t="s">
        <v>288</v>
      </c>
      <c r="C3551" s="0" t="s">
        <v>325</v>
      </c>
      <c r="D3551" s="0" t="n">
        <v>20180809</v>
      </c>
      <c r="E3551" s="0" t="s">
        <v>2541</v>
      </c>
      <c r="F3551" s="0" t="n">
        <v>10000</v>
      </c>
      <c r="G3551" s="0" t="n">
        <v>99.351</v>
      </c>
      <c r="H3551" s="0" t="n">
        <v>3.804877</v>
      </c>
      <c r="J3551" s="224" t="n">
        <f aca="false">ROUND(D3551/10000,0)</f>
        <v>2018</v>
      </c>
      <c r="K3551" s="224" t="n">
        <f aca="false">ROUND((D3551-J3551*10000)/100,0)</f>
        <v>8</v>
      </c>
      <c r="L3551" s="224" t="n">
        <f aca="false">D3551-J3551*10000-K3551*100</f>
        <v>9</v>
      </c>
      <c r="M3551" s="325" t="n">
        <f aca="false">DATE(J3551,K3551,L3551)</f>
        <v>43321</v>
      </c>
      <c r="N3551" s="222" t="n">
        <f aca="false">M3551+E3551</f>
        <v>43321.4141782407</v>
      </c>
      <c r="O3551" s="0" t="n">
        <v>99.351</v>
      </c>
      <c r="P3551" s="0" t="n">
        <v>3.804877</v>
      </c>
      <c r="Q3551" s="0" t="s">
        <v>288</v>
      </c>
    </row>
    <row r="3552" customFormat="false" ht="15" hidden="false" customHeight="false" outlineLevel="0" collapsed="false">
      <c r="A3552" s="0" t="s">
        <v>2059</v>
      </c>
      <c r="B3552" s="0" t="s">
        <v>288</v>
      </c>
      <c r="C3552" s="0" t="s">
        <v>325</v>
      </c>
      <c r="D3552" s="0" t="n">
        <v>20180809</v>
      </c>
      <c r="E3552" s="0" t="s">
        <v>732</v>
      </c>
      <c r="F3552" s="0" t="n">
        <v>15000</v>
      </c>
      <c r="G3552" s="0" t="n">
        <v>99.351</v>
      </c>
      <c r="H3552" s="0" t="n">
        <v>3.804877</v>
      </c>
      <c r="J3552" s="224" t="n">
        <f aca="false">ROUND(D3552/10000,0)</f>
        <v>2018</v>
      </c>
      <c r="K3552" s="224" t="n">
        <f aca="false">ROUND((D3552-J3552*10000)/100,0)</f>
        <v>8</v>
      </c>
      <c r="L3552" s="224" t="n">
        <f aca="false">D3552-J3552*10000-K3552*100</f>
        <v>9</v>
      </c>
      <c r="M3552" s="325" t="n">
        <f aca="false">DATE(J3552,K3552,L3552)</f>
        <v>43321</v>
      </c>
      <c r="N3552" s="222" t="n">
        <f aca="false">M3552+E3552</f>
        <v>43321.4143634259</v>
      </c>
      <c r="O3552" s="0" t="n">
        <v>99.351</v>
      </c>
      <c r="P3552" s="0" t="n">
        <v>3.804877</v>
      </c>
      <c r="Q3552" s="0" t="s">
        <v>288</v>
      </c>
    </row>
    <row r="3553" customFormat="false" ht="15" hidden="false" customHeight="false" outlineLevel="0" collapsed="false">
      <c r="A3553" s="0" t="s">
        <v>2059</v>
      </c>
      <c r="B3553" s="0" t="s">
        <v>288</v>
      </c>
      <c r="C3553" s="0" t="s">
        <v>325</v>
      </c>
      <c r="D3553" s="0" t="n">
        <v>20180809</v>
      </c>
      <c r="E3553" s="0" t="s">
        <v>2542</v>
      </c>
      <c r="F3553" s="0" t="n">
        <v>15000</v>
      </c>
      <c r="G3553" s="0" t="n">
        <v>99.351</v>
      </c>
      <c r="H3553" s="0" t="n">
        <v>3.804877</v>
      </c>
      <c r="J3553" s="224" t="n">
        <f aca="false">ROUND(D3553/10000,0)</f>
        <v>2018</v>
      </c>
      <c r="K3553" s="224" t="n">
        <f aca="false">ROUND((D3553-J3553*10000)/100,0)</f>
        <v>8</v>
      </c>
      <c r="L3553" s="224" t="n">
        <f aca="false">D3553-J3553*10000-K3553*100</f>
        <v>9</v>
      </c>
      <c r="M3553" s="325" t="n">
        <f aca="false">DATE(J3553,K3553,L3553)</f>
        <v>43321</v>
      </c>
      <c r="N3553" s="222" t="n">
        <f aca="false">M3553+E3553</f>
        <v>43321.414525463</v>
      </c>
      <c r="O3553" s="0" t="n">
        <v>99.351</v>
      </c>
      <c r="P3553" s="0" t="n">
        <v>3.804877</v>
      </c>
      <c r="Q3553" s="0" t="s">
        <v>288</v>
      </c>
    </row>
    <row r="3554" customFormat="false" ht="15" hidden="false" customHeight="false" outlineLevel="0" collapsed="false">
      <c r="A3554" s="0" t="s">
        <v>2059</v>
      </c>
      <c r="B3554" s="0" t="s">
        <v>288</v>
      </c>
      <c r="C3554" s="0" t="s">
        <v>325</v>
      </c>
      <c r="D3554" s="0" t="n">
        <v>20180809</v>
      </c>
      <c r="E3554" s="0" t="s">
        <v>2543</v>
      </c>
      <c r="F3554" s="0" t="n">
        <v>1100000</v>
      </c>
      <c r="G3554" s="0" t="n">
        <v>98.136</v>
      </c>
      <c r="H3554" s="0" t="n">
        <v>4.09909</v>
      </c>
      <c r="J3554" s="224" t="n">
        <f aca="false">ROUND(D3554/10000,0)</f>
        <v>2018</v>
      </c>
      <c r="K3554" s="224" t="n">
        <f aca="false">ROUND((D3554-J3554*10000)/100,0)</f>
        <v>8</v>
      </c>
      <c r="L3554" s="224" t="n">
        <f aca="false">D3554-J3554*10000-K3554*100</f>
        <v>9</v>
      </c>
      <c r="M3554" s="325" t="n">
        <f aca="false">DATE(J3554,K3554,L3554)</f>
        <v>43321</v>
      </c>
      <c r="N3554" s="222" t="n">
        <f aca="false">M3554+E3554</f>
        <v>43321.4351041667</v>
      </c>
      <c r="O3554" s="0" t="n">
        <v>98.136</v>
      </c>
      <c r="P3554" s="0" t="n">
        <v>4.09909</v>
      </c>
      <c r="Q3554" s="0" t="s">
        <v>288</v>
      </c>
    </row>
    <row r="3555" customFormat="false" ht="15" hidden="false" customHeight="false" outlineLevel="0" collapsed="false">
      <c r="A3555" s="0" t="s">
        <v>2059</v>
      </c>
      <c r="B3555" s="0" t="s">
        <v>288</v>
      </c>
      <c r="C3555" s="0" t="s">
        <v>325</v>
      </c>
      <c r="D3555" s="0" t="n">
        <v>20180809</v>
      </c>
      <c r="E3555" s="0" t="s">
        <v>2544</v>
      </c>
      <c r="F3555" s="0" t="n">
        <v>4200000</v>
      </c>
      <c r="G3555" s="0" t="n">
        <v>98.169</v>
      </c>
      <c r="H3555" s="0" t="n">
        <v>4.091043</v>
      </c>
      <c r="J3555" s="224" t="n">
        <f aca="false">ROUND(D3555/10000,0)</f>
        <v>2018</v>
      </c>
      <c r="K3555" s="224" t="n">
        <f aca="false">ROUND((D3555-J3555*10000)/100,0)</f>
        <v>8</v>
      </c>
      <c r="L3555" s="224" t="n">
        <f aca="false">D3555-J3555*10000-K3555*100</f>
        <v>9</v>
      </c>
      <c r="M3555" s="325" t="n">
        <f aca="false">DATE(J3555,K3555,L3555)</f>
        <v>43321</v>
      </c>
      <c r="N3555" s="222" t="n">
        <f aca="false">M3555+E3555</f>
        <v>43321.4494212963</v>
      </c>
      <c r="O3555" s="0" t="n">
        <v>98.169</v>
      </c>
      <c r="P3555" s="0" t="n">
        <v>4.091043</v>
      </c>
      <c r="Q3555" s="0" t="s">
        <v>288</v>
      </c>
    </row>
    <row r="3556" customFormat="false" ht="15" hidden="false" customHeight="false" outlineLevel="0" collapsed="false">
      <c r="A3556" s="0" t="s">
        <v>2059</v>
      </c>
      <c r="B3556" s="0" t="s">
        <v>288</v>
      </c>
      <c r="C3556" s="0" t="s">
        <v>325</v>
      </c>
      <c r="D3556" s="0" t="n">
        <v>20180809</v>
      </c>
      <c r="E3556" s="0" t="s">
        <v>2545</v>
      </c>
      <c r="F3556" s="0" t="n">
        <v>4200000</v>
      </c>
      <c r="G3556" s="0" t="n">
        <v>98.201</v>
      </c>
      <c r="H3556" s="0" t="n">
        <v>4.083243</v>
      </c>
      <c r="J3556" s="224" t="n">
        <f aca="false">ROUND(D3556/10000,0)</f>
        <v>2018</v>
      </c>
      <c r="K3556" s="224" t="n">
        <f aca="false">ROUND((D3556-J3556*10000)/100,0)</f>
        <v>8</v>
      </c>
      <c r="L3556" s="224" t="n">
        <f aca="false">D3556-J3556*10000-K3556*100</f>
        <v>9</v>
      </c>
      <c r="M3556" s="325" t="n">
        <f aca="false">DATE(J3556,K3556,L3556)</f>
        <v>43321</v>
      </c>
      <c r="N3556" s="222" t="n">
        <f aca="false">M3556+E3556</f>
        <v>43321.4497106482</v>
      </c>
      <c r="O3556" s="0" t="n">
        <v>98.201</v>
      </c>
      <c r="P3556" s="0" t="n">
        <v>4.083243</v>
      </c>
      <c r="Q3556" s="0" t="s">
        <v>288</v>
      </c>
    </row>
    <row r="3557" customFormat="false" ht="15" hidden="false" customHeight="false" outlineLevel="0" collapsed="false">
      <c r="A3557" s="0" t="s">
        <v>2059</v>
      </c>
      <c r="B3557" s="0" t="s">
        <v>288</v>
      </c>
      <c r="C3557" s="0" t="s">
        <v>325</v>
      </c>
      <c r="D3557" s="0" t="n">
        <v>20180809</v>
      </c>
      <c r="E3557" s="0" t="s">
        <v>2492</v>
      </c>
      <c r="F3557" s="0" t="n">
        <v>20000</v>
      </c>
      <c r="G3557" s="0" t="n">
        <v>98.298</v>
      </c>
      <c r="H3557" s="0" t="n">
        <v>4.059617</v>
      </c>
      <c r="J3557" s="224" t="n">
        <f aca="false">ROUND(D3557/10000,0)</f>
        <v>2018</v>
      </c>
      <c r="K3557" s="224" t="n">
        <f aca="false">ROUND((D3557-J3557*10000)/100,0)</f>
        <v>8</v>
      </c>
      <c r="L3557" s="224" t="n">
        <f aca="false">D3557-J3557*10000-K3557*100</f>
        <v>9</v>
      </c>
      <c r="M3557" s="325" t="n">
        <f aca="false">DATE(J3557,K3557,L3557)</f>
        <v>43321</v>
      </c>
      <c r="N3557" s="222" t="n">
        <f aca="false">M3557+E3557</f>
        <v>43321.4808564815</v>
      </c>
      <c r="O3557" s="0" t="n">
        <v>98.298</v>
      </c>
      <c r="P3557" s="0" t="n">
        <v>4.059617</v>
      </c>
      <c r="Q3557" s="0" t="s">
        <v>288</v>
      </c>
    </row>
    <row r="3558" customFormat="false" ht="15" hidden="false" customHeight="false" outlineLevel="0" collapsed="false">
      <c r="A3558" s="0" t="s">
        <v>2059</v>
      </c>
      <c r="B3558" s="0" t="s">
        <v>288</v>
      </c>
      <c r="C3558" s="0" t="s">
        <v>325</v>
      </c>
      <c r="D3558" s="0" t="n">
        <v>20180809</v>
      </c>
      <c r="E3558" s="0" t="s">
        <v>2492</v>
      </c>
      <c r="F3558" s="0" t="n">
        <v>20000</v>
      </c>
      <c r="G3558" s="0" t="n">
        <v>99.182</v>
      </c>
      <c r="H3558" s="0" t="n">
        <v>3.845549</v>
      </c>
      <c r="J3558" s="224" t="n">
        <f aca="false">ROUND(D3558/10000,0)</f>
        <v>2018</v>
      </c>
      <c r="K3558" s="224" t="n">
        <f aca="false">ROUND((D3558-J3558*10000)/100,0)</f>
        <v>8</v>
      </c>
      <c r="L3558" s="224" t="n">
        <f aca="false">D3558-J3558*10000-K3558*100</f>
        <v>9</v>
      </c>
      <c r="M3558" s="325" t="n">
        <f aca="false">DATE(J3558,K3558,L3558)</f>
        <v>43321</v>
      </c>
      <c r="N3558" s="222" t="n">
        <f aca="false">M3558+E3558</f>
        <v>43321.4808564815</v>
      </c>
      <c r="O3558" s="0" t="n">
        <v>99.182</v>
      </c>
      <c r="P3558" s="0" t="n">
        <v>3.845549</v>
      </c>
      <c r="Q3558" s="0" t="s">
        <v>288</v>
      </c>
    </row>
    <row r="3559" customFormat="false" ht="15" hidden="false" customHeight="false" outlineLevel="0" collapsed="false">
      <c r="A3559" s="0" t="s">
        <v>2059</v>
      </c>
      <c r="B3559" s="0" t="s">
        <v>288</v>
      </c>
      <c r="C3559" s="0" t="s">
        <v>325</v>
      </c>
      <c r="D3559" s="0" t="n">
        <v>20180809</v>
      </c>
      <c r="E3559" s="0" t="s">
        <v>2546</v>
      </c>
      <c r="F3559" s="0" t="n">
        <v>20000</v>
      </c>
      <c r="G3559" s="0" t="n">
        <v>98.298</v>
      </c>
      <c r="H3559" s="0" t="n">
        <v>4.059617</v>
      </c>
      <c r="J3559" s="224" t="n">
        <f aca="false">ROUND(D3559/10000,0)</f>
        <v>2018</v>
      </c>
      <c r="K3559" s="224" t="n">
        <f aca="false">ROUND((D3559-J3559*10000)/100,0)</f>
        <v>8</v>
      </c>
      <c r="L3559" s="224" t="n">
        <f aca="false">D3559-J3559*10000-K3559*100</f>
        <v>9</v>
      </c>
      <c r="M3559" s="325" t="n">
        <f aca="false">DATE(J3559,K3559,L3559)</f>
        <v>43321</v>
      </c>
      <c r="N3559" s="222" t="n">
        <f aca="false">M3559+E3559</f>
        <v>43321.4809027778</v>
      </c>
      <c r="O3559" s="0" t="n">
        <v>98.298</v>
      </c>
      <c r="P3559" s="0" t="n">
        <v>4.059617</v>
      </c>
      <c r="Q3559" s="0" t="s">
        <v>288</v>
      </c>
    </row>
    <row r="3560" customFormat="false" ht="15" hidden="false" customHeight="false" outlineLevel="0" collapsed="false">
      <c r="A3560" s="0" t="s">
        <v>2059</v>
      </c>
      <c r="B3560" s="0" t="s">
        <v>288</v>
      </c>
      <c r="C3560" s="0" t="s">
        <v>325</v>
      </c>
      <c r="D3560" s="0" t="n">
        <v>20180809</v>
      </c>
      <c r="E3560" s="0" t="s">
        <v>2547</v>
      </c>
      <c r="F3560" s="0" t="n">
        <v>25000</v>
      </c>
      <c r="G3560" s="0" t="n">
        <v>98.406</v>
      </c>
      <c r="H3560" s="0" t="n">
        <v>4.033344</v>
      </c>
      <c r="J3560" s="224" t="n">
        <f aca="false">ROUND(D3560/10000,0)</f>
        <v>2018</v>
      </c>
      <c r="K3560" s="224" t="n">
        <f aca="false">ROUND((D3560-J3560*10000)/100,0)</f>
        <v>8</v>
      </c>
      <c r="L3560" s="224" t="n">
        <f aca="false">D3560-J3560*10000-K3560*100</f>
        <v>9</v>
      </c>
      <c r="M3560" s="325" t="n">
        <f aca="false">DATE(J3560,K3560,L3560)</f>
        <v>43321</v>
      </c>
      <c r="N3560" s="222" t="n">
        <f aca="false">M3560+E3560</f>
        <v>43321.4919560185</v>
      </c>
      <c r="O3560" s="0" t="n">
        <v>98.406</v>
      </c>
      <c r="P3560" s="0" t="n">
        <v>4.033344</v>
      </c>
      <c r="Q3560" s="0" t="s">
        <v>288</v>
      </c>
    </row>
    <row r="3561" customFormat="false" ht="15" hidden="false" customHeight="false" outlineLevel="0" collapsed="false">
      <c r="A3561" s="0" t="s">
        <v>2059</v>
      </c>
      <c r="B3561" s="0" t="s">
        <v>288</v>
      </c>
      <c r="C3561" s="0" t="s">
        <v>325</v>
      </c>
      <c r="D3561" s="0" t="n">
        <v>20180809</v>
      </c>
      <c r="E3561" s="0" t="s">
        <v>2547</v>
      </c>
      <c r="F3561" s="0" t="n">
        <v>25000</v>
      </c>
      <c r="G3561" s="0" t="n">
        <v>98.406</v>
      </c>
      <c r="H3561" s="0" t="n">
        <v>4.033344</v>
      </c>
      <c r="J3561" s="224" t="n">
        <f aca="false">ROUND(D3561/10000,0)</f>
        <v>2018</v>
      </c>
      <c r="K3561" s="224" t="n">
        <f aca="false">ROUND((D3561-J3561*10000)/100,0)</f>
        <v>8</v>
      </c>
      <c r="L3561" s="224" t="n">
        <f aca="false">D3561-J3561*10000-K3561*100</f>
        <v>9</v>
      </c>
      <c r="M3561" s="325" t="n">
        <f aca="false">DATE(J3561,K3561,L3561)</f>
        <v>43321</v>
      </c>
      <c r="N3561" s="222" t="n">
        <f aca="false">M3561+E3561</f>
        <v>43321.4919560185</v>
      </c>
      <c r="O3561" s="0" t="n">
        <v>98.406</v>
      </c>
      <c r="P3561" s="0" t="n">
        <v>4.033344</v>
      </c>
      <c r="Q3561" s="0" t="s">
        <v>288</v>
      </c>
    </row>
    <row r="3562" customFormat="false" ht="15" hidden="false" customHeight="false" outlineLevel="0" collapsed="false">
      <c r="A3562" s="0" t="s">
        <v>2059</v>
      </c>
      <c r="B3562" s="0" t="s">
        <v>288</v>
      </c>
      <c r="C3562" s="0" t="s">
        <v>325</v>
      </c>
      <c r="D3562" s="0" t="n">
        <v>20180809</v>
      </c>
      <c r="E3562" s="0" t="s">
        <v>2548</v>
      </c>
      <c r="F3562" s="0" t="n">
        <v>37000</v>
      </c>
      <c r="G3562" s="0" t="n">
        <v>99.631</v>
      </c>
      <c r="H3562" s="0" t="n">
        <v>3.737668</v>
      </c>
      <c r="J3562" s="224" t="n">
        <f aca="false">ROUND(D3562/10000,0)</f>
        <v>2018</v>
      </c>
      <c r="K3562" s="224" t="n">
        <f aca="false">ROUND((D3562-J3562*10000)/100,0)</f>
        <v>8</v>
      </c>
      <c r="L3562" s="224" t="n">
        <f aca="false">D3562-J3562*10000-K3562*100</f>
        <v>9</v>
      </c>
      <c r="M3562" s="325" t="n">
        <f aca="false">DATE(J3562,K3562,L3562)</f>
        <v>43321</v>
      </c>
      <c r="N3562" s="222" t="n">
        <f aca="false">M3562+E3562</f>
        <v>43321.5025578704</v>
      </c>
      <c r="O3562" s="0" t="n">
        <v>99.631</v>
      </c>
      <c r="P3562" s="0" t="n">
        <v>3.737668</v>
      </c>
      <c r="Q3562" s="0" t="s">
        <v>288</v>
      </c>
    </row>
    <row r="3563" customFormat="false" ht="15" hidden="false" customHeight="false" outlineLevel="0" collapsed="false">
      <c r="A3563" s="0" t="s">
        <v>2059</v>
      </c>
      <c r="B3563" s="0" t="s">
        <v>288</v>
      </c>
      <c r="C3563" s="0" t="s">
        <v>325</v>
      </c>
      <c r="D3563" s="0" t="n">
        <v>20180809</v>
      </c>
      <c r="E3563" s="0" t="s">
        <v>2548</v>
      </c>
      <c r="F3563" s="0" t="n">
        <v>37000</v>
      </c>
      <c r="G3563" s="0" t="n">
        <v>98.28</v>
      </c>
      <c r="H3563" s="0" t="n">
        <v>4.064</v>
      </c>
      <c r="J3563" s="224" t="n">
        <f aca="false">ROUND(D3563/10000,0)</f>
        <v>2018</v>
      </c>
      <c r="K3563" s="224" t="n">
        <f aca="false">ROUND((D3563-J3563*10000)/100,0)</f>
        <v>8</v>
      </c>
      <c r="L3563" s="224" t="n">
        <f aca="false">D3563-J3563*10000-K3563*100</f>
        <v>9</v>
      </c>
      <c r="M3563" s="325" t="n">
        <f aca="false">DATE(J3563,K3563,L3563)</f>
        <v>43321</v>
      </c>
      <c r="N3563" s="222" t="n">
        <f aca="false">M3563+E3563</f>
        <v>43321.5025578704</v>
      </c>
      <c r="O3563" s="0" t="n">
        <v>98.28</v>
      </c>
      <c r="P3563" s="0" t="n">
        <v>4.064</v>
      </c>
      <c r="Q3563" s="0" t="s">
        <v>288</v>
      </c>
    </row>
    <row r="3564" customFormat="false" ht="15" hidden="false" customHeight="false" outlineLevel="0" collapsed="false">
      <c r="A3564" s="0" t="s">
        <v>2059</v>
      </c>
      <c r="B3564" s="0" t="s">
        <v>288</v>
      </c>
      <c r="C3564" s="0" t="s">
        <v>325</v>
      </c>
      <c r="D3564" s="0" t="n">
        <v>20180809</v>
      </c>
      <c r="E3564" s="0" t="s">
        <v>2549</v>
      </c>
      <c r="F3564" s="0" t="n">
        <v>12000</v>
      </c>
      <c r="G3564" s="0" t="n">
        <v>98.075</v>
      </c>
      <c r="H3564" s="0" t="n">
        <v>4.113973</v>
      </c>
      <c r="J3564" s="224" t="n">
        <f aca="false">ROUND(D3564/10000,0)</f>
        <v>2018</v>
      </c>
      <c r="K3564" s="224" t="n">
        <f aca="false">ROUND((D3564-J3564*10000)/100,0)</f>
        <v>8</v>
      </c>
      <c r="L3564" s="224" t="n">
        <f aca="false">D3564-J3564*10000-K3564*100</f>
        <v>9</v>
      </c>
      <c r="M3564" s="325" t="n">
        <f aca="false">DATE(J3564,K3564,L3564)</f>
        <v>43321</v>
      </c>
      <c r="N3564" s="222" t="n">
        <f aca="false">M3564+E3564</f>
        <v>43321.5143402778</v>
      </c>
      <c r="O3564" s="0" t="n">
        <v>98.075</v>
      </c>
      <c r="P3564" s="0" t="n">
        <v>4.113973</v>
      </c>
      <c r="Q3564" s="0" t="s">
        <v>288</v>
      </c>
    </row>
    <row r="3565" customFormat="false" ht="15" hidden="false" customHeight="false" outlineLevel="0" collapsed="false">
      <c r="A3565" s="0" t="s">
        <v>2059</v>
      </c>
      <c r="B3565" s="0" t="s">
        <v>288</v>
      </c>
      <c r="C3565" s="0" t="s">
        <v>325</v>
      </c>
      <c r="D3565" s="0" t="n">
        <v>20180809</v>
      </c>
      <c r="E3565" s="0" t="s">
        <v>2550</v>
      </c>
      <c r="F3565" s="0" t="n">
        <v>45000</v>
      </c>
      <c r="G3565" s="0" t="n">
        <v>98.6969</v>
      </c>
      <c r="H3565" s="0" t="n">
        <v>3.962744</v>
      </c>
      <c r="J3565" s="224" t="n">
        <f aca="false">ROUND(D3565/10000,0)</f>
        <v>2018</v>
      </c>
      <c r="K3565" s="224" t="n">
        <f aca="false">ROUND((D3565-J3565*10000)/100,0)</f>
        <v>8</v>
      </c>
      <c r="L3565" s="224" t="n">
        <f aca="false">D3565-J3565*10000-K3565*100</f>
        <v>9</v>
      </c>
      <c r="M3565" s="325" t="n">
        <f aca="false">DATE(J3565,K3565,L3565)</f>
        <v>43321</v>
      </c>
      <c r="N3565" s="222" t="n">
        <f aca="false">M3565+E3565</f>
        <v>43321.521412037</v>
      </c>
      <c r="O3565" s="0" t="n">
        <v>98.6969</v>
      </c>
      <c r="P3565" s="0" t="n">
        <v>3.962744</v>
      </c>
      <c r="Q3565" s="0" t="s">
        <v>288</v>
      </c>
    </row>
    <row r="3566" customFormat="false" ht="15" hidden="false" customHeight="false" outlineLevel="0" collapsed="false">
      <c r="A3566" s="0" t="s">
        <v>2059</v>
      </c>
      <c r="B3566" s="0" t="s">
        <v>288</v>
      </c>
      <c r="C3566" s="0" t="s">
        <v>325</v>
      </c>
      <c r="D3566" s="0" t="n">
        <v>20180809</v>
      </c>
      <c r="E3566" s="0" t="s">
        <v>2550</v>
      </c>
      <c r="F3566" s="0" t="n">
        <v>45000</v>
      </c>
      <c r="G3566" s="0" t="n">
        <v>100.341</v>
      </c>
      <c r="H3566" s="0" t="n">
        <v>3.567298</v>
      </c>
      <c r="J3566" s="224" t="n">
        <f aca="false">ROUND(D3566/10000,0)</f>
        <v>2018</v>
      </c>
      <c r="K3566" s="224" t="n">
        <f aca="false">ROUND((D3566-J3566*10000)/100,0)</f>
        <v>8</v>
      </c>
      <c r="L3566" s="224" t="n">
        <f aca="false">D3566-J3566*10000-K3566*100</f>
        <v>9</v>
      </c>
      <c r="M3566" s="325" t="n">
        <f aca="false">DATE(J3566,K3566,L3566)</f>
        <v>43321</v>
      </c>
      <c r="N3566" s="222" t="n">
        <f aca="false">M3566+E3566</f>
        <v>43321.521412037</v>
      </c>
      <c r="O3566" s="0" t="n">
        <v>100.341</v>
      </c>
      <c r="P3566" s="0" t="n">
        <v>3.567298</v>
      </c>
      <c r="Q3566" s="0" t="s">
        <v>288</v>
      </c>
    </row>
    <row r="3567" customFormat="false" ht="15" hidden="false" customHeight="false" outlineLevel="0" collapsed="false">
      <c r="A3567" s="0" t="s">
        <v>2059</v>
      </c>
      <c r="B3567" s="0" t="s">
        <v>288</v>
      </c>
      <c r="C3567" s="0" t="s">
        <v>325</v>
      </c>
      <c r="D3567" s="0" t="n">
        <v>20180809</v>
      </c>
      <c r="E3567" s="0" t="s">
        <v>2551</v>
      </c>
      <c r="F3567" s="0" t="n">
        <v>3000</v>
      </c>
      <c r="G3567" s="0" t="n">
        <v>98.142</v>
      </c>
      <c r="H3567" s="0" t="n">
        <v>4.097627</v>
      </c>
      <c r="J3567" s="224" t="n">
        <f aca="false">ROUND(D3567/10000,0)</f>
        <v>2018</v>
      </c>
      <c r="K3567" s="224" t="n">
        <f aca="false">ROUND((D3567-J3567*10000)/100,0)</f>
        <v>8</v>
      </c>
      <c r="L3567" s="224" t="n">
        <f aca="false">D3567-J3567*10000-K3567*100</f>
        <v>9</v>
      </c>
      <c r="M3567" s="325" t="n">
        <f aca="false">DATE(J3567,K3567,L3567)</f>
        <v>43321</v>
      </c>
      <c r="N3567" s="222" t="n">
        <f aca="false">M3567+E3567</f>
        <v>43321.5263888889</v>
      </c>
      <c r="O3567" s="0" t="n">
        <v>98.142</v>
      </c>
      <c r="P3567" s="0" t="n">
        <v>4.097627</v>
      </c>
      <c r="Q3567" s="0" t="s">
        <v>288</v>
      </c>
    </row>
    <row r="3568" customFormat="false" ht="15" hidden="false" customHeight="false" outlineLevel="0" collapsed="false">
      <c r="A3568" s="0" t="s">
        <v>2059</v>
      </c>
      <c r="B3568" s="0" t="s">
        <v>288</v>
      </c>
      <c r="C3568" s="0" t="s">
        <v>325</v>
      </c>
      <c r="D3568" s="0" t="n">
        <v>20180809</v>
      </c>
      <c r="E3568" s="0" t="s">
        <v>2551</v>
      </c>
      <c r="F3568" s="0" t="n">
        <v>3000</v>
      </c>
      <c r="G3568" s="0" t="n">
        <v>98.142</v>
      </c>
      <c r="H3568" s="0" t="n">
        <v>4.097627</v>
      </c>
      <c r="J3568" s="224" t="n">
        <f aca="false">ROUND(D3568/10000,0)</f>
        <v>2018</v>
      </c>
      <c r="K3568" s="224" t="n">
        <f aca="false">ROUND((D3568-J3568*10000)/100,0)</f>
        <v>8</v>
      </c>
      <c r="L3568" s="224" t="n">
        <f aca="false">D3568-J3568*10000-K3568*100</f>
        <v>9</v>
      </c>
      <c r="M3568" s="325" t="n">
        <f aca="false">DATE(J3568,K3568,L3568)</f>
        <v>43321</v>
      </c>
      <c r="N3568" s="222" t="n">
        <f aca="false">M3568+E3568</f>
        <v>43321.5263888889</v>
      </c>
      <c r="O3568" s="0" t="n">
        <v>98.142</v>
      </c>
      <c r="P3568" s="0" t="n">
        <v>4.097627</v>
      </c>
      <c r="Q3568" s="0" t="s">
        <v>288</v>
      </c>
    </row>
    <row r="3569" customFormat="false" ht="15" hidden="false" customHeight="false" outlineLevel="0" collapsed="false">
      <c r="A3569" s="0" t="s">
        <v>2059</v>
      </c>
      <c r="B3569" s="0" t="s">
        <v>288</v>
      </c>
      <c r="C3569" s="0" t="s">
        <v>325</v>
      </c>
      <c r="D3569" s="0" t="n">
        <v>20180809</v>
      </c>
      <c r="E3569" s="0" t="s">
        <v>2552</v>
      </c>
      <c r="F3569" s="0" t="n">
        <v>900000</v>
      </c>
      <c r="G3569" s="0" t="n">
        <v>98.259</v>
      </c>
      <c r="H3569" s="0" t="n">
        <v>4.069113</v>
      </c>
      <c r="J3569" s="224" t="n">
        <f aca="false">ROUND(D3569/10000,0)</f>
        <v>2018</v>
      </c>
      <c r="K3569" s="224" t="n">
        <f aca="false">ROUND((D3569-J3569*10000)/100,0)</f>
        <v>8</v>
      </c>
      <c r="L3569" s="224" t="n">
        <f aca="false">D3569-J3569*10000-K3569*100</f>
        <v>9</v>
      </c>
      <c r="M3569" s="325" t="n">
        <f aca="false">DATE(J3569,K3569,L3569)</f>
        <v>43321</v>
      </c>
      <c r="N3569" s="222" t="n">
        <f aca="false">M3569+E3569</f>
        <v>43321.5280555556</v>
      </c>
      <c r="O3569" s="0" t="n">
        <v>98.259</v>
      </c>
      <c r="P3569" s="0" t="n">
        <v>4.069113</v>
      </c>
      <c r="Q3569" s="0" t="s">
        <v>288</v>
      </c>
    </row>
    <row r="3570" customFormat="false" ht="15" hidden="false" customHeight="false" outlineLevel="0" collapsed="false">
      <c r="A3570" s="0" t="s">
        <v>2059</v>
      </c>
      <c r="B3570" s="0" t="s">
        <v>288</v>
      </c>
      <c r="C3570" s="0" t="s">
        <v>325</v>
      </c>
      <c r="D3570" s="0" t="n">
        <v>20180809</v>
      </c>
      <c r="E3570" s="0" t="s">
        <v>2553</v>
      </c>
      <c r="F3570" s="0" t="n">
        <v>900000</v>
      </c>
      <c r="G3570" s="0" t="n">
        <v>98.292</v>
      </c>
      <c r="H3570" s="0" t="n">
        <v>4.061078</v>
      </c>
      <c r="J3570" s="224" t="n">
        <f aca="false">ROUND(D3570/10000,0)</f>
        <v>2018</v>
      </c>
      <c r="K3570" s="224" t="n">
        <f aca="false">ROUND((D3570-J3570*10000)/100,0)</f>
        <v>8</v>
      </c>
      <c r="L3570" s="224" t="n">
        <f aca="false">D3570-J3570*10000-K3570*100</f>
        <v>9</v>
      </c>
      <c r="M3570" s="325" t="n">
        <f aca="false">DATE(J3570,K3570,L3570)</f>
        <v>43321</v>
      </c>
      <c r="N3570" s="222" t="n">
        <f aca="false">M3570+E3570</f>
        <v>43321.5280902778</v>
      </c>
      <c r="O3570" s="0" t="n">
        <v>98.292</v>
      </c>
      <c r="P3570" s="0" t="n">
        <v>4.061078</v>
      </c>
      <c r="Q3570" s="0" t="s">
        <v>288</v>
      </c>
    </row>
    <row r="3571" customFormat="false" ht="15" hidden="false" customHeight="false" outlineLevel="0" collapsed="false">
      <c r="A3571" s="0" t="s">
        <v>2059</v>
      </c>
      <c r="B3571" s="0" t="s">
        <v>288</v>
      </c>
      <c r="C3571" s="0" t="s">
        <v>325</v>
      </c>
      <c r="D3571" s="0" t="n">
        <v>20180809</v>
      </c>
      <c r="E3571" s="0" t="s">
        <v>2554</v>
      </c>
      <c r="F3571" s="0" t="n">
        <v>293000</v>
      </c>
      <c r="G3571" s="0" t="n">
        <v>98.145</v>
      </c>
      <c r="H3571" s="0" t="n">
        <v>4.096895</v>
      </c>
      <c r="J3571" s="224" t="n">
        <f aca="false">ROUND(D3571/10000,0)</f>
        <v>2018</v>
      </c>
      <c r="K3571" s="224" t="n">
        <f aca="false">ROUND((D3571-J3571*10000)/100,0)</f>
        <v>8</v>
      </c>
      <c r="L3571" s="224" t="n">
        <f aca="false">D3571-J3571*10000-K3571*100</f>
        <v>9</v>
      </c>
      <c r="M3571" s="325" t="n">
        <f aca="false">DATE(J3571,K3571,L3571)</f>
        <v>43321</v>
      </c>
      <c r="N3571" s="222" t="n">
        <f aca="false">M3571+E3571</f>
        <v>43321.5482407407</v>
      </c>
      <c r="O3571" s="0" t="n">
        <v>98.145</v>
      </c>
      <c r="P3571" s="0" t="n">
        <v>4.096895</v>
      </c>
      <c r="Q3571" s="0" t="s">
        <v>288</v>
      </c>
    </row>
    <row r="3572" customFormat="false" ht="15" hidden="false" customHeight="false" outlineLevel="0" collapsed="false">
      <c r="A3572" s="0" t="s">
        <v>2059</v>
      </c>
      <c r="B3572" s="0" t="s">
        <v>288</v>
      </c>
      <c r="C3572" s="0" t="s">
        <v>325</v>
      </c>
      <c r="D3572" s="0" t="n">
        <v>20180809</v>
      </c>
      <c r="E3572" s="0" t="s">
        <v>2555</v>
      </c>
      <c r="F3572" s="0" t="n">
        <v>25000</v>
      </c>
      <c r="G3572" s="0" t="n">
        <v>98.309</v>
      </c>
      <c r="H3572" s="0" t="n">
        <v>4.05694</v>
      </c>
      <c r="J3572" s="224" t="n">
        <f aca="false">ROUND(D3572/10000,0)</f>
        <v>2018</v>
      </c>
      <c r="K3572" s="224" t="n">
        <f aca="false">ROUND((D3572-J3572*10000)/100,0)</f>
        <v>8</v>
      </c>
      <c r="L3572" s="224" t="n">
        <f aca="false">D3572-J3572*10000-K3572*100</f>
        <v>9</v>
      </c>
      <c r="M3572" s="325" t="n">
        <f aca="false">DATE(J3572,K3572,L3572)</f>
        <v>43321</v>
      </c>
      <c r="N3572" s="222" t="n">
        <f aca="false">M3572+E3572</f>
        <v>43321.5568634259</v>
      </c>
      <c r="O3572" s="0" t="n">
        <v>98.309</v>
      </c>
      <c r="P3572" s="0" t="n">
        <v>4.05694</v>
      </c>
      <c r="Q3572" s="0" t="s">
        <v>288</v>
      </c>
    </row>
    <row r="3573" customFormat="false" ht="15" hidden="false" customHeight="false" outlineLevel="0" collapsed="false">
      <c r="A3573" s="0" t="s">
        <v>2059</v>
      </c>
      <c r="B3573" s="0" t="s">
        <v>288</v>
      </c>
      <c r="C3573" s="0" t="s">
        <v>325</v>
      </c>
      <c r="D3573" s="0" t="n">
        <v>20180809</v>
      </c>
      <c r="E3573" s="0" t="s">
        <v>2555</v>
      </c>
      <c r="F3573" s="0" t="n">
        <v>25000</v>
      </c>
      <c r="G3573" s="0" t="n">
        <v>98.309</v>
      </c>
      <c r="H3573" s="0" t="n">
        <v>4.05694</v>
      </c>
      <c r="J3573" s="224" t="n">
        <f aca="false">ROUND(D3573/10000,0)</f>
        <v>2018</v>
      </c>
      <c r="K3573" s="224" t="n">
        <f aca="false">ROUND((D3573-J3573*10000)/100,0)</f>
        <v>8</v>
      </c>
      <c r="L3573" s="224" t="n">
        <f aca="false">D3573-J3573*10000-K3573*100</f>
        <v>9</v>
      </c>
      <c r="M3573" s="325" t="n">
        <f aca="false">DATE(J3573,K3573,L3573)</f>
        <v>43321</v>
      </c>
      <c r="N3573" s="222" t="n">
        <f aca="false">M3573+E3573</f>
        <v>43321.5568634259</v>
      </c>
      <c r="O3573" s="0" t="n">
        <v>98.309</v>
      </c>
      <c r="P3573" s="0" t="n">
        <v>4.05694</v>
      </c>
      <c r="Q3573" s="0" t="s">
        <v>288</v>
      </c>
    </row>
    <row r="3574" customFormat="false" ht="15" hidden="false" customHeight="false" outlineLevel="0" collapsed="false">
      <c r="A3574" s="0" t="s">
        <v>2059</v>
      </c>
      <c r="B3574" s="0" t="s">
        <v>288</v>
      </c>
      <c r="C3574" s="0" t="s">
        <v>325</v>
      </c>
      <c r="D3574" s="0" t="n">
        <v>20180809</v>
      </c>
      <c r="E3574" s="0" t="s">
        <v>2556</v>
      </c>
      <c r="F3574" s="0" t="n">
        <v>25000</v>
      </c>
      <c r="G3574" s="0" t="n">
        <v>98.509</v>
      </c>
      <c r="H3574" s="0" t="n">
        <v>4.008319</v>
      </c>
      <c r="J3574" s="224" t="n">
        <f aca="false">ROUND(D3574/10000,0)</f>
        <v>2018</v>
      </c>
      <c r="K3574" s="224" t="n">
        <f aca="false">ROUND((D3574-J3574*10000)/100,0)</f>
        <v>8</v>
      </c>
      <c r="L3574" s="224" t="n">
        <f aca="false">D3574-J3574*10000-K3574*100</f>
        <v>9</v>
      </c>
      <c r="M3574" s="325" t="n">
        <f aca="false">DATE(J3574,K3574,L3574)</f>
        <v>43321</v>
      </c>
      <c r="N3574" s="222" t="n">
        <f aca="false">M3574+E3574</f>
        <v>43321.5569675926</v>
      </c>
      <c r="O3574" s="0" t="n">
        <v>98.509</v>
      </c>
      <c r="P3574" s="0" t="n">
        <v>4.008319</v>
      </c>
      <c r="Q3574" s="0" t="s">
        <v>288</v>
      </c>
    </row>
    <row r="3575" customFormat="false" ht="15" hidden="false" customHeight="false" outlineLevel="0" collapsed="false">
      <c r="A3575" s="0" t="s">
        <v>2059</v>
      </c>
      <c r="B3575" s="0" t="s">
        <v>288</v>
      </c>
      <c r="C3575" s="0" t="s">
        <v>325</v>
      </c>
      <c r="D3575" s="0" t="n">
        <v>20180809</v>
      </c>
      <c r="E3575" s="0" t="s">
        <v>2556</v>
      </c>
      <c r="F3575" s="0" t="n">
        <v>25000</v>
      </c>
      <c r="G3575" s="0" t="n">
        <v>98.509</v>
      </c>
      <c r="H3575" s="0" t="n">
        <v>4.008319</v>
      </c>
      <c r="J3575" s="224" t="n">
        <f aca="false">ROUND(D3575/10000,0)</f>
        <v>2018</v>
      </c>
      <c r="K3575" s="224" t="n">
        <f aca="false">ROUND((D3575-J3575*10000)/100,0)</f>
        <v>8</v>
      </c>
      <c r="L3575" s="224" t="n">
        <f aca="false">D3575-J3575*10000-K3575*100</f>
        <v>9</v>
      </c>
      <c r="M3575" s="325" t="n">
        <f aca="false">DATE(J3575,K3575,L3575)</f>
        <v>43321</v>
      </c>
      <c r="N3575" s="222" t="n">
        <f aca="false">M3575+E3575</f>
        <v>43321.5569675926</v>
      </c>
      <c r="O3575" s="0" t="n">
        <v>98.509</v>
      </c>
      <c r="P3575" s="0" t="n">
        <v>4.008319</v>
      </c>
      <c r="Q3575" s="0" t="s">
        <v>288</v>
      </c>
    </row>
    <row r="3576" customFormat="false" ht="15" hidden="false" customHeight="false" outlineLevel="0" collapsed="false">
      <c r="A3576" s="0" t="s">
        <v>2059</v>
      </c>
      <c r="B3576" s="0" t="s">
        <v>288</v>
      </c>
      <c r="C3576" s="0" t="s">
        <v>325</v>
      </c>
      <c r="D3576" s="0" t="n">
        <v>20180809</v>
      </c>
      <c r="E3576" s="0" t="s">
        <v>2557</v>
      </c>
      <c r="F3576" s="0" t="n">
        <v>14000</v>
      </c>
      <c r="G3576" s="0" t="n">
        <v>98.195</v>
      </c>
      <c r="H3576" s="0" t="n">
        <v>4.084705</v>
      </c>
      <c r="J3576" s="224" t="n">
        <f aca="false">ROUND(D3576/10000,0)</f>
        <v>2018</v>
      </c>
      <c r="K3576" s="224" t="n">
        <f aca="false">ROUND((D3576-J3576*10000)/100,0)</f>
        <v>8</v>
      </c>
      <c r="L3576" s="224" t="n">
        <f aca="false">D3576-J3576*10000-K3576*100</f>
        <v>9</v>
      </c>
      <c r="M3576" s="325" t="n">
        <f aca="false">DATE(J3576,K3576,L3576)</f>
        <v>43321</v>
      </c>
      <c r="N3576" s="222" t="n">
        <f aca="false">M3576+E3576</f>
        <v>43321.5772916667</v>
      </c>
      <c r="O3576" s="0" t="n">
        <v>98.195</v>
      </c>
      <c r="P3576" s="0" t="n">
        <v>4.084705</v>
      </c>
      <c r="Q3576" s="0" t="s">
        <v>288</v>
      </c>
    </row>
    <row r="3577" customFormat="false" ht="15" hidden="false" customHeight="false" outlineLevel="0" collapsed="false">
      <c r="A3577" s="0" t="s">
        <v>2059</v>
      </c>
      <c r="B3577" s="0" t="s">
        <v>288</v>
      </c>
      <c r="C3577" s="0" t="s">
        <v>325</v>
      </c>
      <c r="D3577" s="0" t="n">
        <v>20180809</v>
      </c>
      <c r="E3577" s="0" t="s">
        <v>2558</v>
      </c>
      <c r="F3577" s="0" t="n">
        <v>715000</v>
      </c>
      <c r="G3577" s="0" t="n">
        <v>98.206</v>
      </c>
      <c r="H3577" s="0" t="n">
        <v>4.082025</v>
      </c>
      <c r="J3577" s="224" t="n">
        <f aca="false">ROUND(D3577/10000,0)</f>
        <v>2018</v>
      </c>
      <c r="K3577" s="224" t="n">
        <f aca="false">ROUND((D3577-J3577*10000)/100,0)</f>
        <v>8</v>
      </c>
      <c r="L3577" s="224" t="n">
        <f aca="false">D3577-J3577*10000-K3577*100</f>
        <v>9</v>
      </c>
      <c r="M3577" s="325" t="n">
        <f aca="false">DATE(J3577,K3577,L3577)</f>
        <v>43321</v>
      </c>
      <c r="N3577" s="222" t="n">
        <f aca="false">M3577+E3577</f>
        <v>43321.6015393519</v>
      </c>
      <c r="O3577" s="0" t="n">
        <v>98.206</v>
      </c>
      <c r="P3577" s="0" t="n">
        <v>4.082025</v>
      </c>
      <c r="Q3577" s="0" t="s">
        <v>288</v>
      </c>
    </row>
    <row r="3578" customFormat="false" ht="15" hidden="false" customHeight="false" outlineLevel="0" collapsed="false">
      <c r="A3578" s="0" t="s">
        <v>2059</v>
      </c>
      <c r="B3578" s="0" t="s">
        <v>288</v>
      </c>
      <c r="C3578" s="0" t="s">
        <v>325</v>
      </c>
      <c r="D3578" s="0" t="n">
        <v>20180809</v>
      </c>
      <c r="E3578" s="0" t="s">
        <v>2559</v>
      </c>
      <c r="F3578" s="0" t="n">
        <v>42000</v>
      </c>
      <c r="G3578" s="0" t="n">
        <v>98.206</v>
      </c>
      <c r="H3578" s="0" t="n">
        <v>4.082025</v>
      </c>
      <c r="J3578" s="224" t="n">
        <f aca="false">ROUND(D3578/10000,0)</f>
        <v>2018</v>
      </c>
      <c r="K3578" s="224" t="n">
        <f aca="false">ROUND((D3578-J3578*10000)/100,0)</f>
        <v>8</v>
      </c>
      <c r="L3578" s="224" t="n">
        <f aca="false">D3578-J3578*10000-K3578*100</f>
        <v>9</v>
      </c>
      <c r="M3578" s="325" t="n">
        <f aca="false">DATE(J3578,K3578,L3578)</f>
        <v>43321</v>
      </c>
      <c r="N3578" s="222" t="n">
        <f aca="false">M3578+E3578</f>
        <v>43321.6016087963</v>
      </c>
      <c r="O3578" s="0" t="n">
        <v>98.206</v>
      </c>
      <c r="P3578" s="0" t="n">
        <v>4.082025</v>
      </c>
      <c r="Q3578" s="0" t="s">
        <v>288</v>
      </c>
    </row>
    <row r="3579" customFormat="false" ht="15" hidden="false" customHeight="false" outlineLevel="0" collapsed="false">
      <c r="A3579" s="0" t="s">
        <v>2059</v>
      </c>
      <c r="B3579" s="0" t="s">
        <v>288</v>
      </c>
      <c r="C3579" s="0" t="s">
        <v>325</v>
      </c>
      <c r="D3579" s="0" t="n">
        <v>20180809</v>
      </c>
      <c r="E3579" s="0" t="s">
        <v>2559</v>
      </c>
      <c r="F3579" s="0" t="n">
        <v>21000</v>
      </c>
      <c r="G3579" s="0" t="n">
        <v>98.206</v>
      </c>
      <c r="H3579" s="0" t="n">
        <v>4.082025</v>
      </c>
      <c r="J3579" s="224" t="n">
        <f aca="false">ROUND(D3579/10000,0)</f>
        <v>2018</v>
      </c>
      <c r="K3579" s="224" t="n">
        <f aca="false">ROUND((D3579-J3579*10000)/100,0)</f>
        <v>8</v>
      </c>
      <c r="L3579" s="224" t="n">
        <f aca="false">D3579-J3579*10000-K3579*100</f>
        <v>9</v>
      </c>
      <c r="M3579" s="325" t="n">
        <f aca="false">DATE(J3579,K3579,L3579)</f>
        <v>43321</v>
      </c>
      <c r="N3579" s="222" t="n">
        <f aca="false">M3579+E3579</f>
        <v>43321.6016087963</v>
      </c>
      <c r="O3579" s="0" t="n">
        <v>98.206</v>
      </c>
      <c r="P3579" s="0" t="n">
        <v>4.082025</v>
      </c>
      <c r="Q3579" s="0" t="s">
        <v>288</v>
      </c>
    </row>
    <row r="3580" customFormat="false" ht="15" hidden="false" customHeight="false" outlineLevel="0" collapsed="false">
      <c r="A3580" s="0" t="s">
        <v>2059</v>
      </c>
      <c r="B3580" s="0" t="s">
        <v>288</v>
      </c>
      <c r="C3580" s="0" t="s">
        <v>325</v>
      </c>
      <c r="D3580" s="0" t="n">
        <v>20180809</v>
      </c>
      <c r="E3580" s="0" t="s">
        <v>2559</v>
      </c>
      <c r="F3580" s="0" t="n">
        <v>16000</v>
      </c>
      <c r="G3580" s="0" t="n">
        <v>98.206</v>
      </c>
      <c r="H3580" s="0" t="n">
        <v>4.082025</v>
      </c>
      <c r="J3580" s="224" t="n">
        <f aca="false">ROUND(D3580/10000,0)</f>
        <v>2018</v>
      </c>
      <c r="K3580" s="224" t="n">
        <f aca="false">ROUND((D3580-J3580*10000)/100,0)</f>
        <v>8</v>
      </c>
      <c r="L3580" s="224" t="n">
        <f aca="false">D3580-J3580*10000-K3580*100</f>
        <v>9</v>
      </c>
      <c r="M3580" s="325" t="n">
        <f aca="false">DATE(J3580,K3580,L3580)</f>
        <v>43321</v>
      </c>
      <c r="N3580" s="222" t="n">
        <f aca="false">M3580+E3580</f>
        <v>43321.6016087963</v>
      </c>
      <c r="O3580" s="0" t="n">
        <v>98.206</v>
      </c>
      <c r="P3580" s="0" t="n">
        <v>4.082025</v>
      </c>
      <c r="Q3580" s="0" t="s">
        <v>288</v>
      </c>
    </row>
    <row r="3581" customFormat="false" ht="15" hidden="false" customHeight="false" outlineLevel="0" collapsed="false">
      <c r="A3581" s="0" t="s">
        <v>2059</v>
      </c>
      <c r="B3581" s="0" t="s">
        <v>288</v>
      </c>
      <c r="C3581" s="0" t="s">
        <v>325</v>
      </c>
      <c r="D3581" s="0" t="n">
        <v>20180809</v>
      </c>
      <c r="E3581" s="0" t="s">
        <v>2559</v>
      </c>
      <c r="F3581" s="0" t="n">
        <v>4000</v>
      </c>
      <c r="G3581" s="0" t="n">
        <v>98.206</v>
      </c>
      <c r="H3581" s="0" t="n">
        <v>4.082025</v>
      </c>
      <c r="J3581" s="224" t="n">
        <f aca="false">ROUND(D3581/10000,0)</f>
        <v>2018</v>
      </c>
      <c r="K3581" s="224" t="n">
        <f aca="false">ROUND((D3581-J3581*10000)/100,0)</f>
        <v>8</v>
      </c>
      <c r="L3581" s="224" t="n">
        <f aca="false">D3581-J3581*10000-K3581*100</f>
        <v>9</v>
      </c>
      <c r="M3581" s="325" t="n">
        <f aca="false">DATE(J3581,K3581,L3581)</f>
        <v>43321</v>
      </c>
      <c r="N3581" s="222" t="n">
        <f aca="false">M3581+E3581</f>
        <v>43321.6016087963</v>
      </c>
      <c r="O3581" s="0" t="n">
        <v>98.206</v>
      </c>
      <c r="P3581" s="0" t="n">
        <v>4.082025</v>
      </c>
      <c r="Q3581" s="0" t="s">
        <v>288</v>
      </c>
    </row>
    <row r="3582" customFormat="false" ht="15" hidden="false" customHeight="false" outlineLevel="0" collapsed="false">
      <c r="A3582" s="0" t="s">
        <v>2059</v>
      </c>
      <c r="B3582" s="0" t="s">
        <v>288</v>
      </c>
      <c r="C3582" s="0" t="s">
        <v>325</v>
      </c>
      <c r="D3582" s="0" t="n">
        <v>20180809</v>
      </c>
      <c r="E3582" s="0" t="s">
        <v>2559</v>
      </c>
      <c r="F3582" s="0" t="n">
        <v>13000</v>
      </c>
      <c r="G3582" s="0" t="n">
        <v>98.206</v>
      </c>
      <c r="H3582" s="0" t="n">
        <v>4.082025</v>
      </c>
      <c r="J3582" s="224" t="n">
        <f aca="false">ROUND(D3582/10000,0)</f>
        <v>2018</v>
      </c>
      <c r="K3582" s="224" t="n">
        <f aca="false">ROUND((D3582-J3582*10000)/100,0)</f>
        <v>8</v>
      </c>
      <c r="L3582" s="224" t="n">
        <f aca="false">D3582-J3582*10000-K3582*100</f>
        <v>9</v>
      </c>
      <c r="M3582" s="325" t="n">
        <f aca="false">DATE(J3582,K3582,L3582)</f>
        <v>43321</v>
      </c>
      <c r="N3582" s="222" t="n">
        <f aca="false">M3582+E3582</f>
        <v>43321.6016087963</v>
      </c>
      <c r="O3582" s="0" t="n">
        <v>98.206</v>
      </c>
      <c r="P3582" s="0" t="n">
        <v>4.082025</v>
      </c>
      <c r="Q3582" s="0" t="s">
        <v>288</v>
      </c>
    </row>
    <row r="3583" customFormat="false" ht="15" hidden="false" customHeight="false" outlineLevel="0" collapsed="false">
      <c r="A3583" s="0" t="s">
        <v>2059</v>
      </c>
      <c r="B3583" s="0" t="s">
        <v>288</v>
      </c>
      <c r="C3583" s="0" t="s">
        <v>325</v>
      </c>
      <c r="D3583" s="0" t="n">
        <v>20180809</v>
      </c>
      <c r="E3583" s="0" t="s">
        <v>2559</v>
      </c>
      <c r="F3583" s="0" t="n">
        <v>9000</v>
      </c>
      <c r="G3583" s="0" t="n">
        <v>98.206</v>
      </c>
      <c r="H3583" s="0" t="n">
        <v>4.082025</v>
      </c>
      <c r="J3583" s="224" t="n">
        <f aca="false">ROUND(D3583/10000,0)</f>
        <v>2018</v>
      </c>
      <c r="K3583" s="224" t="n">
        <f aca="false">ROUND((D3583-J3583*10000)/100,0)</f>
        <v>8</v>
      </c>
      <c r="L3583" s="224" t="n">
        <f aca="false">D3583-J3583*10000-K3583*100</f>
        <v>9</v>
      </c>
      <c r="M3583" s="325" t="n">
        <f aca="false">DATE(J3583,K3583,L3583)</f>
        <v>43321</v>
      </c>
      <c r="N3583" s="222" t="n">
        <f aca="false">M3583+E3583</f>
        <v>43321.6016087963</v>
      </c>
      <c r="O3583" s="0" t="n">
        <v>98.206</v>
      </c>
      <c r="P3583" s="0" t="n">
        <v>4.082025</v>
      </c>
      <c r="Q3583" s="0" t="s">
        <v>288</v>
      </c>
    </row>
    <row r="3584" customFormat="false" ht="15" hidden="false" customHeight="false" outlineLevel="0" collapsed="false">
      <c r="A3584" s="0" t="s">
        <v>2059</v>
      </c>
      <c r="B3584" s="0" t="s">
        <v>288</v>
      </c>
      <c r="C3584" s="0" t="s">
        <v>325</v>
      </c>
      <c r="D3584" s="0" t="n">
        <v>20180809</v>
      </c>
      <c r="E3584" s="0" t="s">
        <v>2559</v>
      </c>
      <c r="F3584" s="0" t="n">
        <v>9000</v>
      </c>
      <c r="G3584" s="0" t="n">
        <v>98.206</v>
      </c>
      <c r="H3584" s="0" t="n">
        <v>4.082025</v>
      </c>
      <c r="J3584" s="224" t="n">
        <f aca="false">ROUND(D3584/10000,0)</f>
        <v>2018</v>
      </c>
      <c r="K3584" s="224" t="n">
        <f aca="false">ROUND((D3584-J3584*10000)/100,0)</f>
        <v>8</v>
      </c>
      <c r="L3584" s="224" t="n">
        <f aca="false">D3584-J3584*10000-K3584*100</f>
        <v>9</v>
      </c>
      <c r="M3584" s="325" t="n">
        <f aca="false">DATE(J3584,K3584,L3584)</f>
        <v>43321</v>
      </c>
      <c r="N3584" s="222" t="n">
        <f aca="false">M3584+E3584</f>
        <v>43321.6016087963</v>
      </c>
      <c r="O3584" s="0" t="n">
        <v>98.206</v>
      </c>
      <c r="P3584" s="0" t="n">
        <v>4.082025</v>
      </c>
      <c r="Q3584" s="0" t="s">
        <v>288</v>
      </c>
    </row>
    <row r="3585" customFormat="false" ht="15" hidden="false" customHeight="false" outlineLevel="0" collapsed="false">
      <c r="A3585" s="0" t="s">
        <v>2059</v>
      </c>
      <c r="B3585" s="0" t="s">
        <v>288</v>
      </c>
      <c r="C3585" s="0" t="s">
        <v>325</v>
      </c>
      <c r="D3585" s="0" t="n">
        <v>20180809</v>
      </c>
      <c r="E3585" s="0" t="s">
        <v>2559</v>
      </c>
      <c r="F3585" s="0" t="n">
        <v>7000</v>
      </c>
      <c r="G3585" s="0" t="n">
        <v>98.206</v>
      </c>
      <c r="H3585" s="0" t="n">
        <v>4.082025</v>
      </c>
      <c r="J3585" s="224" t="n">
        <f aca="false">ROUND(D3585/10000,0)</f>
        <v>2018</v>
      </c>
      <c r="K3585" s="224" t="n">
        <f aca="false">ROUND((D3585-J3585*10000)/100,0)</f>
        <v>8</v>
      </c>
      <c r="L3585" s="224" t="n">
        <f aca="false">D3585-J3585*10000-K3585*100</f>
        <v>9</v>
      </c>
      <c r="M3585" s="325" t="n">
        <f aca="false">DATE(J3585,K3585,L3585)</f>
        <v>43321</v>
      </c>
      <c r="N3585" s="222" t="n">
        <f aca="false">M3585+E3585</f>
        <v>43321.6016087963</v>
      </c>
      <c r="O3585" s="0" t="n">
        <v>98.206</v>
      </c>
      <c r="P3585" s="0" t="n">
        <v>4.082025</v>
      </c>
      <c r="Q3585" s="0" t="s">
        <v>288</v>
      </c>
    </row>
    <row r="3586" customFormat="false" ht="15" hidden="false" customHeight="false" outlineLevel="0" collapsed="false">
      <c r="A3586" s="0" t="s">
        <v>2059</v>
      </c>
      <c r="B3586" s="0" t="s">
        <v>288</v>
      </c>
      <c r="C3586" s="0" t="s">
        <v>325</v>
      </c>
      <c r="D3586" s="0" t="n">
        <v>20180809</v>
      </c>
      <c r="E3586" s="0" t="s">
        <v>2559</v>
      </c>
      <c r="F3586" s="0" t="n">
        <v>14000</v>
      </c>
      <c r="G3586" s="0" t="n">
        <v>98.206</v>
      </c>
      <c r="H3586" s="0" t="n">
        <v>4.082025</v>
      </c>
      <c r="J3586" s="224" t="n">
        <f aca="false">ROUND(D3586/10000,0)</f>
        <v>2018</v>
      </c>
      <c r="K3586" s="224" t="n">
        <f aca="false">ROUND((D3586-J3586*10000)/100,0)</f>
        <v>8</v>
      </c>
      <c r="L3586" s="224" t="n">
        <f aca="false">D3586-J3586*10000-K3586*100</f>
        <v>9</v>
      </c>
      <c r="M3586" s="325" t="n">
        <f aca="false">DATE(J3586,K3586,L3586)</f>
        <v>43321</v>
      </c>
      <c r="N3586" s="222" t="n">
        <f aca="false">M3586+E3586</f>
        <v>43321.6016087963</v>
      </c>
      <c r="O3586" s="0" t="n">
        <v>98.206</v>
      </c>
      <c r="P3586" s="0" t="n">
        <v>4.082025</v>
      </c>
      <c r="Q3586" s="0" t="s">
        <v>288</v>
      </c>
    </row>
    <row r="3587" customFormat="false" ht="15" hidden="false" customHeight="false" outlineLevel="0" collapsed="false">
      <c r="A3587" s="0" t="s">
        <v>2059</v>
      </c>
      <c r="B3587" s="0" t="s">
        <v>288</v>
      </c>
      <c r="C3587" s="0" t="s">
        <v>325</v>
      </c>
      <c r="D3587" s="0" t="n">
        <v>20180809</v>
      </c>
      <c r="E3587" s="0" t="s">
        <v>2559</v>
      </c>
      <c r="F3587" s="0" t="n">
        <v>20000</v>
      </c>
      <c r="G3587" s="0" t="n">
        <v>98.206</v>
      </c>
      <c r="H3587" s="0" t="n">
        <v>4.082025</v>
      </c>
      <c r="J3587" s="224" t="n">
        <f aca="false">ROUND(D3587/10000,0)</f>
        <v>2018</v>
      </c>
      <c r="K3587" s="224" t="n">
        <f aca="false">ROUND((D3587-J3587*10000)/100,0)</f>
        <v>8</v>
      </c>
      <c r="L3587" s="224" t="n">
        <f aca="false">D3587-J3587*10000-K3587*100</f>
        <v>9</v>
      </c>
      <c r="M3587" s="325" t="n">
        <f aca="false">DATE(J3587,K3587,L3587)</f>
        <v>43321</v>
      </c>
      <c r="N3587" s="222" t="n">
        <f aca="false">M3587+E3587</f>
        <v>43321.6016087963</v>
      </c>
      <c r="O3587" s="0" t="n">
        <v>98.206</v>
      </c>
      <c r="P3587" s="0" t="n">
        <v>4.082025</v>
      </c>
      <c r="Q3587" s="0" t="s">
        <v>288</v>
      </c>
    </row>
    <row r="3588" customFormat="false" ht="15" hidden="false" customHeight="false" outlineLevel="0" collapsed="false">
      <c r="A3588" s="0" t="s">
        <v>2059</v>
      </c>
      <c r="B3588" s="0" t="s">
        <v>288</v>
      </c>
      <c r="C3588" s="0" t="s">
        <v>325</v>
      </c>
      <c r="D3588" s="0" t="n">
        <v>20180809</v>
      </c>
      <c r="E3588" s="0" t="s">
        <v>2559</v>
      </c>
      <c r="F3588" s="0" t="n">
        <v>2000</v>
      </c>
      <c r="G3588" s="0" t="n">
        <v>98.206</v>
      </c>
      <c r="H3588" s="0" t="n">
        <v>4.082025</v>
      </c>
      <c r="J3588" s="224" t="n">
        <f aca="false">ROUND(D3588/10000,0)</f>
        <v>2018</v>
      </c>
      <c r="K3588" s="224" t="n">
        <f aca="false">ROUND((D3588-J3588*10000)/100,0)</f>
        <v>8</v>
      </c>
      <c r="L3588" s="224" t="n">
        <f aca="false">D3588-J3588*10000-K3588*100</f>
        <v>9</v>
      </c>
      <c r="M3588" s="325" t="n">
        <f aca="false">DATE(J3588,K3588,L3588)</f>
        <v>43321</v>
      </c>
      <c r="N3588" s="222" t="n">
        <f aca="false">M3588+E3588</f>
        <v>43321.6016087963</v>
      </c>
      <c r="O3588" s="0" t="n">
        <v>98.206</v>
      </c>
      <c r="P3588" s="0" t="n">
        <v>4.082025</v>
      </c>
      <c r="Q3588" s="0" t="s">
        <v>288</v>
      </c>
    </row>
    <row r="3589" customFormat="false" ht="15" hidden="false" customHeight="false" outlineLevel="0" collapsed="false">
      <c r="A3589" s="0" t="s">
        <v>2059</v>
      </c>
      <c r="B3589" s="0" t="s">
        <v>288</v>
      </c>
      <c r="C3589" s="0" t="s">
        <v>325</v>
      </c>
      <c r="D3589" s="0" t="n">
        <v>20180809</v>
      </c>
      <c r="E3589" s="0" t="s">
        <v>2559</v>
      </c>
      <c r="F3589" s="0" t="n">
        <v>4000</v>
      </c>
      <c r="G3589" s="0" t="n">
        <v>98.206</v>
      </c>
      <c r="H3589" s="0" t="n">
        <v>4.082025</v>
      </c>
      <c r="J3589" s="224" t="n">
        <f aca="false">ROUND(D3589/10000,0)</f>
        <v>2018</v>
      </c>
      <c r="K3589" s="224" t="n">
        <f aca="false">ROUND((D3589-J3589*10000)/100,0)</f>
        <v>8</v>
      </c>
      <c r="L3589" s="224" t="n">
        <f aca="false">D3589-J3589*10000-K3589*100</f>
        <v>9</v>
      </c>
      <c r="M3589" s="325" t="n">
        <f aca="false">DATE(J3589,K3589,L3589)</f>
        <v>43321</v>
      </c>
      <c r="N3589" s="222" t="n">
        <f aca="false">M3589+E3589</f>
        <v>43321.6016087963</v>
      </c>
      <c r="O3589" s="0" t="n">
        <v>98.206</v>
      </c>
      <c r="P3589" s="0" t="n">
        <v>4.082025</v>
      </c>
      <c r="Q3589" s="0" t="s">
        <v>288</v>
      </c>
    </row>
    <row r="3590" customFormat="false" ht="15" hidden="false" customHeight="false" outlineLevel="0" collapsed="false">
      <c r="A3590" s="0" t="s">
        <v>2059</v>
      </c>
      <c r="B3590" s="0" t="s">
        <v>288</v>
      </c>
      <c r="C3590" s="0" t="s">
        <v>325</v>
      </c>
      <c r="D3590" s="0" t="n">
        <v>20180809</v>
      </c>
      <c r="E3590" s="0" t="s">
        <v>2559</v>
      </c>
      <c r="F3590" s="0" t="n">
        <v>27000</v>
      </c>
      <c r="G3590" s="0" t="n">
        <v>98.206</v>
      </c>
      <c r="H3590" s="0" t="n">
        <v>4.082025</v>
      </c>
      <c r="J3590" s="224" t="n">
        <f aca="false">ROUND(D3590/10000,0)</f>
        <v>2018</v>
      </c>
      <c r="K3590" s="224" t="n">
        <f aca="false">ROUND((D3590-J3590*10000)/100,0)</f>
        <v>8</v>
      </c>
      <c r="L3590" s="224" t="n">
        <f aca="false">D3590-J3590*10000-K3590*100</f>
        <v>9</v>
      </c>
      <c r="M3590" s="325" t="n">
        <f aca="false">DATE(J3590,K3590,L3590)</f>
        <v>43321</v>
      </c>
      <c r="N3590" s="222" t="n">
        <f aca="false">M3590+E3590</f>
        <v>43321.6016087963</v>
      </c>
      <c r="O3590" s="0" t="n">
        <v>98.206</v>
      </c>
      <c r="P3590" s="0" t="n">
        <v>4.082025</v>
      </c>
      <c r="Q3590" s="0" t="s">
        <v>288</v>
      </c>
    </row>
    <row r="3591" customFormat="false" ht="15" hidden="false" customHeight="false" outlineLevel="0" collapsed="false">
      <c r="A3591" s="0" t="s">
        <v>2059</v>
      </c>
      <c r="B3591" s="0" t="s">
        <v>288</v>
      </c>
      <c r="C3591" s="0" t="s">
        <v>325</v>
      </c>
      <c r="D3591" s="0" t="n">
        <v>20180809</v>
      </c>
      <c r="E3591" s="0" t="s">
        <v>2559</v>
      </c>
      <c r="F3591" s="0" t="n">
        <v>33000</v>
      </c>
      <c r="G3591" s="0" t="n">
        <v>98.206</v>
      </c>
      <c r="H3591" s="0" t="n">
        <v>4.082025</v>
      </c>
      <c r="J3591" s="224" t="n">
        <f aca="false">ROUND(D3591/10000,0)</f>
        <v>2018</v>
      </c>
      <c r="K3591" s="224" t="n">
        <f aca="false">ROUND((D3591-J3591*10000)/100,0)</f>
        <v>8</v>
      </c>
      <c r="L3591" s="224" t="n">
        <f aca="false">D3591-J3591*10000-K3591*100</f>
        <v>9</v>
      </c>
      <c r="M3591" s="325" t="n">
        <f aca="false">DATE(J3591,K3591,L3591)</f>
        <v>43321</v>
      </c>
      <c r="N3591" s="222" t="n">
        <f aca="false">M3591+E3591</f>
        <v>43321.6016087963</v>
      </c>
      <c r="O3591" s="0" t="n">
        <v>98.206</v>
      </c>
      <c r="P3591" s="0" t="n">
        <v>4.082025</v>
      </c>
      <c r="Q3591" s="0" t="s">
        <v>288</v>
      </c>
    </row>
    <row r="3592" customFormat="false" ht="15" hidden="false" customHeight="false" outlineLevel="0" collapsed="false">
      <c r="A3592" s="0" t="s">
        <v>2059</v>
      </c>
      <c r="B3592" s="0" t="s">
        <v>288</v>
      </c>
      <c r="C3592" s="0" t="s">
        <v>325</v>
      </c>
      <c r="D3592" s="0" t="n">
        <v>20180809</v>
      </c>
      <c r="E3592" s="0" t="s">
        <v>2559</v>
      </c>
      <c r="F3592" s="0" t="n">
        <v>2000</v>
      </c>
      <c r="G3592" s="0" t="n">
        <v>98.206</v>
      </c>
      <c r="H3592" s="0" t="n">
        <v>4.082025</v>
      </c>
      <c r="J3592" s="224" t="n">
        <f aca="false">ROUND(D3592/10000,0)</f>
        <v>2018</v>
      </c>
      <c r="K3592" s="224" t="n">
        <f aca="false">ROUND((D3592-J3592*10000)/100,0)</f>
        <v>8</v>
      </c>
      <c r="L3592" s="224" t="n">
        <f aca="false">D3592-J3592*10000-K3592*100</f>
        <v>9</v>
      </c>
      <c r="M3592" s="325" t="n">
        <f aca="false">DATE(J3592,K3592,L3592)</f>
        <v>43321</v>
      </c>
      <c r="N3592" s="222" t="n">
        <f aca="false">M3592+E3592</f>
        <v>43321.6016087963</v>
      </c>
      <c r="O3592" s="0" t="n">
        <v>98.206</v>
      </c>
      <c r="P3592" s="0" t="n">
        <v>4.082025</v>
      </c>
      <c r="Q3592" s="0" t="s">
        <v>288</v>
      </c>
    </row>
    <row r="3593" customFormat="false" ht="15" hidden="false" customHeight="false" outlineLevel="0" collapsed="false">
      <c r="A3593" s="0" t="s">
        <v>2059</v>
      </c>
      <c r="B3593" s="0" t="s">
        <v>288</v>
      </c>
      <c r="C3593" s="0" t="s">
        <v>325</v>
      </c>
      <c r="D3593" s="0" t="n">
        <v>20180809</v>
      </c>
      <c r="E3593" s="0" t="s">
        <v>2559</v>
      </c>
      <c r="F3593" s="0" t="n">
        <v>5000</v>
      </c>
      <c r="G3593" s="0" t="n">
        <v>98.206</v>
      </c>
      <c r="H3593" s="0" t="n">
        <v>4.082025</v>
      </c>
      <c r="J3593" s="224" t="n">
        <f aca="false">ROUND(D3593/10000,0)</f>
        <v>2018</v>
      </c>
      <c r="K3593" s="224" t="n">
        <f aca="false">ROUND((D3593-J3593*10000)/100,0)</f>
        <v>8</v>
      </c>
      <c r="L3593" s="224" t="n">
        <f aca="false">D3593-J3593*10000-K3593*100</f>
        <v>9</v>
      </c>
      <c r="M3593" s="325" t="n">
        <f aca="false">DATE(J3593,K3593,L3593)</f>
        <v>43321</v>
      </c>
      <c r="N3593" s="222" t="n">
        <f aca="false">M3593+E3593</f>
        <v>43321.6016087963</v>
      </c>
      <c r="O3593" s="0" t="n">
        <v>98.206</v>
      </c>
      <c r="P3593" s="0" t="n">
        <v>4.082025</v>
      </c>
      <c r="Q3593" s="0" t="s">
        <v>288</v>
      </c>
    </row>
    <row r="3594" customFormat="false" ht="15" hidden="false" customHeight="false" outlineLevel="0" collapsed="false">
      <c r="A3594" s="0" t="s">
        <v>2059</v>
      </c>
      <c r="B3594" s="0" t="s">
        <v>288</v>
      </c>
      <c r="C3594" s="0" t="s">
        <v>325</v>
      </c>
      <c r="D3594" s="0" t="n">
        <v>20180809</v>
      </c>
      <c r="E3594" s="0" t="s">
        <v>2559</v>
      </c>
      <c r="F3594" s="0" t="n">
        <v>78000</v>
      </c>
      <c r="G3594" s="0" t="n">
        <v>98.206</v>
      </c>
      <c r="H3594" s="0" t="n">
        <v>4.082025</v>
      </c>
      <c r="J3594" s="224" t="n">
        <f aca="false">ROUND(D3594/10000,0)</f>
        <v>2018</v>
      </c>
      <c r="K3594" s="224" t="n">
        <f aca="false">ROUND((D3594-J3594*10000)/100,0)</f>
        <v>8</v>
      </c>
      <c r="L3594" s="224" t="n">
        <f aca="false">D3594-J3594*10000-K3594*100</f>
        <v>9</v>
      </c>
      <c r="M3594" s="325" t="n">
        <f aca="false">DATE(J3594,K3594,L3594)</f>
        <v>43321</v>
      </c>
      <c r="N3594" s="222" t="n">
        <f aca="false">M3594+E3594</f>
        <v>43321.6016087963</v>
      </c>
      <c r="O3594" s="0" t="n">
        <v>98.206</v>
      </c>
      <c r="P3594" s="0" t="n">
        <v>4.082025</v>
      </c>
      <c r="Q3594" s="0" t="s">
        <v>288</v>
      </c>
    </row>
    <row r="3595" customFormat="false" ht="15" hidden="false" customHeight="false" outlineLevel="0" collapsed="false">
      <c r="A3595" s="0" t="s">
        <v>2059</v>
      </c>
      <c r="B3595" s="0" t="s">
        <v>288</v>
      </c>
      <c r="C3595" s="0" t="s">
        <v>325</v>
      </c>
      <c r="D3595" s="0" t="n">
        <v>20180809</v>
      </c>
      <c r="E3595" s="0" t="s">
        <v>2559</v>
      </c>
      <c r="F3595" s="0" t="n">
        <v>4000</v>
      </c>
      <c r="G3595" s="0" t="n">
        <v>98.206</v>
      </c>
      <c r="H3595" s="0" t="n">
        <v>4.082025</v>
      </c>
      <c r="J3595" s="224" t="n">
        <f aca="false">ROUND(D3595/10000,0)</f>
        <v>2018</v>
      </c>
      <c r="K3595" s="224" t="n">
        <f aca="false">ROUND((D3595-J3595*10000)/100,0)</f>
        <v>8</v>
      </c>
      <c r="L3595" s="224" t="n">
        <f aca="false">D3595-J3595*10000-K3595*100</f>
        <v>9</v>
      </c>
      <c r="M3595" s="325" t="n">
        <f aca="false">DATE(J3595,K3595,L3595)</f>
        <v>43321</v>
      </c>
      <c r="N3595" s="222" t="n">
        <f aca="false">M3595+E3595</f>
        <v>43321.6016087963</v>
      </c>
      <c r="O3595" s="0" t="n">
        <v>98.206</v>
      </c>
      <c r="P3595" s="0" t="n">
        <v>4.082025</v>
      </c>
      <c r="Q3595" s="0" t="s">
        <v>288</v>
      </c>
    </row>
    <row r="3596" customFormat="false" ht="15" hidden="false" customHeight="false" outlineLevel="0" collapsed="false">
      <c r="A3596" s="0" t="s">
        <v>2059</v>
      </c>
      <c r="B3596" s="0" t="s">
        <v>288</v>
      </c>
      <c r="C3596" s="0" t="s">
        <v>325</v>
      </c>
      <c r="D3596" s="0" t="n">
        <v>20180809</v>
      </c>
      <c r="E3596" s="0" t="s">
        <v>2559</v>
      </c>
      <c r="F3596" s="0" t="n">
        <v>3000</v>
      </c>
      <c r="G3596" s="0" t="n">
        <v>98.206</v>
      </c>
      <c r="H3596" s="0" t="n">
        <v>4.082025</v>
      </c>
      <c r="J3596" s="224" t="n">
        <f aca="false">ROUND(D3596/10000,0)</f>
        <v>2018</v>
      </c>
      <c r="K3596" s="224" t="n">
        <f aca="false">ROUND((D3596-J3596*10000)/100,0)</f>
        <v>8</v>
      </c>
      <c r="L3596" s="224" t="n">
        <f aca="false">D3596-J3596*10000-K3596*100</f>
        <v>9</v>
      </c>
      <c r="M3596" s="325" t="n">
        <f aca="false">DATE(J3596,K3596,L3596)</f>
        <v>43321</v>
      </c>
      <c r="N3596" s="222" t="n">
        <f aca="false">M3596+E3596</f>
        <v>43321.6016087963</v>
      </c>
      <c r="O3596" s="0" t="n">
        <v>98.206</v>
      </c>
      <c r="P3596" s="0" t="n">
        <v>4.082025</v>
      </c>
      <c r="Q3596" s="0" t="s">
        <v>288</v>
      </c>
    </row>
    <row r="3597" customFormat="false" ht="15" hidden="false" customHeight="false" outlineLevel="0" collapsed="false">
      <c r="A3597" s="0" t="s">
        <v>2059</v>
      </c>
      <c r="B3597" s="0" t="s">
        <v>288</v>
      </c>
      <c r="C3597" s="0" t="s">
        <v>325</v>
      </c>
      <c r="D3597" s="0" t="n">
        <v>20180809</v>
      </c>
      <c r="E3597" s="0" t="s">
        <v>2559</v>
      </c>
      <c r="F3597" s="0" t="n">
        <v>4000</v>
      </c>
      <c r="G3597" s="0" t="n">
        <v>98.206</v>
      </c>
      <c r="H3597" s="0" t="n">
        <v>4.082025</v>
      </c>
      <c r="J3597" s="224" t="n">
        <f aca="false">ROUND(D3597/10000,0)</f>
        <v>2018</v>
      </c>
      <c r="K3597" s="224" t="n">
        <f aca="false">ROUND((D3597-J3597*10000)/100,0)</f>
        <v>8</v>
      </c>
      <c r="L3597" s="224" t="n">
        <f aca="false">D3597-J3597*10000-K3597*100</f>
        <v>9</v>
      </c>
      <c r="M3597" s="325" t="n">
        <f aca="false">DATE(J3597,K3597,L3597)</f>
        <v>43321</v>
      </c>
      <c r="N3597" s="222" t="n">
        <f aca="false">M3597+E3597</f>
        <v>43321.6016087963</v>
      </c>
      <c r="O3597" s="0" t="n">
        <v>98.206</v>
      </c>
      <c r="P3597" s="0" t="n">
        <v>4.082025</v>
      </c>
      <c r="Q3597" s="0" t="s">
        <v>288</v>
      </c>
    </row>
    <row r="3598" customFormat="false" ht="15" hidden="false" customHeight="false" outlineLevel="0" collapsed="false">
      <c r="A3598" s="0" t="s">
        <v>2059</v>
      </c>
      <c r="B3598" s="0" t="s">
        <v>288</v>
      </c>
      <c r="C3598" s="0" t="s">
        <v>325</v>
      </c>
      <c r="D3598" s="0" t="n">
        <v>20180809</v>
      </c>
      <c r="E3598" s="0" t="s">
        <v>2559</v>
      </c>
      <c r="F3598" s="0" t="n">
        <v>7000</v>
      </c>
      <c r="G3598" s="0" t="n">
        <v>98.206</v>
      </c>
      <c r="H3598" s="0" t="n">
        <v>4.082025</v>
      </c>
      <c r="J3598" s="224" t="n">
        <f aca="false">ROUND(D3598/10000,0)</f>
        <v>2018</v>
      </c>
      <c r="K3598" s="224" t="n">
        <f aca="false">ROUND((D3598-J3598*10000)/100,0)</f>
        <v>8</v>
      </c>
      <c r="L3598" s="224" t="n">
        <f aca="false">D3598-J3598*10000-K3598*100</f>
        <v>9</v>
      </c>
      <c r="M3598" s="325" t="n">
        <f aca="false">DATE(J3598,K3598,L3598)</f>
        <v>43321</v>
      </c>
      <c r="N3598" s="222" t="n">
        <f aca="false">M3598+E3598</f>
        <v>43321.6016087963</v>
      </c>
      <c r="O3598" s="0" t="n">
        <v>98.206</v>
      </c>
      <c r="P3598" s="0" t="n">
        <v>4.082025</v>
      </c>
      <c r="Q3598" s="0" t="s">
        <v>288</v>
      </c>
    </row>
    <row r="3599" customFormat="false" ht="15" hidden="false" customHeight="false" outlineLevel="0" collapsed="false">
      <c r="A3599" s="0" t="s">
        <v>2059</v>
      </c>
      <c r="B3599" s="0" t="s">
        <v>288</v>
      </c>
      <c r="C3599" s="0" t="s">
        <v>325</v>
      </c>
      <c r="D3599" s="0" t="n">
        <v>20180809</v>
      </c>
      <c r="E3599" s="0" t="s">
        <v>2559</v>
      </c>
      <c r="F3599" s="0" t="n">
        <v>20000</v>
      </c>
      <c r="G3599" s="0" t="n">
        <v>98.206</v>
      </c>
      <c r="H3599" s="0" t="n">
        <v>4.082025</v>
      </c>
      <c r="J3599" s="224" t="n">
        <f aca="false">ROUND(D3599/10000,0)</f>
        <v>2018</v>
      </c>
      <c r="K3599" s="224" t="n">
        <f aca="false">ROUND((D3599-J3599*10000)/100,0)</f>
        <v>8</v>
      </c>
      <c r="L3599" s="224" t="n">
        <f aca="false">D3599-J3599*10000-K3599*100</f>
        <v>9</v>
      </c>
      <c r="M3599" s="325" t="n">
        <f aca="false">DATE(J3599,K3599,L3599)</f>
        <v>43321</v>
      </c>
      <c r="N3599" s="222" t="n">
        <f aca="false">M3599+E3599</f>
        <v>43321.6016087963</v>
      </c>
      <c r="O3599" s="0" t="n">
        <v>98.206</v>
      </c>
      <c r="P3599" s="0" t="n">
        <v>4.082025</v>
      </c>
      <c r="Q3599" s="0" t="s">
        <v>288</v>
      </c>
    </row>
    <row r="3600" customFormat="false" ht="15" hidden="false" customHeight="false" outlineLevel="0" collapsed="false">
      <c r="A3600" s="0" t="s">
        <v>2059</v>
      </c>
      <c r="B3600" s="0" t="s">
        <v>288</v>
      </c>
      <c r="C3600" s="0" t="s">
        <v>325</v>
      </c>
      <c r="D3600" s="0" t="n">
        <v>20180809</v>
      </c>
      <c r="E3600" s="0" t="s">
        <v>2559</v>
      </c>
      <c r="F3600" s="0" t="n">
        <v>12000</v>
      </c>
      <c r="G3600" s="0" t="n">
        <v>98.206</v>
      </c>
      <c r="H3600" s="0" t="n">
        <v>4.082025</v>
      </c>
      <c r="J3600" s="224" t="n">
        <f aca="false">ROUND(D3600/10000,0)</f>
        <v>2018</v>
      </c>
      <c r="K3600" s="224" t="n">
        <f aca="false">ROUND((D3600-J3600*10000)/100,0)</f>
        <v>8</v>
      </c>
      <c r="L3600" s="224" t="n">
        <f aca="false">D3600-J3600*10000-K3600*100</f>
        <v>9</v>
      </c>
      <c r="M3600" s="325" t="n">
        <f aca="false">DATE(J3600,K3600,L3600)</f>
        <v>43321</v>
      </c>
      <c r="N3600" s="222" t="n">
        <f aca="false">M3600+E3600</f>
        <v>43321.6016087963</v>
      </c>
      <c r="O3600" s="0" t="n">
        <v>98.206</v>
      </c>
      <c r="P3600" s="0" t="n">
        <v>4.082025</v>
      </c>
      <c r="Q3600" s="0" t="s">
        <v>288</v>
      </c>
    </row>
    <row r="3601" customFormat="false" ht="15" hidden="false" customHeight="false" outlineLevel="0" collapsed="false">
      <c r="A3601" s="0" t="s">
        <v>2059</v>
      </c>
      <c r="B3601" s="0" t="s">
        <v>288</v>
      </c>
      <c r="C3601" s="0" t="s">
        <v>325</v>
      </c>
      <c r="D3601" s="0" t="n">
        <v>20180809</v>
      </c>
      <c r="E3601" s="0" t="s">
        <v>2559</v>
      </c>
      <c r="F3601" s="0" t="n">
        <v>13000</v>
      </c>
      <c r="G3601" s="0" t="n">
        <v>98.206</v>
      </c>
      <c r="H3601" s="0" t="n">
        <v>4.082025</v>
      </c>
      <c r="J3601" s="224" t="n">
        <f aca="false">ROUND(D3601/10000,0)</f>
        <v>2018</v>
      </c>
      <c r="K3601" s="224" t="n">
        <f aca="false">ROUND((D3601-J3601*10000)/100,0)</f>
        <v>8</v>
      </c>
      <c r="L3601" s="224" t="n">
        <f aca="false">D3601-J3601*10000-K3601*100</f>
        <v>9</v>
      </c>
      <c r="M3601" s="325" t="n">
        <f aca="false">DATE(J3601,K3601,L3601)</f>
        <v>43321</v>
      </c>
      <c r="N3601" s="222" t="n">
        <f aca="false">M3601+E3601</f>
        <v>43321.6016087963</v>
      </c>
      <c r="O3601" s="0" t="n">
        <v>98.206</v>
      </c>
      <c r="P3601" s="0" t="n">
        <v>4.082025</v>
      </c>
      <c r="Q3601" s="0" t="s">
        <v>288</v>
      </c>
    </row>
    <row r="3602" customFormat="false" ht="15" hidden="false" customHeight="false" outlineLevel="0" collapsed="false">
      <c r="A3602" s="0" t="s">
        <v>2059</v>
      </c>
      <c r="B3602" s="0" t="s">
        <v>288</v>
      </c>
      <c r="C3602" s="0" t="s">
        <v>325</v>
      </c>
      <c r="D3602" s="0" t="n">
        <v>20180809</v>
      </c>
      <c r="E3602" s="0" t="s">
        <v>2559</v>
      </c>
      <c r="F3602" s="0" t="n">
        <v>5000</v>
      </c>
      <c r="G3602" s="0" t="n">
        <v>98.206</v>
      </c>
      <c r="H3602" s="0" t="n">
        <v>4.082025</v>
      </c>
      <c r="J3602" s="224" t="n">
        <f aca="false">ROUND(D3602/10000,0)</f>
        <v>2018</v>
      </c>
      <c r="K3602" s="224" t="n">
        <f aca="false">ROUND((D3602-J3602*10000)/100,0)</f>
        <v>8</v>
      </c>
      <c r="L3602" s="224" t="n">
        <f aca="false">D3602-J3602*10000-K3602*100</f>
        <v>9</v>
      </c>
      <c r="M3602" s="325" t="n">
        <f aca="false">DATE(J3602,K3602,L3602)</f>
        <v>43321</v>
      </c>
      <c r="N3602" s="222" t="n">
        <f aca="false">M3602+E3602</f>
        <v>43321.6016087963</v>
      </c>
      <c r="O3602" s="0" t="n">
        <v>98.206</v>
      </c>
      <c r="P3602" s="0" t="n">
        <v>4.082025</v>
      </c>
      <c r="Q3602" s="0" t="s">
        <v>288</v>
      </c>
    </row>
    <row r="3603" customFormat="false" ht="15" hidden="false" customHeight="false" outlineLevel="0" collapsed="false">
      <c r="A3603" s="0" t="s">
        <v>2059</v>
      </c>
      <c r="B3603" s="0" t="s">
        <v>288</v>
      </c>
      <c r="C3603" s="0" t="s">
        <v>325</v>
      </c>
      <c r="D3603" s="0" t="n">
        <v>20180809</v>
      </c>
      <c r="E3603" s="0" t="s">
        <v>2559</v>
      </c>
      <c r="F3603" s="0" t="n">
        <v>4000</v>
      </c>
      <c r="G3603" s="0" t="n">
        <v>98.206</v>
      </c>
      <c r="H3603" s="0" t="n">
        <v>4.082025</v>
      </c>
      <c r="J3603" s="224" t="n">
        <f aca="false">ROUND(D3603/10000,0)</f>
        <v>2018</v>
      </c>
      <c r="K3603" s="224" t="n">
        <f aca="false">ROUND((D3603-J3603*10000)/100,0)</f>
        <v>8</v>
      </c>
      <c r="L3603" s="224" t="n">
        <f aca="false">D3603-J3603*10000-K3603*100</f>
        <v>9</v>
      </c>
      <c r="M3603" s="325" t="n">
        <f aca="false">DATE(J3603,K3603,L3603)</f>
        <v>43321</v>
      </c>
      <c r="N3603" s="222" t="n">
        <f aca="false">M3603+E3603</f>
        <v>43321.6016087963</v>
      </c>
      <c r="O3603" s="0" t="n">
        <v>98.206</v>
      </c>
      <c r="P3603" s="0" t="n">
        <v>4.082025</v>
      </c>
      <c r="Q3603" s="0" t="s">
        <v>288</v>
      </c>
    </row>
    <row r="3604" customFormat="false" ht="15" hidden="false" customHeight="false" outlineLevel="0" collapsed="false">
      <c r="A3604" s="0" t="s">
        <v>2059</v>
      </c>
      <c r="B3604" s="0" t="s">
        <v>288</v>
      </c>
      <c r="C3604" s="0" t="s">
        <v>325</v>
      </c>
      <c r="D3604" s="0" t="n">
        <v>20180809</v>
      </c>
      <c r="E3604" s="0" t="s">
        <v>2559</v>
      </c>
      <c r="F3604" s="0" t="n">
        <v>4000</v>
      </c>
      <c r="G3604" s="0" t="n">
        <v>98.206</v>
      </c>
      <c r="H3604" s="0" t="n">
        <v>4.082025</v>
      </c>
      <c r="J3604" s="224" t="n">
        <f aca="false">ROUND(D3604/10000,0)</f>
        <v>2018</v>
      </c>
      <c r="K3604" s="224" t="n">
        <f aca="false">ROUND((D3604-J3604*10000)/100,0)</f>
        <v>8</v>
      </c>
      <c r="L3604" s="224" t="n">
        <f aca="false">D3604-J3604*10000-K3604*100</f>
        <v>9</v>
      </c>
      <c r="M3604" s="325" t="n">
        <f aca="false">DATE(J3604,K3604,L3604)</f>
        <v>43321</v>
      </c>
      <c r="N3604" s="222" t="n">
        <f aca="false">M3604+E3604</f>
        <v>43321.6016087963</v>
      </c>
      <c r="O3604" s="0" t="n">
        <v>98.206</v>
      </c>
      <c r="P3604" s="0" t="n">
        <v>4.082025</v>
      </c>
      <c r="Q3604" s="0" t="s">
        <v>288</v>
      </c>
    </row>
    <row r="3605" customFormat="false" ht="15" hidden="false" customHeight="false" outlineLevel="0" collapsed="false">
      <c r="A3605" s="0" t="s">
        <v>2059</v>
      </c>
      <c r="B3605" s="0" t="s">
        <v>288</v>
      </c>
      <c r="C3605" s="0" t="s">
        <v>325</v>
      </c>
      <c r="D3605" s="0" t="n">
        <v>20180809</v>
      </c>
      <c r="E3605" s="0" t="s">
        <v>2559</v>
      </c>
      <c r="F3605" s="0" t="n">
        <v>5000</v>
      </c>
      <c r="G3605" s="0" t="n">
        <v>98.206</v>
      </c>
      <c r="H3605" s="0" t="n">
        <v>4.082025</v>
      </c>
      <c r="J3605" s="224" t="n">
        <f aca="false">ROUND(D3605/10000,0)</f>
        <v>2018</v>
      </c>
      <c r="K3605" s="224" t="n">
        <f aca="false">ROUND((D3605-J3605*10000)/100,0)</f>
        <v>8</v>
      </c>
      <c r="L3605" s="224" t="n">
        <f aca="false">D3605-J3605*10000-K3605*100</f>
        <v>9</v>
      </c>
      <c r="M3605" s="325" t="n">
        <f aca="false">DATE(J3605,K3605,L3605)</f>
        <v>43321</v>
      </c>
      <c r="N3605" s="222" t="n">
        <f aca="false">M3605+E3605</f>
        <v>43321.6016087963</v>
      </c>
      <c r="O3605" s="0" t="n">
        <v>98.206</v>
      </c>
      <c r="P3605" s="0" t="n">
        <v>4.082025</v>
      </c>
      <c r="Q3605" s="0" t="s">
        <v>288</v>
      </c>
    </row>
    <row r="3606" customFormat="false" ht="15" hidden="false" customHeight="false" outlineLevel="0" collapsed="false">
      <c r="A3606" s="0" t="s">
        <v>2059</v>
      </c>
      <c r="B3606" s="0" t="s">
        <v>288</v>
      </c>
      <c r="C3606" s="0" t="s">
        <v>325</v>
      </c>
      <c r="D3606" s="0" t="n">
        <v>20180809</v>
      </c>
      <c r="E3606" s="0" t="s">
        <v>2559</v>
      </c>
      <c r="F3606" s="0" t="n">
        <v>4000</v>
      </c>
      <c r="G3606" s="0" t="n">
        <v>98.206</v>
      </c>
      <c r="H3606" s="0" t="n">
        <v>4.082025</v>
      </c>
      <c r="J3606" s="224" t="n">
        <f aca="false">ROUND(D3606/10000,0)</f>
        <v>2018</v>
      </c>
      <c r="K3606" s="224" t="n">
        <f aca="false">ROUND((D3606-J3606*10000)/100,0)</f>
        <v>8</v>
      </c>
      <c r="L3606" s="224" t="n">
        <f aca="false">D3606-J3606*10000-K3606*100</f>
        <v>9</v>
      </c>
      <c r="M3606" s="325" t="n">
        <f aca="false">DATE(J3606,K3606,L3606)</f>
        <v>43321</v>
      </c>
      <c r="N3606" s="222" t="n">
        <f aca="false">M3606+E3606</f>
        <v>43321.6016087963</v>
      </c>
      <c r="O3606" s="0" t="n">
        <v>98.206</v>
      </c>
      <c r="P3606" s="0" t="n">
        <v>4.082025</v>
      </c>
      <c r="Q3606" s="0" t="s">
        <v>288</v>
      </c>
    </row>
    <row r="3607" customFormat="false" ht="15" hidden="false" customHeight="false" outlineLevel="0" collapsed="false">
      <c r="A3607" s="0" t="s">
        <v>2059</v>
      </c>
      <c r="B3607" s="0" t="s">
        <v>288</v>
      </c>
      <c r="C3607" s="0" t="s">
        <v>325</v>
      </c>
      <c r="D3607" s="0" t="n">
        <v>20180809</v>
      </c>
      <c r="E3607" s="0" t="s">
        <v>2559</v>
      </c>
      <c r="F3607" s="0" t="n">
        <v>4000</v>
      </c>
      <c r="G3607" s="0" t="n">
        <v>98.206</v>
      </c>
      <c r="H3607" s="0" t="n">
        <v>4.082025</v>
      </c>
      <c r="J3607" s="224" t="n">
        <f aca="false">ROUND(D3607/10000,0)</f>
        <v>2018</v>
      </c>
      <c r="K3607" s="224" t="n">
        <f aca="false">ROUND((D3607-J3607*10000)/100,0)</f>
        <v>8</v>
      </c>
      <c r="L3607" s="224" t="n">
        <f aca="false">D3607-J3607*10000-K3607*100</f>
        <v>9</v>
      </c>
      <c r="M3607" s="325" t="n">
        <f aca="false">DATE(J3607,K3607,L3607)</f>
        <v>43321</v>
      </c>
      <c r="N3607" s="222" t="n">
        <f aca="false">M3607+E3607</f>
        <v>43321.6016087963</v>
      </c>
      <c r="O3607" s="0" t="n">
        <v>98.206</v>
      </c>
      <c r="P3607" s="0" t="n">
        <v>4.082025</v>
      </c>
      <c r="Q3607" s="0" t="s">
        <v>288</v>
      </c>
    </row>
    <row r="3608" customFormat="false" ht="15" hidden="false" customHeight="false" outlineLevel="0" collapsed="false">
      <c r="A3608" s="0" t="s">
        <v>2059</v>
      </c>
      <c r="B3608" s="0" t="s">
        <v>288</v>
      </c>
      <c r="C3608" s="0" t="s">
        <v>325</v>
      </c>
      <c r="D3608" s="0" t="n">
        <v>20180809</v>
      </c>
      <c r="E3608" s="0" t="s">
        <v>2559</v>
      </c>
      <c r="F3608" s="0" t="n">
        <v>19000</v>
      </c>
      <c r="G3608" s="0" t="n">
        <v>98.206</v>
      </c>
      <c r="H3608" s="0" t="n">
        <v>4.082025</v>
      </c>
      <c r="J3608" s="224" t="n">
        <f aca="false">ROUND(D3608/10000,0)</f>
        <v>2018</v>
      </c>
      <c r="K3608" s="224" t="n">
        <f aca="false">ROUND((D3608-J3608*10000)/100,0)</f>
        <v>8</v>
      </c>
      <c r="L3608" s="224" t="n">
        <f aca="false">D3608-J3608*10000-K3608*100</f>
        <v>9</v>
      </c>
      <c r="M3608" s="325" t="n">
        <f aca="false">DATE(J3608,K3608,L3608)</f>
        <v>43321</v>
      </c>
      <c r="N3608" s="222" t="n">
        <f aca="false">M3608+E3608</f>
        <v>43321.6016087963</v>
      </c>
      <c r="O3608" s="0" t="n">
        <v>98.206</v>
      </c>
      <c r="P3608" s="0" t="n">
        <v>4.082025</v>
      </c>
      <c r="Q3608" s="0" t="s">
        <v>288</v>
      </c>
    </row>
    <row r="3609" customFormat="false" ht="15" hidden="false" customHeight="false" outlineLevel="0" collapsed="false">
      <c r="A3609" s="0" t="s">
        <v>2059</v>
      </c>
      <c r="B3609" s="0" t="s">
        <v>288</v>
      </c>
      <c r="C3609" s="0" t="s">
        <v>325</v>
      </c>
      <c r="D3609" s="0" t="n">
        <v>20180809</v>
      </c>
      <c r="E3609" s="0" t="s">
        <v>2559</v>
      </c>
      <c r="F3609" s="0" t="n">
        <v>7000</v>
      </c>
      <c r="G3609" s="0" t="n">
        <v>98.206</v>
      </c>
      <c r="H3609" s="0" t="n">
        <v>4.082025</v>
      </c>
      <c r="J3609" s="224" t="n">
        <f aca="false">ROUND(D3609/10000,0)</f>
        <v>2018</v>
      </c>
      <c r="K3609" s="224" t="n">
        <f aca="false">ROUND((D3609-J3609*10000)/100,0)</f>
        <v>8</v>
      </c>
      <c r="L3609" s="224" t="n">
        <f aca="false">D3609-J3609*10000-K3609*100</f>
        <v>9</v>
      </c>
      <c r="M3609" s="325" t="n">
        <f aca="false">DATE(J3609,K3609,L3609)</f>
        <v>43321</v>
      </c>
      <c r="N3609" s="222" t="n">
        <f aca="false">M3609+E3609</f>
        <v>43321.6016087963</v>
      </c>
      <c r="O3609" s="0" t="n">
        <v>98.206</v>
      </c>
      <c r="P3609" s="0" t="n">
        <v>4.082025</v>
      </c>
      <c r="Q3609" s="0" t="s">
        <v>288</v>
      </c>
    </row>
    <row r="3610" customFormat="false" ht="15" hidden="false" customHeight="false" outlineLevel="0" collapsed="false">
      <c r="A3610" s="0" t="s">
        <v>2059</v>
      </c>
      <c r="B3610" s="0" t="s">
        <v>288</v>
      </c>
      <c r="C3610" s="0" t="s">
        <v>325</v>
      </c>
      <c r="D3610" s="0" t="n">
        <v>20180809</v>
      </c>
      <c r="E3610" s="0" t="s">
        <v>2559</v>
      </c>
      <c r="F3610" s="0" t="n">
        <v>11000</v>
      </c>
      <c r="G3610" s="0" t="n">
        <v>98.206</v>
      </c>
      <c r="H3610" s="0" t="n">
        <v>4.082025</v>
      </c>
      <c r="J3610" s="224" t="n">
        <f aca="false">ROUND(D3610/10000,0)</f>
        <v>2018</v>
      </c>
      <c r="K3610" s="224" t="n">
        <f aca="false">ROUND((D3610-J3610*10000)/100,0)</f>
        <v>8</v>
      </c>
      <c r="L3610" s="224" t="n">
        <f aca="false">D3610-J3610*10000-K3610*100</f>
        <v>9</v>
      </c>
      <c r="M3610" s="325" t="n">
        <f aca="false">DATE(J3610,K3610,L3610)</f>
        <v>43321</v>
      </c>
      <c r="N3610" s="222" t="n">
        <f aca="false">M3610+E3610</f>
        <v>43321.6016087963</v>
      </c>
      <c r="O3610" s="0" t="n">
        <v>98.206</v>
      </c>
      <c r="P3610" s="0" t="n">
        <v>4.082025</v>
      </c>
      <c r="Q3610" s="0" t="s">
        <v>288</v>
      </c>
    </row>
    <row r="3611" customFormat="false" ht="15" hidden="false" customHeight="false" outlineLevel="0" collapsed="false">
      <c r="A3611" s="0" t="s">
        <v>2059</v>
      </c>
      <c r="B3611" s="0" t="s">
        <v>288</v>
      </c>
      <c r="C3611" s="0" t="s">
        <v>325</v>
      </c>
      <c r="D3611" s="0" t="n">
        <v>20180809</v>
      </c>
      <c r="E3611" s="0" t="s">
        <v>2559</v>
      </c>
      <c r="F3611" s="0" t="n">
        <v>2000</v>
      </c>
      <c r="G3611" s="0" t="n">
        <v>98.206</v>
      </c>
      <c r="H3611" s="0" t="n">
        <v>4.082025</v>
      </c>
      <c r="J3611" s="224" t="n">
        <f aca="false">ROUND(D3611/10000,0)</f>
        <v>2018</v>
      </c>
      <c r="K3611" s="224" t="n">
        <f aca="false">ROUND((D3611-J3611*10000)/100,0)</f>
        <v>8</v>
      </c>
      <c r="L3611" s="224" t="n">
        <f aca="false">D3611-J3611*10000-K3611*100</f>
        <v>9</v>
      </c>
      <c r="M3611" s="325" t="n">
        <f aca="false">DATE(J3611,K3611,L3611)</f>
        <v>43321</v>
      </c>
      <c r="N3611" s="222" t="n">
        <f aca="false">M3611+E3611</f>
        <v>43321.6016087963</v>
      </c>
      <c r="O3611" s="0" t="n">
        <v>98.206</v>
      </c>
      <c r="P3611" s="0" t="n">
        <v>4.082025</v>
      </c>
      <c r="Q3611" s="0" t="s">
        <v>288</v>
      </c>
    </row>
    <row r="3612" customFormat="false" ht="15" hidden="false" customHeight="false" outlineLevel="0" collapsed="false">
      <c r="A3612" s="0" t="s">
        <v>2059</v>
      </c>
      <c r="B3612" s="0" t="s">
        <v>288</v>
      </c>
      <c r="C3612" s="0" t="s">
        <v>325</v>
      </c>
      <c r="D3612" s="0" t="n">
        <v>20180809</v>
      </c>
      <c r="E3612" s="0" t="s">
        <v>2559</v>
      </c>
      <c r="F3612" s="0" t="n">
        <v>8000</v>
      </c>
      <c r="G3612" s="0" t="n">
        <v>98.206</v>
      </c>
      <c r="H3612" s="0" t="n">
        <v>4.082025</v>
      </c>
      <c r="J3612" s="224" t="n">
        <f aca="false">ROUND(D3612/10000,0)</f>
        <v>2018</v>
      </c>
      <c r="K3612" s="224" t="n">
        <f aca="false">ROUND((D3612-J3612*10000)/100,0)</f>
        <v>8</v>
      </c>
      <c r="L3612" s="224" t="n">
        <f aca="false">D3612-J3612*10000-K3612*100</f>
        <v>9</v>
      </c>
      <c r="M3612" s="325" t="n">
        <f aca="false">DATE(J3612,K3612,L3612)</f>
        <v>43321</v>
      </c>
      <c r="N3612" s="222" t="n">
        <f aca="false">M3612+E3612</f>
        <v>43321.6016087963</v>
      </c>
      <c r="O3612" s="0" t="n">
        <v>98.206</v>
      </c>
      <c r="P3612" s="0" t="n">
        <v>4.082025</v>
      </c>
      <c r="Q3612" s="0" t="s">
        <v>288</v>
      </c>
    </row>
    <row r="3613" customFormat="false" ht="15" hidden="false" customHeight="false" outlineLevel="0" collapsed="false">
      <c r="A3613" s="0" t="s">
        <v>2059</v>
      </c>
      <c r="B3613" s="0" t="s">
        <v>288</v>
      </c>
      <c r="C3613" s="0" t="s">
        <v>325</v>
      </c>
      <c r="D3613" s="0" t="n">
        <v>20180809</v>
      </c>
      <c r="E3613" s="0" t="s">
        <v>2559</v>
      </c>
      <c r="F3613" s="0" t="n">
        <v>8000</v>
      </c>
      <c r="G3613" s="0" t="n">
        <v>98.206</v>
      </c>
      <c r="H3613" s="0" t="n">
        <v>4.082025</v>
      </c>
      <c r="J3613" s="224" t="n">
        <f aca="false">ROUND(D3613/10000,0)</f>
        <v>2018</v>
      </c>
      <c r="K3613" s="224" t="n">
        <f aca="false">ROUND((D3613-J3613*10000)/100,0)</f>
        <v>8</v>
      </c>
      <c r="L3613" s="224" t="n">
        <f aca="false">D3613-J3613*10000-K3613*100</f>
        <v>9</v>
      </c>
      <c r="M3613" s="325" t="n">
        <f aca="false">DATE(J3613,K3613,L3613)</f>
        <v>43321</v>
      </c>
      <c r="N3613" s="222" t="n">
        <f aca="false">M3613+E3613</f>
        <v>43321.6016087963</v>
      </c>
      <c r="O3613" s="0" t="n">
        <v>98.206</v>
      </c>
      <c r="P3613" s="0" t="n">
        <v>4.082025</v>
      </c>
      <c r="Q3613" s="0" t="s">
        <v>288</v>
      </c>
    </row>
    <row r="3614" customFormat="false" ht="15" hidden="false" customHeight="false" outlineLevel="0" collapsed="false">
      <c r="A3614" s="0" t="s">
        <v>2059</v>
      </c>
      <c r="B3614" s="0" t="s">
        <v>288</v>
      </c>
      <c r="C3614" s="0" t="s">
        <v>325</v>
      </c>
      <c r="D3614" s="0" t="n">
        <v>20180809</v>
      </c>
      <c r="E3614" s="0" t="s">
        <v>2559</v>
      </c>
      <c r="F3614" s="0" t="n">
        <v>2000</v>
      </c>
      <c r="G3614" s="0" t="n">
        <v>98.206</v>
      </c>
      <c r="H3614" s="0" t="n">
        <v>4.082025</v>
      </c>
      <c r="J3614" s="224" t="n">
        <f aca="false">ROUND(D3614/10000,0)</f>
        <v>2018</v>
      </c>
      <c r="K3614" s="224" t="n">
        <f aca="false">ROUND((D3614-J3614*10000)/100,0)</f>
        <v>8</v>
      </c>
      <c r="L3614" s="224" t="n">
        <f aca="false">D3614-J3614*10000-K3614*100</f>
        <v>9</v>
      </c>
      <c r="M3614" s="325" t="n">
        <f aca="false">DATE(J3614,K3614,L3614)</f>
        <v>43321</v>
      </c>
      <c r="N3614" s="222" t="n">
        <f aca="false">M3614+E3614</f>
        <v>43321.6016087963</v>
      </c>
      <c r="O3614" s="0" t="n">
        <v>98.206</v>
      </c>
      <c r="P3614" s="0" t="n">
        <v>4.082025</v>
      </c>
      <c r="Q3614" s="0" t="s">
        <v>288</v>
      </c>
    </row>
    <row r="3615" customFormat="false" ht="15" hidden="false" customHeight="false" outlineLevel="0" collapsed="false">
      <c r="A3615" s="0" t="s">
        <v>2059</v>
      </c>
      <c r="B3615" s="0" t="s">
        <v>288</v>
      </c>
      <c r="C3615" s="0" t="s">
        <v>325</v>
      </c>
      <c r="D3615" s="0" t="n">
        <v>20180809</v>
      </c>
      <c r="E3615" s="0" t="s">
        <v>2559</v>
      </c>
      <c r="F3615" s="0" t="n">
        <v>4000</v>
      </c>
      <c r="G3615" s="0" t="n">
        <v>98.206</v>
      </c>
      <c r="H3615" s="0" t="n">
        <v>4.082025</v>
      </c>
      <c r="J3615" s="224" t="n">
        <f aca="false">ROUND(D3615/10000,0)</f>
        <v>2018</v>
      </c>
      <c r="K3615" s="224" t="n">
        <f aca="false">ROUND((D3615-J3615*10000)/100,0)</f>
        <v>8</v>
      </c>
      <c r="L3615" s="224" t="n">
        <f aca="false">D3615-J3615*10000-K3615*100</f>
        <v>9</v>
      </c>
      <c r="M3615" s="325" t="n">
        <f aca="false">DATE(J3615,K3615,L3615)</f>
        <v>43321</v>
      </c>
      <c r="N3615" s="222" t="n">
        <f aca="false">M3615+E3615</f>
        <v>43321.6016087963</v>
      </c>
      <c r="O3615" s="0" t="n">
        <v>98.206</v>
      </c>
      <c r="P3615" s="0" t="n">
        <v>4.082025</v>
      </c>
      <c r="Q3615" s="0" t="s">
        <v>288</v>
      </c>
    </row>
    <row r="3616" customFormat="false" ht="15" hidden="false" customHeight="false" outlineLevel="0" collapsed="false">
      <c r="A3616" s="0" t="s">
        <v>2059</v>
      </c>
      <c r="B3616" s="0" t="s">
        <v>288</v>
      </c>
      <c r="C3616" s="0" t="s">
        <v>325</v>
      </c>
      <c r="D3616" s="0" t="n">
        <v>20180809</v>
      </c>
      <c r="E3616" s="0" t="s">
        <v>2559</v>
      </c>
      <c r="F3616" s="0" t="n">
        <v>4000</v>
      </c>
      <c r="G3616" s="0" t="n">
        <v>98.206</v>
      </c>
      <c r="H3616" s="0" t="n">
        <v>4.082025</v>
      </c>
      <c r="J3616" s="224" t="n">
        <f aca="false">ROUND(D3616/10000,0)</f>
        <v>2018</v>
      </c>
      <c r="K3616" s="224" t="n">
        <f aca="false">ROUND((D3616-J3616*10000)/100,0)</f>
        <v>8</v>
      </c>
      <c r="L3616" s="224" t="n">
        <f aca="false">D3616-J3616*10000-K3616*100</f>
        <v>9</v>
      </c>
      <c r="M3616" s="325" t="n">
        <f aca="false">DATE(J3616,K3616,L3616)</f>
        <v>43321</v>
      </c>
      <c r="N3616" s="222" t="n">
        <f aca="false">M3616+E3616</f>
        <v>43321.6016087963</v>
      </c>
      <c r="O3616" s="0" t="n">
        <v>98.206</v>
      </c>
      <c r="P3616" s="0" t="n">
        <v>4.082025</v>
      </c>
      <c r="Q3616" s="0" t="s">
        <v>288</v>
      </c>
    </row>
    <row r="3617" customFormat="false" ht="15" hidden="false" customHeight="false" outlineLevel="0" collapsed="false">
      <c r="A3617" s="0" t="s">
        <v>2059</v>
      </c>
      <c r="B3617" s="0" t="s">
        <v>288</v>
      </c>
      <c r="C3617" s="0" t="s">
        <v>325</v>
      </c>
      <c r="D3617" s="0" t="n">
        <v>20180809</v>
      </c>
      <c r="E3617" s="0" t="s">
        <v>2559</v>
      </c>
      <c r="F3617" s="0" t="n">
        <v>19000</v>
      </c>
      <c r="G3617" s="0" t="n">
        <v>98.206</v>
      </c>
      <c r="H3617" s="0" t="n">
        <v>4.082025</v>
      </c>
      <c r="J3617" s="224" t="n">
        <f aca="false">ROUND(D3617/10000,0)</f>
        <v>2018</v>
      </c>
      <c r="K3617" s="224" t="n">
        <f aca="false">ROUND((D3617-J3617*10000)/100,0)</f>
        <v>8</v>
      </c>
      <c r="L3617" s="224" t="n">
        <f aca="false">D3617-J3617*10000-K3617*100</f>
        <v>9</v>
      </c>
      <c r="M3617" s="325" t="n">
        <f aca="false">DATE(J3617,K3617,L3617)</f>
        <v>43321</v>
      </c>
      <c r="N3617" s="222" t="n">
        <f aca="false">M3617+E3617</f>
        <v>43321.6016087963</v>
      </c>
      <c r="O3617" s="0" t="n">
        <v>98.206</v>
      </c>
      <c r="P3617" s="0" t="n">
        <v>4.082025</v>
      </c>
      <c r="Q3617" s="0" t="s">
        <v>288</v>
      </c>
    </row>
    <row r="3618" customFormat="false" ht="15" hidden="false" customHeight="false" outlineLevel="0" collapsed="false">
      <c r="A3618" s="0" t="s">
        <v>2059</v>
      </c>
      <c r="B3618" s="0" t="s">
        <v>288</v>
      </c>
      <c r="C3618" s="0" t="s">
        <v>325</v>
      </c>
      <c r="D3618" s="0" t="n">
        <v>20180809</v>
      </c>
      <c r="E3618" s="0" t="s">
        <v>2559</v>
      </c>
      <c r="F3618" s="0" t="n">
        <v>12000</v>
      </c>
      <c r="G3618" s="0" t="n">
        <v>98.206</v>
      </c>
      <c r="H3618" s="0" t="n">
        <v>4.082025</v>
      </c>
      <c r="J3618" s="224" t="n">
        <f aca="false">ROUND(D3618/10000,0)</f>
        <v>2018</v>
      </c>
      <c r="K3618" s="224" t="n">
        <f aca="false">ROUND((D3618-J3618*10000)/100,0)</f>
        <v>8</v>
      </c>
      <c r="L3618" s="224" t="n">
        <f aca="false">D3618-J3618*10000-K3618*100</f>
        <v>9</v>
      </c>
      <c r="M3618" s="325" t="n">
        <f aca="false">DATE(J3618,K3618,L3618)</f>
        <v>43321</v>
      </c>
      <c r="N3618" s="222" t="n">
        <f aca="false">M3618+E3618</f>
        <v>43321.6016087963</v>
      </c>
      <c r="O3618" s="0" t="n">
        <v>98.206</v>
      </c>
      <c r="P3618" s="0" t="n">
        <v>4.082025</v>
      </c>
      <c r="Q3618" s="0" t="s">
        <v>288</v>
      </c>
    </row>
    <row r="3619" customFormat="false" ht="15" hidden="false" customHeight="false" outlineLevel="0" collapsed="false">
      <c r="A3619" s="0" t="s">
        <v>2059</v>
      </c>
      <c r="B3619" s="0" t="s">
        <v>288</v>
      </c>
      <c r="C3619" s="0" t="s">
        <v>325</v>
      </c>
      <c r="D3619" s="0" t="n">
        <v>20180809</v>
      </c>
      <c r="E3619" s="0" t="s">
        <v>2559</v>
      </c>
      <c r="F3619" s="0" t="n">
        <v>11000</v>
      </c>
      <c r="G3619" s="0" t="n">
        <v>98.206</v>
      </c>
      <c r="H3619" s="0" t="n">
        <v>4.082025</v>
      </c>
      <c r="J3619" s="224" t="n">
        <f aca="false">ROUND(D3619/10000,0)</f>
        <v>2018</v>
      </c>
      <c r="K3619" s="224" t="n">
        <f aca="false">ROUND((D3619-J3619*10000)/100,0)</f>
        <v>8</v>
      </c>
      <c r="L3619" s="224" t="n">
        <f aca="false">D3619-J3619*10000-K3619*100</f>
        <v>9</v>
      </c>
      <c r="M3619" s="325" t="n">
        <f aca="false">DATE(J3619,K3619,L3619)</f>
        <v>43321</v>
      </c>
      <c r="N3619" s="222" t="n">
        <f aca="false">M3619+E3619</f>
        <v>43321.6016087963</v>
      </c>
      <c r="O3619" s="0" t="n">
        <v>98.206</v>
      </c>
      <c r="P3619" s="0" t="n">
        <v>4.082025</v>
      </c>
      <c r="Q3619" s="0" t="s">
        <v>288</v>
      </c>
    </row>
    <row r="3620" customFormat="false" ht="15" hidden="false" customHeight="false" outlineLevel="0" collapsed="false">
      <c r="A3620" s="0" t="s">
        <v>2059</v>
      </c>
      <c r="B3620" s="0" t="s">
        <v>288</v>
      </c>
      <c r="C3620" s="0" t="s">
        <v>325</v>
      </c>
      <c r="D3620" s="0" t="n">
        <v>20180809</v>
      </c>
      <c r="E3620" s="0" t="s">
        <v>2559</v>
      </c>
      <c r="F3620" s="0" t="n">
        <v>11000</v>
      </c>
      <c r="G3620" s="0" t="n">
        <v>98.206</v>
      </c>
      <c r="H3620" s="0" t="n">
        <v>4.082025</v>
      </c>
      <c r="J3620" s="224" t="n">
        <f aca="false">ROUND(D3620/10000,0)</f>
        <v>2018</v>
      </c>
      <c r="K3620" s="224" t="n">
        <f aca="false">ROUND((D3620-J3620*10000)/100,0)</f>
        <v>8</v>
      </c>
      <c r="L3620" s="224" t="n">
        <f aca="false">D3620-J3620*10000-K3620*100</f>
        <v>9</v>
      </c>
      <c r="M3620" s="325" t="n">
        <f aca="false">DATE(J3620,K3620,L3620)</f>
        <v>43321</v>
      </c>
      <c r="N3620" s="222" t="n">
        <f aca="false">M3620+E3620</f>
        <v>43321.6016087963</v>
      </c>
      <c r="O3620" s="0" t="n">
        <v>98.206</v>
      </c>
      <c r="P3620" s="0" t="n">
        <v>4.082025</v>
      </c>
      <c r="Q3620" s="0" t="s">
        <v>288</v>
      </c>
    </row>
    <row r="3621" customFormat="false" ht="15" hidden="false" customHeight="false" outlineLevel="0" collapsed="false">
      <c r="A3621" s="0" t="s">
        <v>2059</v>
      </c>
      <c r="B3621" s="0" t="s">
        <v>288</v>
      </c>
      <c r="C3621" s="0" t="s">
        <v>325</v>
      </c>
      <c r="D3621" s="0" t="n">
        <v>20180809</v>
      </c>
      <c r="E3621" s="0" t="s">
        <v>2559</v>
      </c>
      <c r="F3621" s="0" t="n">
        <v>8000</v>
      </c>
      <c r="G3621" s="0" t="n">
        <v>98.206</v>
      </c>
      <c r="H3621" s="0" t="n">
        <v>4.082025</v>
      </c>
      <c r="J3621" s="224" t="n">
        <f aca="false">ROUND(D3621/10000,0)</f>
        <v>2018</v>
      </c>
      <c r="K3621" s="224" t="n">
        <f aca="false">ROUND((D3621-J3621*10000)/100,0)</f>
        <v>8</v>
      </c>
      <c r="L3621" s="224" t="n">
        <f aca="false">D3621-J3621*10000-K3621*100</f>
        <v>9</v>
      </c>
      <c r="M3621" s="325" t="n">
        <f aca="false">DATE(J3621,K3621,L3621)</f>
        <v>43321</v>
      </c>
      <c r="N3621" s="222" t="n">
        <f aca="false">M3621+E3621</f>
        <v>43321.6016087963</v>
      </c>
      <c r="O3621" s="0" t="n">
        <v>98.206</v>
      </c>
      <c r="P3621" s="0" t="n">
        <v>4.082025</v>
      </c>
      <c r="Q3621" s="0" t="s">
        <v>288</v>
      </c>
    </row>
    <row r="3622" customFormat="false" ht="15" hidden="false" customHeight="false" outlineLevel="0" collapsed="false">
      <c r="A3622" s="0" t="s">
        <v>2059</v>
      </c>
      <c r="B3622" s="0" t="s">
        <v>288</v>
      </c>
      <c r="C3622" s="0" t="s">
        <v>325</v>
      </c>
      <c r="D3622" s="0" t="n">
        <v>20180809</v>
      </c>
      <c r="E3622" s="0" t="s">
        <v>2559</v>
      </c>
      <c r="F3622" s="0" t="n">
        <v>3000</v>
      </c>
      <c r="G3622" s="0" t="n">
        <v>98.206</v>
      </c>
      <c r="H3622" s="0" t="n">
        <v>4.082025</v>
      </c>
      <c r="J3622" s="224" t="n">
        <f aca="false">ROUND(D3622/10000,0)</f>
        <v>2018</v>
      </c>
      <c r="K3622" s="224" t="n">
        <f aca="false">ROUND((D3622-J3622*10000)/100,0)</f>
        <v>8</v>
      </c>
      <c r="L3622" s="224" t="n">
        <f aca="false">D3622-J3622*10000-K3622*100</f>
        <v>9</v>
      </c>
      <c r="M3622" s="325" t="n">
        <f aca="false">DATE(J3622,K3622,L3622)</f>
        <v>43321</v>
      </c>
      <c r="N3622" s="222" t="n">
        <f aca="false">M3622+E3622</f>
        <v>43321.6016087963</v>
      </c>
      <c r="O3622" s="0" t="n">
        <v>98.206</v>
      </c>
      <c r="P3622" s="0" t="n">
        <v>4.082025</v>
      </c>
      <c r="Q3622" s="0" t="s">
        <v>288</v>
      </c>
    </row>
    <row r="3623" customFormat="false" ht="15" hidden="false" customHeight="false" outlineLevel="0" collapsed="false">
      <c r="A3623" s="0" t="s">
        <v>2059</v>
      </c>
      <c r="B3623" s="0" t="s">
        <v>288</v>
      </c>
      <c r="C3623" s="0" t="s">
        <v>325</v>
      </c>
      <c r="D3623" s="0" t="n">
        <v>20180809</v>
      </c>
      <c r="E3623" s="0" t="s">
        <v>2559</v>
      </c>
      <c r="F3623" s="0" t="n">
        <v>9000</v>
      </c>
      <c r="G3623" s="0" t="n">
        <v>98.206</v>
      </c>
      <c r="H3623" s="0" t="n">
        <v>4.082025</v>
      </c>
      <c r="J3623" s="224" t="n">
        <f aca="false">ROUND(D3623/10000,0)</f>
        <v>2018</v>
      </c>
      <c r="K3623" s="224" t="n">
        <f aca="false">ROUND((D3623-J3623*10000)/100,0)</f>
        <v>8</v>
      </c>
      <c r="L3623" s="224" t="n">
        <f aca="false">D3623-J3623*10000-K3623*100</f>
        <v>9</v>
      </c>
      <c r="M3623" s="325" t="n">
        <f aca="false">DATE(J3623,K3623,L3623)</f>
        <v>43321</v>
      </c>
      <c r="N3623" s="222" t="n">
        <f aca="false">M3623+E3623</f>
        <v>43321.6016087963</v>
      </c>
      <c r="O3623" s="0" t="n">
        <v>98.206</v>
      </c>
      <c r="P3623" s="0" t="n">
        <v>4.082025</v>
      </c>
      <c r="Q3623" s="0" t="s">
        <v>288</v>
      </c>
    </row>
    <row r="3624" customFormat="false" ht="15" hidden="false" customHeight="false" outlineLevel="0" collapsed="false">
      <c r="A3624" s="0" t="s">
        <v>2059</v>
      </c>
      <c r="B3624" s="0" t="s">
        <v>288</v>
      </c>
      <c r="C3624" s="0" t="s">
        <v>325</v>
      </c>
      <c r="D3624" s="0" t="n">
        <v>20180809</v>
      </c>
      <c r="E3624" s="0" t="s">
        <v>2559</v>
      </c>
      <c r="F3624" s="0" t="n">
        <v>12000</v>
      </c>
      <c r="G3624" s="0" t="n">
        <v>98.206</v>
      </c>
      <c r="H3624" s="0" t="n">
        <v>4.082025</v>
      </c>
      <c r="J3624" s="224" t="n">
        <f aca="false">ROUND(D3624/10000,0)</f>
        <v>2018</v>
      </c>
      <c r="K3624" s="224" t="n">
        <f aca="false">ROUND((D3624-J3624*10000)/100,0)</f>
        <v>8</v>
      </c>
      <c r="L3624" s="224" t="n">
        <f aca="false">D3624-J3624*10000-K3624*100</f>
        <v>9</v>
      </c>
      <c r="M3624" s="325" t="n">
        <f aca="false">DATE(J3624,K3624,L3624)</f>
        <v>43321</v>
      </c>
      <c r="N3624" s="222" t="n">
        <f aca="false">M3624+E3624</f>
        <v>43321.6016087963</v>
      </c>
      <c r="O3624" s="0" t="n">
        <v>98.206</v>
      </c>
      <c r="P3624" s="0" t="n">
        <v>4.082025</v>
      </c>
      <c r="Q3624" s="0" t="s">
        <v>288</v>
      </c>
    </row>
    <row r="3625" customFormat="false" ht="15" hidden="false" customHeight="false" outlineLevel="0" collapsed="false">
      <c r="A3625" s="0" t="s">
        <v>2059</v>
      </c>
      <c r="B3625" s="0" t="s">
        <v>288</v>
      </c>
      <c r="C3625" s="0" t="s">
        <v>325</v>
      </c>
      <c r="D3625" s="0" t="n">
        <v>20180809</v>
      </c>
      <c r="E3625" s="0" t="s">
        <v>2559</v>
      </c>
      <c r="F3625" s="0" t="n">
        <v>5000</v>
      </c>
      <c r="G3625" s="0" t="n">
        <v>98.206</v>
      </c>
      <c r="H3625" s="0" t="n">
        <v>4.082025</v>
      </c>
      <c r="J3625" s="224" t="n">
        <f aca="false">ROUND(D3625/10000,0)</f>
        <v>2018</v>
      </c>
      <c r="K3625" s="224" t="n">
        <f aca="false">ROUND((D3625-J3625*10000)/100,0)</f>
        <v>8</v>
      </c>
      <c r="L3625" s="224" t="n">
        <f aca="false">D3625-J3625*10000-K3625*100</f>
        <v>9</v>
      </c>
      <c r="M3625" s="325" t="n">
        <f aca="false">DATE(J3625,K3625,L3625)</f>
        <v>43321</v>
      </c>
      <c r="N3625" s="222" t="n">
        <f aca="false">M3625+E3625</f>
        <v>43321.6016087963</v>
      </c>
      <c r="O3625" s="0" t="n">
        <v>98.206</v>
      </c>
      <c r="P3625" s="0" t="n">
        <v>4.082025</v>
      </c>
      <c r="Q3625" s="0" t="s">
        <v>288</v>
      </c>
    </row>
    <row r="3626" customFormat="false" ht="15" hidden="false" customHeight="false" outlineLevel="0" collapsed="false">
      <c r="A3626" s="0" t="s">
        <v>2059</v>
      </c>
      <c r="B3626" s="0" t="s">
        <v>288</v>
      </c>
      <c r="C3626" s="0" t="s">
        <v>325</v>
      </c>
      <c r="D3626" s="0" t="n">
        <v>20180809</v>
      </c>
      <c r="E3626" s="0" t="s">
        <v>2559</v>
      </c>
      <c r="F3626" s="0" t="n">
        <v>2000</v>
      </c>
      <c r="G3626" s="0" t="n">
        <v>98.206</v>
      </c>
      <c r="H3626" s="0" t="n">
        <v>4.082025</v>
      </c>
      <c r="J3626" s="224" t="n">
        <f aca="false">ROUND(D3626/10000,0)</f>
        <v>2018</v>
      </c>
      <c r="K3626" s="224" t="n">
        <f aca="false">ROUND((D3626-J3626*10000)/100,0)</f>
        <v>8</v>
      </c>
      <c r="L3626" s="224" t="n">
        <f aca="false">D3626-J3626*10000-K3626*100</f>
        <v>9</v>
      </c>
      <c r="M3626" s="325" t="n">
        <f aca="false">DATE(J3626,K3626,L3626)</f>
        <v>43321</v>
      </c>
      <c r="N3626" s="222" t="n">
        <f aca="false">M3626+E3626</f>
        <v>43321.6016087963</v>
      </c>
      <c r="O3626" s="0" t="n">
        <v>98.206</v>
      </c>
      <c r="P3626" s="0" t="n">
        <v>4.082025</v>
      </c>
      <c r="Q3626" s="0" t="s">
        <v>288</v>
      </c>
    </row>
    <row r="3627" customFormat="false" ht="15" hidden="false" customHeight="false" outlineLevel="0" collapsed="false">
      <c r="A3627" s="0" t="s">
        <v>2059</v>
      </c>
      <c r="B3627" s="0" t="s">
        <v>288</v>
      </c>
      <c r="C3627" s="0" t="s">
        <v>325</v>
      </c>
      <c r="D3627" s="0" t="n">
        <v>20180809</v>
      </c>
      <c r="E3627" s="0" t="s">
        <v>2559</v>
      </c>
      <c r="F3627" s="0" t="n">
        <v>7000</v>
      </c>
      <c r="G3627" s="0" t="n">
        <v>98.206</v>
      </c>
      <c r="H3627" s="0" t="n">
        <v>4.082025</v>
      </c>
      <c r="J3627" s="224" t="n">
        <f aca="false">ROUND(D3627/10000,0)</f>
        <v>2018</v>
      </c>
      <c r="K3627" s="224" t="n">
        <f aca="false">ROUND((D3627-J3627*10000)/100,0)</f>
        <v>8</v>
      </c>
      <c r="L3627" s="224" t="n">
        <f aca="false">D3627-J3627*10000-K3627*100</f>
        <v>9</v>
      </c>
      <c r="M3627" s="325" t="n">
        <f aca="false">DATE(J3627,K3627,L3627)</f>
        <v>43321</v>
      </c>
      <c r="N3627" s="222" t="n">
        <f aca="false">M3627+E3627</f>
        <v>43321.6016087963</v>
      </c>
      <c r="O3627" s="0" t="n">
        <v>98.206</v>
      </c>
      <c r="P3627" s="0" t="n">
        <v>4.082025</v>
      </c>
      <c r="Q3627" s="0" t="s">
        <v>288</v>
      </c>
    </row>
    <row r="3628" customFormat="false" ht="15" hidden="false" customHeight="false" outlineLevel="0" collapsed="false">
      <c r="A3628" s="0" t="s">
        <v>2059</v>
      </c>
      <c r="B3628" s="0" t="s">
        <v>288</v>
      </c>
      <c r="C3628" s="0" t="s">
        <v>325</v>
      </c>
      <c r="D3628" s="0" t="n">
        <v>20180809</v>
      </c>
      <c r="E3628" s="0" t="s">
        <v>2559</v>
      </c>
      <c r="F3628" s="0" t="n">
        <v>13000</v>
      </c>
      <c r="G3628" s="0" t="n">
        <v>98.206</v>
      </c>
      <c r="H3628" s="0" t="n">
        <v>4.082025</v>
      </c>
      <c r="J3628" s="224" t="n">
        <f aca="false">ROUND(D3628/10000,0)</f>
        <v>2018</v>
      </c>
      <c r="K3628" s="224" t="n">
        <f aca="false">ROUND((D3628-J3628*10000)/100,0)</f>
        <v>8</v>
      </c>
      <c r="L3628" s="224" t="n">
        <f aca="false">D3628-J3628*10000-K3628*100</f>
        <v>9</v>
      </c>
      <c r="M3628" s="325" t="n">
        <f aca="false">DATE(J3628,K3628,L3628)</f>
        <v>43321</v>
      </c>
      <c r="N3628" s="222" t="n">
        <f aca="false">M3628+E3628</f>
        <v>43321.6016087963</v>
      </c>
      <c r="O3628" s="0" t="n">
        <v>98.206</v>
      </c>
      <c r="P3628" s="0" t="n">
        <v>4.082025</v>
      </c>
      <c r="Q3628" s="0" t="s">
        <v>288</v>
      </c>
    </row>
    <row r="3629" customFormat="false" ht="15" hidden="false" customHeight="false" outlineLevel="0" collapsed="false">
      <c r="A3629" s="0" t="s">
        <v>2059</v>
      </c>
      <c r="B3629" s="0" t="s">
        <v>288</v>
      </c>
      <c r="C3629" s="0" t="s">
        <v>325</v>
      </c>
      <c r="D3629" s="0" t="n">
        <v>20180809</v>
      </c>
      <c r="E3629" s="0" t="s">
        <v>2559</v>
      </c>
      <c r="F3629" s="0" t="n">
        <v>3000</v>
      </c>
      <c r="G3629" s="0" t="n">
        <v>98.206</v>
      </c>
      <c r="H3629" s="0" t="n">
        <v>4.082025</v>
      </c>
      <c r="J3629" s="224" t="n">
        <f aca="false">ROUND(D3629/10000,0)</f>
        <v>2018</v>
      </c>
      <c r="K3629" s="224" t="n">
        <f aca="false">ROUND((D3629-J3629*10000)/100,0)</f>
        <v>8</v>
      </c>
      <c r="L3629" s="224" t="n">
        <f aca="false">D3629-J3629*10000-K3629*100</f>
        <v>9</v>
      </c>
      <c r="M3629" s="325" t="n">
        <f aca="false">DATE(J3629,K3629,L3629)</f>
        <v>43321</v>
      </c>
      <c r="N3629" s="222" t="n">
        <f aca="false">M3629+E3629</f>
        <v>43321.6016087963</v>
      </c>
      <c r="O3629" s="0" t="n">
        <v>98.206</v>
      </c>
      <c r="P3629" s="0" t="n">
        <v>4.082025</v>
      </c>
      <c r="Q3629" s="0" t="s">
        <v>288</v>
      </c>
    </row>
    <row r="3630" customFormat="false" ht="15" hidden="false" customHeight="false" outlineLevel="0" collapsed="false">
      <c r="A3630" s="0" t="s">
        <v>2059</v>
      </c>
      <c r="B3630" s="0" t="s">
        <v>288</v>
      </c>
      <c r="C3630" s="0" t="s">
        <v>325</v>
      </c>
      <c r="D3630" s="0" t="n">
        <v>20180809</v>
      </c>
      <c r="E3630" s="0" t="s">
        <v>2559</v>
      </c>
      <c r="F3630" s="0" t="n">
        <v>2000</v>
      </c>
      <c r="G3630" s="0" t="n">
        <v>98.206</v>
      </c>
      <c r="H3630" s="0" t="n">
        <v>4.082025</v>
      </c>
      <c r="J3630" s="224" t="n">
        <f aca="false">ROUND(D3630/10000,0)</f>
        <v>2018</v>
      </c>
      <c r="K3630" s="224" t="n">
        <f aca="false">ROUND((D3630-J3630*10000)/100,0)</f>
        <v>8</v>
      </c>
      <c r="L3630" s="224" t="n">
        <f aca="false">D3630-J3630*10000-K3630*100</f>
        <v>9</v>
      </c>
      <c r="M3630" s="325" t="n">
        <f aca="false">DATE(J3630,K3630,L3630)</f>
        <v>43321</v>
      </c>
      <c r="N3630" s="222" t="n">
        <f aca="false">M3630+E3630</f>
        <v>43321.6016087963</v>
      </c>
      <c r="O3630" s="0" t="n">
        <v>98.206</v>
      </c>
      <c r="P3630" s="0" t="n">
        <v>4.082025</v>
      </c>
      <c r="Q3630" s="0" t="s">
        <v>288</v>
      </c>
    </row>
    <row r="3631" customFormat="false" ht="15" hidden="false" customHeight="false" outlineLevel="0" collapsed="false">
      <c r="A3631" s="0" t="s">
        <v>2059</v>
      </c>
      <c r="B3631" s="0" t="s">
        <v>288</v>
      </c>
      <c r="C3631" s="0" t="s">
        <v>325</v>
      </c>
      <c r="D3631" s="0" t="n">
        <v>20180809</v>
      </c>
      <c r="E3631" s="0" t="s">
        <v>2559</v>
      </c>
      <c r="F3631" s="0" t="n">
        <v>3000</v>
      </c>
      <c r="G3631" s="0" t="n">
        <v>98.206</v>
      </c>
      <c r="H3631" s="0" t="n">
        <v>4.082025</v>
      </c>
      <c r="J3631" s="224" t="n">
        <f aca="false">ROUND(D3631/10000,0)</f>
        <v>2018</v>
      </c>
      <c r="K3631" s="224" t="n">
        <f aca="false">ROUND((D3631-J3631*10000)/100,0)</f>
        <v>8</v>
      </c>
      <c r="L3631" s="224" t="n">
        <f aca="false">D3631-J3631*10000-K3631*100</f>
        <v>9</v>
      </c>
      <c r="M3631" s="325" t="n">
        <f aca="false">DATE(J3631,K3631,L3631)</f>
        <v>43321</v>
      </c>
      <c r="N3631" s="222" t="n">
        <f aca="false">M3631+E3631</f>
        <v>43321.6016087963</v>
      </c>
      <c r="O3631" s="0" t="n">
        <v>98.206</v>
      </c>
      <c r="P3631" s="0" t="n">
        <v>4.082025</v>
      </c>
      <c r="Q3631" s="0" t="s">
        <v>288</v>
      </c>
    </row>
    <row r="3632" customFormat="false" ht="15" hidden="false" customHeight="false" outlineLevel="0" collapsed="false">
      <c r="A3632" s="0" t="s">
        <v>2059</v>
      </c>
      <c r="B3632" s="0" t="s">
        <v>288</v>
      </c>
      <c r="C3632" s="0" t="s">
        <v>325</v>
      </c>
      <c r="D3632" s="0" t="n">
        <v>20180809</v>
      </c>
      <c r="E3632" s="0" t="s">
        <v>2559</v>
      </c>
      <c r="F3632" s="0" t="n">
        <v>1000</v>
      </c>
      <c r="G3632" s="0" t="n">
        <v>98.206</v>
      </c>
      <c r="H3632" s="0" t="n">
        <v>4.082025</v>
      </c>
      <c r="J3632" s="224" t="n">
        <f aca="false">ROUND(D3632/10000,0)</f>
        <v>2018</v>
      </c>
      <c r="K3632" s="224" t="n">
        <f aca="false">ROUND((D3632-J3632*10000)/100,0)</f>
        <v>8</v>
      </c>
      <c r="L3632" s="224" t="n">
        <f aca="false">D3632-J3632*10000-K3632*100</f>
        <v>9</v>
      </c>
      <c r="M3632" s="325" t="n">
        <f aca="false">DATE(J3632,K3632,L3632)</f>
        <v>43321</v>
      </c>
      <c r="N3632" s="222" t="n">
        <f aca="false">M3632+E3632</f>
        <v>43321.6016087963</v>
      </c>
      <c r="O3632" s="0" t="n">
        <v>98.206</v>
      </c>
      <c r="P3632" s="0" t="n">
        <v>4.082025</v>
      </c>
      <c r="Q3632" s="0" t="s">
        <v>288</v>
      </c>
    </row>
    <row r="3633" customFormat="false" ht="15" hidden="false" customHeight="false" outlineLevel="0" collapsed="false">
      <c r="A3633" s="0" t="s">
        <v>2059</v>
      </c>
      <c r="B3633" s="0" t="s">
        <v>288</v>
      </c>
      <c r="C3633" s="0" t="s">
        <v>325</v>
      </c>
      <c r="D3633" s="0" t="n">
        <v>20180809</v>
      </c>
      <c r="E3633" s="0" t="s">
        <v>2559</v>
      </c>
      <c r="F3633" s="0" t="n">
        <v>15000</v>
      </c>
      <c r="G3633" s="0" t="n">
        <v>98.206</v>
      </c>
      <c r="H3633" s="0" t="n">
        <v>4.082025</v>
      </c>
      <c r="J3633" s="224" t="n">
        <f aca="false">ROUND(D3633/10000,0)</f>
        <v>2018</v>
      </c>
      <c r="K3633" s="224" t="n">
        <f aca="false">ROUND((D3633-J3633*10000)/100,0)</f>
        <v>8</v>
      </c>
      <c r="L3633" s="224" t="n">
        <f aca="false">D3633-J3633*10000-K3633*100</f>
        <v>9</v>
      </c>
      <c r="M3633" s="325" t="n">
        <f aca="false">DATE(J3633,K3633,L3633)</f>
        <v>43321</v>
      </c>
      <c r="N3633" s="222" t="n">
        <f aca="false">M3633+E3633</f>
        <v>43321.6016087963</v>
      </c>
      <c r="O3633" s="0" t="n">
        <v>98.206</v>
      </c>
      <c r="P3633" s="0" t="n">
        <v>4.082025</v>
      </c>
      <c r="Q3633" s="0" t="s">
        <v>288</v>
      </c>
    </row>
    <row r="3634" customFormat="false" ht="15" hidden="false" customHeight="false" outlineLevel="0" collapsed="false">
      <c r="A3634" s="0" t="s">
        <v>2059</v>
      </c>
      <c r="B3634" s="0" t="s">
        <v>288</v>
      </c>
      <c r="C3634" s="0" t="s">
        <v>325</v>
      </c>
      <c r="D3634" s="0" t="n">
        <v>20180809</v>
      </c>
      <c r="E3634" s="0" t="s">
        <v>2559</v>
      </c>
      <c r="F3634" s="0" t="n">
        <v>10000</v>
      </c>
      <c r="G3634" s="0" t="n">
        <v>98.206</v>
      </c>
      <c r="H3634" s="0" t="n">
        <v>4.082025</v>
      </c>
      <c r="J3634" s="224" t="n">
        <f aca="false">ROUND(D3634/10000,0)</f>
        <v>2018</v>
      </c>
      <c r="K3634" s="224" t="n">
        <f aca="false">ROUND((D3634-J3634*10000)/100,0)</f>
        <v>8</v>
      </c>
      <c r="L3634" s="224" t="n">
        <f aca="false">D3634-J3634*10000-K3634*100</f>
        <v>9</v>
      </c>
      <c r="M3634" s="325" t="n">
        <f aca="false">DATE(J3634,K3634,L3634)</f>
        <v>43321</v>
      </c>
      <c r="N3634" s="222" t="n">
        <f aca="false">M3634+E3634</f>
        <v>43321.6016087963</v>
      </c>
      <c r="O3634" s="0" t="n">
        <v>98.206</v>
      </c>
      <c r="P3634" s="0" t="n">
        <v>4.082025</v>
      </c>
      <c r="Q3634" s="0" t="s">
        <v>288</v>
      </c>
    </row>
    <row r="3635" customFormat="false" ht="15" hidden="false" customHeight="false" outlineLevel="0" collapsed="false">
      <c r="A3635" s="0" t="s">
        <v>2059</v>
      </c>
      <c r="B3635" s="0" t="s">
        <v>288</v>
      </c>
      <c r="C3635" s="0" t="s">
        <v>325</v>
      </c>
      <c r="D3635" s="0" t="n">
        <v>20180809</v>
      </c>
      <c r="E3635" s="0" t="s">
        <v>2559</v>
      </c>
      <c r="F3635" s="0" t="n">
        <v>5000</v>
      </c>
      <c r="G3635" s="0" t="n">
        <v>98.206</v>
      </c>
      <c r="H3635" s="0" t="n">
        <v>4.082025</v>
      </c>
      <c r="J3635" s="224" t="n">
        <f aca="false">ROUND(D3635/10000,0)</f>
        <v>2018</v>
      </c>
      <c r="K3635" s="224" t="n">
        <f aca="false">ROUND((D3635-J3635*10000)/100,0)</f>
        <v>8</v>
      </c>
      <c r="L3635" s="224" t="n">
        <f aca="false">D3635-J3635*10000-K3635*100</f>
        <v>9</v>
      </c>
      <c r="M3635" s="325" t="n">
        <f aca="false">DATE(J3635,K3635,L3635)</f>
        <v>43321</v>
      </c>
      <c r="N3635" s="222" t="n">
        <f aca="false">M3635+E3635</f>
        <v>43321.6016087963</v>
      </c>
      <c r="O3635" s="0" t="n">
        <v>98.206</v>
      </c>
      <c r="P3635" s="0" t="n">
        <v>4.082025</v>
      </c>
      <c r="Q3635" s="0" t="s">
        <v>288</v>
      </c>
    </row>
    <row r="3636" customFormat="false" ht="15" hidden="false" customHeight="false" outlineLevel="0" collapsed="false">
      <c r="A3636" s="0" t="s">
        <v>2059</v>
      </c>
      <c r="B3636" s="0" t="s">
        <v>288</v>
      </c>
      <c r="C3636" s="0" t="s">
        <v>325</v>
      </c>
      <c r="D3636" s="0" t="n">
        <v>20180809</v>
      </c>
      <c r="E3636" s="0" t="s">
        <v>2559</v>
      </c>
      <c r="F3636" s="0" t="n">
        <v>6000</v>
      </c>
      <c r="G3636" s="0" t="n">
        <v>98.206</v>
      </c>
      <c r="H3636" s="0" t="n">
        <v>4.082025</v>
      </c>
      <c r="J3636" s="224" t="n">
        <f aca="false">ROUND(D3636/10000,0)</f>
        <v>2018</v>
      </c>
      <c r="K3636" s="224" t="n">
        <f aca="false">ROUND((D3636-J3636*10000)/100,0)</f>
        <v>8</v>
      </c>
      <c r="L3636" s="224" t="n">
        <f aca="false">D3636-J3636*10000-K3636*100</f>
        <v>9</v>
      </c>
      <c r="M3636" s="325" t="n">
        <f aca="false">DATE(J3636,K3636,L3636)</f>
        <v>43321</v>
      </c>
      <c r="N3636" s="222" t="n">
        <f aca="false">M3636+E3636</f>
        <v>43321.6016087963</v>
      </c>
      <c r="O3636" s="0" t="n">
        <v>98.206</v>
      </c>
      <c r="P3636" s="0" t="n">
        <v>4.082025</v>
      </c>
      <c r="Q3636" s="0" t="s">
        <v>288</v>
      </c>
    </row>
    <row r="3637" customFormat="false" ht="15" hidden="false" customHeight="false" outlineLevel="0" collapsed="false">
      <c r="A3637" s="0" t="s">
        <v>2059</v>
      </c>
      <c r="B3637" s="0" t="s">
        <v>288</v>
      </c>
      <c r="C3637" s="0" t="s">
        <v>325</v>
      </c>
      <c r="D3637" s="0" t="n">
        <v>20180809</v>
      </c>
      <c r="E3637" s="0" t="s">
        <v>2559</v>
      </c>
      <c r="F3637" s="0" t="n">
        <v>4000</v>
      </c>
      <c r="G3637" s="0" t="n">
        <v>98.206</v>
      </c>
      <c r="H3637" s="0" t="n">
        <v>4.082025</v>
      </c>
      <c r="J3637" s="224" t="n">
        <f aca="false">ROUND(D3637/10000,0)</f>
        <v>2018</v>
      </c>
      <c r="K3637" s="224" t="n">
        <f aca="false">ROUND((D3637-J3637*10000)/100,0)</f>
        <v>8</v>
      </c>
      <c r="L3637" s="224" t="n">
        <f aca="false">D3637-J3637*10000-K3637*100</f>
        <v>9</v>
      </c>
      <c r="M3637" s="325" t="n">
        <f aca="false">DATE(J3637,K3637,L3637)</f>
        <v>43321</v>
      </c>
      <c r="N3637" s="222" t="n">
        <f aca="false">M3637+E3637</f>
        <v>43321.6016087963</v>
      </c>
      <c r="O3637" s="0" t="n">
        <v>98.206</v>
      </c>
      <c r="P3637" s="0" t="n">
        <v>4.082025</v>
      </c>
      <c r="Q3637" s="0" t="s">
        <v>288</v>
      </c>
    </row>
    <row r="3638" customFormat="false" ht="15" hidden="false" customHeight="false" outlineLevel="0" collapsed="false">
      <c r="A3638" s="0" t="s">
        <v>2059</v>
      </c>
      <c r="B3638" s="0" t="s">
        <v>288</v>
      </c>
      <c r="C3638" s="0" t="s">
        <v>325</v>
      </c>
      <c r="D3638" s="0" t="n">
        <v>20180809</v>
      </c>
      <c r="E3638" s="0" t="s">
        <v>2559</v>
      </c>
      <c r="F3638" s="0" t="n">
        <v>16000</v>
      </c>
      <c r="G3638" s="0" t="n">
        <v>98.206</v>
      </c>
      <c r="H3638" s="0" t="n">
        <v>4.082025</v>
      </c>
      <c r="J3638" s="224" t="n">
        <f aca="false">ROUND(D3638/10000,0)</f>
        <v>2018</v>
      </c>
      <c r="K3638" s="224" t="n">
        <f aca="false">ROUND((D3638-J3638*10000)/100,0)</f>
        <v>8</v>
      </c>
      <c r="L3638" s="224" t="n">
        <f aca="false">D3638-J3638*10000-K3638*100</f>
        <v>9</v>
      </c>
      <c r="M3638" s="325" t="n">
        <f aca="false">DATE(J3638,K3638,L3638)</f>
        <v>43321</v>
      </c>
      <c r="N3638" s="222" t="n">
        <f aca="false">M3638+E3638</f>
        <v>43321.6016087963</v>
      </c>
      <c r="O3638" s="0" t="n">
        <v>98.206</v>
      </c>
      <c r="P3638" s="0" t="n">
        <v>4.082025</v>
      </c>
      <c r="Q3638" s="0" t="s">
        <v>288</v>
      </c>
    </row>
    <row r="3639" customFormat="false" ht="15" hidden="false" customHeight="false" outlineLevel="0" collapsed="false">
      <c r="A3639" s="0" t="s">
        <v>2059</v>
      </c>
      <c r="B3639" s="0" t="s">
        <v>288</v>
      </c>
      <c r="C3639" s="0" t="s">
        <v>325</v>
      </c>
      <c r="D3639" s="0" t="n">
        <v>20180809</v>
      </c>
      <c r="E3639" s="0" t="s">
        <v>2559</v>
      </c>
      <c r="F3639" s="0" t="n">
        <v>3000</v>
      </c>
      <c r="G3639" s="0" t="n">
        <v>98.206</v>
      </c>
      <c r="H3639" s="0" t="n">
        <v>4.082025</v>
      </c>
      <c r="J3639" s="224" t="n">
        <f aca="false">ROUND(D3639/10000,0)</f>
        <v>2018</v>
      </c>
      <c r="K3639" s="224" t="n">
        <f aca="false">ROUND((D3639-J3639*10000)/100,0)</f>
        <v>8</v>
      </c>
      <c r="L3639" s="224" t="n">
        <f aca="false">D3639-J3639*10000-K3639*100</f>
        <v>9</v>
      </c>
      <c r="M3639" s="325" t="n">
        <f aca="false">DATE(J3639,K3639,L3639)</f>
        <v>43321</v>
      </c>
      <c r="N3639" s="222" t="n">
        <f aca="false">M3639+E3639</f>
        <v>43321.6016087963</v>
      </c>
      <c r="O3639" s="0" t="n">
        <v>98.206</v>
      </c>
      <c r="P3639" s="0" t="n">
        <v>4.082025</v>
      </c>
      <c r="Q3639" s="0" t="s">
        <v>288</v>
      </c>
    </row>
    <row r="3640" customFormat="false" ht="15" hidden="false" customHeight="false" outlineLevel="0" collapsed="false">
      <c r="A3640" s="0" t="s">
        <v>2059</v>
      </c>
      <c r="B3640" s="0" t="s">
        <v>288</v>
      </c>
      <c r="C3640" s="0" t="s">
        <v>325</v>
      </c>
      <c r="D3640" s="0" t="n">
        <v>20180809</v>
      </c>
      <c r="E3640" s="0" t="s">
        <v>2559</v>
      </c>
      <c r="F3640" s="0" t="n">
        <v>5000</v>
      </c>
      <c r="G3640" s="0" t="n">
        <v>98.206</v>
      </c>
      <c r="H3640" s="0" t="n">
        <v>4.082025</v>
      </c>
      <c r="J3640" s="224" t="n">
        <f aca="false">ROUND(D3640/10000,0)</f>
        <v>2018</v>
      </c>
      <c r="K3640" s="224" t="n">
        <f aca="false">ROUND((D3640-J3640*10000)/100,0)</f>
        <v>8</v>
      </c>
      <c r="L3640" s="224" t="n">
        <f aca="false">D3640-J3640*10000-K3640*100</f>
        <v>9</v>
      </c>
      <c r="M3640" s="325" t="n">
        <f aca="false">DATE(J3640,K3640,L3640)</f>
        <v>43321</v>
      </c>
      <c r="N3640" s="222" t="n">
        <f aca="false">M3640+E3640</f>
        <v>43321.6016087963</v>
      </c>
      <c r="O3640" s="0" t="n">
        <v>98.206</v>
      </c>
      <c r="P3640" s="0" t="n">
        <v>4.082025</v>
      </c>
      <c r="Q3640" s="0" t="s">
        <v>288</v>
      </c>
    </row>
    <row r="3641" customFormat="false" ht="15" hidden="false" customHeight="false" outlineLevel="0" collapsed="false">
      <c r="A3641" s="0" t="s">
        <v>2059</v>
      </c>
      <c r="B3641" s="0" t="s">
        <v>288</v>
      </c>
      <c r="C3641" s="0" t="s">
        <v>325</v>
      </c>
      <c r="D3641" s="0" t="n">
        <v>20180809</v>
      </c>
      <c r="E3641" s="0" t="s">
        <v>2559</v>
      </c>
      <c r="F3641" s="0" t="n">
        <v>29000</v>
      </c>
      <c r="G3641" s="0" t="n">
        <v>98.206</v>
      </c>
      <c r="H3641" s="0" t="n">
        <v>4.082025</v>
      </c>
      <c r="J3641" s="224" t="n">
        <f aca="false">ROUND(D3641/10000,0)</f>
        <v>2018</v>
      </c>
      <c r="K3641" s="224" t="n">
        <f aca="false">ROUND((D3641-J3641*10000)/100,0)</f>
        <v>8</v>
      </c>
      <c r="L3641" s="224" t="n">
        <f aca="false">D3641-J3641*10000-K3641*100</f>
        <v>9</v>
      </c>
      <c r="M3641" s="325" t="n">
        <f aca="false">DATE(J3641,K3641,L3641)</f>
        <v>43321</v>
      </c>
      <c r="N3641" s="222" t="n">
        <f aca="false">M3641+E3641</f>
        <v>43321.6016087963</v>
      </c>
      <c r="O3641" s="0" t="n">
        <v>98.206</v>
      </c>
      <c r="P3641" s="0" t="n">
        <v>4.082025</v>
      </c>
      <c r="Q3641" s="0" t="s">
        <v>288</v>
      </c>
    </row>
    <row r="3642" customFormat="false" ht="15" hidden="false" customHeight="false" outlineLevel="0" collapsed="false">
      <c r="A3642" s="0" t="s">
        <v>2059</v>
      </c>
      <c r="B3642" s="0" t="s">
        <v>288</v>
      </c>
      <c r="C3642" s="0" t="s">
        <v>325</v>
      </c>
      <c r="D3642" s="0" t="n">
        <v>20180809</v>
      </c>
      <c r="E3642" s="0" t="s">
        <v>2559</v>
      </c>
      <c r="F3642" s="0" t="n">
        <v>21000</v>
      </c>
      <c r="G3642" s="0" t="n">
        <v>98.206</v>
      </c>
      <c r="H3642" s="0" t="n">
        <v>4.082025</v>
      </c>
      <c r="J3642" s="224" t="n">
        <f aca="false">ROUND(D3642/10000,0)</f>
        <v>2018</v>
      </c>
      <c r="K3642" s="224" t="n">
        <f aca="false">ROUND((D3642-J3642*10000)/100,0)</f>
        <v>8</v>
      </c>
      <c r="L3642" s="224" t="n">
        <f aca="false">D3642-J3642*10000-K3642*100</f>
        <v>9</v>
      </c>
      <c r="M3642" s="325" t="n">
        <f aca="false">DATE(J3642,K3642,L3642)</f>
        <v>43321</v>
      </c>
      <c r="N3642" s="222" t="n">
        <f aca="false">M3642+E3642</f>
        <v>43321.6016087963</v>
      </c>
      <c r="O3642" s="0" t="n">
        <v>98.206</v>
      </c>
      <c r="P3642" s="0" t="n">
        <v>4.082025</v>
      </c>
      <c r="Q3642" s="0" t="s">
        <v>288</v>
      </c>
    </row>
    <row r="3643" customFormat="false" ht="15" hidden="false" customHeight="false" outlineLevel="0" collapsed="false">
      <c r="A3643" s="0" t="s">
        <v>2059</v>
      </c>
      <c r="B3643" s="0" t="s">
        <v>288</v>
      </c>
      <c r="C3643" s="0" t="s">
        <v>325</v>
      </c>
      <c r="D3643" s="0" t="n">
        <v>20180809</v>
      </c>
      <c r="E3643" s="0" t="s">
        <v>2559</v>
      </c>
      <c r="F3643" s="0" t="n">
        <v>5000</v>
      </c>
      <c r="G3643" s="0" t="n">
        <v>98.206</v>
      </c>
      <c r="H3643" s="0" t="n">
        <v>4.082025</v>
      </c>
      <c r="J3643" s="224" t="n">
        <f aca="false">ROUND(D3643/10000,0)</f>
        <v>2018</v>
      </c>
      <c r="K3643" s="224" t="n">
        <f aca="false">ROUND((D3643-J3643*10000)/100,0)</f>
        <v>8</v>
      </c>
      <c r="L3643" s="224" t="n">
        <f aca="false">D3643-J3643*10000-K3643*100</f>
        <v>9</v>
      </c>
      <c r="M3643" s="325" t="n">
        <f aca="false">DATE(J3643,K3643,L3643)</f>
        <v>43321</v>
      </c>
      <c r="N3643" s="222" t="n">
        <f aca="false">M3643+E3643</f>
        <v>43321.6016087963</v>
      </c>
      <c r="O3643" s="0" t="n">
        <v>98.206</v>
      </c>
      <c r="P3643" s="0" t="n">
        <v>4.082025</v>
      </c>
      <c r="Q3643" s="0" t="s">
        <v>288</v>
      </c>
    </row>
    <row r="3644" customFormat="false" ht="15" hidden="false" customHeight="false" outlineLevel="0" collapsed="false">
      <c r="A3644" s="0" t="s">
        <v>2059</v>
      </c>
      <c r="B3644" s="0" t="s">
        <v>288</v>
      </c>
      <c r="C3644" s="0" t="s">
        <v>325</v>
      </c>
      <c r="D3644" s="0" t="n">
        <v>20180809</v>
      </c>
      <c r="E3644" s="0" t="s">
        <v>2559</v>
      </c>
      <c r="F3644" s="0" t="n">
        <v>7000</v>
      </c>
      <c r="G3644" s="0" t="n">
        <v>98.206</v>
      </c>
      <c r="H3644" s="0" t="n">
        <v>4.082025</v>
      </c>
      <c r="J3644" s="224" t="n">
        <f aca="false">ROUND(D3644/10000,0)</f>
        <v>2018</v>
      </c>
      <c r="K3644" s="224" t="n">
        <f aca="false">ROUND((D3644-J3644*10000)/100,0)</f>
        <v>8</v>
      </c>
      <c r="L3644" s="224" t="n">
        <f aca="false">D3644-J3644*10000-K3644*100</f>
        <v>9</v>
      </c>
      <c r="M3644" s="325" t="n">
        <f aca="false">DATE(J3644,K3644,L3644)</f>
        <v>43321</v>
      </c>
      <c r="N3644" s="222" t="n">
        <f aca="false">M3644+E3644</f>
        <v>43321.6016087963</v>
      </c>
      <c r="O3644" s="0" t="n">
        <v>98.206</v>
      </c>
      <c r="P3644" s="0" t="n">
        <v>4.082025</v>
      </c>
      <c r="Q3644" s="0" t="s">
        <v>288</v>
      </c>
    </row>
    <row r="3645" customFormat="false" ht="15" hidden="false" customHeight="false" outlineLevel="0" collapsed="false">
      <c r="A3645" s="0" t="s">
        <v>2059</v>
      </c>
      <c r="B3645" s="0" t="s">
        <v>288</v>
      </c>
      <c r="C3645" s="0" t="s">
        <v>325</v>
      </c>
      <c r="D3645" s="0" t="n">
        <v>20180809</v>
      </c>
      <c r="E3645" s="0" t="s">
        <v>2559</v>
      </c>
      <c r="F3645" s="0" t="n">
        <v>8000</v>
      </c>
      <c r="G3645" s="0" t="n">
        <v>98.206</v>
      </c>
      <c r="H3645" s="0" t="n">
        <v>4.082025</v>
      </c>
      <c r="J3645" s="224" t="n">
        <f aca="false">ROUND(D3645/10000,0)</f>
        <v>2018</v>
      </c>
      <c r="K3645" s="224" t="n">
        <f aca="false">ROUND((D3645-J3645*10000)/100,0)</f>
        <v>8</v>
      </c>
      <c r="L3645" s="224" t="n">
        <f aca="false">D3645-J3645*10000-K3645*100</f>
        <v>9</v>
      </c>
      <c r="M3645" s="325" t="n">
        <f aca="false">DATE(J3645,K3645,L3645)</f>
        <v>43321</v>
      </c>
      <c r="N3645" s="222" t="n">
        <f aca="false">M3645+E3645</f>
        <v>43321.6016087963</v>
      </c>
      <c r="O3645" s="0" t="n">
        <v>98.206</v>
      </c>
      <c r="P3645" s="0" t="n">
        <v>4.082025</v>
      </c>
      <c r="Q3645" s="0" t="s">
        <v>288</v>
      </c>
    </row>
    <row r="3646" customFormat="false" ht="15" hidden="false" customHeight="false" outlineLevel="0" collapsed="false">
      <c r="A3646" s="0" t="s">
        <v>2059</v>
      </c>
      <c r="B3646" s="0" t="s">
        <v>288</v>
      </c>
      <c r="C3646" s="0" t="s">
        <v>325</v>
      </c>
      <c r="D3646" s="0" t="n">
        <v>20180809</v>
      </c>
      <c r="E3646" s="0" t="s">
        <v>2560</v>
      </c>
      <c r="F3646" s="0" t="n">
        <v>5000</v>
      </c>
      <c r="G3646" s="0" t="n">
        <v>98.344</v>
      </c>
      <c r="H3646" s="0" t="n">
        <v>4.048423</v>
      </c>
      <c r="J3646" s="224" t="n">
        <f aca="false">ROUND(D3646/10000,0)</f>
        <v>2018</v>
      </c>
      <c r="K3646" s="224" t="n">
        <f aca="false">ROUND((D3646-J3646*10000)/100,0)</f>
        <v>8</v>
      </c>
      <c r="L3646" s="224" t="n">
        <f aca="false">D3646-J3646*10000-K3646*100</f>
        <v>9</v>
      </c>
      <c r="M3646" s="325" t="n">
        <f aca="false">DATE(J3646,K3646,L3646)</f>
        <v>43321</v>
      </c>
      <c r="N3646" s="222" t="n">
        <f aca="false">M3646+E3646</f>
        <v>43321.6061574074</v>
      </c>
      <c r="O3646" s="0" t="n">
        <v>98.344</v>
      </c>
      <c r="P3646" s="0" t="n">
        <v>4.048423</v>
      </c>
      <c r="Q3646" s="0" t="s">
        <v>288</v>
      </c>
    </row>
    <row r="3647" customFormat="false" ht="15" hidden="false" customHeight="false" outlineLevel="0" collapsed="false">
      <c r="A3647" s="0" t="s">
        <v>2059</v>
      </c>
      <c r="B3647" s="0" t="s">
        <v>288</v>
      </c>
      <c r="C3647" s="0" t="s">
        <v>325</v>
      </c>
      <c r="D3647" s="0" t="n">
        <v>20180809</v>
      </c>
      <c r="E3647" s="0" t="s">
        <v>2560</v>
      </c>
      <c r="F3647" s="0" t="n">
        <v>5000</v>
      </c>
      <c r="G3647" s="0" t="n">
        <v>98.344</v>
      </c>
      <c r="H3647" s="0" t="n">
        <v>4.048423</v>
      </c>
      <c r="J3647" s="224" t="n">
        <f aca="false">ROUND(D3647/10000,0)</f>
        <v>2018</v>
      </c>
      <c r="K3647" s="224" t="n">
        <f aca="false">ROUND((D3647-J3647*10000)/100,0)</f>
        <v>8</v>
      </c>
      <c r="L3647" s="224" t="n">
        <f aca="false">D3647-J3647*10000-K3647*100</f>
        <v>9</v>
      </c>
      <c r="M3647" s="325" t="n">
        <f aca="false">DATE(J3647,K3647,L3647)</f>
        <v>43321</v>
      </c>
      <c r="N3647" s="222" t="n">
        <f aca="false">M3647+E3647</f>
        <v>43321.6061574074</v>
      </c>
      <c r="O3647" s="0" t="n">
        <v>98.344</v>
      </c>
      <c r="P3647" s="0" t="n">
        <v>4.048423</v>
      </c>
      <c r="Q3647" s="0" t="s">
        <v>288</v>
      </c>
    </row>
    <row r="3648" customFormat="false" ht="15" hidden="false" customHeight="false" outlineLevel="0" collapsed="false">
      <c r="A3648" s="0" t="s">
        <v>2059</v>
      </c>
      <c r="B3648" s="0" t="s">
        <v>288</v>
      </c>
      <c r="C3648" s="0" t="s">
        <v>325</v>
      </c>
      <c r="D3648" s="0" t="n">
        <v>20180809</v>
      </c>
      <c r="E3648" s="0" t="s">
        <v>2437</v>
      </c>
      <c r="F3648" s="0" t="n">
        <v>25000</v>
      </c>
      <c r="G3648" s="0" t="n">
        <v>98.468</v>
      </c>
      <c r="H3648" s="0" t="n">
        <v>4.018277</v>
      </c>
      <c r="J3648" s="224" t="n">
        <f aca="false">ROUND(D3648/10000,0)</f>
        <v>2018</v>
      </c>
      <c r="K3648" s="224" t="n">
        <f aca="false">ROUND((D3648-J3648*10000)/100,0)</f>
        <v>8</v>
      </c>
      <c r="L3648" s="224" t="n">
        <f aca="false">D3648-J3648*10000-K3648*100</f>
        <v>9</v>
      </c>
      <c r="M3648" s="325" t="n">
        <f aca="false">DATE(J3648,K3648,L3648)</f>
        <v>43321</v>
      </c>
      <c r="N3648" s="222" t="n">
        <f aca="false">M3648+E3648</f>
        <v>43321.6135300926</v>
      </c>
      <c r="O3648" s="0" t="n">
        <v>98.468</v>
      </c>
      <c r="P3648" s="0" t="n">
        <v>4.018277</v>
      </c>
      <c r="Q3648" s="0" t="s">
        <v>288</v>
      </c>
    </row>
    <row r="3649" customFormat="false" ht="15" hidden="false" customHeight="false" outlineLevel="0" collapsed="false">
      <c r="A3649" s="0" t="s">
        <v>2059</v>
      </c>
      <c r="B3649" s="0" t="s">
        <v>288</v>
      </c>
      <c r="C3649" s="0" t="s">
        <v>325</v>
      </c>
      <c r="D3649" s="0" t="n">
        <v>20180809</v>
      </c>
      <c r="E3649" s="0" t="s">
        <v>2437</v>
      </c>
      <c r="F3649" s="0" t="n">
        <v>25000</v>
      </c>
      <c r="G3649" s="0" t="n">
        <v>98.916</v>
      </c>
      <c r="H3649" s="0" t="n">
        <v>3.909729</v>
      </c>
      <c r="J3649" s="224" t="n">
        <f aca="false">ROUND(D3649/10000,0)</f>
        <v>2018</v>
      </c>
      <c r="K3649" s="224" t="n">
        <f aca="false">ROUND((D3649-J3649*10000)/100,0)</f>
        <v>8</v>
      </c>
      <c r="L3649" s="224" t="n">
        <f aca="false">D3649-J3649*10000-K3649*100</f>
        <v>9</v>
      </c>
      <c r="M3649" s="325" t="n">
        <f aca="false">DATE(J3649,K3649,L3649)</f>
        <v>43321</v>
      </c>
      <c r="N3649" s="222" t="n">
        <f aca="false">M3649+E3649</f>
        <v>43321.6135300926</v>
      </c>
      <c r="O3649" s="0" t="n">
        <v>98.916</v>
      </c>
      <c r="P3649" s="0" t="n">
        <v>3.909729</v>
      </c>
      <c r="Q3649" s="0" t="s">
        <v>288</v>
      </c>
    </row>
    <row r="3650" customFormat="false" ht="15" hidden="false" customHeight="false" outlineLevel="0" collapsed="false">
      <c r="A3650" s="0" t="s">
        <v>2059</v>
      </c>
      <c r="B3650" s="0" t="s">
        <v>288</v>
      </c>
      <c r="C3650" s="0" t="s">
        <v>325</v>
      </c>
      <c r="D3650" s="0" t="n">
        <v>20180809</v>
      </c>
      <c r="E3650" s="0" t="s">
        <v>2561</v>
      </c>
      <c r="F3650" s="0" t="n">
        <v>25000</v>
      </c>
      <c r="G3650" s="0" t="n">
        <v>98.468</v>
      </c>
      <c r="H3650" s="0" t="n">
        <v>4.018277</v>
      </c>
      <c r="J3650" s="224" t="n">
        <f aca="false">ROUND(D3650/10000,0)</f>
        <v>2018</v>
      </c>
      <c r="K3650" s="224" t="n">
        <f aca="false">ROUND((D3650-J3650*10000)/100,0)</f>
        <v>8</v>
      </c>
      <c r="L3650" s="224" t="n">
        <f aca="false">D3650-J3650*10000-K3650*100</f>
        <v>9</v>
      </c>
      <c r="M3650" s="325" t="n">
        <f aca="false">DATE(J3650,K3650,L3650)</f>
        <v>43321</v>
      </c>
      <c r="N3650" s="222" t="n">
        <f aca="false">M3650+E3650</f>
        <v>43321.613587963</v>
      </c>
      <c r="O3650" s="0" t="n">
        <v>98.468</v>
      </c>
      <c r="P3650" s="0" t="n">
        <v>4.018277</v>
      </c>
      <c r="Q3650" s="0" t="s">
        <v>288</v>
      </c>
    </row>
    <row r="3651" customFormat="false" ht="15" hidden="false" customHeight="false" outlineLevel="0" collapsed="false">
      <c r="A3651" s="0" t="s">
        <v>2059</v>
      </c>
      <c r="B3651" s="0" t="s">
        <v>288</v>
      </c>
      <c r="C3651" s="0" t="s">
        <v>325</v>
      </c>
      <c r="D3651" s="0" t="n">
        <v>20180809</v>
      </c>
      <c r="E3651" s="0" t="s">
        <v>2562</v>
      </c>
      <c r="F3651" s="0" t="n">
        <v>15000</v>
      </c>
      <c r="G3651" s="0" t="n">
        <v>99.343</v>
      </c>
      <c r="H3651" s="0" t="n">
        <v>3.8068</v>
      </c>
      <c r="J3651" s="224" t="n">
        <f aca="false">ROUND(D3651/10000,0)</f>
        <v>2018</v>
      </c>
      <c r="K3651" s="224" t="n">
        <f aca="false">ROUND((D3651-J3651*10000)/100,0)</f>
        <v>8</v>
      </c>
      <c r="L3651" s="224" t="n">
        <f aca="false">D3651-J3651*10000-K3651*100</f>
        <v>9</v>
      </c>
      <c r="M3651" s="325" t="n">
        <f aca="false">DATE(J3651,K3651,L3651)</f>
        <v>43321</v>
      </c>
      <c r="N3651" s="222" t="n">
        <f aca="false">M3651+E3651</f>
        <v>43321.6196990741</v>
      </c>
      <c r="O3651" s="0" t="n">
        <v>99.343</v>
      </c>
      <c r="P3651" s="0" t="n">
        <v>3.8068</v>
      </c>
      <c r="Q3651" s="0" t="s">
        <v>288</v>
      </c>
    </row>
    <row r="3652" customFormat="false" ht="15" hidden="false" customHeight="false" outlineLevel="0" collapsed="false">
      <c r="A3652" s="0" t="s">
        <v>2059</v>
      </c>
      <c r="B3652" s="0" t="s">
        <v>288</v>
      </c>
      <c r="C3652" s="0" t="s">
        <v>325</v>
      </c>
      <c r="D3652" s="0" t="n">
        <v>20180809</v>
      </c>
      <c r="E3652" s="0" t="s">
        <v>2562</v>
      </c>
      <c r="F3652" s="0" t="n">
        <v>15000</v>
      </c>
      <c r="G3652" s="0" t="n">
        <v>98.457</v>
      </c>
      <c r="H3652" s="0" t="n">
        <v>4.020949</v>
      </c>
      <c r="J3652" s="224" t="n">
        <f aca="false">ROUND(D3652/10000,0)</f>
        <v>2018</v>
      </c>
      <c r="K3652" s="224" t="n">
        <f aca="false">ROUND((D3652-J3652*10000)/100,0)</f>
        <v>8</v>
      </c>
      <c r="L3652" s="224" t="n">
        <f aca="false">D3652-J3652*10000-K3652*100</f>
        <v>9</v>
      </c>
      <c r="M3652" s="325" t="n">
        <f aca="false">DATE(J3652,K3652,L3652)</f>
        <v>43321</v>
      </c>
      <c r="N3652" s="222" t="n">
        <f aca="false">M3652+E3652</f>
        <v>43321.6196990741</v>
      </c>
      <c r="O3652" s="0" t="n">
        <v>98.457</v>
      </c>
      <c r="P3652" s="0" t="n">
        <v>4.020949</v>
      </c>
      <c r="Q3652" s="0" t="s">
        <v>288</v>
      </c>
    </row>
    <row r="3653" customFormat="false" ht="15" hidden="false" customHeight="false" outlineLevel="0" collapsed="false">
      <c r="A3653" s="0" t="s">
        <v>2059</v>
      </c>
      <c r="B3653" s="0" t="s">
        <v>288</v>
      </c>
      <c r="C3653" s="0" t="s">
        <v>325</v>
      </c>
      <c r="D3653" s="0" t="n">
        <v>20180809</v>
      </c>
      <c r="E3653" s="0" t="s">
        <v>1109</v>
      </c>
      <c r="F3653" s="0" t="n">
        <v>15000</v>
      </c>
      <c r="G3653" s="0" t="n">
        <v>98.457</v>
      </c>
      <c r="H3653" s="0" t="n">
        <v>4.020949</v>
      </c>
      <c r="J3653" s="224" t="n">
        <f aca="false">ROUND(D3653/10000,0)</f>
        <v>2018</v>
      </c>
      <c r="K3653" s="224" t="n">
        <f aca="false">ROUND((D3653-J3653*10000)/100,0)</f>
        <v>8</v>
      </c>
      <c r="L3653" s="224" t="n">
        <f aca="false">D3653-J3653*10000-K3653*100</f>
        <v>9</v>
      </c>
      <c r="M3653" s="325" t="n">
        <f aca="false">DATE(J3653,K3653,L3653)</f>
        <v>43321</v>
      </c>
      <c r="N3653" s="222" t="n">
        <f aca="false">M3653+E3653</f>
        <v>43321.6198263889</v>
      </c>
      <c r="O3653" s="0" t="n">
        <v>98.457</v>
      </c>
      <c r="P3653" s="0" t="n">
        <v>4.020949</v>
      </c>
      <c r="Q3653" s="0" t="s">
        <v>288</v>
      </c>
    </row>
    <row r="3654" customFormat="false" ht="15" hidden="false" customHeight="false" outlineLevel="0" collapsed="false">
      <c r="A3654" s="0" t="s">
        <v>2059</v>
      </c>
      <c r="B3654" s="0" t="s">
        <v>288</v>
      </c>
      <c r="C3654" s="0" t="s">
        <v>325</v>
      </c>
      <c r="D3654" s="0" t="n">
        <v>20180809</v>
      </c>
      <c r="E3654" s="0" t="s">
        <v>2563</v>
      </c>
      <c r="F3654" s="0" t="n">
        <v>20000</v>
      </c>
      <c r="G3654" s="0" t="n">
        <v>98.33</v>
      </c>
      <c r="H3654" s="0" t="n">
        <v>4.051829</v>
      </c>
      <c r="J3654" s="224" t="n">
        <f aca="false">ROUND(D3654/10000,0)</f>
        <v>2018</v>
      </c>
      <c r="K3654" s="224" t="n">
        <f aca="false">ROUND((D3654-J3654*10000)/100,0)</f>
        <v>8</v>
      </c>
      <c r="L3654" s="224" t="n">
        <f aca="false">D3654-J3654*10000-K3654*100</f>
        <v>9</v>
      </c>
      <c r="M3654" s="325" t="n">
        <f aca="false">DATE(J3654,K3654,L3654)</f>
        <v>43321</v>
      </c>
      <c r="N3654" s="222" t="n">
        <f aca="false">M3654+E3654</f>
        <v>43321.6616087963</v>
      </c>
      <c r="O3654" s="0" t="n">
        <v>98.33</v>
      </c>
      <c r="P3654" s="0" t="n">
        <v>4.051829</v>
      </c>
      <c r="Q3654" s="0" t="s">
        <v>288</v>
      </c>
    </row>
    <row r="3655" customFormat="false" ht="15" hidden="false" customHeight="false" outlineLevel="0" collapsed="false">
      <c r="A3655" s="0" t="s">
        <v>2059</v>
      </c>
      <c r="B3655" s="0" t="s">
        <v>288</v>
      </c>
      <c r="C3655" s="0" t="s">
        <v>325</v>
      </c>
      <c r="D3655" s="0" t="n">
        <v>20180809</v>
      </c>
      <c r="E3655" s="0" t="s">
        <v>2563</v>
      </c>
      <c r="F3655" s="0" t="n">
        <v>20000</v>
      </c>
      <c r="G3655" s="0" t="n">
        <v>99.313</v>
      </c>
      <c r="H3655" s="0" t="n">
        <v>3.814015</v>
      </c>
      <c r="J3655" s="224" t="n">
        <f aca="false">ROUND(D3655/10000,0)</f>
        <v>2018</v>
      </c>
      <c r="K3655" s="224" t="n">
        <f aca="false">ROUND((D3655-J3655*10000)/100,0)</f>
        <v>8</v>
      </c>
      <c r="L3655" s="224" t="n">
        <f aca="false">D3655-J3655*10000-K3655*100</f>
        <v>9</v>
      </c>
      <c r="M3655" s="325" t="n">
        <f aca="false">DATE(J3655,K3655,L3655)</f>
        <v>43321</v>
      </c>
      <c r="N3655" s="222" t="n">
        <f aca="false">M3655+E3655</f>
        <v>43321.6616087963</v>
      </c>
      <c r="O3655" s="0" t="n">
        <v>99.313</v>
      </c>
      <c r="P3655" s="0" t="n">
        <v>3.814015</v>
      </c>
      <c r="Q3655" s="0" t="s">
        <v>288</v>
      </c>
    </row>
    <row r="3656" customFormat="false" ht="15" hidden="false" customHeight="false" outlineLevel="0" collapsed="false">
      <c r="A3656" s="0" t="s">
        <v>2059</v>
      </c>
      <c r="B3656" s="0" t="s">
        <v>288</v>
      </c>
      <c r="C3656" s="0" t="s">
        <v>325</v>
      </c>
      <c r="D3656" s="0" t="n">
        <v>20180809</v>
      </c>
      <c r="E3656" s="0" t="s">
        <v>2564</v>
      </c>
      <c r="F3656" s="0" t="n">
        <v>240000</v>
      </c>
      <c r="G3656" s="0" t="n">
        <v>97.817</v>
      </c>
      <c r="H3656" s="0" t="n">
        <v>4.177039</v>
      </c>
      <c r="J3656" s="224" t="n">
        <f aca="false">ROUND(D3656/10000,0)</f>
        <v>2018</v>
      </c>
      <c r="K3656" s="224" t="n">
        <f aca="false">ROUND((D3656-J3656*10000)/100,0)</f>
        <v>8</v>
      </c>
      <c r="L3656" s="224" t="n">
        <f aca="false">D3656-J3656*10000-K3656*100</f>
        <v>9</v>
      </c>
      <c r="M3656" s="325" t="n">
        <f aca="false">DATE(J3656,K3656,L3656)</f>
        <v>43321</v>
      </c>
      <c r="N3656" s="222" t="n">
        <f aca="false">M3656+E3656</f>
        <v>43321.6685763889</v>
      </c>
      <c r="O3656" s="0" t="n">
        <v>97.817</v>
      </c>
      <c r="P3656" s="0" t="n">
        <v>4.177039</v>
      </c>
      <c r="Q3656" s="0" t="s">
        <v>288</v>
      </c>
    </row>
    <row r="3657" customFormat="false" ht="15" hidden="false" customHeight="false" outlineLevel="0" collapsed="false">
      <c r="A3657" s="0" t="s">
        <v>2059</v>
      </c>
      <c r="B3657" s="0" t="s">
        <v>288</v>
      </c>
      <c r="C3657" s="0" t="s">
        <v>325</v>
      </c>
      <c r="D3657" s="0" t="n">
        <v>20180809</v>
      </c>
      <c r="E3657" s="0" t="s">
        <v>2564</v>
      </c>
      <c r="F3657" s="0" t="n">
        <v>240000</v>
      </c>
      <c r="G3657" s="0" t="n">
        <v>97.817</v>
      </c>
      <c r="H3657" s="0" t="n">
        <v>4.177039</v>
      </c>
      <c r="J3657" s="224" t="n">
        <f aca="false">ROUND(D3657/10000,0)</f>
        <v>2018</v>
      </c>
      <c r="K3657" s="224" t="n">
        <f aca="false">ROUND((D3657-J3657*10000)/100,0)</f>
        <v>8</v>
      </c>
      <c r="L3657" s="224" t="n">
        <f aca="false">D3657-J3657*10000-K3657*100</f>
        <v>9</v>
      </c>
      <c r="M3657" s="325" t="n">
        <f aca="false">DATE(J3657,K3657,L3657)</f>
        <v>43321</v>
      </c>
      <c r="N3657" s="222" t="n">
        <f aca="false">M3657+E3657</f>
        <v>43321.6685763889</v>
      </c>
      <c r="O3657" s="0" t="n">
        <v>97.817</v>
      </c>
      <c r="P3657" s="0" t="n">
        <v>4.177039</v>
      </c>
      <c r="Q3657" s="0" t="s">
        <v>288</v>
      </c>
    </row>
    <row r="3658" customFormat="false" ht="15" hidden="false" customHeight="false" outlineLevel="0" collapsed="false">
      <c r="A3658" s="0" t="s">
        <v>2059</v>
      </c>
      <c r="B3658" s="0" t="s">
        <v>288</v>
      </c>
      <c r="C3658" s="0" t="s">
        <v>325</v>
      </c>
      <c r="D3658" s="0" t="n">
        <v>20180809</v>
      </c>
      <c r="E3658" s="0" t="s">
        <v>2565</v>
      </c>
      <c r="F3658" s="0" t="n">
        <v>240000</v>
      </c>
      <c r="G3658" s="0" t="n">
        <v>98.074</v>
      </c>
      <c r="H3658" s="0" t="n">
        <v>4.114217</v>
      </c>
      <c r="J3658" s="224" t="n">
        <f aca="false">ROUND(D3658/10000,0)</f>
        <v>2018</v>
      </c>
      <c r="K3658" s="224" t="n">
        <f aca="false">ROUND((D3658-J3658*10000)/100,0)</f>
        <v>8</v>
      </c>
      <c r="L3658" s="224" t="n">
        <f aca="false">D3658-J3658*10000-K3658*100</f>
        <v>9</v>
      </c>
      <c r="M3658" s="325" t="n">
        <f aca="false">DATE(J3658,K3658,L3658)</f>
        <v>43321</v>
      </c>
      <c r="N3658" s="222" t="n">
        <f aca="false">M3658+E3658</f>
        <v>43321.8150694444</v>
      </c>
      <c r="O3658" s="0" t="n">
        <v>98.074</v>
      </c>
      <c r="P3658" s="0" t="n">
        <v>4.114217</v>
      </c>
      <c r="Q3658" s="0" t="s">
        <v>288</v>
      </c>
    </row>
    <row r="3659" customFormat="false" ht="15" hidden="false" customHeight="false" outlineLevel="0" collapsed="false">
      <c r="A3659" s="0" t="s">
        <v>2059</v>
      </c>
      <c r="B3659" s="0" t="s">
        <v>288</v>
      </c>
      <c r="C3659" s="0" t="s">
        <v>325</v>
      </c>
      <c r="D3659" s="0" t="n">
        <v>20180810</v>
      </c>
      <c r="E3659" s="0" t="s">
        <v>2566</v>
      </c>
      <c r="F3659" s="0" t="n">
        <v>250000</v>
      </c>
      <c r="G3659" s="0" t="n">
        <v>98.35</v>
      </c>
      <c r="H3659" s="0" t="n">
        <v>4.0472</v>
      </c>
      <c r="J3659" s="224" t="n">
        <f aca="false">ROUND(D3659/10000,0)</f>
        <v>2018</v>
      </c>
      <c r="K3659" s="224" t="n">
        <f aca="false">ROUND((D3659-J3659*10000)/100,0)</f>
        <v>8</v>
      </c>
      <c r="L3659" s="224" t="n">
        <f aca="false">D3659-J3659*10000-K3659*100</f>
        <v>10</v>
      </c>
      <c r="M3659" s="325" t="n">
        <f aca="false">DATE(J3659,K3659,L3659)</f>
        <v>43322</v>
      </c>
      <c r="N3659" s="222" t="n">
        <f aca="false">M3659+E3659</f>
        <v>43322.0886805556</v>
      </c>
      <c r="O3659" s="0" t="n">
        <v>98.35</v>
      </c>
      <c r="P3659" s="0" t="n">
        <v>4.0472</v>
      </c>
      <c r="Q3659" s="0" t="s">
        <v>288</v>
      </c>
    </row>
    <row r="3660" customFormat="false" ht="15" hidden="false" customHeight="false" outlineLevel="0" collapsed="false">
      <c r="A3660" s="0" t="s">
        <v>2059</v>
      </c>
      <c r="B3660" s="0" t="s">
        <v>288</v>
      </c>
      <c r="C3660" s="0" t="s">
        <v>325</v>
      </c>
      <c r="D3660" s="0" t="n">
        <v>20180810</v>
      </c>
      <c r="E3660" s="0" t="s">
        <v>2567</v>
      </c>
      <c r="F3660" s="0" t="n">
        <v>250000</v>
      </c>
      <c r="G3660" s="0" t="n">
        <v>98.55</v>
      </c>
      <c r="H3660" s="0" t="n">
        <v>3.998575</v>
      </c>
      <c r="J3660" s="224" t="n">
        <f aca="false">ROUND(D3660/10000,0)</f>
        <v>2018</v>
      </c>
      <c r="K3660" s="224" t="n">
        <f aca="false">ROUND((D3660-J3660*10000)/100,0)</f>
        <v>8</v>
      </c>
      <c r="L3660" s="224" t="n">
        <f aca="false">D3660-J3660*10000-K3660*100</f>
        <v>10</v>
      </c>
      <c r="M3660" s="325" t="n">
        <f aca="false">DATE(J3660,K3660,L3660)</f>
        <v>43322</v>
      </c>
      <c r="N3660" s="222" t="n">
        <f aca="false">M3660+E3660</f>
        <v>43322.0888888889</v>
      </c>
      <c r="O3660" s="0" t="n">
        <v>98.55</v>
      </c>
      <c r="P3660" s="0" t="n">
        <v>3.998575</v>
      </c>
      <c r="Q3660" s="0" t="s">
        <v>288</v>
      </c>
    </row>
    <row r="3661" customFormat="false" ht="15" hidden="false" customHeight="false" outlineLevel="0" collapsed="false">
      <c r="A3661" s="0" t="s">
        <v>2059</v>
      </c>
      <c r="B3661" s="0" t="s">
        <v>288</v>
      </c>
      <c r="C3661" s="0" t="s">
        <v>325</v>
      </c>
      <c r="D3661" s="0" t="n">
        <v>20180810</v>
      </c>
      <c r="E3661" s="0" t="s">
        <v>2568</v>
      </c>
      <c r="F3661" s="0" t="n">
        <v>250000</v>
      </c>
      <c r="G3661" s="0" t="n">
        <v>98.35</v>
      </c>
      <c r="H3661" s="0" t="n">
        <v>4.0472</v>
      </c>
      <c r="J3661" s="224" t="n">
        <f aca="false">ROUND(D3661/10000,0)</f>
        <v>2018</v>
      </c>
      <c r="K3661" s="224" t="n">
        <f aca="false">ROUND((D3661-J3661*10000)/100,0)</f>
        <v>8</v>
      </c>
      <c r="L3661" s="224" t="n">
        <f aca="false">D3661-J3661*10000-K3661*100</f>
        <v>10</v>
      </c>
      <c r="M3661" s="325" t="n">
        <f aca="false">DATE(J3661,K3661,L3661)</f>
        <v>43322</v>
      </c>
      <c r="N3661" s="222" t="n">
        <f aca="false">M3661+E3661</f>
        <v>43322.2859143519</v>
      </c>
      <c r="O3661" s="0" t="n">
        <v>98.35</v>
      </c>
      <c r="P3661" s="0" t="n">
        <v>4.0472</v>
      </c>
      <c r="Q3661" s="0" t="s">
        <v>288</v>
      </c>
    </row>
    <row r="3662" customFormat="false" ht="15" hidden="false" customHeight="false" outlineLevel="0" collapsed="false">
      <c r="A3662" s="0" t="s">
        <v>2059</v>
      </c>
      <c r="B3662" s="0" t="s">
        <v>288</v>
      </c>
      <c r="C3662" s="0" t="s">
        <v>325</v>
      </c>
      <c r="D3662" s="0" t="n">
        <v>20180810</v>
      </c>
      <c r="E3662" s="0" t="s">
        <v>2568</v>
      </c>
      <c r="F3662" s="0" t="n">
        <v>250000</v>
      </c>
      <c r="G3662" s="0" t="n">
        <v>98.35</v>
      </c>
      <c r="H3662" s="0" t="n">
        <v>4.0472</v>
      </c>
      <c r="J3662" s="224" t="n">
        <f aca="false">ROUND(D3662/10000,0)</f>
        <v>2018</v>
      </c>
      <c r="K3662" s="224" t="n">
        <f aca="false">ROUND((D3662-J3662*10000)/100,0)</f>
        <v>8</v>
      </c>
      <c r="L3662" s="224" t="n">
        <f aca="false">D3662-J3662*10000-K3662*100</f>
        <v>10</v>
      </c>
      <c r="M3662" s="325" t="n">
        <f aca="false">DATE(J3662,K3662,L3662)</f>
        <v>43322</v>
      </c>
      <c r="N3662" s="222" t="n">
        <f aca="false">M3662+E3662</f>
        <v>43322.2859143519</v>
      </c>
      <c r="O3662" s="0" t="n">
        <v>98.35</v>
      </c>
      <c r="P3662" s="0" t="n">
        <v>4.0472</v>
      </c>
      <c r="Q3662" s="0" t="s">
        <v>288</v>
      </c>
    </row>
    <row r="3663" customFormat="false" ht="15" hidden="false" customHeight="false" outlineLevel="0" collapsed="false">
      <c r="A3663" s="0" t="s">
        <v>2059</v>
      </c>
      <c r="B3663" s="0" t="s">
        <v>288</v>
      </c>
      <c r="C3663" s="0" t="s">
        <v>325</v>
      </c>
      <c r="D3663" s="0" t="n">
        <v>20180810</v>
      </c>
      <c r="E3663" s="0" t="s">
        <v>2569</v>
      </c>
      <c r="F3663" s="0" t="n">
        <v>331000</v>
      </c>
      <c r="G3663" s="0" t="n">
        <v>98.195</v>
      </c>
      <c r="H3663" s="0" t="n">
        <v>4.084964</v>
      </c>
      <c r="J3663" s="224" t="n">
        <f aca="false">ROUND(D3663/10000,0)</f>
        <v>2018</v>
      </c>
      <c r="K3663" s="224" t="n">
        <f aca="false">ROUND((D3663-J3663*10000)/100,0)</f>
        <v>8</v>
      </c>
      <c r="L3663" s="224" t="n">
        <f aca="false">D3663-J3663*10000-K3663*100</f>
        <v>10</v>
      </c>
      <c r="M3663" s="325" t="n">
        <f aca="false">DATE(J3663,K3663,L3663)</f>
        <v>43322</v>
      </c>
      <c r="N3663" s="222" t="n">
        <f aca="false">M3663+E3663</f>
        <v>43322.3905787037</v>
      </c>
      <c r="O3663" s="0" t="n">
        <v>98.195</v>
      </c>
      <c r="P3663" s="0" t="n">
        <v>4.084964</v>
      </c>
      <c r="Q3663" s="0" t="s">
        <v>288</v>
      </c>
    </row>
    <row r="3664" customFormat="false" ht="15" hidden="false" customHeight="false" outlineLevel="0" collapsed="false">
      <c r="A3664" s="0" t="s">
        <v>2059</v>
      </c>
      <c r="B3664" s="0" t="s">
        <v>288</v>
      </c>
      <c r="C3664" s="0" t="s">
        <v>325</v>
      </c>
      <c r="D3664" s="0" t="n">
        <v>20180810</v>
      </c>
      <c r="E3664" s="0" t="s">
        <v>2570</v>
      </c>
      <c r="F3664" s="0" t="n">
        <v>3000</v>
      </c>
      <c r="G3664" s="0" t="n">
        <v>97.877667</v>
      </c>
      <c r="H3664" s="0" t="n">
        <v>4.162494</v>
      </c>
      <c r="J3664" s="224" t="n">
        <f aca="false">ROUND(D3664/10000,0)</f>
        <v>2018</v>
      </c>
      <c r="K3664" s="224" t="n">
        <f aca="false">ROUND((D3664-J3664*10000)/100,0)</f>
        <v>8</v>
      </c>
      <c r="L3664" s="224" t="n">
        <f aca="false">D3664-J3664*10000-K3664*100</f>
        <v>10</v>
      </c>
      <c r="M3664" s="325" t="n">
        <f aca="false">DATE(J3664,K3664,L3664)</f>
        <v>43322</v>
      </c>
      <c r="N3664" s="222" t="n">
        <f aca="false">M3664+E3664</f>
        <v>43322.4298263889</v>
      </c>
      <c r="O3664" s="0" t="n">
        <v>97.877667</v>
      </c>
      <c r="P3664" s="0" t="n">
        <v>4.162494</v>
      </c>
      <c r="Q3664" s="0" t="s">
        <v>288</v>
      </c>
    </row>
    <row r="3665" customFormat="false" ht="15" hidden="false" customHeight="false" outlineLevel="0" collapsed="false">
      <c r="A3665" s="0" t="s">
        <v>2059</v>
      </c>
      <c r="B3665" s="0" t="s">
        <v>288</v>
      </c>
      <c r="C3665" s="0" t="s">
        <v>325</v>
      </c>
      <c r="D3665" s="0" t="n">
        <v>20180810</v>
      </c>
      <c r="E3665" s="0" t="s">
        <v>2570</v>
      </c>
      <c r="F3665" s="0" t="n">
        <v>3000</v>
      </c>
      <c r="G3665" s="0" t="n">
        <v>98.211</v>
      </c>
      <c r="H3665" s="0" t="n">
        <v>4.081062</v>
      </c>
      <c r="J3665" s="224" t="n">
        <f aca="false">ROUND(D3665/10000,0)</f>
        <v>2018</v>
      </c>
      <c r="K3665" s="224" t="n">
        <f aca="false">ROUND((D3665-J3665*10000)/100,0)</f>
        <v>8</v>
      </c>
      <c r="L3665" s="224" t="n">
        <f aca="false">D3665-J3665*10000-K3665*100</f>
        <v>10</v>
      </c>
      <c r="M3665" s="325" t="n">
        <f aca="false">DATE(J3665,K3665,L3665)</f>
        <v>43322</v>
      </c>
      <c r="N3665" s="222" t="n">
        <f aca="false">M3665+E3665</f>
        <v>43322.4298263889</v>
      </c>
      <c r="O3665" s="0" t="n">
        <v>98.211</v>
      </c>
      <c r="P3665" s="0" t="n">
        <v>4.081062</v>
      </c>
      <c r="Q3665" s="0" t="s">
        <v>288</v>
      </c>
    </row>
    <row r="3666" customFormat="false" ht="15" hidden="false" customHeight="false" outlineLevel="0" collapsed="false">
      <c r="A3666" s="0" t="s">
        <v>2059</v>
      </c>
      <c r="B3666" s="0" t="s">
        <v>288</v>
      </c>
      <c r="C3666" s="0" t="s">
        <v>325</v>
      </c>
      <c r="D3666" s="0" t="n">
        <v>20180810</v>
      </c>
      <c r="E3666" s="0" t="s">
        <v>2571</v>
      </c>
      <c r="F3666" s="0" t="n">
        <v>15000</v>
      </c>
      <c r="G3666" s="0" t="n">
        <v>98.431</v>
      </c>
      <c r="H3666" s="0" t="n">
        <v>4.027493</v>
      </c>
      <c r="J3666" s="224" t="n">
        <f aca="false">ROUND(D3666/10000,0)</f>
        <v>2018</v>
      </c>
      <c r="K3666" s="224" t="n">
        <f aca="false">ROUND((D3666-J3666*10000)/100,0)</f>
        <v>8</v>
      </c>
      <c r="L3666" s="224" t="n">
        <f aca="false">D3666-J3666*10000-K3666*100</f>
        <v>10</v>
      </c>
      <c r="M3666" s="325" t="n">
        <f aca="false">DATE(J3666,K3666,L3666)</f>
        <v>43322</v>
      </c>
      <c r="N3666" s="222" t="n">
        <f aca="false">M3666+E3666</f>
        <v>43322.4372685185</v>
      </c>
      <c r="O3666" s="0" t="n">
        <v>98.431</v>
      </c>
      <c r="P3666" s="0" t="n">
        <v>4.027493</v>
      </c>
      <c r="Q3666" s="0" t="s">
        <v>288</v>
      </c>
    </row>
    <row r="3667" customFormat="false" ht="15" hidden="false" customHeight="false" outlineLevel="0" collapsed="false">
      <c r="A3667" s="0" t="s">
        <v>2059</v>
      </c>
      <c r="B3667" s="0" t="s">
        <v>288</v>
      </c>
      <c r="C3667" s="0" t="s">
        <v>325</v>
      </c>
      <c r="D3667" s="0" t="n">
        <v>20180810</v>
      </c>
      <c r="E3667" s="0" t="s">
        <v>2571</v>
      </c>
      <c r="F3667" s="0" t="n">
        <v>15000</v>
      </c>
      <c r="G3667" s="0" t="n">
        <v>99.783</v>
      </c>
      <c r="H3667" s="0" t="n">
        <v>3.701318</v>
      </c>
      <c r="J3667" s="224" t="n">
        <f aca="false">ROUND(D3667/10000,0)</f>
        <v>2018</v>
      </c>
      <c r="K3667" s="224" t="n">
        <f aca="false">ROUND((D3667-J3667*10000)/100,0)</f>
        <v>8</v>
      </c>
      <c r="L3667" s="224" t="n">
        <f aca="false">D3667-J3667*10000-K3667*100</f>
        <v>10</v>
      </c>
      <c r="M3667" s="325" t="n">
        <f aca="false">DATE(J3667,K3667,L3667)</f>
        <v>43322</v>
      </c>
      <c r="N3667" s="222" t="n">
        <f aca="false">M3667+E3667</f>
        <v>43322.4372685185</v>
      </c>
      <c r="O3667" s="0" t="n">
        <v>99.783</v>
      </c>
      <c r="P3667" s="0" t="n">
        <v>3.701318</v>
      </c>
      <c r="Q3667" s="0" t="s">
        <v>288</v>
      </c>
    </row>
    <row r="3668" customFormat="false" ht="15" hidden="false" customHeight="false" outlineLevel="0" collapsed="false">
      <c r="A3668" s="0" t="s">
        <v>2059</v>
      </c>
      <c r="B3668" s="0" t="s">
        <v>288</v>
      </c>
      <c r="C3668" s="0" t="s">
        <v>325</v>
      </c>
      <c r="D3668" s="0" t="n">
        <v>20180810</v>
      </c>
      <c r="E3668" s="0" t="s">
        <v>2571</v>
      </c>
      <c r="F3668" s="0" t="n">
        <v>15000</v>
      </c>
      <c r="G3668" s="0" t="n">
        <v>98.431</v>
      </c>
      <c r="H3668" s="0" t="n">
        <v>4.027493</v>
      </c>
      <c r="J3668" s="224" t="n">
        <f aca="false">ROUND(D3668/10000,0)</f>
        <v>2018</v>
      </c>
      <c r="K3668" s="224" t="n">
        <f aca="false">ROUND((D3668-J3668*10000)/100,0)</f>
        <v>8</v>
      </c>
      <c r="L3668" s="224" t="n">
        <f aca="false">D3668-J3668*10000-K3668*100</f>
        <v>10</v>
      </c>
      <c r="M3668" s="325" t="n">
        <f aca="false">DATE(J3668,K3668,L3668)</f>
        <v>43322</v>
      </c>
      <c r="N3668" s="222" t="n">
        <f aca="false">M3668+E3668</f>
        <v>43322.4372685185</v>
      </c>
      <c r="O3668" s="0" t="n">
        <v>98.431</v>
      </c>
      <c r="P3668" s="0" t="n">
        <v>4.027493</v>
      </c>
      <c r="Q3668" s="0" t="s">
        <v>288</v>
      </c>
    </row>
    <row r="3669" customFormat="false" ht="15" hidden="false" customHeight="false" outlineLevel="0" collapsed="false">
      <c r="A3669" s="0" t="s">
        <v>2059</v>
      </c>
      <c r="B3669" s="0" t="s">
        <v>288</v>
      </c>
      <c r="C3669" s="0" t="s">
        <v>325</v>
      </c>
      <c r="D3669" s="0" t="n">
        <v>20180810</v>
      </c>
      <c r="E3669" s="0" t="s">
        <v>2572</v>
      </c>
      <c r="F3669" s="0" t="n">
        <v>56000</v>
      </c>
      <c r="G3669" s="0" t="n">
        <v>98.195</v>
      </c>
      <c r="H3669" s="0" t="n">
        <v>4.084964</v>
      </c>
      <c r="J3669" s="224" t="n">
        <f aca="false">ROUND(D3669/10000,0)</f>
        <v>2018</v>
      </c>
      <c r="K3669" s="224" t="n">
        <f aca="false">ROUND((D3669-J3669*10000)/100,0)</f>
        <v>8</v>
      </c>
      <c r="L3669" s="224" t="n">
        <f aca="false">D3669-J3669*10000-K3669*100</f>
        <v>10</v>
      </c>
      <c r="M3669" s="325" t="n">
        <f aca="false">DATE(J3669,K3669,L3669)</f>
        <v>43322</v>
      </c>
      <c r="N3669" s="222" t="n">
        <f aca="false">M3669+E3669</f>
        <v>43322.4468055556</v>
      </c>
      <c r="O3669" s="0" t="n">
        <v>98.195</v>
      </c>
      <c r="P3669" s="0" t="n">
        <v>4.084964</v>
      </c>
      <c r="Q3669" s="0" t="s">
        <v>288</v>
      </c>
    </row>
    <row r="3670" customFormat="false" ht="15" hidden="false" customHeight="false" outlineLevel="0" collapsed="false">
      <c r="A3670" s="0" t="s">
        <v>2059</v>
      </c>
      <c r="B3670" s="0" t="s">
        <v>288</v>
      </c>
      <c r="C3670" s="0" t="s">
        <v>325</v>
      </c>
      <c r="D3670" s="0" t="n">
        <v>20180810</v>
      </c>
      <c r="E3670" s="0" t="s">
        <v>2573</v>
      </c>
      <c r="F3670" s="0" t="n">
        <v>15000</v>
      </c>
      <c r="G3670" s="0" t="n">
        <v>99.492</v>
      </c>
      <c r="H3670" s="0" t="n">
        <v>3.771087</v>
      </c>
      <c r="J3670" s="224" t="n">
        <f aca="false">ROUND(D3670/10000,0)</f>
        <v>2018</v>
      </c>
      <c r="K3670" s="224" t="n">
        <f aca="false">ROUND((D3670-J3670*10000)/100,0)</f>
        <v>8</v>
      </c>
      <c r="L3670" s="224" t="n">
        <f aca="false">D3670-J3670*10000-K3670*100</f>
        <v>10</v>
      </c>
      <c r="M3670" s="325" t="n">
        <f aca="false">DATE(J3670,K3670,L3670)</f>
        <v>43322</v>
      </c>
      <c r="N3670" s="222" t="n">
        <f aca="false">M3670+E3670</f>
        <v>43322.4605439815</v>
      </c>
      <c r="O3670" s="0" t="n">
        <v>99.492</v>
      </c>
      <c r="P3670" s="0" t="n">
        <v>3.771087</v>
      </c>
      <c r="Q3670" s="0" t="s">
        <v>288</v>
      </c>
    </row>
    <row r="3671" customFormat="false" ht="15" hidden="false" customHeight="false" outlineLevel="0" collapsed="false">
      <c r="A3671" s="0" t="s">
        <v>2059</v>
      </c>
      <c r="B3671" s="0" t="s">
        <v>288</v>
      </c>
      <c r="C3671" s="0" t="s">
        <v>325</v>
      </c>
      <c r="D3671" s="0" t="n">
        <v>20180810</v>
      </c>
      <c r="E3671" s="0" t="s">
        <v>2574</v>
      </c>
      <c r="F3671" s="0" t="n">
        <v>15000</v>
      </c>
      <c r="G3671" s="0" t="n">
        <v>98.446</v>
      </c>
      <c r="H3671" s="0" t="n">
        <v>4.023846</v>
      </c>
      <c r="J3671" s="224" t="n">
        <f aca="false">ROUND(D3671/10000,0)</f>
        <v>2018</v>
      </c>
      <c r="K3671" s="224" t="n">
        <f aca="false">ROUND((D3671-J3671*10000)/100,0)</f>
        <v>8</v>
      </c>
      <c r="L3671" s="224" t="n">
        <f aca="false">D3671-J3671*10000-K3671*100</f>
        <v>10</v>
      </c>
      <c r="M3671" s="325" t="n">
        <f aca="false">DATE(J3671,K3671,L3671)</f>
        <v>43322</v>
      </c>
      <c r="N3671" s="222" t="n">
        <f aca="false">M3671+E3671</f>
        <v>43322.4610532407</v>
      </c>
      <c r="O3671" s="0" t="n">
        <v>98.446</v>
      </c>
      <c r="P3671" s="0" t="n">
        <v>4.023846</v>
      </c>
      <c r="Q3671" s="0" t="s">
        <v>288</v>
      </c>
    </row>
    <row r="3672" customFormat="false" ht="15" hidden="false" customHeight="false" outlineLevel="0" collapsed="false">
      <c r="A3672" s="0" t="s">
        <v>2059</v>
      </c>
      <c r="B3672" s="0" t="s">
        <v>288</v>
      </c>
      <c r="C3672" s="0" t="s">
        <v>325</v>
      </c>
      <c r="D3672" s="0" t="n">
        <v>20180810</v>
      </c>
      <c r="E3672" s="0" t="s">
        <v>2575</v>
      </c>
      <c r="F3672" s="0" t="n">
        <v>250000</v>
      </c>
      <c r="G3672" s="0" t="n">
        <v>98.367</v>
      </c>
      <c r="H3672" s="0" t="n">
        <v>4.043063</v>
      </c>
      <c r="J3672" s="224" t="n">
        <f aca="false">ROUND(D3672/10000,0)</f>
        <v>2018</v>
      </c>
      <c r="K3672" s="224" t="n">
        <f aca="false">ROUND((D3672-J3672*10000)/100,0)</f>
        <v>8</v>
      </c>
      <c r="L3672" s="224" t="n">
        <f aca="false">D3672-J3672*10000-K3672*100</f>
        <v>10</v>
      </c>
      <c r="M3672" s="325" t="n">
        <f aca="false">DATE(J3672,K3672,L3672)</f>
        <v>43322</v>
      </c>
      <c r="N3672" s="222" t="n">
        <f aca="false">M3672+E3672</f>
        <v>43322.4628819445</v>
      </c>
      <c r="O3672" s="0" t="n">
        <v>98.367</v>
      </c>
      <c r="P3672" s="0" t="n">
        <v>4.043063</v>
      </c>
      <c r="Q3672" s="0" t="s">
        <v>288</v>
      </c>
    </row>
    <row r="3673" customFormat="false" ht="15" hidden="false" customHeight="false" outlineLevel="0" collapsed="false">
      <c r="A3673" s="0" t="s">
        <v>2059</v>
      </c>
      <c r="B3673" s="0" t="s">
        <v>288</v>
      </c>
      <c r="C3673" s="0" t="s">
        <v>325</v>
      </c>
      <c r="D3673" s="0" t="n">
        <v>20180810</v>
      </c>
      <c r="E3673" s="0" t="s">
        <v>2576</v>
      </c>
      <c r="F3673" s="0" t="n">
        <v>250000</v>
      </c>
      <c r="G3673" s="0" t="n">
        <v>98.412</v>
      </c>
      <c r="H3673" s="0" t="n">
        <v>4.032114</v>
      </c>
      <c r="J3673" s="224" t="n">
        <f aca="false">ROUND(D3673/10000,0)</f>
        <v>2018</v>
      </c>
      <c r="K3673" s="224" t="n">
        <f aca="false">ROUND((D3673-J3673*10000)/100,0)</f>
        <v>8</v>
      </c>
      <c r="L3673" s="224" t="n">
        <f aca="false">D3673-J3673*10000-K3673*100</f>
        <v>10</v>
      </c>
      <c r="M3673" s="325" t="n">
        <f aca="false">DATE(J3673,K3673,L3673)</f>
        <v>43322</v>
      </c>
      <c r="N3673" s="222" t="n">
        <f aca="false">M3673+E3673</f>
        <v>43322.4629166667</v>
      </c>
      <c r="O3673" s="0" t="n">
        <v>98.412</v>
      </c>
      <c r="P3673" s="0" t="n">
        <v>4.032114</v>
      </c>
      <c r="Q3673" s="0" t="s">
        <v>288</v>
      </c>
    </row>
    <row r="3674" customFormat="false" ht="15" hidden="false" customHeight="false" outlineLevel="0" collapsed="false">
      <c r="A3674" s="0" t="s">
        <v>2059</v>
      </c>
      <c r="B3674" s="0" t="s">
        <v>288</v>
      </c>
      <c r="C3674" s="0" t="s">
        <v>325</v>
      </c>
      <c r="D3674" s="0" t="n">
        <v>20180810</v>
      </c>
      <c r="E3674" s="0" t="s">
        <v>2577</v>
      </c>
      <c r="F3674" s="0" t="n">
        <v>100000</v>
      </c>
      <c r="G3674" s="0" t="n">
        <v>98.297</v>
      </c>
      <c r="H3674" s="0" t="n">
        <v>4.060105</v>
      </c>
      <c r="J3674" s="224" t="n">
        <f aca="false">ROUND(D3674/10000,0)</f>
        <v>2018</v>
      </c>
      <c r="K3674" s="224" t="n">
        <f aca="false">ROUND((D3674-J3674*10000)/100,0)</f>
        <v>8</v>
      </c>
      <c r="L3674" s="224" t="n">
        <f aca="false">D3674-J3674*10000-K3674*100</f>
        <v>10</v>
      </c>
      <c r="M3674" s="325" t="n">
        <f aca="false">DATE(J3674,K3674,L3674)</f>
        <v>43322</v>
      </c>
      <c r="N3674" s="222" t="n">
        <f aca="false">M3674+E3674</f>
        <v>43322.4670023148</v>
      </c>
      <c r="O3674" s="0" t="n">
        <v>98.297</v>
      </c>
      <c r="P3674" s="0" t="n">
        <v>4.060105</v>
      </c>
      <c r="Q3674" s="0" t="s">
        <v>288</v>
      </c>
    </row>
    <row r="3675" customFormat="false" ht="15" hidden="false" customHeight="false" outlineLevel="0" collapsed="false">
      <c r="A3675" s="0" t="s">
        <v>2059</v>
      </c>
      <c r="B3675" s="0" t="s">
        <v>288</v>
      </c>
      <c r="C3675" s="0" t="s">
        <v>325</v>
      </c>
      <c r="D3675" s="0" t="n">
        <v>20180810</v>
      </c>
      <c r="E3675" s="0" t="s">
        <v>2577</v>
      </c>
      <c r="F3675" s="0" t="n">
        <v>100000</v>
      </c>
      <c r="G3675" s="0" t="n">
        <v>98.297</v>
      </c>
      <c r="H3675" s="0" t="n">
        <v>4.060105</v>
      </c>
      <c r="J3675" s="224" t="n">
        <f aca="false">ROUND(D3675/10000,0)</f>
        <v>2018</v>
      </c>
      <c r="K3675" s="224" t="n">
        <f aca="false">ROUND((D3675-J3675*10000)/100,0)</f>
        <v>8</v>
      </c>
      <c r="L3675" s="224" t="n">
        <f aca="false">D3675-J3675*10000-K3675*100</f>
        <v>10</v>
      </c>
      <c r="M3675" s="325" t="n">
        <f aca="false">DATE(J3675,K3675,L3675)</f>
        <v>43322</v>
      </c>
      <c r="N3675" s="222" t="n">
        <f aca="false">M3675+E3675</f>
        <v>43322.4670023148</v>
      </c>
      <c r="O3675" s="0" t="n">
        <v>98.297</v>
      </c>
      <c r="P3675" s="0" t="n">
        <v>4.060105</v>
      </c>
      <c r="Q3675" s="0" t="s">
        <v>288</v>
      </c>
    </row>
    <row r="3676" customFormat="false" ht="15" hidden="false" customHeight="false" outlineLevel="0" collapsed="false">
      <c r="A3676" s="0" t="s">
        <v>2059</v>
      </c>
      <c r="B3676" s="0" t="s">
        <v>288</v>
      </c>
      <c r="C3676" s="0" t="s">
        <v>325</v>
      </c>
      <c r="D3676" s="0" t="n">
        <v>20180810</v>
      </c>
      <c r="E3676" s="0" t="s">
        <v>2577</v>
      </c>
      <c r="F3676" s="0" t="n">
        <v>100000</v>
      </c>
      <c r="G3676" s="0" t="n">
        <v>98.351</v>
      </c>
      <c r="H3676" s="0" t="n">
        <v>4.046957</v>
      </c>
      <c r="J3676" s="224" t="n">
        <f aca="false">ROUND(D3676/10000,0)</f>
        <v>2018</v>
      </c>
      <c r="K3676" s="224" t="n">
        <f aca="false">ROUND((D3676-J3676*10000)/100,0)</f>
        <v>8</v>
      </c>
      <c r="L3676" s="224" t="n">
        <f aca="false">D3676-J3676*10000-K3676*100</f>
        <v>10</v>
      </c>
      <c r="M3676" s="325" t="n">
        <f aca="false">DATE(J3676,K3676,L3676)</f>
        <v>43322</v>
      </c>
      <c r="N3676" s="222" t="n">
        <f aca="false">M3676+E3676</f>
        <v>43322.4670023148</v>
      </c>
      <c r="O3676" s="0" t="n">
        <v>98.351</v>
      </c>
      <c r="P3676" s="0" t="n">
        <v>4.046957</v>
      </c>
      <c r="Q3676" s="0" t="s">
        <v>288</v>
      </c>
    </row>
    <row r="3677" customFormat="false" ht="15" hidden="false" customHeight="false" outlineLevel="0" collapsed="false">
      <c r="A3677" s="0" t="s">
        <v>2059</v>
      </c>
      <c r="B3677" s="0" t="s">
        <v>288</v>
      </c>
      <c r="C3677" s="0" t="s">
        <v>325</v>
      </c>
      <c r="D3677" s="0" t="n">
        <v>20180810</v>
      </c>
      <c r="E3677" s="0" t="s">
        <v>2578</v>
      </c>
      <c r="F3677" s="0" t="n">
        <v>2000</v>
      </c>
      <c r="G3677" s="0" t="n">
        <v>98.273</v>
      </c>
      <c r="H3677" s="0" t="n">
        <v>4.065951</v>
      </c>
      <c r="J3677" s="224" t="n">
        <f aca="false">ROUND(D3677/10000,0)</f>
        <v>2018</v>
      </c>
      <c r="K3677" s="224" t="n">
        <f aca="false">ROUND((D3677-J3677*10000)/100,0)</f>
        <v>8</v>
      </c>
      <c r="L3677" s="224" t="n">
        <f aca="false">D3677-J3677*10000-K3677*100</f>
        <v>10</v>
      </c>
      <c r="M3677" s="325" t="n">
        <f aca="false">DATE(J3677,K3677,L3677)</f>
        <v>43322</v>
      </c>
      <c r="N3677" s="222" t="n">
        <f aca="false">M3677+E3677</f>
        <v>43322.4762847222</v>
      </c>
      <c r="O3677" s="0" t="n">
        <v>98.273</v>
      </c>
      <c r="P3677" s="0" t="n">
        <v>4.065951</v>
      </c>
      <c r="Q3677" s="0" t="s">
        <v>288</v>
      </c>
    </row>
    <row r="3678" customFormat="false" ht="15" hidden="false" customHeight="false" outlineLevel="0" collapsed="false">
      <c r="A3678" s="0" t="s">
        <v>2059</v>
      </c>
      <c r="B3678" s="0" t="s">
        <v>288</v>
      </c>
      <c r="C3678" s="0" t="s">
        <v>325</v>
      </c>
      <c r="D3678" s="0" t="n">
        <v>20180810</v>
      </c>
      <c r="E3678" s="0" t="s">
        <v>2579</v>
      </c>
      <c r="F3678" s="0" t="n">
        <v>44000</v>
      </c>
      <c r="G3678" s="0" t="n">
        <v>98.483</v>
      </c>
      <c r="H3678" s="0" t="n">
        <v>4.014852</v>
      </c>
      <c r="J3678" s="224" t="n">
        <f aca="false">ROUND(D3678/10000,0)</f>
        <v>2018</v>
      </c>
      <c r="K3678" s="224" t="n">
        <f aca="false">ROUND((D3678-J3678*10000)/100,0)</f>
        <v>8</v>
      </c>
      <c r="L3678" s="224" t="n">
        <f aca="false">D3678-J3678*10000-K3678*100</f>
        <v>10</v>
      </c>
      <c r="M3678" s="325" t="n">
        <f aca="false">DATE(J3678,K3678,L3678)</f>
        <v>43322</v>
      </c>
      <c r="N3678" s="222" t="n">
        <f aca="false">M3678+E3678</f>
        <v>43322.5335648148</v>
      </c>
      <c r="O3678" s="0" t="n">
        <v>98.483</v>
      </c>
      <c r="P3678" s="0" t="n">
        <v>4.014852</v>
      </c>
      <c r="Q3678" s="0" t="s">
        <v>288</v>
      </c>
    </row>
    <row r="3679" customFormat="false" ht="15" hidden="false" customHeight="false" outlineLevel="0" collapsed="false">
      <c r="A3679" s="0" t="s">
        <v>2059</v>
      </c>
      <c r="B3679" s="0" t="s">
        <v>288</v>
      </c>
      <c r="C3679" s="0" t="s">
        <v>325</v>
      </c>
      <c r="D3679" s="0" t="n">
        <v>20180810</v>
      </c>
      <c r="E3679" s="0" t="s">
        <v>2579</v>
      </c>
      <c r="F3679" s="0" t="n">
        <v>44000</v>
      </c>
      <c r="G3679" s="0" t="n">
        <v>99.837</v>
      </c>
      <c r="H3679" s="0" t="n">
        <v>3.688397</v>
      </c>
      <c r="J3679" s="224" t="n">
        <f aca="false">ROUND(D3679/10000,0)</f>
        <v>2018</v>
      </c>
      <c r="K3679" s="224" t="n">
        <f aca="false">ROUND((D3679-J3679*10000)/100,0)</f>
        <v>8</v>
      </c>
      <c r="L3679" s="224" t="n">
        <f aca="false">D3679-J3679*10000-K3679*100</f>
        <v>10</v>
      </c>
      <c r="M3679" s="325" t="n">
        <f aca="false">DATE(J3679,K3679,L3679)</f>
        <v>43322</v>
      </c>
      <c r="N3679" s="222" t="n">
        <f aca="false">M3679+E3679</f>
        <v>43322.5335648148</v>
      </c>
      <c r="O3679" s="0" t="n">
        <v>99.837</v>
      </c>
      <c r="P3679" s="0" t="n">
        <v>3.688397</v>
      </c>
      <c r="Q3679" s="0" t="s">
        <v>288</v>
      </c>
    </row>
    <row r="3680" customFormat="false" ht="15" hidden="false" customHeight="false" outlineLevel="0" collapsed="false">
      <c r="A3680" s="0" t="s">
        <v>2059</v>
      </c>
      <c r="B3680" s="0" t="s">
        <v>288</v>
      </c>
      <c r="C3680" s="0" t="s">
        <v>325</v>
      </c>
      <c r="D3680" s="0" t="n">
        <v>20180810</v>
      </c>
      <c r="E3680" s="0" t="s">
        <v>2580</v>
      </c>
      <c r="F3680" s="0" t="n">
        <v>4000</v>
      </c>
      <c r="G3680" s="0" t="n">
        <v>98.322</v>
      </c>
      <c r="H3680" s="0" t="n">
        <v>4.054017</v>
      </c>
      <c r="J3680" s="224" t="n">
        <f aca="false">ROUND(D3680/10000,0)</f>
        <v>2018</v>
      </c>
      <c r="K3680" s="224" t="n">
        <f aca="false">ROUND((D3680-J3680*10000)/100,0)</f>
        <v>8</v>
      </c>
      <c r="L3680" s="224" t="n">
        <f aca="false">D3680-J3680*10000-K3680*100</f>
        <v>10</v>
      </c>
      <c r="M3680" s="325" t="n">
        <f aca="false">DATE(J3680,K3680,L3680)</f>
        <v>43322</v>
      </c>
      <c r="N3680" s="222" t="n">
        <f aca="false">M3680+E3680</f>
        <v>43322.5886805556</v>
      </c>
      <c r="O3680" s="0" t="n">
        <v>98.322</v>
      </c>
      <c r="P3680" s="0" t="n">
        <v>4.054017</v>
      </c>
      <c r="Q3680" s="0" t="s">
        <v>288</v>
      </c>
    </row>
    <row r="3681" customFormat="false" ht="15" hidden="false" customHeight="false" outlineLevel="0" collapsed="false">
      <c r="A3681" s="0" t="s">
        <v>2059</v>
      </c>
      <c r="B3681" s="0" t="s">
        <v>288</v>
      </c>
      <c r="C3681" s="0" t="s">
        <v>325</v>
      </c>
      <c r="D3681" s="0" t="n">
        <v>20180810</v>
      </c>
      <c r="E3681" s="0" t="s">
        <v>2580</v>
      </c>
      <c r="F3681" s="0" t="n">
        <v>4000</v>
      </c>
      <c r="G3681" s="0" t="n">
        <v>98.312</v>
      </c>
      <c r="H3681" s="0" t="n">
        <v>4.056452</v>
      </c>
      <c r="J3681" s="224" t="n">
        <f aca="false">ROUND(D3681/10000,0)</f>
        <v>2018</v>
      </c>
      <c r="K3681" s="224" t="n">
        <f aca="false">ROUND((D3681-J3681*10000)/100,0)</f>
        <v>8</v>
      </c>
      <c r="L3681" s="224" t="n">
        <f aca="false">D3681-J3681*10000-K3681*100</f>
        <v>10</v>
      </c>
      <c r="M3681" s="325" t="n">
        <f aca="false">DATE(J3681,K3681,L3681)</f>
        <v>43322</v>
      </c>
      <c r="N3681" s="222" t="n">
        <f aca="false">M3681+E3681</f>
        <v>43322.5886805556</v>
      </c>
      <c r="O3681" s="0" t="n">
        <v>98.312</v>
      </c>
      <c r="P3681" s="0" t="n">
        <v>4.056452</v>
      </c>
      <c r="Q3681" s="0" t="s">
        <v>288</v>
      </c>
    </row>
    <row r="3682" customFormat="false" ht="15" hidden="false" customHeight="false" outlineLevel="0" collapsed="false">
      <c r="A3682" s="0" t="s">
        <v>2059</v>
      </c>
      <c r="B3682" s="0" t="s">
        <v>288</v>
      </c>
      <c r="C3682" s="0" t="s">
        <v>325</v>
      </c>
      <c r="D3682" s="0" t="n">
        <v>20180810</v>
      </c>
      <c r="E3682" s="0" t="s">
        <v>835</v>
      </c>
      <c r="F3682" s="0" t="n">
        <v>40000</v>
      </c>
      <c r="G3682" s="0" t="n">
        <v>98.466</v>
      </c>
      <c r="H3682" s="0" t="n">
        <v>4.018984</v>
      </c>
      <c r="J3682" s="224" t="n">
        <f aca="false">ROUND(D3682/10000,0)</f>
        <v>2018</v>
      </c>
      <c r="K3682" s="224" t="n">
        <f aca="false">ROUND((D3682-J3682*10000)/100,0)</f>
        <v>8</v>
      </c>
      <c r="L3682" s="224" t="n">
        <f aca="false">D3682-J3682*10000-K3682*100</f>
        <v>10</v>
      </c>
      <c r="M3682" s="325" t="n">
        <f aca="false">DATE(J3682,K3682,L3682)</f>
        <v>43322</v>
      </c>
      <c r="N3682" s="222" t="n">
        <f aca="false">M3682+E3682</f>
        <v>43322.6004976852</v>
      </c>
      <c r="O3682" s="0" t="n">
        <v>98.466</v>
      </c>
      <c r="P3682" s="0" t="n">
        <v>4.018984</v>
      </c>
      <c r="Q3682" s="0" t="s">
        <v>288</v>
      </c>
    </row>
    <row r="3683" customFormat="false" ht="15" hidden="false" customHeight="false" outlineLevel="0" collapsed="false">
      <c r="A3683" s="0" t="s">
        <v>2059</v>
      </c>
      <c r="B3683" s="0" t="s">
        <v>288</v>
      </c>
      <c r="C3683" s="0" t="s">
        <v>325</v>
      </c>
      <c r="D3683" s="0" t="n">
        <v>20180810</v>
      </c>
      <c r="E3683" s="0" t="s">
        <v>835</v>
      </c>
      <c r="F3683" s="0" t="n">
        <v>40000</v>
      </c>
      <c r="G3683" s="0" t="n">
        <v>98.566</v>
      </c>
      <c r="H3683" s="0" t="n">
        <v>3.99469</v>
      </c>
      <c r="J3683" s="224" t="n">
        <f aca="false">ROUND(D3683/10000,0)</f>
        <v>2018</v>
      </c>
      <c r="K3683" s="224" t="n">
        <f aca="false">ROUND((D3683-J3683*10000)/100,0)</f>
        <v>8</v>
      </c>
      <c r="L3683" s="224" t="n">
        <f aca="false">D3683-J3683*10000-K3683*100</f>
        <v>10</v>
      </c>
      <c r="M3683" s="325" t="n">
        <f aca="false">DATE(J3683,K3683,L3683)</f>
        <v>43322</v>
      </c>
      <c r="N3683" s="222" t="n">
        <f aca="false">M3683+E3683</f>
        <v>43322.6004976852</v>
      </c>
      <c r="O3683" s="0" t="n">
        <v>98.566</v>
      </c>
      <c r="P3683" s="0" t="n">
        <v>3.99469</v>
      </c>
      <c r="Q3683" s="0" t="s">
        <v>288</v>
      </c>
    </row>
    <row r="3684" customFormat="false" ht="15" hidden="false" customHeight="false" outlineLevel="0" collapsed="false">
      <c r="A3684" s="0" t="s">
        <v>2059</v>
      </c>
      <c r="B3684" s="0" t="s">
        <v>288</v>
      </c>
      <c r="C3684" s="0" t="s">
        <v>325</v>
      </c>
      <c r="D3684" s="0" t="n">
        <v>20180810</v>
      </c>
      <c r="E3684" s="0" t="s">
        <v>835</v>
      </c>
      <c r="F3684" s="0" t="n">
        <v>40000</v>
      </c>
      <c r="G3684" s="0" t="n">
        <v>98.466</v>
      </c>
      <c r="H3684" s="0" t="n">
        <v>4.018984</v>
      </c>
      <c r="J3684" s="224" t="n">
        <f aca="false">ROUND(D3684/10000,0)</f>
        <v>2018</v>
      </c>
      <c r="K3684" s="224" t="n">
        <f aca="false">ROUND((D3684-J3684*10000)/100,0)</f>
        <v>8</v>
      </c>
      <c r="L3684" s="224" t="n">
        <f aca="false">D3684-J3684*10000-K3684*100</f>
        <v>10</v>
      </c>
      <c r="M3684" s="325" t="n">
        <f aca="false">DATE(J3684,K3684,L3684)</f>
        <v>43322</v>
      </c>
      <c r="N3684" s="222" t="n">
        <f aca="false">M3684+E3684</f>
        <v>43322.6004976852</v>
      </c>
      <c r="O3684" s="0" t="n">
        <v>98.466</v>
      </c>
      <c r="P3684" s="0" t="n">
        <v>4.018984</v>
      </c>
      <c r="Q3684" s="0" t="s">
        <v>288</v>
      </c>
    </row>
    <row r="3685" customFormat="false" ht="15" hidden="false" customHeight="false" outlineLevel="0" collapsed="false">
      <c r="A3685" s="0" t="s">
        <v>2059</v>
      </c>
      <c r="B3685" s="0" t="s">
        <v>288</v>
      </c>
      <c r="C3685" s="0" t="s">
        <v>325</v>
      </c>
      <c r="D3685" s="0" t="n">
        <v>20180810</v>
      </c>
      <c r="E3685" s="0" t="s">
        <v>2581</v>
      </c>
      <c r="F3685" s="0" t="n">
        <v>20000</v>
      </c>
      <c r="G3685" s="0" t="n">
        <v>98.505</v>
      </c>
      <c r="H3685" s="0" t="n">
        <v>4.009506</v>
      </c>
      <c r="J3685" s="224" t="n">
        <f aca="false">ROUND(D3685/10000,0)</f>
        <v>2018</v>
      </c>
      <c r="K3685" s="224" t="n">
        <f aca="false">ROUND((D3685-J3685*10000)/100,0)</f>
        <v>8</v>
      </c>
      <c r="L3685" s="224" t="n">
        <f aca="false">D3685-J3685*10000-K3685*100</f>
        <v>10</v>
      </c>
      <c r="M3685" s="325" t="n">
        <f aca="false">DATE(J3685,K3685,L3685)</f>
        <v>43322</v>
      </c>
      <c r="N3685" s="222" t="n">
        <f aca="false">M3685+E3685</f>
        <v>43322.6042824074</v>
      </c>
      <c r="O3685" s="0" t="n">
        <v>98.505</v>
      </c>
      <c r="P3685" s="0" t="n">
        <v>4.009506</v>
      </c>
      <c r="Q3685" s="0" t="s">
        <v>288</v>
      </c>
    </row>
    <row r="3686" customFormat="false" ht="15" hidden="false" customHeight="false" outlineLevel="0" collapsed="false">
      <c r="A3686" s="0" t="s">
        <v>2059</v>
      </c>
      <c r="B3686" s="0" t="s">
        <v>288</v>
      </c>
      <c r="C3686" s="0" t="s">
        <v>325</v>
      </c>
      <c r="D3686" s="0" t="n">
        <v>20180810</v>
      </c>
      <c r="E3686" s="0" t="s">
        <v>2581</v>
      </c>
      <c r="F3686" s="0" t="n">
        <v>20000</v>
      </c>
      <c r="G3686" s="0" t="n">
        <v>98.605</v>
      </c>
      <c r="H3686" s="0" t="n">
        <v>3.985224</v>
      </c>
      <c r="J3686" s="224" t="n">
        <f aca="false">ROUND(D3686/10000,0)</f>
        <v>2018</v>
      </c>
      <c r="K3686" s="224" t="n">
        <f aca="false">ROUND((D3686-J3686*10000)/100,0)</f>
        <v>8</v>
      </c>
      <c r="L3686" s="224" t="n">
        <f aca="false">D3686-J3686*10000-K3686*100</f>
        <v>10</v>
      </c>
      <c r="M3686" s="325" t="n">
        <f aca="false">DATE(J3686,K3686,L3686)</f>
        <v>43322</v>
      </c>
      <c r="N3686" s="222" t="n">
        <f aca="false">M3686+E3686</f>
        <v>43322.6042824074</v>
      </c>
      <c r="O3686" s="0" t="n">
        <v>98.605</v>
      </c>
      <c r="P3686" s="0" t="n">
        <v>3.985224</v>
      </c>
      <c r="Q3686" s="0" t="s">
        <v>288</v>
      </c>
    </row>
    <row r="3687" customFormat="false" ht="15" hidden="false" customHeight="false" outlineLevel="0" collapsed="false">
      <c r="A3687" s="0" t="s">
        <v>2059</v>
      </c>
      <c r="B3687" s="0" t="s">
        <v>288</v>
      </c>
      <c r="C3687" s="0" t="s">
        <v>325</v>
      </c>
      <c r="D3687" s="0" t="n">
        <v>20180810</v>
      </c>
      <c r="E3687" s="0" t="s">
        <v>2581</v>
      </c>
      <c r="F3687" s="0" t="n">
        <v>20000</v>
      </c>
      <c r="G3687" s="0" t="n">
        <v>98.505</v>
      </c>
      <c r="H3687" s="0" t="n">
        <v>4.009506</v>
      </c>
      <c r="J3687" s="224" t="n">
        <f aca="false">ROUND(D3687/10000,0)</f>
        <v>2018</v>
      </c>
      <c r="K3687" s="224" t="n">
        <f aca="false">ROUND((D3687-J3687*10000)/100,0)</f>
        <v>8</v>
      </c>
      <c r="L3687" s="224" t="n">
        <f aca="false">D3687-J3687*10000-K3687*100</f>
        <v>10</v>
      </c>
      <c r="M3687" s="325" t="n">
        <f aca="false">DATE(J3687,K3687,L3687)</f>
        <v>43322</v>
      </c>
      <c r="N3687" s="222" t="n">
        <f aca="false">M3687+E3687</f>
        <v>43322.6042824074</v>
      </c>
      <c r="O3687" s="0" t="n">
        <v>98.505</v>
      </c>
      <c r="P3687" s="0" t="n">
        <v>4.009506</v>
      </c>
      <c r="Q3687" s="0" t="s">
        <v>288</v>
      </c>
    </row>
    <row r="3688" customFormat="false" ht="15" hidden="false" customHeight="false" outlineLevel="0" collapsed="false">
      <c r="A3688" s="0" t="s">
        <v>2059</v>
      </c>
      <c r="B3688" s="0" t="s">
        <v>288</v>
      </c>
      <c r="C3688" s="0" t="s">
        <v>325</v>
      </c>
      <c r="D3688" s="0" t="n">
        <v>20180813</v>
      </c>
      <c r="E3688" s="0" t="s">
        <v>2582</v>
      </c>
      <c r="F3688" s="0" t="n">
        <v>20000</v>
      </c>
      <c r="G3688" s="0" t="n">
        <v>98.421</v>
      </c>
      <c r="H3688" s="0" t="n">
        <v>4.030153</v>
      </c>
      <c r="J3688" s="224" t="n">
        <f aca="false">ROUND(D3688/10000,0)</f>
        <v>2018</v>
      </c>
      <c r="K3688" s="224" t="n">
        <f aca="false">ROUND((D3688-J3688*10000)/100,0)</f>
        <v>8</v>
      </c>
      <c r="L3688" s="224" t="n">
        <f aca="false">D3688-J3688*10000-K3688*100</f>
        <v>13</v>
      </c>
      <c r="M3688" s="325" t="n">
        <f aca="false">DATE(J3688,K3688,L3688)</f>
        <v>43325</v>
      </c>
      <c r="N3688" s="222" t="n">
        <f aca="false">M3688+E3688</f>
        <v>43325.407650463</v>
      </c>
      <c r="O3688" s="0" t="n">
        <v>98.421</v>
      </c>
      <c r="P3688" s="0" t="n">
        <v>4.030153</v>
      </c>
      <c r="Q3688" s="0" t="s">
        <v>288</v>
      </c>
    </row>
    <row r="3689" customFormat="false" ht="15" hidden="false" customHeight="false" outlineLevel="0" collapsed="false">
      <c r="A3689" s="0" t="s">
        <v>2059</v>
      </c>
      <c r="B3689" s="0" t="s">
        <v>288</v>
      </c>
      <c r="C3689" s="0" t="s">
        <v>325</v>
      </c>
      <c r="D3689" s="0" t="n">
        <v>20180813</v>
      </c>
      <c r="E3689" s="0" t="s">
        <v>2582</v>
      </c>
      <c r="F3689" s="0" t="n">
        <v>20000</v>
      </c>
      <c r="G3689" s="0" t="n">
        <v>99.071</v>
      </c>
      <c r="H3689" s="0" t="n">
        <v>3.872585</v>
      </c>
      <c r="J3689" s="224" t="n">
        <f aca="false">ROUND(D3689/10000,0)</f>
        <v>2018</v>
      </c>
      <c r="K3689" s="224" t="n">
        <f aca="false">ROUND((D3689-J3689*10000)/100,0)</f>
        <v>8</v>
      </c>
      <c r="L3689" s="224" t="n">
        <f aca="false">D3689-J3689*10000-K3689*100</f>
        <v>13</v>
      </c>
      <c r="M3689" s="325" t="n">
        <f aca="false">DATE(J3689,K3689,L3689)</f>
        <v>43325</v>
      </c>
      <c r="N3689" s="222" t="n">
        <f aca="false">M3689+E3689</f>
        <v>43325.407650463</v>
      </c>
      <c r="O3689" s="0" t="n">
        <v>99.071</v>
      </c>
      <c r="P3689" s="0" t="n">
        <v>3.872585</v>
      </c>
      <c r="Q3689" s="0" t="s">
        <v>288</v>
      </c>
    </row>
    <row r="3690" customFormat="false" ht="15" hidden="false" customHeight="false" outlineLevel="0" collapsed="false">
      <c r="A3690" s="0" t="s">
        <v>2059</v>
      </c>
      <c r="B3690" s="0" t="s">
        <v>288</v>
      </c>
      <c r="C3690" s="0" t="s">
        <v>325</v>
      </c>
      <c r="D3690" s="0" t="n">
        <v>20180813</v>
      </c>
      <c r="E3690" s="0" t="s">
        <v>2582</v>
      </c>
      <c r="F3690" s="0" t="n">
        <v>20000</v>
      </c>
      <c r="G3690" s="0" t="n">
        <v>98.471</v>
      </c>
      <c r="H3690" s="0" t="n">
        <v>4.017989</v>
      </c>
      <c r="J3690" s="224" t="n">
        <f aca="false">ROUND(D3690/10000,0)</f>
        <v>2018</v>
      </c>
      <c r="K3690" s="224" t="n">
        <f aca="false">ROUND((D3690-J3690*10000)/100,0)</f>
        <v>8</v>
      </c>
      <c r="L3690" s="224" t="n">
        <f aca="false">D3690-J3690*10000-K3690*100</f>
        <v>13</v>
      </c>
      <c r="M3690" s="325" t="n">
        <f aca="false">DATE(J3690,K3690,L3690)</f>
        <v>43325</v>
      </c>
      <c r="N3690" s="222" t="n">
        <f aca="false">M3690+E3690</f>
        <v>43325.407650463</v>
      </c>
      <c r="O3690" s="0" t="n">
        <v>98.471</v>
      </c>
      <c r="P3690" s="0" t="n">
        <v>4.017989</v>
      </c>
      <c r="Q3690" s="0" t="s">
        <v>288</v>
      </c>
    </row>
    <row r="3691" customFormat="false" ht="15" hidden="false" customHeight="false" outlineLevel="0" collapsed="false">
      <c r="A3691" s="0" t="s">
        <v>2059</v>
      </c>
      <c r="B3691" s="0" t="s">
        <v>288</v>
      </c>
      <c r="C3691" s="0" t="s">
        <v>325</v>
      </c>
      <c r="D3691" s="0" t="n">
        <v>20180813</v>
      </c>
      <c r="E3691" s="0" t="s">
        <v>2583</v>
      </c>
      <c r="F3691" s="0" t="n">
        <v>20000</v>
      </c>
      <c r="G3691" s="0" t="n">
        <v>98.421</v>
      </c>
      <c r="H3691" s="0" t="n">
        <v>4.030153</v>
      </c>
      <c r="J3691" s="224" t="n">
        <f aca="false">ROUND(D3691/10000,0)</f>
        <v>2018</v>
      </c>
      <c r="K3691" s="224" t="n">
        <f aca="false">ROUND((D3691-J3691*10000)/100,0)</f>
        <v>8</v>
      </c>
      <c r="L3691" s="224" t="n">
        <f aca="false">D3691-J3691*10000-K3691*100</f>
        <v>13</v>
      </c>
      <c r="M3691" s="325" t="n">
        <f aca="false">DATE(J3691,K3691,L3691)</f>
        <v>43325</v>
      </c>
      <c r="N3691" s="222" t="n">
        <f aca="false">M3691+E3691</f>
        <v>43325.4078587963</v>
      </c>
      <c r="O3691" s="0" t="n">
        <v>98.421</v>
      </c>
      <c r="P3691" s="0" t="n">
        <v>4.030153</v>
      </c>
      <c r="Q3691" s="0" t="s">
        <v>288</v>
      </c>
    </row>
    <row r="3692" customFormat="false" ht="15" hidden="false" customHeight="false" outlineLevel="0" collapsed="false">
      <c r="A3692" s="0" t="s">
        <v>2059</v>
      </c>
      <c r="B3692" s="0" t="s">
        <v>288</v>
      </c>
      <c r="C3692" s="0" t="s">
        <v>325</v>
      </c>
      <c r="D3692" s="0" t="n">
        <v>20180813</v>
      </c>
      <c r="E3692" s="0" t="s">
        <v>2584</v>
      </c>
      <c r="F3692" s="0" t="n">
        <v>28000</v>
      </c>
      <c r="G3692" s="0" t="n">
        <v>98.219</v>
      </c>
      <c r="H3692" s="0" t="n">
        <v>4.079112</v>
      </c>
      <c r="J3692" s="224" t="n">
        <f aca="false">ROUND(D3692/10000,0)</f>
        <v>2018</v>
      </c>
      <c r="K3692" s="224" t="n">
        <f aca="false">ROUND((D3692-J3692*10000)/100,0)</f>
        <v>8</v>
      </c>
      <c r="L3692" s="224" t="n">
        <f aca="false">D3692-J3692*10000-K3692*100</f>
        <v>13</v>
      </c>
      <c r="M3692" s="325" t="n">
        <f aca="false">DATE(J3692,K3692,L3692)</f>
        <v>43325</v>
      </c>
      <c r="N3692" s="222" t="n">
        <f aca="false">M3692+E3692</f>
        <v>43325.4265393519</v>
      </c>
      <c r="O3692" s="0" t="n">
        <v>98.219</v>
      </c>
      <c r="P3692" s="0" t="n">
        <v>4.079112</v>
      </c>
      <c r="Q3692" s="0" t="s">
        <v>288</v>
      </c>
    </row>
    <row r="3693" customFormat="false" ht="15" hidden="false" customHeight="false" outlineLevel="0" collapsed="false">
      <c r="A3693" s="0" t="s">
        <v>2059</v>
      </c>
      <c r="B3693" s="0" t="s">
        <v>288</v>
      </c>
      <c r="C3693" s="0" t="s">
        <v>325</v>
      </c>
      <c r="D3693" s="0" t="n">
        <v>20180813</v>
      </c>
      <c r="E3693" s="0" t="s">
        <v>2585</v>
      </c>
      <c r="F3693" s="0" t="n">
        <v>65000</v>
      </c>
      <c r="G3693" s="0" t="n">
        <v>98.321</v>
      </c>
      <c r="H3693" s="0" t="n">
        <v>4.054502</v>
      </c>
      <c r="J3693" s="224" t="n">
        <f aca="false">ROUND(D3693/10000,0)</f>
        <v>2018</v>
      </c>
      <c r="K3693" s="224" t="n">
        <f aca="false">ROUND((D3693-J3693*10000)/100,0)</f>
        <v>8</v>
      </c>
      <c r="L3693" s="224" t="n">
        <f aca="false">D3693-J3693*10000-K3693*100</f>
        <v>13</v>
      </c>
      <c r="M3693" s="325" t="n">
        <f aca="false">DATE(J3693,K3693,L3693)</f>
        <v>43325</v>
      </c>
      <c r="N3693" s="222" t="n">
        <f aca="false">M3693+E3693</f>
        <v>43325.4366666667</v>
      </c>
      <c r="O3693" s="0" t="n">
        <v>98.321</v>
      </c>
      <c r="P3693" s="0" t="n">
        <v>4.054502</v>
      </c>
      <c r="Q3693" s="0" t="s">
        <v>288</v>
      </c>
    </row>
    <row r="3694" customFormat="false" ht="15" hidden="false" customHeight="false" outlineLevel="0" collapsed="false">
      <c r="A3694" s="0" t="s">
        <v>2059</v>
      </c>
      <c r="B3694" s="0" t="s">
        <v>288</v>
      </c>
      <c r="C3694" s="0" t="s">
        <v>325</v>
      </c>
      <c r="D3694" s="0" t="n">
        <v>20180813</v>
      </c>
      <c r="E3694" s="0" t="s">
        <v>2586</v>
      </c>
      <c r="F3694" s="0" t="n">
        <v>65000</v>
      </c>
      <c r="G3694" s="0" t="n">
        <v>98.29</v>
      </c>
      <c r="H3694" s="0" t="n">
        <v>4.062056</v>
      </c>
      <c r="J3694" s="224" t="n">
        <f aca="false">ROUND(D3694/10000,0)</f>
        <v>2018</v>
      </c>
      <c r="K3694" s="224" t="n">
        <f aca="false">ROUND((D3694-J3694*10000)/100,0)</f>
        <v>8</v>
      </c>
      <c r="L3694" s="224" t="n">
        <f aca="false">D3694-J3694*10000-K3694*100</f>
        <v>13</v>
      </c>
      <c r="M3694" s="325" t="n">
        <f aca="false">DATE(J3694,K3694,L3694)</f>
        <v>43325</v>
      </c>
      <c r="N3694" s="222" t="n">
        <f aca="false">M3694+E3694</f>
        <v>43325.4366782407</v>
      </c>
      <c r="O3694" s="0" t="n">
        <v>98.29</v>
      </c>
      <c r="P3694" s="0" t="n">
        <v>4.062056</v>
      </c>
      <c r="Q3694" s="0" t="s">
        <v>288</v>
      </c>
    </row>
    <row r="3695" customFormat="false" ht="15" hidden="false" customHeight="false" outlineLevel="0" collapsed="false">
      <c r="A3695" s="0" t="s">
        <v>2059</v>
      </c>
      <c r="B3695" s="0" t="s">
        <v>288</v>
      </c>
      <c r="C3695" s="0" t="s">
        <v>325</v>
      </c>
      <c r="D3695" s="0" t="n">
        <v>20180813</v>
      </c>
      <c r="E3695" s="0" t="s">
        <v>2587</v>
      </c>
      <c r="F3695" s="0" t="n">
        <v>10000</v>
      </c>
      <c r="G3695" s="0" t="n">
        <v>98.38</v>
      </c>
      <c r="H3695" s="0" t="n">
        <v>4.040133</v>
      </c>
      <c r="J3695" s="224" t="n">
        <f aca="false">ROUND(D3695/10000,0)</f>
        <v>2018</v>
      </c>
      <c r="K3695" s="224" t="n">
        <f aca="false">ROUND((D3695-J3695*10000)/100,0)</f>
        <v>8</v>
      </c>
      <c r="L3695" s="224" t="n">
        <f aca="false">D3695-J3695*10000-K3695*100</f>
        <v>13</v>
      </c>
      <c r="M3695" s="325" t="n">
        <f aca="false">DATE(J3695,K3695,L3695)</f>
        <v>43325</v>
      </c>
      <c r="N3695" s="222" t="n">
        <f aca="false">M3695+E3695</f>
        <v>43325.4550347222</v>
      </c>
      <c r="O3695" s="0" t="n">
        <v>98.38</v>
      </c>
      <c r="P3695" s="0" t="n">
        <v>4.040133</v>
      </c>
      <c r="Q3695" s="0" t="s">
        <v>288</v>
      </c>
    </row>
    <row r="3696" customFormat="false" ht="15" hidden="false" customHeight="false" outlineLevel="0" collapsed="false">
      <c r="A3696" s="0" t="s">
        <v>2059</v>
      </c>
      <c r="B3696" s="0" t="s">
        <v>288</v>
      </c>
      <c r="C3696" s="0" t="s">
        <v>325</v>
      </c>
      <c r="D3696" s="0" t="n">
        <v>20180813</v>
      </c>
      <c r="E3696" s="0" t="s">
        <v>2587</v>
      </c>
      <c r="F3696" s="0" t="n">
        <v>10000</v>
      </c>
      <c r="G3696" s="0" t="n">
        <v>98.38</v>
      </c>
      <c r="H3696" s="0" t="n">
        <v>4.040133</v>
      </c>
      <c r="J3696" s="224" t="n">
        <f aca="false">ROUND(D3696/10000,0)</f>
        <v>2018</v>
      </c>
      <c r="K3696" s="224" t="n">
        <f aca="false">ROUND((D3696-J3696*10000)/100,0)</f>
        <v>8</v>
      </c>
      <c r="L3696" s="224" t="n">
        <f aca="false">D3696-J3696*10000-K3696*100</f>
        <v>13</v>
      </c>
      <c r="M3696" s="325" t="n">
        <f aca="false">DATE(J3696,K3696,L3696)</f>
        <v>43325</v>
      </c>
      <c r="N3696" s="222" t="n">
        <f aca="false">M3696+E3696</f>
        <v>43325.4550347222</v>
      </c>
      <c r="O3696" s="0" t="n">
        <v>98.38</v>
      </c>
      <c r="P3696" s="0" t="n">
        <v>4.040133</v>
      </c>
      <c r="Q3696" s="0" t="s">
        <v>288</v>
      </c>
    </row>
    <row r="3697" customFormat="false" ht="15" hidden="false" customHeight="false" outlineLevel="0" collapsed="false">
      <c r="A3697" s="0" t="s">
        <v>2059</v>
      </c>
      <c r="B3697" s="0" t="s">
        <v>288</v>
      </c>
      <c r="C3697" s="0" t="s">
        <v>325</v>
      </c>
      <c r="D3697" s="0" t="n">
        <v>20180813</v>
      </c>
      <c r="E3697" s="0" t="s">
        <v>2588</v>
      </c>
      <c r="F3697" s="0" t="n">
        <v>10000</v>
      </c>
      <c r="G3697" s="0" t="n">
        <v>98.38</v>
      </c>
      <c r="H3697" s="0" t="n">
        <v>4.040133</v>
      </c>
      <c r="J3697" s="224" t="n">
        <f aca="false">ROUND(D3697/10000,0)</f>
        <v>2018</v>
      </c>
      <c r="K3697" s="224" t="n">
        <f aca="false">ROUND((D3697-J3697*10000)/100,0)</f>
        <v>8</v>
      </c>
      <c r="L3697" s="224" t="n">
        <f aca="false">D3697-J3697*10000-K3697*100</f>
        <v>13</v>
      </c>
      <c r="M3697" s="325" t="n">
        <f aca="false">DATE(J3697,K3697,L3697)</f>
        <v>43325</v>
      </c>
      <c r="N3697" s="222" t="n">
        <f aca="false">M3697+E3697</f>
        <v>43325.4552314815</v>
      </c>
      <c r="O3697" s="0" t="n">
        <v>98.38</v>
      </c>
      <c r="P3697" s="0" t="n">
        <v>4.040133</v>
      </c>
      <c r="Q3697" s="0" t="s">
        <v>288</v>
      </c>
    </row>
    <row r="3698" customFormat="false" ht="15" hidden="false" customHeight="false" outlineLevel="0" collapsed="false">
      <c r="A3698" s="0" t="s">
        <v>2059</v>
      </c>
      <c r="B3698" s="0" t="s">
        <v>288</v>
      </c>
      <c r="C3698" s="0" t="s">
        <v>325</v>
      </c>
      <c r="D3698" s="0" t="n">
        <v>20180813</v>
      </c>
      <c r="E3698" s="0" t="s">
        <v>358</v>
      </c>
      <c r="F3698" s="0" t="n">
        <v>200000</v>
      </c>
      <c r="G3698" s="0" t="n">
        <v>98.394</v>
      </c>
      <c r="H3698" s="0" t="n">
        <v>4.036724</v>
      </c>
      <c r="J3698" s="224" t="n">
        <f aca="false">ROUND(D3698/10000,0)</f>
        <v>2018</v>
      </c>
      <c r="K3698" s="224" t="n">
        <f aca="false">ROUND((D3698-J3698*10000)/100,0)</f>
        <v>8</v>
      </c>
      <c r="L3698" s="224" t="n">
        <f aca="false">D3698-J3698*10000-K3698*100</f>
        <v>13</v>
      </c>
      <c r="M3698" s="325" t="n">
        <f aca="false">DATE(J3698,K3698,L3698)</f>
        <v>43325</v>
      </c>
      <c r="N3698" s="222" t="n">
        <f aca="false">M3698+E3698</f>
        <v>43325.4805439815</v>
      </c>
      <c r="O3698" s="0" t="n">
        <v>98.394</v>
      </c>
      <c r="P3698" s="0" t="n">
        <v>4.036724</v>
      </c>
      <c r="Q3698" s="0" t="s">
        <v>288</v>
      </c>
    </row>
    <row r="3699" customFormat="false" ht="15" hidden="false" customHeight="false" outlineLevel="0" collapsed="false">
      <c r="A3699" s="0" t="s">
        <v>2059</v>
      </c>
      <c r="B3699" s="0" t="s">
        <v>288</v>
      </c>
      <c r="C3699" s="0" t="s">
        <v>325</v>
      </c>
      <c r="D3699" s="0" t="n">
        <v>20180813</v>
      </c>
      <c r="E3699" s="0" t="s">
        <v>2589</v>
      </c>
      <c r="F3699" s="0" t="n">
        <v>10000</v>
      </c>
      <c r="G3699" s="0" t="n">
        <v>99.485</v>
      </c>
      <c r="H3699" s="0" t="n">
        <v>3.772851</v>
      </c>
      <c r="J3699" s="224" t="n">
        <f aca="false">ROUND(D3699/10000,0)</f>
        <v>2018</v>
      </c>
      <c r="K3699" s="224" t="n">
        <f aca="false">ROUND((D3699-J3699*10000)/100,0)</f>
        <v>8</v>
      </c>
      <c r="L3699" s="224" t="n">
        <f aca="false">D3699-J3699*10000-K3699*100</f>
        <v>13</v>
      </c>
      <c r="M3699" s="325" t="n">
        <f aca="false">DATE(J3699,K3699,L3699)</f>
        <v>43325</v>
      </c>
      <c r="N3699" s="222" t="n">
        <f aca="false">M3699+E3699</f>
        <v>43325.504837963</v>
      </c>
      <c r="O3699" s="0" t="n">
        <v>99.485</v>
      </c>
      <c r="P3699" s="0" t="n">
        <v>3.772851</v>
      </c>
      <c r="Q3699" s="0" t="s">
        <v>288</v>
      </c>
    </row>
    <row r="3700" customFormat="false" ht="15" hidden="false" customHeight="false" outlineLevel="0" collapsed="false">
      <c r="A3700" s="0" t="s">
        <v>2059</v>
      </c>
      <c r="B3700" s="0" t="s">
        <v>288</v>
      </c>
      <c r="C3700" s="0" t="s">
        <v>325</v>
      </c>
      <c r="D3700" s="0" t="n">
        <v>20180813</v>
      </c>
      <c r="E3700" s="0" t="s">
        <v>2589</v>
      </c>
      <c r="F3700" s="0" t="n">
        <v>10000</v>
      </c>
      <c r="G3700" s="0" t="n">
        <v>98.475</v>
      </c>
      <c r="H3700" s="0" t="n">
        <v>4.017017</v>
      </c>
      <c r="J3700" s="224" t="n">
        <f aca="false">ROUND(D3700/10000,0)</f>
        <v>2018</v>
      </c>
      <c r="K3700" s="224" t="n">
        <f aca="false">ROUND((D3700-J3700*10000)/100,0)</f>
        <v>8</v>
      </c>
      <c r="L3700" s="224" t="n">
        <f aca="false">D3700-J3700*10000-K3700*100</f>
        <v>13</v>
      </c>
      <c r="M3700" s="325" t="n">
        <f aca="false">DATE(J3700,K3700,L3700)</f>
        <v>43325</v>
      </c>
      <c r="N3700" s="222" t="n">
        <f aca="false">M3700+E3700</f>
        <v>43325.504837963</v>
      </c>
      <c r="O3700" s="0" t="n">
        <v>98.475</v>
      </c>
      <c r="P3700" s="0" t="n">
        <v>4.017017</v>
      </c>
      <c r="Q3700" s="0" t="s">
        <v>288</v>
      </c>
    </row>
    <row r="3701" customFormat="false" ht="15" hidden="false" customHeight="false" outlineLevel="0" collapsed="false">
      <c r="A3701" s="0" t="s">
        <v>2059</v>
      </c>
      <c r="B3701" s="0" t="s">
        <v>288</v>
      </c>
      <c r="C3701" s="0" t="s">
        <v>325</v>
      </c>
      <c r="D3701" s="0" t="n">
        <v>20180813</v>
      </c>
      <c r="E3701" s="0" t="s">
        <v>2590</v>
      </c>
      <c r="F3701" s="0" t="n">
        <v>10000</v>
      </c>
      <c r="G3701" s="0" t="n">
        <v>98.475</v>
      </c>
      <c r="H3701" s="0" t="n">
        <v>4.017017</v>
      </c>
      <c r="J3701" s="224" t="n">
        <f aca="false">ROUND(D3701/10000,0)</f>
        <v>2018</v>
      </c>
      <c r="K3701" s="224" t="n">
        <f aca="false">ROUND((D3701-J3701*10000)/100,0)</f>
        <v>8</v>
      </c>
      <c r="L3701" s="224" t="n">
        <f aca="false">D3701-J3701*10000-K3701*100</f>
        <v>13</v>
      </c>
      <c r="M3701" s="325" t="n">
        <f aca="false">DATE(J3701,K3701,L3701)</f>
        <v>43325</v>
      </c>
      <c r="N3701" s="222" t="n">
        <f aca="false">M3701+E3701</f>
        <v>43325.5052083333</v>
      </c>
      <c r="O3701" s="0" t="n">
        <v>98.475</v>
      </c>
      <c r="P3701" s="0" t="n">
        <v>4.017017</v>
      </c>
      <c r="Q3701" s="0" t="s">
        <v>288</v>
      </c>
    </row>
    <row r="3702" customFormat="false" ht="15" hidden="false" customHeight="false" outlineLevel="0" collapsed="false">
      <c r="A3702" s="0" t="s">
        <v>2059</v>
      </c>
      <c r="B3702" s="0" t="s">
        <v>288</v>
      </c>
      <c r="C3702" s="0" t="s">
        <v>325</v>
      </c>
      <c r="D3702" s="0" t="n">
        <v>20180813</v>
      </c>
      <c r="E3702" s="0" t="s">
        <v>2591</v>
      </c>
      <c r="F3702" s="0" t="s">
        <v>575</v>
      </c>
      <c r="G3702" s="0" t="n">
        <v>98.073</v>
      </c>
      <c r="H3702" s="0" t="n">
        <v>4.115011</v>
      </c>
      <c r="J3702" s="224" t="n">
        <f aca="false">ROUND(D3702/10000,0)</f>
        <v>2018</v>
      </c>
      <c r="K3702" s="224" t="n">
        <f aca="false">ROUND((D3702-J3702*10000)/100,0)</f>
        <v>8</v>
      </c>
      <c r="L3702" s="224" t="n">
        <f aca="false">D3702-J3702*10000-K3702*100</f>
        <v>13</v>
      </c>
      <c r="M3702" s="325" t="n">
        <f aca="false">DATE(J3702,K3702,L3702)</f>
        <v>43325</v>
      </c>
      <c r="N3702" s="222" t="n">
        <f aca="false">M3702+E3702</f>
        <v>43325.5059722222</v>
      </c>
      <c r="O3702" s="0" t="n">
        <v>98.073</v>
      </c>
      <c r="P3702" s="0" t="n">
        <v>4.115011</v>
      </c>
      <c r="Q3702" s="0" t="s">
        <v>288</v>
      </c>
    </row>
    <row r="3703" customFormat="false" ht="15" hidden="false" customHeight="false" outlineLevel="0" collapsed="false">
      <c r="A3703" s="0" t="s">
        <v>2059</v>
      </c>
      <c r="B3703" s="0" t="s">
        <v>288</v>
      </c>
      <c r="C3703" s="0" t="s">
        <v>325</v>
      </c>
      <c r="D3703" s="0" t="n">
        <v>20180813</v>
      </c>
      <c r="E3703" s="0" t="s">
        <v>2592</v>
      </c>
      <c r="F3703" s="0" t="n">
        <v>24000</v>
      </c>
      <c r="G3703" s="0" t="n">
        <v>98.331</v>
      </c>
      <c r="H3703" s="0" t="n">
        <v>4.052066</v>
      </c>
      <c r="J3703" s="224" t="n">
        <f aca="false">ROUND(D3703/10000,0)</f>
        <v>2018</v>
      </c>
      <c r="K3703" s="224" t="n">
        <f aca="false">ROUND((D3703-J3703*10000)/100,0)</f>
        <v>8</v>
      </c>
      <c r="L3703" s="224" t="n">
        <f aca="false">D3703-J3703*10000-K3703*100</f>
        <v>13</v>
      </c>
      <c r="M3703" s="325" t="n">
        <f aca="false">DATE(J3703,K3703,L3703)</f>
        <v>43325</v>
      </c>
      <c r="N3703" s="222" t="n">
        <f aca="false">M3703+E3703</f>
        <v>43325.5082523148</v>
      </c>
      <c r="O3703" s="0" t="n">
        <v>98.331</v>
      </c>
      <c r="P3703" s="0" t="n">
        <v>4.052066</v>
      </c>
      <c r="Q3703" s="0" t="s">
        <v>288</v>
      </c>
    </row>
    <row r="3704" customFormat="false" ht="15" hidden="false" customHeight="false" outlineLevel="0" collapsed="false">
      <c r="A3704" s="0" t="s">
        <v>2059</v>
      </c>
      <c r="B3704" s="0" t="s">
        <v>288</v>
      </c>
      <c r="C3704" s="0" t="s">
        <v>325</v>
      </c>
      <c r="D3704" s="0" t="n">
        <v>20180813</v>
      </c>
      <c r="E3704" s="0" t="s">
        <v>2592</v>
      </c>
      <c r="F3704" s="0" t="n">
        <v>24000</v>
      </c>
      <c r="G3704" s="0" t="n">
        <v>98.331</v>
      </c>
      <c r="H3704" s="0" t="n">
        <v>4.052066</v>
      </c>
      <c r="J3704" s="224" t="n">
        <f aca="false">ROUND(D3704/10000,0)</f>
        <v>2018</v>
      </c>
      <c r="K3704" s="224" t="n">
        <f aca="false">ROUND((D3704-J3704*10000)/100,0)</f>
        <v>8</v>
      </c>
      <c r="L3704" s="224" t="n">
        <f aca="false">D3704-J3704*10000-K3704*100</f>
        <v>13</v>
      </c>
      <c r="M3704" s="325" t="n">
        <f aca="false">DATE(J3704,K3704,L3704)</f>
        <v>43325</v>
      </c>
      <c r="N3704" s="222" t="n">
        <f aca="false">M3704+E3704</f>
        <v>43325.5082523148</v>
      </c>
      <c r="O3704" s="0" t="n">
        <v>98.331</v>
      </c>
      <c r="P3704" s="0" t="n">
        <v>4.052066</v>
      </c>
      <c r="Q3704" s="0" t="s">
        <v>288</v>
      </c>
    </row>
    <row r="3705" customFormat="false" ht="15" hidden="false" customHeight="false" outlineLevel="0" collapsed="false">
      <c r="A3705" s="0" t="s">
        <v>2059</v>
      </c>
      <c r="B3705" s="0" t="s">
        <v>288</v>
      </c>
      <c r="C3705" s="0" t="s">
        <v>325</v>
      </c>
      <c r="D3705" s="0" t="n">
        <v>20180813</v>
      </c>
      <c r="E3705" s="0" t="s">
        <v>2593</v>
      </c>
      <c r="F3705" s="0" t="n">
        <v>200000</v>
      </c>
      <c r="G3705" s="0" t="n">
        <v>98.389</v>
      </c>
      <c r="H3705" s="0" t="n">
        <v>4.037941</v>
      </c>
      <c r="J3705" s="224" t="n">
        <f aca="false">ROUND(D3705/10000,0)</f>
        <v>2018</v>
      </c>
      <c r="K3705" s="224" t="n">
        <f aca="false">ROUND((D3705-J3705*10000)/100,0)</f>
        <v>8</v>
      </c>
      <c r="L3705" s="224" t="n">
        <f aca="false">D3705-J3705*10000-K3705*100</f>
        <v>13</v>
      </c>
      <c r="M3705" s="325" t="n">
        <f aca="false">DATE(J3705,K3705,L3705)</f>
        <v>43325</v>
      </c>
      <c r="N3705" s="222" t="n">
        <f aca="false">M3705+E3705</f>
        <v>43325.5298611111</v>
      </c>
      <c r="O3705" s="0" t="n">
        <v>98.389</v>
      </c>
      <c r="P3705" s="0" t="n">
        <v>4.037941</v>
      </c>
      <c r="Q3705" s="0" t="s">
        <v>288</v>
      </c>
    </row>
    <row r="3706" customFormat="false" ht="15" hidden="false" customHeight="false" outlineLevel="0" collapsed="false">
      <c r="A3706" s="0" t="s">
        <v>2059</v>
      </c>
      <c r="B3706" s="0" t="s">
        <v>288</v>
      </c>
      <c r="C3706" s="0" t="s">
        <v>325</v>
      </c>
      <c r="D3706" s="0" t="n">
        <v>20180813</v>
      </c>
      <c r="E3706" s="0" t="s">
        <v>2594</v>
      </c>
      <c r="F3706" s="0" t="n">
        <v>10000</v>
      </c>
      <c r="G3706" s="0" t="n">
        <v>98.387</v>
      </c>
      <c r="H3706" s="0" t="n">
        <v>4.038428</v>
      </c>
      <c r="J3706" s="224" t="n">
        <f aca="false">ROUND(D3706/10000,0)</f>
        <v>2018</v>
      </c>
      <c r="K3706" s="224" t="n">
        <f aca="false">ROUND((D3706-J3706*10000)/100,0)</f>
        <v>8</v>
      </c>
      <c r="L3706" s="224" t="n">
        <f aca="false">D3706-J3706*10000-K3706*100</f>
        <v>13</v>
      </c>
      <c r="M3706" s="325" t="n">
        <f aca="false">DATE(J3706,K3706,L3706)</f>
        <v>43325</v>
      </c>
      <c r="N3706" s="222" t="n">
        <f aca="false">M3706+E3706</f>
        <v>43325.5408333333</v>
      </c>
      <c r="O3706" s="0" t="n">
        <v>98.387</v>
      </c>
      <c r="P3706" s="0" t="n">
        <v>4.038428</v>
      </c>
      <c r="Q3706" s="0" t="s">
        <v>288</v>
      </c>
    </row>
    <row r="3707" customFormat="false" ht="15" hidden="false" customHeight="false" outlineLevel="0" collapsed="false">
      <c r="A3707" s="0" t="s">
        <v>2059</v>
      </c>
      <c r="B3707" s="0" t="s">
        <v>288</v>
      </c>
      <c r="C3707" s="0" t="s">
        <v>325</v>
      </c>
      <c r="D3707" s="0" t="n">
        <v>20180813</v>
      </c>
      <c r="E3707" s="0" t="s">
        <v>2595</v>
      </c>
      <c r="F3707" s="0" t="n">
        <v>10000</v>
      </c>
      <c r="G3707" s="0" t="n">
        <v>99.387</v>
      </c>
      <c r="H3707" s="0" t="n">
        <v>3.796416</v>
      </c>
      <c r="J3707" s="224" t="n">
        <f aca="false">ROUND(D3707/10000,0)</f>
        <v>2018</v>
      </c>
      <c r="K3707" s="224" t="n">
        <f aca="false">ROUND((D3707-J3707*10000)/100,0)</f>
        <v>8</v>
      </c>
      <c r="L3707" s="224" t="n">
        <f aca="false">D3707-J3707*10000-K3707*100</f>
        <v>13</v>
      </c>
      <c r="M3707" s="325" t="n">
        <f aca="false">DATE(J3707,K3707,L3707)</f>
        <v>43325</v>
      </c>
      <c r="N3707" s="222" t="n">
        <f aca="false">M3707+E3707</f>
        <v>43325.5411342593</v>
      </c>
      <c r="O3707" s="0" t="n">
        <v>99.387</v>
      </c>
      <c r="P3707" s="0" t="n">
        <v>3.796416</v>
      </c>
      <c r="Q3707" s="0" t="s">
        <v>288</v>
      </c>
    </row>
    <row r="3708" customFormat="false" ht="15" hidden="false" customHeight="false" outlineLevel="0" collapsed="false">
      <c r="A3708" s="0" t="s">
        <v>2059</v>
      </c>
      <c r="B3708" s="0" t="s">
        <v>288</v>
      </c>
      <c r="C3708" s="0" t="s">
        <v>325</v>
      </c>
      <c r="D3708" s="0" t="n">
        <v>20180813</v>
      </c>
      <c r="E3708" s="0" t="s">
        <v>2596</v>
      </c>
      <c r="F3708" s="0" t="n">
        <v>4651000</v>
      </c>
      <c r="G3708" s="0" t="n">
        <v>98.101</v>
      </c>
      <c r="H3708" s="0" t="n">
        <v>4.108171</v>
      </c>
      <c r="J3708" s="224" t="n">
        <f aca="false">ROUND(D3708/10000,0)</f>
        <v>2018</v>
      </c>
      <c r="K3708" s="224" t="n">
        <f aca="false">ROUND((D3708-J3708*10000)/100,0)</f>
        <v>8</v>
      </c>
      <c r="L3708" s="224" t="n">
        <f aca="false">D3708-J3708*10000-K3708*100</f>
        <v>13</v>
      </c>
      <c r="M3708" s="325" t="n">
        <f aca="false">DATE(J3708,K3708,L3708)</f>
        <v>43325</v>
      </c>
      <c r="N3708" s="222" t="n">
        <f aca="false">M3708+E3708</f>
        <v>43325.5426041667</v>
      </c>
      <c r="O3708" s="0" t="n">
        <v>98.101</v>
      </c>
      <c r="P3708" s="0" t="n">
        <v>4.108171</v>
      </c>
      <c r="Q3708" s="0" t="s">
        <v>288</v>
      </c>
    </row>
    <row r="3709" customFormat="false" ht="15" hidden="false" customHeight="false" outlineLevel="0" collapsed="false">
      <c r="A3709" s="0" t="s">
        <v>2059</v>
      </c>
      <c r="B3709" s="0" t="s">
        <v>288</v>
      </c>
      <c r="C3709" s="0" t="s">
        <v>325</v>
      </c>
      <c r="D3709" s="0" t="n">
        <v>20180813</v>
      </c>
      <c r="E3709" s="0" t="s">
        <v>2597</v>
      </c>
      <c r="F3709" s="0" t="n">
        <v>500000</v>
      </c>
      <c r="G3709" s="0" t="n">
        <v>98.101</v>
      </c>
      <c r="H3709" s="0" t="n">
        <v>4.108171</v>
      </c>
      <c r="J3709" s="224" t="n">
        <f aca="false">ROUND(D3709/10000,0)</f>
        <v>2018</v>
      </c>
      <c r="K3709" s="224" t="n">
        <f aca="false">ROUND((D3709-J3709*10000)/100,0)</f>
        <v>8</v>
      </c>
      <c r="L3709" s="224" t="n">
        <f aca="false">D3709-J3709*10000-K3709*100</f>
        <v>13</v>
      </c>
      <c r="M3709" s="325" t="n">
        <f aca="false">DATE(J3709,K3709,L3709)</f>
        <v>43325</v>
      </c>
      <c r="N3709" s="222" t="n">
        <f aca="false">M3709+E3709</f>
        <v>43325.5440046296</v>
      </c>
      <c r="O3709" s="0" t="n">
        <v>98.101</v>
      </c>
      <c r="P3709" s="0" t="n">
        <v>4.108171</v>
      </c>
      <c r="Q3709" s="0" t="s">
        <v>288</v>
      </c>
    </row>
    <row r="3710" customFormat="false" ht="15" hidden="false" customHeight="false" outlineLevel="0" collapsed="false">
      <c r="A3710" s="0" t="s">
        <v>2059</v>
      </c>
      <c r="B3710" s="0" t="s">
        <v>288</v>
      </c>
      <c r="C3710" s="0" t="s">
        <v>325</v>
      </c>
      <c r="D3710" s="0" t="n">
        <v>20180813</v>
      </c>
      <c r="E3710" s="0" t="s">
        <v>2598</v>
      </c>
      <c r="F3710" s="0" t="s">
        <v>575</v>
      </c>
      <c r="G3710" s="0" t="n">
        <v>98.069</v>
      </c>
      <c r="H3710" s="0" t="n">
        <v>4.115989</v>
      </c>
      <c r="J3710" s="224" t="n">
        <f aca="false">ROUND(D3710/10000,0)</f>
        <v>2018</v>
      </c>
      <c r="K3710" s="224" t="n">
        <f aca="false">ROUND((D3710-J3710*10000)/100,0)</f>
        <v>8</v>
      </c>
      <c r="L3710" s="224" t="n">
        <f aca="false">D3710-J3710*10000-K3710*100</f>
        <v>13</v>
      </c>
      <c r="M3710" s="325" t="n">
        <f aca="false">DATE(J3710,K3710,L3710)</f>
        <v>43325</v>
      </c>
      <c r="N3710" s="222" t="n">
        <f aca="false">M3710+E3710</f>
        <v>43325.5442361111</v>
      </c>
      <c r="O3710" s="0" t="n">
        <v>98.069</v>
      </c>
      <c r="P3710" s="0" t="n">
        <v>4.115989</v>
      </c>
      <c r="Q3710" s="0" t="s">
        <v>288</v>
      </c>
    </row>
    <row r="3711" customFormat="false" ht="15" hidden="false" customHeight="false" outlineLevel="0" collapsed="false">
      <c r="A3711" s="0" t="s">
        <v>2059</v>
      </c>
      <c r="B3711" s="0" t="s">
        <v>288</v>
      </c>
      <c r="C3711" s="0" t="s">
        <v>325</v>
      </c>
      <c r="D3711" s="0" t="n">
        <v>20180813</v>
      </c>
      <c r="E3711" s="0" t="s">
        <v>2599</v>
      </c>
      <c r="F3711" s="0" t="n">
        <v>30000</v>
      </c>
      <c r="G3711" s="0" t="n">
        <v>98.262</v>
      </c>
      <c r="H3711" s="0" t="n">
        <v>4.068881</v>
      </c>
      <c r="J3711" s="224" t="n">
        <f aca="false">ROUND(D3711/10000,0)</f>
        <v>2018</v>
      </c>
      <c r="K3711" s="224" t="n">
        <f aca="false">ROUND((D3711-J3711*10000)/100,0)</f>
        <v>8</v>
      </c>
      <c r="L3711" s="224" t="n">
        <f aca="false">D3711-J3711*10000-K3711*100</f>
        <v>13</v>
      </c>
      <c r="M3711" s="325" t="n">
        <f aca="false">DATE(J3711,K3711,L3711)</f>
        <v>43325</v>
      </c>
      <c r="N3711" s="222" t="n">
        <f aca="false">M3711+E3711</f>
        <v>43325.5596527778</v>
      </c>
      <c r="O3711" s="0" t="n">
        <v>98.262</v>
      </c>
      <c r="P3711" s="0" t="n">
        <v>4.068881</v>
      </c>
      <c r="Q3711" s="0" t="s">
        <v>288</v>
      </c>
    </row>
    <row r="3712" customFormat="false" ht="15" hidden="false" customHeight="false" outlineLevel="0" collapsed="false">
      <c r="A3712" s="0" t="s">
        <v>2059</v>
      </c>
      <c r="B3712" s="0" t="s">
        <v>288</v>
      </c>
      <c r="C3712" s="0" t="s">
        <v>325</v>
      </c>
      <c r="D3712" s="0" t="n">
        <v>20180813</v>
      </c>
      <c r="E3712" s="0" t="s">
        <v>2600</v>
      </c>
      <c r="F3712" s="0" t="n">
        <v>30000</v>
      </c>
      <c r="G3712" s="0" t="n">
        <v>98.9</v>
      </c>
      <c r="H3712" s="0" t="n">
        <v>3.91392</v>
      </c>
      <c r="J3712" s="224" t="n">
        <f aca="false">ROUND(D3712/10000,0)</f>
        <v>2018</v>
      </c>
      <c r="K3712" s="224" t="n">
        <f aca="false">ROUND((D3712-J3712*10000)/100,0)</f>
        <v>8</v>
      </c>
      <c r="L3712" s="224" t="n">
        <f aca="false">D3712-J3712*10000-K3712*100</f>
        <v>13</v>
      </c>
      <c r="M3712" s="325" t="n">
        <f aca="false">DATE(J3712,K3712,L3712)</f>
        <v>43325</v>
      </c>
      <c r="N3712" s="222" t="n">
        <f aca="false">M3712+E3712</f>
        <v>43325.5600115741</v>
      </c>
      <c r="O3712" s="0" t="n">
        <v>98.9</v>
      </c>
      <c r="P3712" s="0" t="n">
        <v>3.91392</v>
      </c>
      <c r="Q3712" s="0" t="s">
        <v>288</v>
      </c>
    </row>
    <row r="3713" customFormat="false" ht="15" hidden="false" customHeight="false" outlineLevel="0" collapsed="false">
      <c r="A3713" s="0" t="s">
        <v>2059</v>
      </c>
      <c r="B3713" s="0" t="s">
        <v>288</v>
      </c>
      <c r="C3713" s="0" t="s">
        <v>325</v>
      </c>
      <c r="D3713" s="0" t="n">
        <v>20180813</v>
      </c>
      <c r="E3713" s="0" t="s">
        <v>2601</v>
      </c>
      <c r="F3713" s="0" t="n">
        <v>14000</v>
      </c>
      <c r="G3713" s="0" t="n">
        <v>98.713</v>
      </c>
      <c r="H3713" s="0" t="n">
        <v>3.959219</v>
      </c>
      <c r="J3713" s="224" t="n">
        <f aca="false">ROUND(D3713/10000,0)</f>
        <v>2018</v>
      </c>
      <c r="K3713" s="224" t="n">
        <f aca="false">ROUND((D3713-J3713*10000)/100,0)</f>
        <v>8</v>
      </c>
      <c r="L3713" s="224" t="n">
        <f aca="false">D3713-J3713*10000-K3713*100</f>
        <v>13</v>
      </c>
      <c r="M3713" s="325" t="n">
        <f aca="false">DATE(J3713,K3713,L3713)</f>
        <v>43325</v>
      </c>
      <c r="N3713" s="222" t="n">
        <f aca="false">M3713+E3713</f>
        <v>43325.5694328704</v>
      </c>
      <c r="O3713" s="0" t="n">
        <v>98.713</v>
      </c>
      <c r="P3713" s="0" t="n">
        <v>3.959219</v>
      </c>
      <c r="Q3713" s="0" t="s">
        <v>288</v>
      </c>
    </row>
    <row r="3714" customFormat="false" ht="15" hidden="false" customHeight="false" outlineLevel="0" collapsed="false">
      <c r="A3714" s="0" t="s">
        <v>2059</v>
      </c>
      <c r="B3714" s="0" t="s">
        <v>288</v>
      </c>
      <c r="C3714" s="0" t="s">
        <v>325</v>
      </c>
      <c r="D3714" s="0" t="n">
        <v>20180813</v>
      </c>
      <c r="E3714" s="0" t="s">
        <v>2601</v>
      </c>
      <c r="F3714" s="0" t="n">
        <v>14000</v>
      </c>
      <c r="G3714" s="0" t="n">
        <v>99.258</v>
      </c>
      <c r="H3714" s="0" t="n">
        <v>3.827476</v>
      </c>
      <c r="J3714" s="224" t="n">
        <f aca="false">ROUND(D3714/10000,0)</f>
        <v>2018</v>
      </c>
      <c r="K3714" s="224" t="n">
        <f aca="false">ROUND((D3714-J3714*10000)/100,0)</f>
        <v>8</v>
      </c>
      <c r="L3714" s="224" t="n">
        <f aca="false">D3714-J3714*10000-K3714*100</f>
        <v>13</v>
      </c>
      <c r="M3714" s="325" t="n">
        <f aca="false">DATE(J3714,K3714,L3714)</f>
        <v>43325</v>
      </c>
      <c r="N3714" s="222" t="n">
        <f aca="false">M3714+E3714</f>
        <v>43325.5694328704</v>
      </c>
      <c r="O3714" s="0" t="n">
        <v>99.258</v>
      </c>
      <c r="P3714" s="0" t="n">
        <v>3.827476</v>
      </c>
      <c r="Q3714" s="0" t="s">
        <v>288</v>
      </c>
    </row>
    <row r="3715" customFormat="false" ht="15" hidden="false" customHeight="false" outlineLevel="0" collapsed="false">
      <c r="A3715" s="0" t="s">
        <v>2059</v>
      </c>
      <c r="B3715" s="0" t="s">
        <v>288</v>
      </c>
      <c r="C3715" s="0" t="s">
        <v>325</v>
      </c>
      <c r="D3715" s="0" t="n">
        <v>20180813</v>
      </c>
      <c r="E3715" s="0" t="s">
        <v>2602</v>
      </c>
      <c r="F3715" s="0" t="n">
        <v>25000</v>
      </c>
      <c r="G3715" s="0" t="n">
        <v>98.25</v>
      </c>
      <c r="H3715" s="0" t="n">
        <v>4.071807</v>
      </c>
      <c r="J3715" s="224" t="n">
        <f aca="false">ROUND(D3715/10000,0)</f>
        <v>2018</v>
      </c>
      <c r="K3715" s="224" t="n">
        <f aca="false">ROUND((D3715-J3715*10000)/100,0)</f>
        <v>8</v>
      </c>
      <c r="L3715" s="224" t="n">
        <f aca="false">D3715-J3715*10000-K3715*100</f>
        <v>13</v>
      </c>
      <c r="M3715" s="325" t="n">
        <f aca="false">DATE(J3715,K3715,L3715)</f>
        <v>43325</v>
      </c>
      <c r="N3715" s="222" t="n">
        <f aca="false">M3715+E3715</f>
        <v>43325.5747916667</v>
      </c>
      <c r="O3715" s="0" t="n">
        <v>98.25</v>
      </c>
      <c r="P3715" s="0" t="n">
        <v>4.071807</v>
      </c>
      <c r="Q3715" s="0" t="s">
        <v>288</v>
      </c>
    </row>
    <row r="3716" customFormat="false" ht="15" hidden="false" customHeight="false" outlineLevel="0" collapsed="false">
      <c r="A3716" s="0" t="s">
        <v>2059</v>
      </c>
      <c r="B3716" s="0" t="s">
        <v>288</v>
      </c>
      <c r="C3716" s="0" t="s">
        <v>325</v>
      </c>
      <c r="D3716" s="0" t="n">
        <v>20180813</v>
      </c>
      <c r="E3716" s="0" t="s">
        <v>2602</v>
      </c>
      <c r="F3716" s="0" t="n">
        <v>25000</v>
      </c>
      <c r="G3716" s="0" t="n">
        <v>98.35</v>
      </c>
      <c r="H3716" s="0" t="n">
        <v>4.047438</v>
      </c>
      <c r="J3716" s="224" t="n">
        <f aca="false">ROUND(D3716/10000,0)</f>
        <v>2018</v>
      </c>
      <c r="K3716" s="224" t="n">
        <f aca="false">ROUND((D3716-J3716*10000)/100,0)</f>
        <v>8</v>
      </c>
      <c r="L3716" s="224" t="n">
        <f aca="false">D3716-J3716*10000-K3716*100</f>
        <v>13</v>
      </c>
      <c r="M3716" s="325" t="n">
        <f aca="false">DATE(J3716,K3716,L3716)</f>
        <v>43325</v>
      </c>
      <c r="N3716" s="222" t="n">
        <f aca="false">M3716+E3716</f>
        <v>43325.5747916667</v>
      </c>
      <c r="O3716" s="0" t="n">
        <v>98.35</v>
      </c>
      <c r="P3716" s="0" t="n">
        <v>4.047438</v>
      </c>
      <c r="Q3716" s="0" t="s">
        <v>288</v>
      </c>
    </row>
    <row r="3717" customFormat="false" ht="15" hidden="false" customHeight="false" outlineLevel="0" collapsed="false">
      <c r="A3717" s="0" t="s">
        <v>2059</v>
      </c>
      <c r="B3717" s="0" t="s">
        <v>288</v>
      </c>
      <c r="C3717" s="0" t="s">
        <v>325</v>
      </c>
      <c r="D3717" s="0" t="n">
        <v>20180813</v>
      </c>
      <c r="E3717" s="0" t="s">
        <v>2602</v>
      </c>
      <c r="F3717" s="0" t="n">
        <v>25000</v>
      </c>
      <c r="G3717" s="0" t="n">
        <v>98.25</v>
      </c>
      <c r="H3717" s="0" t="n">
        <v>4.071807</v>
      </c>
      <c r="J3717" s="224" t="n">
        <f aca="false">ROUND(D3717/10000,0)</f>
        <v>2018</v>
      </c>
      <c r="K3717" s="224" t="n">
        <f aca="false">ROUND((D3717-J3717*10000)/100,0)</f>
        <v>8</v>
      </c>
      <c r="L3717" s="224" t="n">
        <f aca="false">D3717-J3717*10000-K3717*100</f>
        <v>13</v>
      </c>
      <c r="M3717" s="325" t="n">
        <f aca="false">DATE(J3717,K3717,L3717)</f>
        <v>43325</v>
      </c>
      <c r="N3717" s="222" t="n">
        <f aca="false">M3717+E3717</f>
        <v>43325.5747916667</v>
      </c>
      <c r="O3717" s="0" t="n">
        <v>98.25</v>
      </c>
      <c r="P3717" s="0" t="n">
        <v>4.071807</v>
      </c>
      <c r="Q3717" s="0" t="s">
        <v>288</v>
      </c>
    </row>
    <row r="3718" customFormat="false" ht="15" hidden="false" customHeight="false" outlineLevel="0" collapsed="false">
      <c r="A3718" s="0" t="s">
        <v>2059</v>
      </c>
      <c r="B3718" s="0" t="s">
        <v>288</v>
      </c>
      <c r="C3718" s="0" t="s">
        <v>325</v>
      </c>
      <c r="D3718" s="0" t="n">
        <v>20180813</v>
      </c>
      <c r="E3718" s="0" t="s">
        <v>2603</v>
      </c>
      <c r="F3718" s="0" t="n">
        <v>15000</v>
      </c>
      <c r="G3718" s="0" t="n">
        <v>98.292</v>
      </c>
      <c r="H3718" s="0" t="n">
        <v>4.061568</v>
      </c>
      <c r="J3718" s="224" t="n">
        <f aca="false">ROUND(D3718/10000,0)</f>
        <v>2018</v>
      </c>
      <c r="K3718" s="224" t="n">
        <f aca="false">ROUND((D3718-J3718*10000)/100,0)</f>
        <v>8</v>
      </c>
      <c r="L3718" s="224" t="n">
        <f aca="false">D3718-J3718*10000-K3718*100</f>
        <v>13</v>
      </c>
      <c r="M3718" s="325" t="n">
        <f aca="false">DATE(J3718,K3718,L3718)</f>
        <v>43325</v>
      </c>
      <c r="N3718" s="222" t="n">
        <f aca="false">M3718+E3718</f>
        <v>43325.5808564815</v>
      </c>
      <c r="O3718" s="0" t="n">
        <v>98.292</v>
      </c>
      <c r="P3718" s="0" t="n">
        <v>4.061568</v>
      </c>
      <c r="Q3718" s="0" t="s">
        <v>288</v>
      </c>
    </row>
    <row r="3719" customFormat="false" ht="15" hidden="false" customHeight="false" outlineLevel="0" collapsed="false">
      <c r="A3719" s="0" t="s">
        <v>2059</v>
      </c>
      <c r="B3719" s="0" t="s">
        <v>288</v>
      </c>
      <c r="C3719" s="0" t="s">
        <v>325</v>
      </c>
      <c r="D3719" s="0" t="n">
        <v>20180813</v>
      </c>
      <c r="E3719" s="0" t="s">
        <v>2603</v>
      </c>
      <c r="F3719" s="0" t="n">
        <v>15000</v>
      </c>
      <c r="G3719" s="0" t="n">
        <v>98.292</v>
      </c>
      <c r="H3719" s="0" t="n">
        <v>4.061568</v>
      </c>
      <c r="J3719" s="224" t="n">
        <f aca="false">ROUND(D3719/10000,0)</f>
        <v>2018</v>
      </c>
      <c r="K3719" s="224" t="n">
        <f aca="false">ROUND((D3719-J3719*10000)/100,0)</f>
        <v>8</v>
      </c>
      <c r="L3719" s="224" t="n">
        <f aca="false">D3719-J3719*10000-K3719*100</f>
        <v>13</v>
      </c>
      <c r="M3719" s="325" t="n">
        <f aca="false">DATE(J3719,K3719,L3719)</f>
        <v>43325</v>
      </c>
      <c r="N3719" s="222" t="n">
        <f aca="false">M3719+E3719</f>
        <v>43325.5808564815</v>
      </c>
      <c r="O3719" s="0" t="n">
        <v>98.292</v>
      </c>
      <c r="P3719" s="0" t="n">
        <v>4.061568</v>
      </c>
      <c r="Q3719" s="0" t="s">
        <v>288</v>
      </c>
    </row>
    <row r="3720" customFormat="false" ht="15" hidden="false" customHeight="false" outlineLevel="0" collapsed="false">
      <c r="A3720" s="0" t="s">
        <v>2059</v>
      </c>
      <c r="B3720" s="0" t="s">
        <v>288</v>
      </c>
      <c r="C3720" s="0" t="s">
        <v>325</v>
      </c>
      <c r="D3720" s="0" t="n">
        <v>20180813</v>
      </c>
      <c r="E3720" s="0" t="s">
        <v>2604</v>
      </c>
      <c r="F3720" s="0" t="n">
        <v>15000</v>
      </c>
      <c r="G3720" s="0" t="n">
        <v>98.292</v>
      </c>
      <c r="H3720" s="0" t="n">
        <v>4.061568</v>
      </c>
      <c r="J3720" s="224" t="n">
        <f aca="false">ROUND(D3720/10000,0)</f>
        <v>2018</v>
      </c>
      <c r="K3720" s="224" t="n">
        <f aca="false">ROUND((D3720-J3720*10000)/100,0)</f>
        <v>8</v>
      </c>
      <c r="L3720" s="224" t="n">
        <f aca="false">D3720-J3720*10000-K3720*100</f>
        <v>13</v>
      </c>
      <c r="M3720" s="325" t="n">
        <f aca="false">DATE(J3720,K3720,L3720)</f>
        <v>43325</v>
      </c>
      <c r="N3720" s="222" t="n">
        <f aca="false">M3720+E3720</f>
        <v>43325.5808912037</v>
      </c>
      <c r="O3720" s="0" t="n">
        <v>98.292</v>
      </c>
      <c r="P3720" s="0" t="n">
        <v>4.061568</v>
      </c>
      <c r="Q3720" s="0" t="s">
        <v>288</v>
      </c>
    </row>
    <row r="3721" customFormat="false" ht="15" hidden="false" customHeight="false" outlineLevel="0" collapsed="false">
      <c r="A3721" s="0" t="s">
        <v>2059</v>
      </c>
      <c r="B3721" s="0" t="s">
        <v>288</v>
      </c>
      <c r="C3721" s="0" t="s">
        <v>325</v>
      </c>
      <c r="D3721" s="0" t="n">
        <v>20180813</v>
      </c>
      <c r="E3721" s="0" t="s">
        <v>480</v>
      </c>
      <c r="F3721" s="0" t="n">
        <v>15000</v>
      </c>
      <c r="G3721" s="0" t="n">
        <v>98.108</v>
      </c>
      <c r="H3721" s="0" t="n">
        <v>4.106461</v>
      </c>
      <c r="J3721" s="224" t="n">
        <f aca="false">ROUND(D3721/10000,0)</f>
        <v>2018</v>
      </c>
      <c r="K3721" s="224" t="n">
        <f aca="false">ROUND((D3721-J3721*10000)/100,0)</f>
        <v>8</v>
      </c>
      <c r="L3721" s="224" t="n">
        <f aca="false">D3721-J3721*10000-K3721*100</f>
        <v>13</v>
      </c>
      <c r="M3721" s="325" t="n">
        <f aca="false">DATE(J3721,K3721,L3721)</f>
        <v>43325</v>
      </c>
      <c r="N3721" s="222" t="n">
        <f aca="false">M3721+E3721</f>
        <v>43325.6251273148</v>
      </c>
      <c r="O3721" s="0" t="n">
        <v>98.108</v>
      </c>
      <c r="P3721" s="0" t="n">
        <v>4.106461</v>
      </c>
      <c r="Q3721" s="0" t="s">
        <v>288</v>
      </c>
    </row>
    <row r="3722" customFormat="false" ht="15" hidden="false" customHeight="false" outlineLevel="0" collapsed="false">
      <c r="A3722" s="0" t="s">
        <v>2059</v>
      </c>
      <c r="B3722" s="0" t="s">
        <v>288</v>
      </c>
      <c r="C3722" s="0" t="s">
        <v>325</v>
      </c>
      <c r="D3722" s="0" t="n">
        <v>20180813</v>
      </c>
      <c r="E3722" s="0" t="s">
        <v>2605</v>
      </c>
      <c r="F3722" s="0" t="n">
        <v>15000</v>
      </c>
      <c r="G3722" s="0" t="n">
        <v>98.24</v>
      </c>
      <c r="H3722" s="0" t="n">
        <v>4.074245</v>
      </c>
      <c r="J3722" s="224" t="n">
        <f aca="false">ROUND(D3722/10000,0)</f>
        <v>2018</v>
      </c>
      <c r="K3722" s="224" t="n">
        <f aca="false">ROUND((D3722-J3722*10000)/100,0)</f>
        <v>8</v>
      </c>
      <c r="L3722" s="224" t="n">
        <f aca="false">D3722-J3722*10000-K3722*100</f>
        <v>13</v>
      </c>
      <c r="M3722" s="325" t="n">
        <f aca="false">DATE(J3722,K3722,L3722)</f>
        <v>43325</v>
      </c>
      <c r="N3722" s="222" t="n">
        <f aca="false">M3722+E3722</f>
        <v>43325.6354282407</v>
      </c>
      <c r="O3722" s="0" t="n">
        <v>98.24</v>
      </c>
      <c r="P3722" s="0" t="n">
        <v>4.074245</v>
      </c>
      <c r="Q3722" s="0" t="s">
        <v>288</v>
      </c>
    </row>
    <row r="3723" customFormat="false" ht="15" hidden="false" customHeight="false" outlineLevel="0" collapsed="false">
      <c r="A3723" s="0" t="s">
        <v>2059</v>
      </c>
      <c r="B3723" s="0" t="s">
        <v>288</v>
      </c>
      <c r="C3723" s="0" t="s">
        <v>325</v>
      </c>
      <c r="D3723" s="0" t="n">
        <v>20180813</v>
      </c>
      <c r="E3723" s="0" t="s">
        <v>2606</v>
      </c>
      <c r="F3723" s="0" t="n">
        <v>15000</v>
      </c>
      <c r="G3723" s="0" t="n">
        <v>98.24</v>
      </c>
      <c r="H3723" s="0" t="n">
        <v>4.074245</v>
      </c>
      <c r="J3723" s="224" t="n">
        <f aca="false">ROUND(D3723/10000,0)</f>
        <v>2018</v>
      </c>
      <c r="K3723" s="224" t="n">
        <f aca="false">ROUND((D3723-J3723*10000)/100,0)</f>
        <v>8</v>
      </c>
      <c r="L3723" s="224" t="n">
        <f aca="false">D3723-J3723*10000-K3723*100</f>
        <v>13</v>
      </c>
      <c r="M3723" s="325" t="n">
        <f aca="false">DATE(J3723,K3723,L3723)</f>
        <v>43325</v>
      </c>
      <c r="N3723" s="222" t="n">
        <f aca="false">M3723+E3723</f>
        <v>43325.6354513889</v>
      </c>
      <c r="O3723" s="0" t="n">
        <v>98.24</v>
      </c>
      <c r="P3723" s="0" t="n">
        <v>4.074245</v>
      </c>
      <c r="Q3723" s="0" t="s">
        <v>288</v>
      </c>
    </row>
    <row r="3724" customFormat="false" ht="15" hidden="false" customHeight="false" outlineLevel="0" collapsed="false">
      <c r="A3724" s="0" t="s">
        <v>2059</v>
      </c>
      <c r="B3724" s="0" t="s">
        <v>288</v>
      </c>
      <c r="C3724" s="0" t="s">
        <v>325</v>
      </c>
      <c r="D3724" s="0" t="n">
        <v>20180813</v>
      </c>
      <c r="E3724" s="0" t="s">
        <v>2606</v>
      </c>
      <c r="F3724" s="0" t="n">
        <v>15000</v>
      </c>
      <c r="G3724" s="0" t="n">
        <v>99.222</v>
      </c>
      <c r="H3724" s="0" t="n">
        <v>3.836152</v>
      </c>
      <c r="J3724" s="224" t="n">
        <f aca="false">ROUND(D3724/10000,0)</f>
        <v>2018</v>
      </c>
      <c r="K3724" s="224" t="n">
        <f aca="false">ROUND((D3724-J3724*10000)/100,0)</f>
        <v>8</v>
      </c>
      <c r="L3724" s="224" t="n">
        <f aca="false">D3724-J3724*10000-K3724*100</f>
        <v>13</v>
      </c>
      <c r="M3724" s="325" t="n">
        <f aca="false">DATE(J3724,K3724,L3724)</f>
        <v>43325</v>
      </c>
      <c r="N3724" s="222" t="n">
        <f aca="false">M3724+E3724</f>
        <v>43325.6354513889</v>
      </c>
      <c r="O3724" s="0" t="n">
        <v>99.222</v>
      </c>
      <c r="P3724" s="0" t="n">
        <v>3.836152</v>
      </c>
      <c r="Q3724" s="0" t="s">
        <v>288</v>
      </c>
    </row>
    <row r="3725" customFormat="false" ht="15" hidden="false" customHeight="false" outlineLevel="0" collapsed="false">
      <c r="A3725" s="0" t="s">
        <v>2059</v>
      </c>
      <c r="B3725" s="0" t="s">
        <v>288</v>
      </c>
      <c r="C3725" s="0" t="s">
        <v>325</v>
      </c>
      <c r="D3725" s="0" t="n">
        <v>20180813</v>
      </c>
      <c r="E3725" s="0" t="s">
        <v>2607</v>
      </c>
      <c r="F3725" s="0" t="n">
        <v>15000</v>
      </c>
      <c r="G3725" s="0" t="n">
        <v>98.22</v>
      </c>
      <c r="H3725" s="0" t="n">
        <v>4.079123</v>
      </c>
      <c r="J3725" s="224" t="n">
        <f aca="false">ROUND(D3725/10000,0)</f>
        <v>2018</v>
      </c>
      <c r="K3725" s="224" t="n">
        <f aca="false">ROUND((D3725-J3725*10000)/100,0)</f>
        <v>8</v>
      </c>
      <c r="L3725" s="224" t="n">
        <f aca="false">D3725-J3725*10000-K3725*100</f>
        <v>13</v>
      </c>
      <c r="M3725" s="325" t="n">
        <f aca="false">DATE(J3725,K3725,L3725)</f>
        <v>43325</v>
      </c>
      <c r="N3725" s="222" t="n">
        <f aca="false">M3725+E3725</f>
        <v>43325.6650115741</v>
      </c>
      <c r="O3725" s="0" t="n">
        <v>98.22</v>
      </c>
      <c r="P3725" s="0" t="n">
        <v>4.079123</v>
      </c>
      <c r="Q3725" s="0" t="s">
        <v>288</v>
      </c>
    </row>
    <row r="3726" customFormat="false" ht="15" hidden="false" customHeight="false" outlineLevel="0" collapsed="false">
      <c r="A3726" s="0" t="s">
        <v>2059</v>
      </c>
      <c r="B3726" s="0" t="s">
        <v>288</v>
      </c>
      <c r="C3726" s="0" t="s">
        <v>325</v>
      </c>
      <c r="D3726" s="0" t="n">
        <v>20180813</v>
      </c>
      <c r="E3726" s="0" t="s">
        <v>2607</v>
      </c>
      <c r="F3726" s="0" t="n">
        <v>15000</v>
      </c>
      <c r="G3726" s="0" t="n">
        <v>98.22</v>
      </c>
      <c r="H3726" s="0" t="n">
        <v>4.079123</v>
      </c>
      <c r="J3726" s="224" t="n">
        <f aca="false">ROUND(D3726/10000,0)</f>
        <v>2018</v>
      </c>
      <c r="K3726" s="224" t="n">
        <f aca="false">ROUND((D3726-J3726*10000)/100,0)</f>
        <v>8</v>
      </c>
      <c r="L3726" s="224" t="n">
        <f aca="false">D3726-J3726*10000-K3726*100</f>
        <v>13</v>
      </c>
      <c r="M3726" s="325" t="n">
        <f aca="false">DATE(J3726,K3726,L3726)</f>
        <v>43325</v>
      </c>
      <c r="N3726" s="222" t="n">
        <f aca="false">M3726+E3726</f>
        <v>43325.6650115741</v>
      </c>
      <c r="O3726" s="0" t="n">
        <v>98.22</v>
      </c>
      <c r="P3726" s="0" t="n">
        <v>4.079123</v>
      </c>
      <c r="Q3726" s="0" t="s">
        <v>288</v>
      </c>
    </row>
    <row r="3727" customFormat="false" ht="15" hidden="false" customHeight="false" outlineLevel="0" collapsed="false">
      <c r="A3727" s="0" t="s">
        <v>2059</v>
      </c>
      <c r="B3727" s="0" t="s">
        <v>288</v>
      </c>
      <c r="C3727" s="0" t="s">
        <v>325</v>
      </c>
      <c r="D3727" s="0" t="n">
        <v>20180813</v>
      </c>
      <c r="E3727" s="0" t="s">
        <v>2607</v>
      </c>
      <c r="F3727" s="0" t="n">
        <v>15000</v>
      </c>
      <c r="G3727" s="0" t="n">
        <v>98.32</v>
      </c>
      <c r="H3727" s="0" t="n">
        <v>4.054745</v>
      </c>
      <c r="J3727" s="224" t="n">
        <f aca="false">ROUND(D3727/10000,0)</f>
        <v>2018</v>
      </c>
      <c r="K3727" s="224" t="n">
        <f aca="false">ROUND((D3727-J3727*10000)/100,0)</f>
        <v>8</v>
      </c>
      <c r="L3727" s="224" t="n">
        <f aca="false">D3727-J3727*10000-K3727*100</f>
        <v>13</v>
      </c>
      <c r="M3727" s="325" t="n">
        <f aca="false">DATE(J3727,K3727,L3727)</f>
        <v>43325</v>
      </c>
      <c r="N3727" s="222" t="n">
        <f aca="false">M3727+E3727</f>
        <v>43325.6650115741</v>
      </c>
      <c r="O3727" s="0" t="n">
        <v>98.32</v>
      </c>
      <c r="P3727" s="0" t="n">
        <v>4.054745</v>
      </c>
      <c r="Q3727" s="0" t="s">
        <v>288</v>
      </c>
    </row>
    <row r="3728" customFormat="false" ht="15" hidden="false" customHeight="false" outlineLevel="0" collapsed="false">
      <c r="A3728" s="0" t="s">
        <v>2059</v>
      </c>
      <c r="B3728" s="0" t="s">
        <v>288</v>
      </c>
      <c r="C3728" s="0" t="s">
        <v>325</v>
      </c>
      <c r="D3728" s="0" t="n">
        <v>20180814</v>
      </c>
      <c r="E3728" s="0" t="s">
        <v>2608</v>
      </c>
      <c r="F3728" s="0" t="n">
        <v>22000</v>
      </c>
      <c r="G3728" s="0" t="n">
        <v>98.25</v>
      </c>
      <c r="H3728" s="0" t="n">
        <v>4.072059</v>
      </c>
      <c r="J3728" s="224" t="n">
        <f aca="false">ROUND(D3728/10000,0)</f>
        <v>2018</v>
      </c>
      <c r="K3728" s="224" t="n">
        <f aca="false">ROUND((D3728-J3728*10000)/100,0)</f>
        <v>8</v>
      </c>
      <c r="L3728" s="224" t="n">
        <f aca="false">D3728-J3728*10000-K3728*100</f>
        <v>14</v>
      </c>
      <c r="M3728" s="325" t="n">
        <f aca="false">DATE(J3728,K3728,L3728)</f>
        <v>43326</v>
      </c>
      <c r="N3728" s="222" t="n">
        <f aca="false">M3728+E3728</f>
        <v>43326.4217361111</v>
      </c>
      <c r="O3728" s="0" t="n">
        <v>98.25</v>
      </c>
      <c r="P3728" s="0" t="n">
        <v>4.072059</v>
      </c>
      <c r="Q3728" s="0" t="s">
        <v>288</v>
      </c>
    </row>
    <row r="3729" customFormat="false" ht="15" hidden="false" customHeight="false" outlineLevel="0" collapsed="false">
      <c r="A3729" s="0" t="s">
        <v>2059</v>
      </c>
      <c r="B3729" s="0" t="s">
        <v>288</v>
      </c>
      <c r="C3729" s="0" t="s">
        <v>325</v>
      </c>
      <c r="D3729" s="0" t="n">
        <v>20180814</v>
      </c>
      <c r="E3729" s="0" t="s">
        <v>2608</v>
      </c>
      <c r="F3729" s="0" t="n">
        <v>22000</v>
      </c>
      <c r="G3729" s="0" t="n">
        <v>98.25</v>
      </c>
      <c r="H3729" s="0" t="n">
        <v>4.072059</v>
      </c>
      <c r="J3729" s="224" t="n">
        <f aca="false">ROUND(D3729/10000,0)</f>
        <v>2018</v>
      </c>
      <c r="K3729" s="224" t="n">
        <f aca="false">ROUND((D3729-J3729*10000)/100,0)</f>
        <v>8</v>
      </c>
      <c r="L3729" s="224" t="n">
        <f aca="false">D3729-J3729*10000-K3729*100</f>
        <v>14</v>
      </c>
      <c r="M3729" s="325" t="n">
        <f aca="false">DATE(J3729,K3729,L3729)</f>
        <v>43326</v>
      </c>
      <c r="N3729" s="222" t="n">
        <f aca="false">M3729+E3729</f>
        <v>43326.4217361111</v>
      </c>
      <c r="O3729" s="0" t="n">
        <v>98.25</v>
      </c>
      <c r="P3729" s="0" t="n">
        <v>4.072059</v>
      </c>
      <c r="Q3729" s="0" t="s">
        <v>288</v>
      </c>
    </row>
    <row r="3730" customFormat="false" ht="15" hidden="false" customHeight="false" outlineLevel="0" collapsed="false">
      <c r="A3730" s="0" t="s">
        <v>2059</v>
      </c>
      <c r="B3730" s="0" t="s">
        <v>288</v>
      </c>
      <c r="C3730" s="0" t="s">
        <v>325</v>
      </c>
      <c r="D3730" s="0" t="n">
        <v>20180814</v>
      </c>
      <c r="E3730" s="0" t="s">
        <v>2609</v>
      </c>
      <c r="F3730" s="0" t="n">
        <v>22000</v>
      </c>
      <c r="G3730" s="0" t="n">
        <v>98.27</v>
      </c>
      <c r="H3730" s="0" t="n">
        <v>4.06718</v>
      </c>
      <c r="J3730" s="224" t="n">
        <f aca="false">ROUND(D3730/10000,0)</f>
        <v>2018</v>
      </c>
      <c r="K3730" s="224" t="n">
        <f aca="false">ROUND((D3730-J3730*10000)/100,0)</f>
        <v>8</v>
      </c>
      <c r="L3730" s="224" t="n">
        <f aca="false">D3730-J3730*10000-K3730*100</f>
        <v>14</v>
      </c>
      <c r="M3730" s="325" t="n">
        <f aca="false">DATE(J3730,K3730,L3730)</f>
        <v>43326</v>
      </c>
      <c r="N3730" s="222" t="n">
        <f aca="false">M3730+E3730</f>
        <v>43326.4217476852</v>
      </c>
      <c r="O3730" s="0" t="n">
        <v>98.27</v>
      </c>
      <c r="P3730" s="0" t="n">
        <v>4.06718</v>
      </c>
      <c r="Q3730" s="0" t="s">
        <v>288</v>
      </c>
    </row>
    <row r="3731" customFormat="false" ht="15" hidden="false" customHeight="false" outlineLevel="0" collapsed="false">
      <c r="A3731" s="0" t="s">
        <v>2059</v>
      </c>
      <c r="B3731" s="0" t="s">
        <v>288</v>
      </c>
      <c r="C3731" s="0" t="s">
        <v>325</v>
      </c>
      <c r="D3731" s="0" t="n">
        <v>20180814</v>
      </c>
      <c r="E3731" s="0" t="s">
        <v>2609</v>
      </c>
      <c r="F3731" s="0" t="n">
        <v>22000</v>
      </c>
      <c r="G3731" s="0" t="n">
        <v>98.27</v>
      </c>
      <c r="H3731" s="0" t="n">
        <v>4.06718</v>
      </c>
      <c r="J3731" s="224" t="n">
        <f aca="false">ROUND(D3731/10000,0)</f>
        <v>2018</v>
      </c>
      <c r="K3731" s="224" t="n">
        <f aca="false">ROUND((D3731-J3731*10000)/100,0)</f>
        <v>8</v>
      </c>
      <c r="L3731" s="224" t="n">
        <f aca="false">D3731-J3731*10000-K3731*100</f>
        <v>14</v>
      </c>
      <c r="M3731" s="325" t="n">
        <f aca="false">DATE(J3731,K3731,L3731)</f>
        <v>43326</v>
      </c>
      <c r="N3731" s="222" t="n">
        <f aca="false">M3731+E3731</f>
        <v>43326.4217476852</v>
      </c>
      <c r="O3731" s="0" t="n">
        <v>98.27</v>
      </c>
      <c r="P3731" s="0" t="n">
        <v>4.06718</v>
      </c>
      <c r="Q3731" s="0" t="s">
        <v>288</v>
      </c>
    </row>
    <row r="3732" customFormat="false" ht="15" hidden="false" customHeight="false" outlineLevel="0" collapsed="false">
      <c r="A3732" s="0" t="s">
        <v>2059</v>
      </c>
      <c r="B3732" s="0" t="s">
        <v>288</v>
      </c>
      <c r="C3732" s="0" t="s">
        <v>325</v>
      </c>
      <c r="D3732" s="0" t="n">
        <v>20180814</v>
      </c>
      <c r="E3732" s="0" t="s">
        <v>2609</v>
      </c>
      <c r="F3732" s="0" t="n">
        <v>22000</v>
      </c>
      <c r="G3732" s="0" t="n">
        <v>98.27</v>
      </c>
      <c r="H3732" s="0" t="n">
        <v>4.06718</v>
      </c>
      <c r="J3732" s="224" t="n">
        <f aca="false">ROUND(D3732/10000,0)</f>
        <v>2018</v>
      </c>
      <c r="K3732" s="224" t="n">
        <f aca="false">ROUND((D3732-J3732*10000)/100,0)</f>
        <v>8</v>
      </c>
      <c r="L3732" s="224" t="n">
        <f aca="false">D3732-J3732*10000-K3732*100</f>
        <v>14</v>
      </c>
      <c r="M3732" s="325" t="n">
        <f aca="false">DATE(J3732,K3732,L3732)</f>
        <v>43326</v>
      </c>
      <c r="N3732" s="222" t="n">
        <f aca="false">M3732+E3732</f>
        <v>43326.4217476852</v>
      </c>
      <c r="O3732" s="0" t="n">
        <v>98.27</v>
      </c>
      <c r="P3732" s="0" t="n">
        <v>4.06718</v>
      </c>
      <c r="Q3732" s="0" t="s">
        <v>288</v>
      </c>
    </row>
    <row r="3733" customFormat="false" ht="15" hidden="false" customHeight="false" outlineLevel="0" collapsed="false">
      <c r="A3733" s="0" t="s">
        <v>2059</v>
      </c>
      <c r="B3733" s="0" t="s">
        <v>288</v>
      </c>
      <c r="C3733" s="0" t="s">
        <v>325</v>
      </c>
      <c r="D3733" s="0" t="n">
        <v>20180814</v>
      </c>
      <c r="E3733" s="0" t="s">
        <v>2609</v>
      </c>
      <c r="F3733" s="0" t="n">
        <v>22000</v>
      </c>
      <c r="G3733" s="0" t="n">
        <v>98.27</v>
      </c>
      <c r="H3733" s="0" t="n">
        <v>4.06718</v>
      </c>
      <c r="J3733" s="224" t="n">
        <f aca="false">ROUND(D3733/10000,0)</f>
        <v>2018</v>
      </c>
      <c r="K3733" s="224" t="n">
        <f aca="false">ROUND((D3733-J3733*10000)/100,0)</f>
        <v>8</v>
      </c>
      <c r="L3733" s="224" t="n">
        <f aca="false">D3733-J3733*10000-K3733*100</f>
        <v>14</v>
      </c>
      <c r="M3733" s="325" t="n">
        <f aca="false">DATE(J3733,K3733,L3733)</f>
        <v>43326</v>
      </c>
      <c r="N3733" s="222" t="n">
        <f aca="false">M3733+E3733</f>
        <v>43326.4217476852</v>
      </c>
      <c r="O3733" s="0" t="n">
        <v>98.27</v>
      </c>
      <c r="P3733" s="0" t="n">
        <v>4.06718</v>
      </c>
      <c r="Q3733" s="0" t="s">
        <v>288</v>
      </c>
    </row>
    <row r="3734" customFormat="false" ht="15" hidden="false" customHeight="false" outlineLevel="0" collapsed="false">
      <c r="A3734" s="0" t="s">
        <v>2059</v>
      </c>
      <c r="B3734" s="0" t="s">
        <v>288</v>
      </c>
      <c r="C3734" s="0" t="s">
        <v>325</v>
      </c>
      <c r="D3734" s="0" t="n">
        <v>20180814</v>
      </c>
      <c r="E3734" s="0" t="s">
        <v>2609</v>
      </c>
      <c r="F3734" s="0" t="n">
        <v>22000</v>
      </c>
      <c r="G3734" s="0" t="n">
        <v>98.27</v>
      </c>
      <c r="H3734" s="0" t="n">
        <v>4.06718</v>
      </c>
      <c r="J3734" s="224" t="n">
        <f aca="false">ROUND(D3734/10000,0)</f>
        <v>2018</v>
      </c>
      <c r="K3734" s="224" t="n">
        <f aca="false">ROUND((D3734-J3734*10000)/100,0)</f>
        <v>8</v>
      </c>
      <c r="L3734" s="224" t="n">
        <f aca="false">D3734-J3734*10000-K3734*100</f>
        <v>14</v>
      </c>
      <c r="M3734" s="325" t="n">
        <f aca="false">DATE(J3734,K3734,L3734)</f>
        <v>43326</v>
      </c>
      <c r="N3734" s="222" t="n">
        <f aca="false">M3734+E3734</f>
        <v>43326.4217476852</v>
      </c>
      <c r="O3734" s="0" t="n">
        <v>98.27</v>
      </c>
      <c r="P3734" s="0" t="n">
        <v>4.06718</v>
      </c>
      <c r="Q3734" s="0" t="s">
        <v>288</v>
      </c>
    </row>
    <row r="3735" customFormat="false" ht="15" hidden="false" customHeight="false" outlineLevel="0" collapsed="false">
      <c r="A3735" s="0" t="s">
        <v>2059</v>
      </c>
      <c r="B3735" s="0" t="s">
        <v>288</v>
      </c>
      <c r="C3735" s="0" t="s">
        <v>325</v>
      </c>
      <c r="D3735" s="0" t="n">
        <v>20180814</v>
      </c>
      <c r="E3735" s="0" t="s">
        <v>2610</v>
      </c>
      <c r="F3735" s="0" t="n">
        <v>20000</v>
      </c>
      <c r="G3735" s="0" t="n">
        <v>98.285</v>
      </c>
      <c r="H3735" s="0" t="n">
        <v>4.063521</v>
      </c>
      <c r="J3735" s="224" t="n">
        <f aca="false">ROUND(D3735/10000,0)</f>
        <v>2018</v>
      </c>
      <c r="K3735" s="224" t="n">
        <f aca="false">ROUND((D3735-J3735*10000)/100,0)</f>
        <v>8</v>
      </c>
      <c r="L3735" s="224" t="n">
        <f aca="false">D3735-J3735*10000-K3735*100</f>
        <v>14</v>
      </c>
      <c r="M3735" s="325" t="n">
        <f aca="false">DATE(J3735,K3735,L3735)</f>
        <v>43326</v>
      </c>
      <c r="N3735" s="222" t="n">
        <f aca="false">M3735+E3735</f>
        <v>43326.4503703704</v>
      </c>
      <c r="O3735" s="0" t="n">
        <v>98.285</v>
      </c>
      <c r="P3735" s="0" t="n">
        <v>4.063521</v>
      </c>
      <c r="Q3735" s="0" t="s">
        <v>288</v>
      </c>
    </row>
    <row r="3736" customFormat="false" ht="15" hidden="false" customHeight="false" outlineLevel="0" collapsed="false">
      <c r="A3736" s="0" t="s">
        <v>2059</v>
      </c>
      <c r="B3736" s="0" t="s">
        <v>288</v>
      </c>
      <c r="C3736" s="0" t="s">
        <v>325</v>
      </c>
      <c r="D3736" s="0" t="n">
        <v>20180814</v>
      </c>
      <c r="E3736" s="0" t="s">
        <v>2610</v>
      </c>
      <c r="F3736" s="0" t="n">
        <v>20000</v>
      </c>
      <c r="G3736" s="0" t="n">
        <v>98.285</v>
      </c>
      <c r="H3736" s="0" t="n">
        <v>4.063521</v>
      </c>
      <c r="J3736" s="224" t="n">
        <f aca="false">ROUND(D3736/10000,0)</f>
        <v>2018</v>
      </c>
      <c r="K3736" s="224" t="n">
        <f aca="false">ROUND((D3736-J3736*10000)/100,0)</f>
        <v>8</v>
      </c>
      <c r="L3736" s="224" t="n">
        <f aca="false">D3736-J3736*10000-K3736*100</f>
        <v>14</v>
      </c>
      <c r="M3736" s="325" t="n">
        <f aca="false">DATE(J3736,K3736,L3736)</f>
        <v>43326</v>
      </c>
      <c r="N3736" s="222" t="n">
        <f aca="false">M3736+E3736</f>
        <v>43326.4503703704</v>
      </c>
      <c r="O3736" s="0" t="n">
        <v>98.285</v>
      </c>
      <c r="P3736" s="0" t="n">
        <v>4.063521</v>
      </c>
      <c r="Q3736" s="0" t="s">
        <v>288</v>
      </c>
    </row>
    <row r="3737" customFormat="false" ht="15" hidden="false" customHeight="false" outlineLevel="0" collapsed="false">
      <c r="A3737" s="0" t="s">
        <v>2059</v>
      </c>
      <c r="B3737" s="0" t="s">
        <v>288</v>
      </c>
      <c r="C3737" s="0" t="s">
        <v>325</v>
      </c>
      <c r="D3737" s="0" t="n">
        <v>20180814</v>
      </c>
      <c r="E3737" s="0" t="s">
        <v>2611</v>
      </c>
      <c r="F3737" s="0" t="n">
        <v>10000</v>
      </c>
      <c r="G3737" s="0" t="n">
        <v>98.292</v>
      </c>
      <c r="H3737" s="0" t="n">
        <v>4.061814</v>
      </c>
      <c r="J3737" s="224" t="n">
        <f aca="false">ROUND(D3737/10000,0)</f>
        <v>2018</v>
      </c>
      <c r="K3737" s="224" t="n">
        <f aca="false">ROUND((D3737-J3737*10000)/100,0)</f>
        <v>8</v>
      </c>
      <c r="L3737" s="224" t="n">
        <f aca="false">D3737-J3737*10000-K3737*100</f>
        <v>14</v>
      </c>
      <c r="M3737" s="325" t="n">
        <f aca="false">DATE(J3737,K3737,L3737)</f>
        <v>43326</v>
      </c>
      <c r="N3737" s="222" t="n">
        <f aca="false">M3737+E3737</f>
        <v>43326.4583333333</v>
      </c>
      <c r="O3737" s="0" t="n">
        <v>98.292</v>
      </c>
      <c r="P3737" s="0" t="n">
        <v>4.061814</v>
      </c>
      <c r="Q3737" s="0" t="s">
        <v>288</v>
      </c>
    </row>
    <row r="3738" customFormat="false" ht="15" hidden="false" customHeight="false" outlineLevel="0" collapsed="false">
      <c r="A3738" s="0" t="s">
        <v>2059</v>
      </c>
      <c r="B3738" s="0" t="s">
        <v>288</v>
      </c>
      <c r="C3738" s="0" t="s">
        <v>325</v>
      </c>
      <c r="D3738" s="0" t="n">
        <v>20180814</v>
      </c>
      <c r="E3738" s="0" t="s">
        <v>2612</v>
      </c>
      <c r="F3738" s="0" t="n">
        <v>10000</v>
      </c>
      <c r="G3738" s="0" t="n">
        <v>98.292</v>
      </c>
      <c r="H3738" s="0" t="n">
        <v>4.061814</v>
      </c>
      <c r="J3738" s="224" t="n">
        <f aca="false">ROUND(D3738/10000,0)</f>
        <v>2018</v>
      </c>
      <c r="K3738" s="224" t="n">
        <f aca="false">ROUND((D3738-J3738*10000)/100,0)</f>
        <v>8</v>
      </c>
      <c r="L3738" s="224" t="n">
        <f aca="false">D3738-J3738*10000-K3738*100</f>
        <v>14</v>
      </c>
      <c r="M3738" s="325" t="n">
        <f aca="false">DATE(J3738,K3738,L3738)</f>
        <v>43326</v>
      </c>
      <c r="N3738" s="222" t="n">
        <f aca="false">M3738+E3738</f>
        <v>43326.4583449074</v>
      </c>
      <c r="O3738" s="0" t="n">
        <v>98.292</v>
      </c>
      <c r="P3738" s="0" t="n">
        <v>4.061814</v>
      </c>
      <c r="Q3738" s="0" t="s">
        <v>288</v>
      </c>
    </row>
    <row r="3739" customFormat="false" ht="15" hidden="false" customHeight="false" outlineLevel="0" collapsed="false">
      <c r="A3739" s="0" t="s">
        <v>2059</v>
      </c>
      <c r="B3739" s="0" t="s">
        <v>288</v>
      </c>
      <c r="C3739" s="0" t="s">
        <v>325</v>
      </c>
      <c r="D3739" s="0" t="n">
        <v>20180814</v>
      </c>
      <c r="E3739" s="0" t="s">
        <v>2613</v>
      </c>
      <c r="F3739" s="0" t="n">
        <v>88000</v>
      </c>
      <c r="G3739" s="0" t="n">
        <v>98.136</v>
      </c>
      <c r="H3739" s="0" t="n">
        <v>4.09989</v>
      </c>
      <c r="J3739" s="224" t="n">
        <f aca="false">ROUND(D3739/10000,0)</f>
        <v>2018</v>
      </c>
      <c r="K3739" s="224" t="n">
        <f aca="false">ROUND((D3739-J3739*10000)/100,0)</f>
        <v>8</v>
      </c>
      <c r="L3739" s="224" t="n">
        <f aca="false">D3739-J3739*10000-K3739*100</f>
        <v>14</v>
      </c>
      <c r="M3739" s="325" t="n">
        <f aca="false">DATE(J3739,K3739,L3739)</f>
        <v>43326</v>
      </c>
      <c r="N3739" s="222" t="n">
        <f aca="false">M3739+E3739</f>
        <v>43326.4682523148</v>
      </c>
      <c r="O3739" s="0" t="n">
        <v>98.136</v>
      </c>
      <c r="P3739" s="0" t="n">
        <v>4.09989</v>
      </c>
      <c r="Q3739" s="0" t="s">
        <v>288</v>
      </c>
    </row>
    <row r="3740" customFormat="false" ht="15" hidden="false" customHeight="false" outlineLevel="0" collapsed="false">
      <c r="A3740" s="0" t="s">
        <v>2059</v>
      </c>
      <c r="B3740" s="0" t="s">
        <v>288</v>
      </c>
      <c r="C3740" s="0" t="s">
        <v>325</v>
      </c>
      <c r="D3740" s="0" t="n">
        <v>20180814</v>
      </c>
      <c r="E3740" s="0" t="s">
        <v>2614</v>
      </c>
      <c r="F3740" s="0" t="n">
        <v>15000</v>
      </c>
      <c r="G3740" s="0" t="n">
        <v>98.28</v>
      </c>
      <c r="H3740" s="0" t="n">
        <v>4.064741</v>
      </c>
      <c r="J3740" s="224" t="n">
        <f aca="false">ROUND(D3740/10000,0)</f>
        <v>2018</v>
      </c>
      <c r="K3740" s="224" t="n">
        <f aca="false">ROUND((D3740-J3740*10000)/100,0)</f>
        <v>8</v>
      </c>
      <c r="L3740" s="224" t="n">
        <f aca="false">D3740-J3740*10000-K3740*100</f>
        <v>14</v>
      </c>
      <c r="M3740" s="325" t="n">
        <f aca="false">DATE(J3740,K3740,L3740)</f>
        <v>43326</v>
      </c>
      <c r="N3740" s="222" t="n">
        <f aca="false">M3740+E3740</f>
        <v>43326.4781365741</v>
      </c>
      <c r="O3740" s="0" t="n">
        <v>98.28</v>
      </c>
      <c r="P3740" s="0" t="n">
        <v>4.064741</v>
      </c>
      <c r="Q3740" s="0" t="s">
        <v>288</v>
      </c>
    </row>
    <row r="3741" customFormat="false" ht="15" hidden="false" customHeight="false" outlineLevel="0" collapsed="false">
      <c r="A3741" s="0" t="s">
        <v>2059</v>
      </c>
      <c r="B3741" s="0" t="s">
        <v>288</v>
      </c>
      <c r="C3741" s="0" t="s">
        <v>325</v>
      </c>
      <c r="D3741" s="0" t="n">
        <v>20180814</v>
      </c>
      <c r="E3741" s="0" t="s">
        <v>2614</v>
      </c>
      <c r="F3741" s="0" t="n">
        <v>15000</v>
      </c>
      <c r="G3741" s="0" t="n">
        <v>98.285</v>
      </c>
      <c r="H3741" s="0" t="n">
        <v>4.063521</v>
      </c>
      <c r="J3741" s="224" t="n">
        <f aca="false">ROUND(D3741/10000,0)</f>
        <v>2018</v>
      </c>
      <c r="K3741" s="224" t="n">
        <f aca="false">ROUND((D3741-J3741*10000)/100,0)</f>
        <v>8</v>
      </c>
      <c r="L3741" s="224" t="n">
        <f aca="false">D3741-J3741*10000-K3741*100</f>
        <v>14</v>
      </c>
      <c r="M3741" s="325" t="n">
        <f aca="false">DATE(J3741,K3741,L3741)</f>
        <v>43326</v>
      </c>
      <c r="N3741" s="222" t="n">
        <f aca="false">M3741+E3741</f>
        <v>43326.4781365741</v>
      </c>
      <c r="O3741" s="0" t="n">
        <v>98.285</v>
      </c>
      <c r="P3741" s="0" t="n">
        <v>4.063521</v>
      </c>
      <c r="Q3741" s="0" t="s">
        <v>288</v>
      </c>
    </row>
    <row r="3742" customFormat="false" ht="15" hidden="false" customHeight="false" outlineLevel="0" collapsed="false">
      <c r="A3742" s="0" t="s">
        <v>2059</v>
      </c>
      <c r="B3742" s="0" t="s">
        <v>288</v>
      </c>
      <c r="C3742" s="0" t="s">
        <v>325</v>
      </c>
      <c r="D3742" s="0" t="n">
        <v>20180814</v>
      </c>
      <c r="E3742" s="0" t="s">
        <v>2614</v>
      </c>
      <c r="F3742" s="0" t="n">
        <v>15000</v>
      </c>
      <c r="G3742" s="0" t="n">
        <v>98.285</v>
      </c>
      <c r="H3742" s="0" t="n">
        <v>4.063521</v>
      </c>
      <c r="J3742" s="224" t="n">
        <f aca="false">ROUND(D3742/10000,0)</f>
        <v>2018</v>
      </c>
      <c r="K3742" s="224" t="n">
        <f aca="false">ROUND((D3742-J3742*10000)/100,0)</f>
        <v>8</v>
      </c>
      <c r="L3742" s="224" t="n">
        <f aca="false">D3742-J3742*10000-K3742*100</f>
        <v>14</v>
      </c>
      <c r="M3742" s="325" t="n">
        <f aca="false">DATE(J3742,K3742,L3742)</f>
        <v>43326</v>
      </c>
      <c r="N3742" s="222" t="n">
        <f aca="false">M3742+E3742</f>
        <v>43326.4781365741</v>
      </c>
      <c r="O3742" s="0" t="n">
        <v>98.285</v>
      </c>
      <c r="P3742" s="0" t="n">
        <v>4.063521</v>
      </c>
      <c r="Q3742" s="0" t="s">
        <v>288</v>
      </c>
    </row>
    <row r="3743" customFormat="false" ht="15" hidden="false" customHeight="false" outlineLevel="0" collapsed="false">
      <c r="A3743" s="0" t="s">
        <v>2059</v>
      </c>
      <c r="B3743" s="0" t="s">
        <v>288</v>
      </c>
      <c r="C3743" s="0" t="s">
        <v>325</v>
      </c>
      <c r="D3743" s="0" t="n">
        <v>20180814</v>
      </c>
      <c r="E3743" s="0" t="s">
        <v>2614</v>
      </c>
      <c r="F3743" s="0" t="n">
        <v>15000</v>
      </c>
      <c r="G3743" s="0" t="n">
        <v>98.285</v>
      </c>
      <c r="H3743" s="0" t="n">
        <v>4.063521</v>
      </c>
      <c r="J3743" s="224" t="n">
        <f aca="false">ROUND(D3743/10000,0)</f>
        <v>2018</v>
      </c>
      <c r="K3743" s="224" t="n">
        <f aca="false">ROUND((D3743-J3743*10000)/100,0)</f>
        <v>8</v>
      </c>
      <c r="L3743" s="224" t="n">
        <f aca="false">D3743-J3743*10000-K3743*100</f>
        <v>14</v>
      </c>
      <c r="M3743" s="325" t="n">
        <f aca="false">DATE(J3743,K3743,L3743)</f>
        <v>43326</v>
      </c>
      <c r="N3743" s="222" t="n">
        <f aca="false">M3743+E3743</f>
        <v>43326.4781365741</v>
      </c>
      <c r="O3743" s="0" t="n">
        <v>98.285</v>
      </c>
      <c r="P3743" s="0" t="n">
        <v>4.063521</v>
      </c>
      <c r="Q3743" s="0" t="s">
        <v>288</v>
      </c>
    </row>
    <row r="3744" customFormat="false" ht="15" hidden="false" customHeight="false" outlineLevel="0" collapsed="false">
      <c r="A3744" s="0" t="s">
        <v>2059</v>
      </c>
      <c r="B3744" s="0" t="s">
        <v>288</v>
      </c>
      <c r="C3744" s="0" t="s">
        <v>325</v>
      </c>
      <c r="D3744" s="0" t="n">
        <v>20180814</v>
      </c>
      <c r="E3744" s="0" t="s">
        <v>2615</v>
      </c>
      <c r="F3744" s="0" t="n">
        <v>20000</v>
      </c>
      <c r="G3744" s="0" t="n">
        <v>98.23</v>
      </c>
      <c r="H3744" s="0" t="n">
        <v>4.076939</v>
      </c>
      <c r="J3744" s="224" t="n">
        <f aca="false">ROUND(D3744/10000,0)</f>
        <v>2018</v>
      </c>
      <c r="K3744" s="224" t="n">
        <f aca="false">ROUND((D3744-J3744*10000)/100,0)</f>
        <v>8</v>
      </c>
      <c r="L3744" s="224" t="n">
        <f aca="false">D3744-J3744*10000-K3744*100</f>
        <v>14</v>
      </c>
      <c r="M3744" s="325" t="n">
        <f aca="false">DATE(J3744,K3744,L3744)</f>
        <v>43326</v>
      </c>
      <c r="N3744" s="222" t="n">
        <f aca="false">M3744+E3744</f>
        <v>43326.5596296296</v>
      </c>
      <c r="O3744" s="0" t="n">
        <v>98.23</v>
      </c>
      <c r="P3744" s="0" t="n">
        <v>4.076939</v>
      </c>
      <c r="Q3744" s="0" t="s">
        <v>288</v>
      </c>
    </row>
    <row r="3745" customFormat="false" ht="15" hidden="false" customHeight="false" outlineLevel="0" collapsed="false">
      <c r="A3745" s="0" t="s">
        <v>2059</v>
      </c>
      <c r="B3745" s="0" t="s">
        <v>288</v>
      </c>
      <c r="C3745" s="0" t="s">
        <v>325</v>
      </c>
      <c r="D3745" s="0" t="n">
        <v>20180814</v>
      </c>
      <c r="E3745" s="0" t="s">
        <v>2615</v>
      </c>
      <c r="F3745" s="0" t="n">
        <v>20000</v>
      </c>
      <c r="G3745" s="0" t="n">
        <v>98.23</v>
      </c>
      <c r="H3745" s="0" t="n">
        <v>4.076939</v>
      </c>
      <c r="J3745" s="224" t="n">
        <f aca="false">ROUND(D3745/10000,0)</f>
        <v>2018</v>
      </c>
      <c r="K3745" s="224" t="n">
        <f aca="false">ROUND((D3745-J3745*10000)/100,0)</f>
        <v>8</v>
      </c>
      <c r="L3745" s="224" t="n">
        <f aca="false">D3745-J3745*10000-K3745*100</f>
        <v>14</v>
      </c>
      <c r="M3745" s="325" t="n">
        <f aca="false">DATE(J3745,K3745,L3745)</f>
        <v>43326</v>
      </c>
      <c r="N3745" s="222" t="n">
        <f aca="false">M3745+E3745</f>
        <v>43326.5596296296</v>
      </c>
      <c r="O3745" s="0" t="n">
        <v>98.23</v>
      </c>
      <c r="P3745" s="0" t="n">
        <v>4.076939</v>
      </c>
      <c r="Q3745" s="0" t="s">
        <v>288</v>
      </c>
    </row>
    <row r="3746" customFormat="false" ht="15" hidden="false" customHeight="false" outlineLevel="0" collapsed="false">
      <c r="A3746" s="0" t="s">
        <v>2059</v>
      </c>
      <c r="B3746" s="0" t="s">
        <v>288</v>
      </c>
      <c r="C3746" s="0" t="s">
        <v>325</v>
      </c>
      <c r="D3746" s="0" t="n">
        <v>20180814</v>
      </c>
      <c r="E3746" s="0" t="s">
        <v>2616</v>
      </c>
      <c r="F3746" s="0" t="n">
        <v>20000</v>
      </c>
      <c r="G3746" s="0" t="n">
        <v>98.73</v>
      </c>
      <c r="H3746" s="0" t="n">
        <v>3.955283</v>
      </c>
      <c r="J3746" s="224" t="n">
        <f aca="false">ROUND(D3746/10000,0)</f>
        <v>2018</v>
      </c>
      <c r="K3746" s="224" t="n">
        <f aca="false">ROUND((D3746-J3746*10000)/100,0)</f>
        <v>8</v>
      </c>
      <c r="L3746" s="224" t="n">
        <f aca="false">D3746-J3746*10000-K3746*100</f>
        <v>14</v>
      </c>
      <c r="M3746" s="325" t="n">
        <f aca="false">DATE(J3746,K3746,L3746)</f>
        <v>43326</v>
      </c>
      <c r="N3746" s="222" t="n">
        <f aca="false">M3746+E3746</f>
        <v>43326.5603587963</v>
      </c>
      <c r="O3746" s="0" t="n">
        <v>98.73</v>
      </c>
      <c r="P3746" s="0" t="n">
        <v>3.955283</v>
      </c>
      <c r="Q3746" s="0" t="s">
        <v>288</v>
      </c>
    </row>
    <row r="3747" customFormat="false" ht="15" hidden="false" customHeight="false" outlineLevel="0" collapsed="false">
      <c r="A3747" s="0" t="s">
        <v>2059</v>
      </c>
      <c r="B3747" s="0" t="s">
        <v>288</v>
      </c>
      <c r="C3747" s="0" t="s">
        <v>325</v>
      </c>
      <c r="D3747" s="0" t="n">
        <v>20180814</v>
      </c>
      <c r="E3747" s="0" t="s">
        <v>2617</v>
      </c>
      <c r="F3747" s="0" t="n">
        <v>10000</v>
      </c>
      <c r="G3747" s="0" t="n">
        <v>98.285</v>
      </c>
      <c r="H3747" s="0" t="n">
        <v>4.063521</v>
      </c>
      <c r="J3747" s="224" t="n">
        <f aca="false">ROUND(D3747/10000,0)</f>
        <v>2018</v>
      </c>
      <c r="K3747" s="224" t="n">
        <f aca="false">ROUND((D3747-J3747*10000)/100,0)</f>
        <v>8</v>
      </c>
      <c r="L3747" s="224" t="n">
        <f aca="false">D3747-J3747*10000-K3747*100</f>
        <v>14</v>
      </c>
      <c r="M3747" s="325" t="n">
        <f aca="false">DATE(J3747,K3747,L3747)</f>
        <v>43326</v>
      </c>
      <c r="N3747" s="222" t="n">
        <f aca="false">M3747+E3747</f>
        <v>43326.6023611111</v>
      </c>
      <c r="O3747" s="0" t="n">
        <v>98.285</v>
      </c>
      <c r="P3747" s="0" t="n">
        <v>4.063521</v>
      </c>
      <c r="Q3747" s="0" t="s">
        <v>288</v>
      </c>
    </row>
    <row r="3748" customFormat="false" ht="15" hidden="false" customHeight="false" outlineLevel="0" collapsed="false">
      <c r="A3748" s="0" t="s">
        <v>2059</v>
      </c>
      <c r="B3748" s="0" t="s">
        <v>288</v>
      </c>
      <c r="C3748" s="0" t="s">
        <v>325</v>
      </c>
      <c r="D3748" s="0" t="n">
        <v>20180814</v>
      </c>
      <c r="E3748" s="0" t="s">
        <v>2617</v>
      </c>
      <c r="F3748" s="0" t="n">
        <v>10000</v>
      </c>
      <c r="G3748" s="0" t="n">
        <v>98.285</v>
      </c>
      <c r="H3748" s="0" t="n">
        <v>4.063521</v>
      </c>
      <c r="J3748" s="224" t="n">
        <f aca="false">ROUND(D3748/10000,0)</f>
        <v>2018</v>
      </c>
      <c r="K3748" s="224" t="n">
        <f aca="false">ROUND((D3748-J3748*10000)/100,0)</f>
        <v>8</v>
      </c>
      <c r="L3748" s="224" t="n">
        <f aca="false">D3748-J3748*10000-K3748*100</f>
        <v>14</v>
      </c>
      <c r="M3748" s="325" t="n">
        <f aca="false">DATE(J3748,K3748,L3748)</f>
        <v>43326</v>
      </c>
      <c r="N3748" s="222" t="n">
        <f aca="false">M3748+E3748</f>
        <v>43326.6023611111</v>
      </c>
      <c r="O3748" s="0" t="n">
        <v>98.285</v>
      </c>
      <c r="P3748" s="0" t="n">
        <v>4.063521</v>
      </c>
      <c r="Q3748" s="0" t="s">
        <v>288</v>
      </c>
    </row>
    <row r="3749" customFormat="false" ht="15" hidden="false" customHeight="false" outlineLevel="0" collapsed="false">
      <c r="A3749" s="0" t="s">
        <v>2059</v>
      </c>
      <c r="B3749" s="0" t="s">
        <v>288</v>
      </c>
      <c r="C3749" s="0" t="s">
        <v>325</v>
      </c>
      <c r="D3749" s="0" t="n">
        <v>20180814</v>
      </c>
      <c r="E3749" s="0" t="s">
        <v>2618</v>
      </c>
      <c r="F3749" s="0" t="n">
        <v>12000</v>
      </c>
      <c r="G3749" s="0" t="n">
        <v>98.26</v>
      </c>
      <c r="H3749" s="0" t="n">
        <v>4.069619</v>
      </c>
      <c r="J3749" s="224" t="n">
        <f aca="false">ROUND(D3749/10000,0)</f>
        <v>2018</v>
      </c>
      <c r="K3749" s="224" t="n">
        <f aca="false">ROUND((D3749-J3749*10000)/100,0)</f>
        <v>8</v>
      </c>
      <c r="L3749" s="224" t="n">
        <f aca="false">D3749-J3749*10000-K3749*100</f>
        <v>14</v>
      </c>
      <c r="M3749" s="325" t="n">
        <f aca="false">DATE(J3749,K3749,L3749)</f>
        <v>43326</v>
      </c>
      <c r="N3749" s="222" t="n">
        <f aca="false">M3749+E3749</f>
        <v>43326.6064467593</v>
      </c>
      <c r="O3749" s="0" t="n">
        <v>98.26</v>
      </c>
      <c r="P3749" s="0" t="n">
        <v>4.069619</v>
      </c>
      <c r="Q3749" s="0" t="s">
        <v>288</v>
      </c>
    </row>
    <row r="3750" customFormat="false" ht="15" hidden="false" customHeight="false" outlineLevel="0" collapsed="false">
      <c r="A3750" s="0" t="s">
        <v>2059</v>
      </c>
      <c r="B3750" s="0" t="s">
        <v>288</v>
      </c>
      <c r="C3750" s="0" t="s">
        <v>325</v>
      </c>
      <c r="D3750" s="0" t="n">
        <v>20180814</v>
      </c>
      <c r="E3750" s="0" t="s">
        <v>2618</v>
      </c>
      <c r="F3750" s="0" t="n">
        <v>12000</v>
      </c>
      <c r="G3750" s="0" t="n">
        <v>98.46</v>
      </c>
      <c r="H3750" s="0" t="n">
        <v>4.020888</v>
      </c>
      <c r="J3750" s="224" t="n">
        <f aca="false">ROUND(D3750/10000,0)</f>
        <v>2018</v>
      </c>
      <c r="K3750" s="224" t="n">
        <f aca="false">ROUND((D3750-J3750*10000)/100,0)</f>
        <v>8</v>
      </c>
      <c r="L3750" s="224" t="n">
        <f aca="false">D3750-J3750*10000-K3750*100</f>
        <v>14</v>
      </c>
      <c r="M3750" s="325" t="n">
        <f aca="false">DATE(J3750,K3750,L3750)</f>
        <v>43326</v>
      </c>
      <c r="N3750" s="222" t="n">
        <f aca="false">M3750+E3750</f>
        <v>43326.6064467593</v>
      </c>
      <c r="O3750" s="0" t="n">
        <v>98.46</v>
      </c>
      <c r="P3750" s="0" t="n">
        <v>4.020888</v>
      </c>
      <c r="Q3750" s="0" t="s">
        <v>288</v>
      </c>
    </row>
    <row r="3751" customFormat="false" ht="15" hidden="false" customHeight="false" outlineLevel="0" collapsed="false">
      <c r="A3751" s="0" t="s">
        <v>2059</v>
      </c>
      <c r="B3751" s="0" t="s">
        <v>288</v>
      </c>
      <c r="C3751" s="0" t="s">
        <v>325</v>
      </c>
      <c r="D3751" s="0" t="n">
        <v>20180814</v>
      </c>
      <c r="E3751" s="0" t="s">
        <v>955</v>
      </c>
      <c r="F3751" s="0" t="n">
        <v>20000</v>
      </c>
      <c r="G3751" s="0" t="n">
        <v>98.26</v>
      </c>
      <c r="H3751" s="0" t="n">
        <v>4.069619</v>
      </c>
      <c r="J3751" s="224" t="n">
        <f aca="false">ROUND(D3751/10000,0)</f>
        <v>2018</v>
      </c>
      <c r="K3751" s="224" t="n">
        <f aca="false">ROUND((D3751-J3751*10000)/100,0)</f>
        <v>8</v>
      </c>
      <c r="L3751" s="224" t="n">
        <f aca="false">D3751-J3751*10000-K3751*100</f>
        <v>14</v>
      </c>
      <c r="M3751" s="325" t="n">
        <f aca="false">DATE(J3751,K3751,L3751)</f>
        <v>43326</v>
      </c>
      <c r="N3751" s="222" t="n">
        <f aca="false">M3751+E3751</f>
        <v>43326.6200578704</v>
      </c>
      <c r="O3751" s="0" t="n">
        <v>98.26</v>
      </c>
      <c r="P3751" s="0" t="n">
        <v>4.069619</v>
      </c>
      <c r="Q3751" s="0" t="s">
        <v>288</v>
      </c>
    </row>
    <row r="3752" customFormat="false" ht="15" hidden="false" customHeight="false" outlineLevel="0" collapsed="false">
      <c r="A3752" s="0" t="s">
        <v>2059</v>
      </c>
      <c r="B3752" s="0" t="s">
        <v>288</v>
      </c>
      <c r="C3752" s="0" t="s">
        <v>325</v>
      </c>
      <c r="D3752" s="0" t="n">
        <v>20180814</v>
      </c>
      <c r="E3752" s="0" t="s">
        <v>956</v>
      </c>
      <c r="F3752" s="0" t="n">
        <v>20000</v>
      </c>
      <c r="G3752" s="0" t="n">
        <v>98.26</v>
      </c>
      <c r="H3752" s="0" t="n">
        <v>4.069619</v>
      </c>
      <c r="J3752" s="224" t="n">
        <f aca="false">ROUND(D3752/10000,0)</f>
        <v>2018</v>
      </c>
      <c r="K3752" s="224" t="n">
        <f aca="false">ROUND((D3752-J3752*10000)/100,0)</f>
        <v>8</v>
      </c>
      <c r="L3752" s="224" t="n">
        <f aca="false">D3752-J3752*10000-K3752*100</f>
        <v>14</v>
      </c>
      <c r="M3752" s="325" t="n">
        <f aca="false">DATE(J3752,K3752,L3752)</f>
        <v>43326</v>
      </c>
      <c r="N3752" s="222" t="n">
        <f aca="false">M3752+E3752</f>
        <v>43326.6200694444</v>
      </c>
      <c r="O3752" s="0" t="n">
        <v>98.26</v>
      </c>
      <c r="P3752" s="0" t="n">
        <v>4.069619</v>
      </c>
      <c r="Q3752" s="0" t="s">
        <v>288</v>
      </c>
    </row>
    <row r="3753" customFormat="false" ht="15" hidden="false" customHeight="false" outlineLevel="0" collapsed="false">
      <c r="A3753" s="0" t="s">
        <v>2059</v>
      </c>
      <c r="B3753" s="0" t="s">
        <v>288</v>
      </c>
      <c r="C3753" s="0" t="s">
        <v>325</v>
      </c>
      <c r="D3753" s="0" t="n">
        <v>20180814</v>
      </c>
      <c r="E3753" s="0" t="s">
        <v>956</v>
      </c>
      <c r="F3753" s="0" t="n">
        <v>20000</v>
      </c>
      <c r="G3753" s="0" t="n">
        <v>98.26</v>
      </c>
      <c r="H3753" s="0" t="n">
        <v>4.069619</v>
      </c>
      <c r="J3753" s="224" t="n">
        <f aca="false">ROUND(D3753/10000,0)</f>
        <v>2018</v>
      </c>
      <c r="K3753" s="224" t="n">
        <f aca="false">ROUND((D3753-J3753*10000)/100,0)</f>
        <v>8</v>
      </c>
      <c r="L3753" s="224" t="n">
        <f aca="false">D3753-J3753*10000-K3753*100</f>
        <v>14</v>
      </c>
      <c r="M3753" s="325" t="n">
        <f aca="false">DATE(J3753,K3753,L3753)</f>
        <v>43326</v>
      </c>
      <c r="N3753" s="222" t="n">
        <f aca="false">M3753+E3753</f>
        <v>43326.6200694444</v>
      </c>
      <c r="O3753" s="0" t="n">
        <v>98.26</v>
      </c>
      <c r="P3753" s="0" t="n">
        <v>4.069619</v>
      </c>
      <c r="Q3753" s="0" t="s">
        <v>288</v>
      </c>
    </row>
    <row r="3754" customFormat="false" ht="15" hidden="false" customHeight="false" outlineLevel="0" collapsed="false">
      <c r="A3754" s="0" t="s">
        <v>2059</v>
      </c>
      <c r="B3754" s="0" t="s">
        <v>288</v>
      </c>
      <c r="C3754" s="0" t="s">
        <v>325</v>
      </c>
      <c r="D3754" s="0" t="n">
        <v>20180814</v>
      </c>
      <c r="E3754" s="0" t="s">
        <v>2619</v>
      </c>
      <c r="F3754" s="0" t="n">
        <v>20000</v>
      </c>
      <c r="G3754" s="0" t="n">
        <v>98.24</v>
      </c>
      <c r="H3754" s="0" t="n">
        <v>4.074498</v>
      </c>
      <c r="J3754" s="224" t="n">
        <f aca="false">ROUND(D3754/10000,0)</f>
        <v>2018</v>
      </c>
      <c r="K3754" s="224" t="n">
        <f aca="false">ROUND((D3754-J3754*10000)/100,0)</f>
        <v>8</v>
      </c>
      <c r="L3754" s="224" t="n">
        <f aca="false">D3754-J3754*10000-K3754*100</f>
        <v>14</v>
      </c>
      <c r="M3754" s="325" t="n">
        <f aca="false">DATE(J3754,K3754,L3754)</f>
        <v>43326</v>
      </c>
      <c r="N3754" s="222" t="n">
        <f aca="false">M3754+E3754</f>
        <v>43326.6500462963</v>
      </c>
      <c r="O3754" s="0" t="n">
        <v>98.24</v>
      </c>
      <c r="P3754" s="0" t="n">
        <v>4.074498</v>
      </c>
      <c r="Q3754" s="0" t="s">
        <v>288</v>
      </c>
    </row>
    <row r="3755" customFormat="false" ht="15" hidden="false" customHeight="false" outlineLevel="0" collapsed="false">
      <c r="A3755" s="0" t="s">
        <v>2059</v>
      </c>
      <c r="B3755" s="0" t="s">
        <v>288</v>
      </c>
      <c r="C3755" s="0" t="s">
        <v>325</v>
      </c>
      <c r="D3755" s="0" t="n">
        <v>20180814</v>
      </c>
      <c r="E3755" s="0" t="s">
        <v>2619</v>
      </c>
      <c r="F3755" s="0" t="n">
        <v>20000</v>
      </c>
      <c r="G3755" s="0" t="n">
        <v>99.59</v>
      </c>
      <c r="H3755" s="0" t="n">
        <v>3.747703</v>
      </c>
      <c r="J3755" s="224" t="n">
        <f aca="false">ROUND(D3755/10000,0)</f>
        <v>2018</v>
      </c>
      <c r="K3755" s="224" t="n">
        <f aca="false">ROUND((D3755-J3755*10000)/100,0)</f>
        <v>8</v>
      </c>
      <c r="L3755" s="224" t="n">
        <f aca="false">D3755-J3755*10000-K3755*100</f>
        <v>14</v>
      </c>
      <c r="M3755" s="325" t="n">
        <f aca="false">DATE(J3755,K3755,L3755)</f>
        <v>43326</v>
      </c>
      <c r="N3755" s="222" t="n">
        <f aca="false">M3755+E3755</f>
        <v>43326.6500462963</v>
      </c>
      <c r="O3755" s="0" t="n">
        <v>99.59</v>
      </c>
      <c r="P3755" s="0" t="n">
        <v>3.747703</v>
      </c>
      <c r="Q3755" s="0" t="s">
        <v>288</v>
      </c>
    </row>
    <row r="3756" customFormat="false" ht="15" hidden="false" customHeight="false" outlineLevel="0" collapsed="false">
      <c r="A3756" s="0" t="s">
        <v>2059</v>
      </c>
      <c r="B3756" s="0" t="s">
        <v>288</v>
      </c>
      <c r="C3756" s="0" t="s">
        <v>325</v>
      </c>
      <c r="D3756" s="0" t="n">
        <v>20180814</v>
      </c>
      <c r="E3756" s="0" t="s">
        <v>2620</v>
      </c>
      <c r="F3756" s="0" t="n">
        <v>176000</v>
      </c>
      <c r="G3756" s="0" t="n">
        <v>98.25</v>
      </c>
      <c r="H3756" s="0" t="n">
        <v>4.072059</v>
      </c>
      <c r="J3756" s="224" t="n">
        <f aca="false">ROUND(D3756/10000,0)</f>
        <v>2018</v>
      </c>
      <c r="K3756" s="224" t="n">
        <f aca="false">ROUND((D3756-J3756*10000)/100,0)</f>
        <v>8</v>
      </c>
      <c r="L3756" s="224" t="n">
        <f aca="false">D3756-J3756*10000-K3756*100</f>
        <v>14</v>
      </c>
      <c r="M3756" s="325" t="n">
        <f aca="false">DATE(J3756,K3756,L3756)</f>
        <v>43326</v>
      </c>
      <c r="N3756" s="222" t="n">
        <f aca="false">M3756+E3756</f>
        <v>43326.6509606482</v>
      </c>
      <c r="O3756" s="0" t="n">
        <v>98.25</v>
      </c>
      <c r="P3756" s="0" t="n">
        <v>4.072059</v>
      </c>
      <c r="Q3756" s="0" t="s">
        <v>288</v>
      </c>
    </row>
    <row r="3757" customFormat="false" ht="15" hidden="false" customHeight="false" outlineLevel="0" collapsed="false">
      <c r="A3757" s="0" t="s">
        <v>2059</v>
      </c>
      <c r="B3757" s="0" t="s">
        <v>288</v>
      </c>
      <c r="C3757" s="0" t="s">
        <v>325</v>
      </c>
      <c r="D3757" s="0" t="n">
        <v>20180814</v>
      </c>
      <c r="E3757" s="0" t="s">
        <v>1095</v>
      </c>
      <c r="F3757" s="0" t="n">
        <v>176000</v>
      </c>
      <c r="G3757" s="0" t="n">
        <v>98.26</v>
      </c>
      <c r="H3757" s="0" t="n">
        <v>4.069619</v>
      </c>
      <c r="J3757" s="224" t="n">
        <f aca="false">ROUND(D3757/10000,0)</f>
        <v>2018</v>
      </c>
      <c r="K3757" s="224" t="n">
        <f aca="false">ROUND((D3757-J3757*10000)/100,0)</f>
        <v>8</v>
      </c>
      <c r="L3757" s="224" t="n">
        <f aca="false">D3757-J3757*10000-K3757*100</f>
        <v>14</v>
      </c>
      <c r="M3757" s="325" t="n">
        <f aca="false">DATE(J3757,K3757,L3757)</f>
        <v>43326</v>
      </c>
      <c r="N3757" s="222" t="n">
        <f aca="false">M3757+E3757</f>
        <v>43326.6509722222</v>
      </c>
      <c r="O3757" s="0" t="n">
        <v>98.26</v>
      </c>
      <c r="P3757" s="0" t="n">
        <v>4.069619</v>
      </c>
      <c r="Q3757" s="0" t="s">
        <v>288</v>
      </c>
    </row>
    <row r="3758" customFormat="false" ht="15" hidden="false" customHeight="false" outlineLevel="0" collapsed="false">
      <c r="A3758" s="0" t="s">
        <v>2059</v>
      </c>
      <c r="B3758" s="0" t="s">
        <v>288</v>
      </c>
      <c r="C3758" s="0" t="s">
        <v>325</v>
      </c>
      <c r="D3758" s="0" t="n">
        <v>20180814</v>
      </c>
      <c r="E3758" s="0" t="s">
        <v>2621</v>
      </c>
      <c r="F3758" s="0" t="n">
        <v>100000</v>
      </c>
      <c r="G3758" s="0" t="n">
        <v>98.574</v>
      </c>
      <c r="H3758" s="0" t="n">
        <v>3.993162</v>
      </c>
      <c r="J3758" s="224" t="n">
        <f aca="false">ROUND(D3758/10000,0)</f>
        <v>2018</v>
      </c>
      <c r="K3758" s="224" t="n">
        <f aca="false">ROUND((D3758-J3758*10000)/100,0)</f>
        <v>8</v>
      </c>
      <c r="L3758" s="224" t="n">
        <f aca="false">D3758-J3758*10000-K3758*100</f>
        <v>14</v>
      </c>
      <c r="M3758" s="325" t="n">
        <f aca="false">DATE(J3758,K3758,L3758)</f>
        <v>43326</v>
      </c>
      <c r="N3758" s="222" t="n">
        <f aca="false">M3758+E3758</f>
        <v>43326.6717476852</v>
      </c>
      <c r="O3758" s="0" t="n">
        <v>98.574</v>
      </c>
      <c r="P3758" s="0" t="n">
        <v>3.993162</v>
      </c>
      <c r="Q3758" s="0" t="s">
        <v>288</v>
      </c>
    </row>
    <row r="3759" customFormat="false" ht="15" hidden="false" customHeight="false" outlineLevel="0" collapsed="false">
      <c r="A3759" s="0" t="s">
        <v>2059</v>
      </c>
      <c r="B3759" s="0" t="s">
        <v>288</v>
      </c>
      <c r="C3759" s="0" t="s">
        <v>325</v>
      </c>
      <c r="D3759" s="0" t="n">
        <v>20180814</v>
      </c>
      <c r="E3759" s="0" t="s">
        <v>2622</v>
      </c>
      <c r="F3759" s="0" t="n">
        <v>100000</v>
      </c>
      <c r="G3759" s="0" t="n">
        <v>98.451</v>
      </c>
      <c r="H3759" s="0" t="n">
        <v>4.023078</v>
      </c>
      <c r="J3759" s="224" t="n">
        <f aca="false">ROUND(D3759/10000,0)</f>
        <v>2018</v>
      </c>
      <c r="K3759" s="224" t="n">
        <f aca="false">ROUND((D3759-J3759*10000)/100,0)</f>
        <v>8</v>
      </c>
      <c r="L3759" s="224" t="n">
        <f aca="false">D3759-J3759*10000-K3759*100</f>
        <v>14</v>
      </c>
      <c r="M3759" s="325" t="n">
        <f aca="false">DATE(J3759,K3759,L3759)</f>
        <v>43326</v>
      </c>
      <c r="N3759" s="222" t="n">
        <f aca="false">M3759+E3759</f>
        <v>43326.6723611111</v>
      </c>
      <c r="O3759" s="0" t="n">
        <v>98.451</v>
      </c>
      <c r="P3759" s="0" t="n">
        <v>4.023078</v>
      </c>
      <c r="Q3759" s="0" t="s">
        <v>288</v>
      </c>
    </row>
    <row r="3760" customFormat="false" ht="15" hidden="false" customHeight="false" outlineLevel="0" collapsed="false">
      <c r="A3760" s="0" t="s">
        <v>2059</v>
      </c>
      <c r="B3760" s="0" t="s">
        <v>288</v>
      </c>
      <c r="C3760" s="0" t="s">
        <v>325</v>
      </c>
      <c r="D3760" s="0" t="n">
        <v>20180815</v>
      </c>
      <c r="E3760" s="0" t="s">
        <v>2623</v>
      </c>
      <c r="F3760" s="0" t="n">
        <v>1750000</v>
      </c>
      <c r="G3760" s="0" t="n">
        <v>98.305</v>
      </c>
      <c r="H3760" s="0" t="n">
        <v>4.058889</v>
      </c>
      <c r="J3760" s="224" t="n">
        <f aca="false">ROUND(D3760/10000,0)</f>
        <v>2018</v>
      </c>
      <c r="K3760" s="224" t="n">
        <f aca="false">ROUND((D3760-J3760*10000)/100,0)</f>
        <v>8</v>
      </c>
      <c r="L3760" s="224" t="n">
        <f aca="false">D3760-J3760*10000-K3760*100</f>
        <v>15</v>
      </c>
      <c r="M3760" s="325" t="n">
        <f aca="false">DATE(J3760,K3760,L3760)</f>
        <v>43327</v>
      </c>
      <c r="N3760" s="222" t="n">
        <f aca="false">M3760+E3760</f>
        <v>43327.3036574074</v>
      </c>
      <c r="O3760" s="0" t="n">
        <v>98.305</v>
      </c>
      <c r="P3760" s="0" t="n">
        <v>4.058889</v>
      </c>
      <c r="Q3760" s="0" t="s">
        <v>288</v>
      </c>
    </row>
    <row r="3761" customFormat="false" ht="15" hidden="false" customHeight="false" outlineLevel="0" collapsed="false">
      <c r="A3761" s="0" t="s">
        <v>2059</v>
      </c>
      <c r="B3761" s="0" t="s">
        <v>288</v>
      </c>
      <c r="C3761" s="0" t="s">
        <v>325</v>
      </c>
      <c r="D3761" s="0" t="n">
        <v>20180815</v>
      </c>
      <c r="E3761" s="0" t="s">
        <v>2624</v>
      </c>
      <c r="F3761" s="0" t="n">
        <v>300000</v>
      </c>
      <c r="G3761" s="0" t="n">
        <v>98.365</v>
      </c>
      <c r="H3761" s="0" t="n">
        <v>4.044257</v>
      </c>
      <c r="J3761" s="224" t="n">
        <f aca="false">ROUND(D3761/10000,0)</f>
        <v>2018</v>
      </c>
      <c r="K3761" s="224" t="n">
        <f aca="false">ROUND((D3761-J3761*10000)/100,0)</f>
        <v>8</v>
      </c>
      <c r="L3761" s="224" t="n">
        <f aca="false">D3761-J3761*10000-K3761*100</f>
        <v>15</v>
      </c>
      <c r="M3761" s="325" t="n">
        <f aca="false">DATE(J3761,K3761,L3761)</f>
        <v>43327</v>
      </c>
      <c r="N3761" s="222" t="n">
        <f aca="false">M3761+E3761</f>
        <v>43327.3485069444</v>
      </c>
      <c r="O3761" s="0" t="n">
        <v>98.365</v>
      </c>
      <c r="P3761" s="0" t="n">
        <v>4.044257</v>
      </c>
      <c r="Q3761" s="0" t="s">
        <v>288</v>
      </c>
    </row>
    <row r="3762" customFormat="false" ht="15" hidden="false" customHeight="false" outlineLevel="0" collapsed="false">
      <c r="A3762" s="0" t="s">
        <v>2059</v>
      </c>
      <c r="B3762" s="0" t="s">
        <v>288</v>
      </c>
      <c r="C3762" s="0" t="s">
        <v>325</v>
      </c>
      <c r="D3762" s="0" t="n">
        <v>20180815</v>
      </c>
      <c r="E3762" s="0" t="s">
        <v>2625</v>
      </c>
      <c r="F3762" s="0" t="n">
        <v>130000</v>
      </c>
      <c r="G3762" s="0" t="n">
        <v>98.262</v>
      </c>
      <c r="H3762" s="0" t="n">
        <v>4.068881</v>
      </c>
      <c r="J3762" s="224" t="n">
        <f aca="false">ROUND(D3762/10000,0)</f>
        <v>2018</v>
      </c>
      <c r="K3762" s="224" t="n">
        <f aca="false">ROUND((D3762-J3762*10000)/100,0)</f>
        <v>8</v>
      </c>
      <c r="L3762" s="224" t="n">
        <f aca="false">D3762-J3762*10000-K3762*100</f>
        <v>15</v>
      </c>
      <c r="M3762" s="325" t="n">
        <f aca="false">DATE(J3762,K3762,L3762)</f>
        <v>43327</v>
      </c>
      <c r="N3762" s="222" t="n">
        <f aca="false">M3762+E3762</f>
        <v>43327.3788425926</v>
      </c>
      <c r="O3762" s="0" t="n">
        <v>98.262</v>
      </c>
      <c r="P3762" s="0" t="n">
        <v>4.068881</v>
      </c>
      <c r="Q3762" s="0" t="s">
        <v>288</v>
      </c>
    </row>
    <row r="3763" customFormat="false" ht="15" hidden="false" customHeight="false" outlineLevel="0" collapsed="false">
      <c r="A3763" s="0" t="s">
        <v>2059</v>
      </c>
      <c r="B3763" s="0" t="s">
        <v>288</v>
      </c>
      <c r="C3763" s="0" t="s">
        <v>325</v>
      </c>
      <c r="D3763" s="0" t="n">
        <v>20180815</v>
      </c>
      <c r="E3763" s="0" t="s">
        <v>2626</v>
      </c>
      <c r="F3763" s="0" t="n">
        <v>25000</v>
      </c>
      <c r="G3763" s="0" t="n">
        <v>99.337</v>
      </c>
      <c r="H3763" s="0" t="n">
        <v>3.808657</v>
      </c>
      <c r="J3763" s="224" t="n">
        <f aca="false">ROUND(D3763/10000,0)</f>
        <v>2018</v>
      </c>
      <c r="K3763" s="224" t="n">
        <f aca="false">ROUND((D3763-J3763*10000)/100,0)</f>
        <v>8</v>
      </c>
      <c r="L3763" s="224" t="n">
        <f aca="false">D3763-J3763*10000-K3763*100</f>
        <v>15</v>
      </c>
      <c r="M3763" s="325" t="n">
        <f aca="false">DATE(J3763,K3763,L3763)</f>
        <v>43327</v>
      </c>
      <c r="N3763" s="222" t="n">
        <f aca="false">M3763+E3763</f>
        <v>43327.3998958333</v>
      </c>
      <c r="O3763" s="0" t="n">
        <v>99.337</v>
      </c>
      <c r="P3763" s="0" t="n">
        <v>3.808657</v>
      </c>
      <c r="Q3763" s="0" t="s">
        <v>288</v>
      </c>
    </row>
    <row r="3764" customFormat="false" ht="15" hidden="false" customHeight="false" outlineLevel="0" collapsed="false">
      <c r="A3764" s="0" t="s">
        <v>2059</v>
      </c>
      <c r="B3764" s="0" t="s">
        <v>288</v>
      </c>
      <c r="C3764" s="0" t="s">
        <v>325</v>
      </c>
      <c r="D3764" s="0" t="n">
        <v>20180815</v>
      </c>
      <c r="E3764" s="0" t="s">
        <v>2627</v>
      </c>
      <c r="F3764" s="0" t="n">
        <v>130000</v>
      </c>
      <c r="G3764" s="0" t="n">
        <v>98.251</v>
      </c>
      <c r="H3764" s="0" t="n">
        <v>4.072067</v>
      </c>
      <c r="J3764" s="224" t="n">
        <f aca="false">ROUND(D3764/10000,0)</f>
        <v>2018</v>
      </c>
      <c r="K3764" s="224" t="n">
        <f aca="false">ROUND((D3764-J3764*10000)/100,0)</f>
        <v>8</v>
      </c>
      <c r="L3764" s="224" t="n">
        <f aca="false">D3764-J3764*10000-K3764*100</f>
        <v>15</v>
      </c>
      <c r="M3764" s="325" t="n">
        <f aca="false">DATE(J3764,K3764,L3764)</f>
        <v>43327</v>
      </c>
      <c r="N3764" s="222" t="n">
        <f aca="false">M3764+E3764</f>
        <v>43327.4227430556</v>
      </c>
      <c r="O3764" s="0" t="n">
        <v>98.251</v>
      </c>
      <c r="P3764" s="0" t="n">
        <v>4.072067</v>
      </c>
      <c r="Q3764" s="0" t="s">
        <v>288</v>
      </c>
    </row>
    <row r="3765" customFormat="false" ht="15" hidden="false" customHeight="false" outlineLevel="0" collapsed="false">
      <c r="A3765" s="0" t="s">
        <v>2059</v>
      </c>
      <c r="B3765" s="0" t="s">
        <v>288</v>
      </c>
      <c r="C3765" s="0" t="s">
        <v>325</v>
      </c>
      <c r="D3765" s="0" t="n">
        <v>20180815</v>
      </c>
      <c r="E3765" s="0" t="s">
        <v>1699</v>
      </c>
      <c r="F3765" s="0" t="n">
        <v>200000</v>
      </c>
      <c r="G3765" s="0" t="n">
        <v>98.36</v>
      </c>
      <c r="H3765" s="0" t="n">
        <v>4.045476</v>
      </c>
      <c r="J3765" s="224" t="n">
        <f aca="false">ROUND(D3765/10000,0)</f>
        <v>2018</v>
      </c>
      <c r="K3765" s="224" t="n">
        <f aca="false">ROUND((D3765-J3765*10000)/100,0)</f>
        <v>8</v>
      </c>
      <c r="L3765" s="224" t="n">
        <f aca="false">D3765-J3765*10000-K3765*100</f>
        <v>15</v>
      </c>
      <c r="M3765" s="325" t="n">
        <f aca="false">DATE(J3765,K3765,L3765)</f>
        <v>43327</v>
      </c>
      <c r="N3765" s="222" t="n">
        <f aca="false">M3765+E3765</f>
        <v>43327.4339930556</v>
      </c>
      <c r="O3765" s="0" t="n">
        <v>98.36</v>
      </c>
      <c r="P3765" s="0" t="n">
        <v>4.045476</v>
      </c>
      <c r="Q3765" s="0" t="s">
        <v>288</v>
      </c>
    </row>
    <row r="3766" customFormat="false" ht="15" hidden="false" customHeight="false" outlineLevel="0" collapsed="false">
      <c r="A3766" s="0" t="s">
        <v>2059</v>
      </c>
      <c r="B3766" s="0" t="s">
        <v>288</v>
      </c>
      <c r="C3766" s="0" t="s">
        <v>325</v>
      </c>
      <c r="D3766" s="0" t="n">
        <v>20180815</v>
      </c>
      <c r="E3766" s="0" t="s">
        <v>2628</v>
      </c>
      <c r="F3766" s="0" t="n">
        <v>200000</v>
      </c>
      <c r="G3766" s="0" t="n">
        <v>98.329</v>
      </c>
      <c r="H3766" s="0" t="n">
        <v>4.053035</v>
      </c>
      <c r="J3766" s="224" t="n">
        <f aca="false">ROUND(D3766/10000,0)</f>
        <v>2018</v>
      </c>
      <c r="K3766" s="224" t="n">
        <f aca="false">ROUND((D3766-J3766*10000)/100,0)</f>
        <v>8</v>
      </c>
      <c r="L3766" s="224" t="n">
        <f aca="false">D3766-J3766*10000-K3766*100</f>
        <v>15</v>
      </c>
      <c r="M3766" s="325" t="n">
        <f aca="false">DATE(J3766,K3766,L3766)</f>
        <v>43327</v>
      </c>
      <c r="N3766" s="222" t="n">
        <f aca="false">M3766+E3766</f>
        <v>43327.4340162037</v>
      </c>
      <c r="O3766" s="0" t="n">
        <v>98.329</v>
      </c>
      <c r="P3766" s="0" t="n">
        <v>4.053035</v>
      </c>
      <c r="Q3766" s="0" t="s">
        <v>288</v>
      </c>
    </row>
    <row r="3767" customFormat="false" ht="15" hidden="false" customHeight="false" outlineLevel="0" collapsed="false">
      <c r="A3767" s="0" t="s">
        <v>2059</v>
      </c>
      <c r="B3767" s="0" t="s">
        <v>288</v>
      </c>
      <c r="C3767" s="0" t="s">
        <v>325</v>
      </c>
      <c r="D3767" s="0" t="n">
        <v>20180815</v>
      </c>
      <c r="E3767" s="0" t="s">
        <v>377</v>
      </c>
      <c r="F3767" s="0" t="n">
        <v>2000</v>
      </c>
      <c r="G3767" s="0" t="n">
        <v>98.149</v>
      </c>
      <c r="H3767" s="0" t="n">
        <v>4.096981</v>
      </c>
      <c r="J3767" s="224" t="n">
        <f aca="false">ROUND(D3767/10000,0)</f>
        <v>2018</v>
      </c>
      <c r="K3767" s="224" t="n">
        <f aca="false">ROUND((D3767-J3767*10000)/100,0)</f>
        <v>8</v>
      </c>
      <c r="L3767" s="224" t="n">
        <f aca="false">D3767-J3767*10000-K3767*100</f>
        <v>15</v>
      </c>
      <c r="M3767" s="325" t="n">
        <f aca="false">DATE(J3767,K3767,L3767)</f>
        <v>43327</v>
      </c>
      <c r="N3767" s="222" t="n">
        <f aca="false">M3767+E3767</f>
        <v>43327.4831134259</v>
      </c>
      <c r="O3767" s="0" t="n">
        <v>98.149</v>
      </c>
      <c r="P3767" s="0" t="n">
        <v>4.096981</v>
      </c>
      <c r="Q3767" s="0" t="s">
        <v>288</v>
      </c>
    </row>
    <row r="3768" customFormat="false" ht="15" hidden="false" customHeight="false" outlineLevel="0" collapsed="false">
      <c r="A3768" s="0" t="s">
        <v>2059</v>
      </c>
      <c r="B3768" s="0" t="s">
        <v>288</v>
      </c>
      <c r="C3768" s="0" t="s">
        <v>325</v>
      </c>
      <c r="D3768" s="0" t="n">
        <v>20180815</v>
      </c>
      <c r="E3768" s="0" t="s">
        <v>2629</v>
      </c>
      <c r="F3768" s="0" t="n">
        <v>3000</v>
      </c>
      <c r="G3768" s="0" t="n">
        <v>97.943667</v>
      </c>
      <c r="H3768" s="0" t="n">
        <v>4.147226</v>
      </c>
      <c r="J3768" s="224" t="n">
        <f aca="false">ROUND(D3768/10000,0)</f>
        <v>2018</v>
      </c>
      <c r="K3768" s="224" t="n">
        <f aca="false">ROUND((D3768-J3768*10000)/100,0)</f>
        <v>8</v>
      </c>
      <c r="L3768" s="224" t="n">
        <f aca="false">D3768-J3768*10000-K3768*100</f>
        <v>15</v>
      </c>
      <c r="M3768" s="325" t="n">
        <f aca="false">DATE(J3768,K3768,L3768)</f>
        <v>43327</v>
      </c>
      <c r="N3768" s="222" t="n">
        <f aca="false">M3768+E3768</f>
        <v>43327.4890856482</v>
      </c>
      <c r="O3768" s="0" t="n">
        <v>97.943667</v>
      </c>
      <c r="P3768" s="0" t="n">
        <v>4.147226</v>
      </c>
      <c r="Q3768" s="0" t="s">
        <v>288</v>
      </c>
    </row>
    <row r="3769" customFormat="false" ht="15" hidden="false" customHeight="false" outlineLevel="0" collapsed="false">
      <c r="A3769" s="0" t="s">
        <v>2059</v>
      </c>
      <c r="B3769" s="0" t="s">
        <v>288</v>
      </c>
      <c r="C3769" s="0" t="s">
        <v>325</v>
      </c>
      <c r="D3769" s="0" t="n">
        <v>20180815</v>
      </c>
      <c r="E3769" s="0" t="s">
        <v>2629</v>
      </c>
      <c r="F3769" s="0" t="n">
        <v>3000</v>
      </c>
      <c r="G3769" s="0" t="n">
        <v>98.235</v>
      </c>
      <c r="H3769" s="0" t="n">
        <v>4.075973</v>
      </c>
      <c r="J3769" s="224" t="n">
        <f aca="false">ROUND(D3769/10000,0)</f>
        <v>2018</v>
      </c>
      <c r="K3769" s="224" t="n">
        <f aca="false">ROUND((D3769-J3769*10000)/100,0)</f>
        <v>8</v>
      </c>
      <c r="L3769" s="224" t="n">
        <f aca="false">D3769-J3769*10000-K3769*100</f>
        <v>15</v>
      </c>
      <c r="M3769" s="325" t="n">
        <f aca="false">DATE(J3769,K3769,L3769)</f>
        <v>43327</v>
      </c>
      <c r="N3769" s="222" t="n">
        <f aca="false">M3769+E3769</f>
        <v>43327.4890856482</v>
      </c>
      <c r="O3769" s="0" t="n">
        <v>98.235</v>
      </c>
      <c r="P3769" s="0" t="n">
        <v>4.075973</v>
      </c>
      <c r="Q3769" s="0" t="s">
        <v>288</v>
      </c>
    </row>
    <row r="3770" customFormat="false" ht="15" hidden="false" customHeight="false" outlineLevel="0" collapsed="false">
      <c r="A3770" s="0" t="s">
        <v>2059</v>
      </c>
      <c r="B3770" s="0" t="s">
        <v>288</v>
      </c>
      <c r="C3770" s="0" t="s">
        <v>325</v>
      </c>
      <c r="D3770" s="0" t="n">
        <v>20180815</v>
      </c>
      <c r="E3770" s="0" t="s">
        <v>2630</v>
      </c>
      <c r="F3770" s="0" t="n">
        <v>15000</v>
      </c>
      <c r="G3770" s="0" t="n">
        <v>98.39</v>
      </c>
      <c r="H3770" s="0" t="n">
        <v>4.038164</v>
      </c>
      <c r="J3770" s="224" t="n">
        <f aca="false">ROUND(D3770/10000,0)</f>
        <v>2018</v>
      </c>
      <c r="K3770" s="224" t="n">
        <f aca="false">ROUND((D3770-J3770*10000)/100,0)</f>
        <v>8</v>
      </c>
      <c r="L3770" s="224" t="n">
        <f aca="false">D3770-J3770*10000-K3770*100</f>
        <v>15</v>
      </c>
      <c r="M3770" s="325" t="n">
        <f aca="false">DATE(J3770,K3770,L3770)</f>
        <v>43327</v>
      </c>
      <c r="N3770" s="222" t="n">
        <f aca="false">M3770+E3770</f>
        <v>43327.4902083333</v>
      </c>
      <c r="O3770" s="0" t="n">
        <v>98.39</v>
      </c>
      <c r="P3770" s="0" t="n">
        <v>4.038164</v>
      </c>
      <c r="Q3770" s="0" t="s">
        <v>288</v>
      </c>
    </row>
    <row r="3771" customFormat="false" ht="15" hidden="false" customHeight="false" outlineLevel="0" collapsed="false">
      <c r="A3771" s="0" t="s">
        <v>2059</v>
      </c>
      <c r="B3771" s="0" t="s">
        <v>288</v>
      </c>
      <c r="C3771" s="0" t="s">
        <v>325</v>
      </c>
      <c r="D3771" s="0" t="n">
        <v>20180815</v>
      </c>
      <c r="E3771" s="0" t="s">
        <v>2630</v>
      </c>
      <c r="F3771" s="0" t="n">
        <v>15000</v>
      </c>
      <c r="G3771" s="0" t="n">
        <v>99.742</v>
      </c>
      <c r="H3771" s="0" t="n">
        <v>3.71128</v>
      </c>
      <c r="J3771" s="224" t="n">
        <f aca="false">ROUND(D3771/10000,0)</f>
        <v>2018</v>
      </c>
      <c r="K3771" s="224" t="n">
        <f aca="false">ROUND((D3771-J3771*10000)/100,0)</f>
        <v>8</v>
      </c>
      <c r="L3771" s="224" t="n">
        <f aca="false">D3771-J3771*10000-K3771*100</f>
        <v>15</v>
      </c>
      <c r="M3771" s="325" t="n">
        <f aca="false">DATE(J3771,K3771,L3771)</f>
        <v>43327</v>
      </c>
      <c r="N3771" s="222" t="n">
        <f aca="false">M3771+E3771</f>
        <v>43327.4902083333</v>
      </c>
      <c r="O3771" s="0" t="n">
        <v>99.742</v>
      </c>
      <c r="P3771" s="0" t="n">
        <v>3.71128</v>
      </c>
      <c r="Q3771" s="0" t="s">
        <v>288</v>
      </c>
    </row>
    <row r="3772" customFormat="false" ht="15" hidden="false" customHeight="false" outlineLevel="0" collapsed="false">
      <c r="A3772" s="0" t="s">
        <v>2059</v>
      </c>
      <c r="B3772" s="0" t="s">
        <v>288</v>
      </c>
      <c r="C3772" s="0" t="s">
        <v>325</v>
      </c>
      <c r="D3772" s="0" t="n">
        <v>20180815</v>
      </c>
      <c r="E3772" s="0" t="s">
        <v>2631</v>
      </c>
      <c r="F3772" s="0" t="n">
        <v>150000</v>
      </c>
      <c r="G3772" s="0" t="n">
        <v>98.14</v>
      </c>
      <c r="H3772" s="0" t="n">
        <v>4.099181</v>
      </c>
      <c r="J3772" s="224" t="n">
        <f aca="false">ROUND(D3772/10000,0)</f>
        <v>2018</v>
      </c>
      <c r="K3772" s="224" t="n">
        <f aca="false">ROUND((D3772-J3772*10000)/100,0)</f>
        <v>8</v>
      </c>
      <c r="L3772" s="224" t="n">
        <f aca="false">D3772-J3772*10000-K3772*100</f>
        <v>15</v>
      </c>
      <c r="M3772" s="325" t="n">
        <f aca="false">DATE(J3772,K3772,L3772)</f>
        <v>43327</v>
      </c>
      <c r="N3772" s="222" t="n">
        <f aca="false">M3772+E3772</f>
        <v>43327.5037962963</v>
      </c>
      <c r="O3772" s="0" t="n">
        <v>98.14</v>
      </c>
      <c r="P3772" s="0" t="n">
        <v>4.099181</v>
      </c>
      <c r="Q3772" s="0" t="s">
        <v>288</v>
      </c>
    </row>
    <row r="3773" customFormat="false" ht="15" hidden="false" customHeight="false" outlineLevel="0" collapsed="false">
      <c r="A3773" s="0" t="s">
        <v>2059</v>
      </c>
      <c r="B3773" s="0" t="s">
        <v>288</v>
      </c>
      <c r="C3773" s="0" t="s">
        <v>325</v>
      </c>
      <c r="D3773" s="0" t="n">
        <v>20180815</v>
      </c>
      <c r="E3773" s="0" t="s">
        <v>2631</v>
      </c>
      <c r="F3773" s="0" t="n">
        <v>150000</v>
      </c>
      <c r="G3773" s="0" t="n">
        <v>98.14</v>
      </c>
      <c r="H3773" s="0" t="n">
        <v>4.099181</v>
      </c>
      <c r="J3773" s="224" t="n">
        <f aca="false">ROUND(D3773/10000,0)</f>
        <v>2018</v>
      </c>
      <c r="K3773" s="224" t="n">
        <f aca="false">ROUND((D3773-J3773*10000)/100,0)</f>
        <v>8</v>
      </c>
      <c r="L3773" s="224" t="n">
        <f aca="false">D3773-J3773*10000-K3773*100</f>
        <v>15</v>
      </c>
      <c r="M3773" s="325" t="n">
        <f aca="false">DATE(J3773,K3773,L3773)</f>
        <v>43327</v>
      </c>
      <c r="N3773" s="222" t="n">
        <f aca="false">M3773+E3773</f>
        <v>43327.5037962963</v>
      </c>
      <c r="O3773" s="0" t="n">
        <v>98.14</v>
      </c>
      <c r="P3773" s="0" t="n">
        <v>4.099181</v>
      </c>
      <c r="Q3773" s="0" t="s">
        <v>288</v>
      </c>
    </row>
    <row r="3774" customFormat="false" ht="15" hidden="false" customHeight="false" outlineLevel="0" collapsed="false">
      <c r="A3774" s="0" t="s">
        <v>2059</v>
      </c>
      <c r="B3774" s="0" t="s">
        <v>288</v>
      </c>
      <c r="C3774" s="0" t="s">
        <v>325</v>
      </c>
      <c r="D3774" s="0" t="n">
        <v>20180815</v>
      </c>
      <c r="E3774" s="0" t="s">
        <v>2632</v>
      </c>
      <c r="F3774" s="0" t="n">
        <v>7000</v>
      </c>
      <c r="G3774" s="0" t="n">
        <v>98.357</v>
      </c>
      <c r="H3774" s="0" t="n">
        <v>4.046208</v>
      </c>
      <c r="J3774" s="224" t="n">
        <f aca="false">ROUND(D3774/10000,0)</f>
        <v>2018</v>
      </c>
      <c r="K3774" s="224" t="n">
        <f aca="false">ROUND((D3774-J3774*10000)/100,0)</f>
        <v>8</v>
      </c>
      <c r="L3774" s="224" t="n">
        <f aca="false">D3774-J3774*10000-K3774*100</f>
        <v>15</v>
      </c>
      <c r="M3774" s="325" t="n">
        <f aca="false">DATE(J3774,K3774,L3774)</f>
        <v>43327</v>
      </c>
      <c r="N3774" s="222" t="n">
        <f aca="false">M3774+E3774</f>
        <v>43327.5097222222</v>
      </c>
      <c r="O3774" s="0" t="n">
        <v>98.357</v>
      </c>
      <c r="P3774" s="0" t="n">
        <v>4.046208</v>
      </c>
      <c r="Q3774" s="0" t="s">
        <v>288</v>
      </c>
    </row>
    <row r="3775" customFormat="false" ht="15" hidden="false" customHeight="false" outlineLevel="0" collapsed="false">
      <c r="A3775" s="0" t="s">
        <v>2059</v>
      </c>
      <c r="B3775" s="0" t="s">
        <v>288</v>
      </c>
      <c r="C3775" s="0" t="s">
        <v>325</v>
      </c>
      <c r="D3775" s="0" t="n">
        <v>20180815</v>
      </c>
      <c r="E3775" s="0" t="s">
        <v>2633</v>
      </c>
      <c r="F3775" s="0" t="n">
        <v>7000</v>
      </c>
      <c r="G3775" s="0" t="n">
        <v>98.357</v>
      </c>
      <c r="H3775" s="0" t="n">
        <v>4.046208</v>
      </c>
      <c r="J3775" s="224" t="n">
        <f aca="false">ROUND(D3775/10000,0)</f>
        <v>2018</v>
      </c>
      <c r="K3775" s="224" t="n">
        <f aca="false">ROUND((D3775-J3775*10000)/100,0)</f>
        <v>8</v>
      </c>
      <c r="L3775" s="224" t="n">
        <f aca="false">D3775-J3775*10000-K3775*100</f>
        <v>15</v>
      </c>
      <c r="M3775" s="325" t="n">
        <f aca="false">DATE(J3775,K3775,L3775)</f>
        <v>43327</v>
      </c>
      <c r="N3775" s="222" t="n">
        <f aca="false">M3775+E3775</f>
        <v>43327.5098032407</v>
      </c>
      <c r="O3775" s="0" t="n">
        <v>98.357</v>
      </c>
      <c r="P3775" s="0" t="n">
        <v>4.046208</v>
      </c>
      <c r="Q3775" s="0" t="s">
        <v>288</v>
      </c>
    </row>
    <row r="3776" customFormat="false" ht="15" hidden="false" customHeight="false" outlineLevel="0" collapsed="false">
      <c r="A3776" s="0" t="s">
        <v>2059</v>
      </c>
      <c r="B3776" s="0" t="s">
        <v>288</v>
      </c>
      <c r="C3776" s="0" t="s">
        <v>325</v>
      </c>
      <c r="D3776" s="0" t="n">
        <v>20180815</v>
      </c>
      <c r="E3776" s="0" t="s">
        <v>2634</v>
      </c>
      <c r="F3776" s="0" t="n">
        <v>3750000</v>
      </c>
      <c r="G3776" s="0" t="n">
        <v>98.131</v>
      </c>
      <c r="H3776" s="0" t="n">
        <v>4.101381</v>
      </c>
      <c r="J3776" s="224" t="n">
        <f aca="false">ROUND(D3776/10000,0)</f>
        <v>2018</v>
      </c>
      <c r="K3776" s="224" t="n">
        <f aca="false">ROUND((D3776-J3776*10000)/100,0)</f>
        <v>8</v>
      </c>
      <c r="L3776" s="224" t="n">
        <f aca="false">D3776-J3776*10000-K3776*100</f>
        <v>15</v>
      </c>
      <c r="M3776" s="325" t="n">
        <f aca="false">DATE(J3776,K3776,L3776)</f>
        <v>43327</v>
      </c>
      <c r="N3776" s="222" t="n">
        <f aca="false">M3776+E3776</f>
        <v>43327.5260300926</v>
      </c>
      <c r="O3776" s="0" t="n">
        <v>98.131</v>
      </c>
      <c r="P3776" s="0" t="n">
        <v>4.101381</v>
      </c>
      <c r="Q3776" s="0" t="s">
        <v>288</v>
      </c>
    </row>
    <row r="3777" customFormat="false" ht="15" hidden="false" customHeight="false" outlineLevel="0" collapsed="false">
      <c r="A3777" s="0" t="s">
        <v>2059</v>
      </c>
      <c r="B3777" s="0" t="s">
        <v>288</v>
      </c>
      <c r="C3777" s="0" t="s">
        <v>325</v>
      </c>
      <c r="D3777" s="0" t="n">
        <v>20180815</v>
      </c>
      <c r="E3777" s="0" t="s">
        <v>2635</v>
      </c>
      <c r="F3777" s="0" t="n">
        <v>1750000</v>
      </c>
      <c r="G3777" s="0" t="n">
        <v>98.099</v>
      </c>
      <c r="H3777" s="0" t="n">
        <v>4.109205</v>
      </c>
      <c r="J3777" s="224" t="n">
        <f aca="false">ROUND(D3777/10000,0)</f>
        <v>2018</v>
      </c>
      <c r="K3777" s="224" t="n">
        <f aca="false">ROUND((D3777-J3777*10000)/100,0)</f>
        <v>8</v>
      </c>
      <c r="L3777" s="224" t="n">
        <f aca="false">D3777-J3777*10000-K3777*100</f>
        <v>15</v>
      </c>
      <c r="M3777" s="325" t="n">
        <f aca="false">DATE(J3777,K3777,L3777)</f>
        <v>43327</v>
      </c>
      <c r="N3777" s="222" t="n">
        <f aca="false">M3777+E3777</f>
        <v>43327.5262615741</v>
      </c>
      <c r="O3777" s="0" t="n">
        <v>98.099</v>
      </c>
      <c r="P3777" s="0" t="n">
        <v>4.109205</v>
      </c>
      <c r="Q3777" s="0" t="s">
        <v>288</v>
      </c>
    </row>
    <row r="3778" customFormat="false" ht="15" hidden="false" customHeight="false" outlineLevel="0" collapsed="false">
      <c r="A3778" s="0" t="s">
        <v>2059</v>
      </c>
      <c r="B3778" s="0" t="s">
        <v>288</v>
      </c>
      <c r="C3778" s="0" t="s">
        <v>325</v>
      </c>
      <c r="D3778" s="0" t="n">
        <v>20180815</v>
      </c>
      <c r="E3778" s="0" t="s">
        <v>2636</v>
      </c>
      <c r="F3778" s="0" t="n">
        <v>2000000</v>
      </c>
      <c r="G3778" s="0" t="n">
        <v>98.099</v>
      </c>
      <c r="H3778" s="0" t="n">
        <v>4.109205</v>
      </c>
      <c r="J3778" s="224" t="n">
        <f aca="false">ROUND(D3778/10000,0)</f>
        <v>2018</v>
      </c>
      <c r="K3778" s="224" t="n">
        <f aca="false">ROUND((D3778-J3778*10000)/100,0)</f>
        <v>8</v>
      </c>
      <c r="L3778" s="224" t="n">
        <f aca="false">D3778-J3778*10000-K3778*100</f>
        <v>15</v>
      </c>
      <c r="M3778" s="325" t="n">
        <f aca="false">DATE(J3778,K3778,L3778)</f>
        <v>43327</v>
      </c>
      <c r="N3778" s="222" t="n">
        <f aca="false">M3778+E3778</f>
        <v>43327.5266666667</v>
      </c>
      <c r="O3778" s="0" t="n">
        <v>98.099</v>
      </c>
      <c r="P3778" s="0" t="n">
        <v>4.109205</v>
      </c>
      <c r="Q3778" s="0" t="s">
        <v>288</v>
      </c>
    </row>
    <row r="3779" customFormat="false" ht="15" hidden="false" customHeight="false" outlineLevel="0" collapsed="false">
      <c r="A3779" s="0" t="s">
        <v>2059</v>
      </c>
      <c r="B3779" s="0" t="s">
        <v>288</v>
      </c>
      <c r="C3779" s="0" t="s">
        <v>325</v>
      </c>
      <c r="D3779" s="0" t="n">
        <v>20180815</v>
      </c>
      <c r="E3779" s="0" t="s">
        <v>2637</v>
      </c>
      <c r="F3779" s="0" t="n">
        <v>20000</v>
      </c>
      <c r="G3779" s="0" t="n">
        <v>98.32</v>
      </c>
      <c r="H3779" s="0" t="n">
        <v>4.05523</v>
      </c>
      <c r="J3779" s="224" t="n">
        <f aca="false">ROUND(D3779/10000,0)</f>
        <v>2018</v>
      </c>
      <c r="K3779" s="224" t="n">
        <f aca="false">ROUND((D3779-J3779*10000)/100,0)</f>
        <v>8</v>
      </c>
      <c r="L3779" s="224" t="n">
        <f aca="false">D3779-J3779*10000-K3779*100</f>
        <v>15</v>
      </c>
      <c r="M3779" s="325" t="n">
        <f aca="false">DATE(J3779,K3779,L3779)</f>
        <v>43327</v>
      </c>
      <c r="N3779" s="222" t="n">
        <f aca="false">M3779+E3779</f>
        <v>43327.5371064815</v>
      </c>
      <c r="O3779" s="0" t="n">
        <v>98.32</v>
      </c>
      <c r="P3779" s="0" t="n">
        <v>4.05523</v>
      </c>
      <c r="Q3779" s="0" t="s">
        <v>288</v>
      </c>
    </row>
    <row r="3780" customFormat="false" ht="15" hidden="false" customHeight="false" outlineLevel="0" collapsed="false">
      <c r="A3780" s="0" t="s">
        <v>2059</v>
      </c>
      <c r="B3780" s="0" t="s">
        <v>288</v>
      </c>
      <c r="C3780" s="0" t="s">
        <v>325</v>
      </c>
      <c r="D3780" s="0" t="n">
        <v>20180815</v>
      </c>
      <c r="E3780" s="0" t="s">
        <v>2637</v>
      </c>
      <c r="F3780" s="0" t="n">
        <v>20000</v>
      </c>
      <c r="G3780" s="0" t="n">
        <v>98.42</v>
      </c>
      <c r="H3780" s="0" t="n">
        <v>4.030854</v>
      </c>
      <c r="J3780" s="224" t="n">
        <f aca="false">ROUND(D3780/10000,0)</f>
        <v>2018</v>
      </c>
      <c r="K3780" s="224" t="n">
        <f aca="false">ROUND((D3780-J3780*10000)/100,0)</f>
        <v>8</v>
      </c>
      <c r="L3780" s="224" t="n">
        <f aca="false">D3780-J3780*10000-K3780*100</f>
        <v>15</v>
      </c>
      <c r="M3780" s="325" t="n">
        <f aca="false">DATE(J3780,K3780,L3780)</f>
        <v>43327</v>
      </c>
      <c r="N3780" s="222" t="n">
        <f aca="false">M3780+E3780</f>
        <v>43327.5371064815</v>
      </c>
      <c r="O3780" s="0" t="n">
        <v>98.42</v>
      </c>
      <c r="P3780" s="0" t="n">
        <v>4.030854</v>
      </c>
      <c r="Q3780" s="0" t="s">
        <v>288</v>
      </c>
    </row>
    <row r="3781" customFormat="false" ht="15" hidden="false" customHeight="false" outlineLevel="0" collapsed="false">
      <c r="A3781" s="0" t="s">
        <v>2059</v>
      </c>
      <c r="B3781" s="0" t="s">
        <v>288</v>
      </c>
      <c r="C3781" s="0" t="s">
        <v>325</v>
      </c>
      <c r="D3781" s="0" t="n">
        <v>20180815</v>
      </c>
      <c r="E3781" s="0" t="s">
        <v>2637</v>
      </c>
      <c r="F3781" s="0" t="n">
        <v>20000</v>
      </c>
      <c r="G3781" s="0" t="n">
        <v>98.32</v>
      </c>
      <c r="H3781" s="0" t="n">
        <v>4.05523</v>
      </c>
      <c r="J3781" s="224" t="n">
        <f aca="false">ROUND(D3781/10000,0)</f>
        <v>2018</v>
      </c>
      <c r="K3781" s="224" t="n">
        <f aca="false">ROUND((D3781-J3781*10000)/100,0)</f>
        <v>8</v>
      </c>
      <c r="L3781" s="224" t="n">
        <f aca="false">D3781-J3781*10000-K3781*100</f>
        <v>15</v>
      </c>
      <c r="M3781" s="325" t="n">
        <f aca="false">DATE(J3781,K3781,L3781)</f>
        <v>43327</v>
      </c>
      <c r="N3781" s="222" t="n">
        <f aca="false">M3781+E3781</f>
        <v>43327.5371064815</v>
      </c>
      <c r="O3781" s="0" t="n">
        <v>98.32</v>
      </c>
      <c r="P3781" s="0" t="n">
        <v>4.05523</v>
      </c>
      <c r="Q3781" s="0" t="s">
        <v>288</v>
      </c>
    </row>
    <row r="3782" customFormat="false" ht="15" hidden="false" customHeight="false" outlineLevel="0" collapsed="false">
      <c r="A3782" s="0" t="s">
        <v>2059</v>
      </c>
      <c r="B3782" s="0" t="s">
        <v>288</v>
      </c>
      <c r="C3782" s="0" t="s">
        <v>325</v>
      </c>
      <c r="D3782" s="0" t="n">
        <v>20180815</v>
      </c>
      <c r="E3782" s="0" t="s">
        <v>2638</v>
      </c>
      <c r="F3782" s="0" t="n">
        <v>15000</v>
      </c>
      <c r="G3782" s="0" t="n">
        <v>98.33</v>
      </c>
      <c r="H3782" s="0" t="n">
        <v>4.052791</v>
      </c>
      <c r="J3782" s="224" t="n">
        <f aca="false">ROUND(D3782/10000,0)</f>
        <v>2018</v>
      </c>
      <c r="K3782" s="224" t="n">
        <f aca="false">ROUND((D3782-J3782*10000)/100,0)</f>
        <v>8</v>
      </c>
      <c r="L3782" s="224" t="n">
        <f aca="false">D3782-J3782*10000-K3782*100</f>
        <v>15</v>
      </c>
      <c r="M3782" s="325" t="n">
        <f aca="false">DATE(J3782,K3782,L3782)</f>
        <v>43327</v>
      </c>
      <c r="N3782" s="222" t="n">
        <f aca="false">M3782+E3782</f>
        <v>43327.5650462963</v>
      </c>
      <c r="O3782" s="0" t="n">
        <v>98.33</v>
      </c>
      <c r="P3782" s="0" t="n">
        <v>4.052791</v>
      </c>
      <c r="Q3782" s="0" t="s">
        <v>288</v>
      </c>
    </row>
    <row r="3783" customFormat="false" ht="15" hidden="false" customHeight="false" outlineLevel="0" collapsed="false">
      <c r="A3783" s="0" t="s">
        <v>2059</v>
      </c>
      <c r="B3783" s="0" t="s">
        <v>288</v>
      </c>
      <c r="C3783" s="0" t="s">
        <v>325</v>
      </c>
      <c r="D3783" s="0" t="n">
        <v>20180815</v>
      </c>
      <c r="E3783" s="0" t="s">
        <v>2638</v>
      </c>
      <c r="F3783" s="0" t="n">
        <v>15000</v>
      </c>
      <c r="G3783" s="0" t="n">
        <v>99.441</v>
      </c>
      <c r="H3783" s="0" t="n">
        <v>3.783607</v>
      </c>
      <c r="J3783" s="224" t="n">
        <f aca="false">ROUND(D3783/10000,0)</f>
        <v>2018</v>
      </c>
      <c r="K3783" s="224" t="n">
        <f aca="false">ROUND((D3783-J3783*10000)/100,0)</f>
        <v>8</v>
      </c>
      <c r="L3783" s="224" t="n">
        <f aca="false">D3783-J3783*10000-K3783*100</f>
        <v>15</v>
      </c>
      <c r="M3783" s="325" t="n">
        <f aca="false">DATE(J3783,K3783,L3783)</f>
        <v>43327</v>
      </c>
      <c r="N3783" s="222" t="n">
        <f aca="false">M3783+E3783</f>
        <v>43327.5650462963</v>
      </c>
      <c r="O3783" s="0" t="n">
        <v>99.441</v>
      </c>
      <c r="P3783" s="0" t="n">
        <v>3.783607</v>
      </c>
      <c r="Q3783" s="0" t="s">
        <v>288</v>
      </c>
    </row>
    <row r="3784" customFormat="false" ht="15" hidden="false" customHeight="false" outlineLevel="0" collapsed="false">
      <c r="A3784" s="0" t="s">
        <v>2059</v>
      </c>
      <c r="B3784" s="0" t="s">
        <v>288</v>
      </c>
      <c r="C3784" s="0" t="s">
        <v>325</v>
      </c>
      <c r="D3784" s="0" t="n">
        <v>20180815</v>
      </c>
      <c r="E3784" s="0" t="s">
        <v>2638</v>
      </c>
      <c r="F3784" s="0" t="n">
        <v>15000</v>
      </c>
      <c r="G3784" s="0" t="n">
        <v>98.33</v>
      </c>
      <c r="H3784" s="0" t="n">
        <v>4.052791</v>
      </c>
      <c r="J3784" s="224" t="n">
        <f aca="false">ROUND(D3784/10000,0)</f>
        <v>2018</v>
      </c>
      <c r="K3784" s="224" t="n">
        <f aca="false">ROUND((D3784-J3784*10000)/100,0)</f>
        <v>8</v>
      </c>
      <c r="L3784" s="224" t="n">
        <f aca="false">D3784-J3784*10000-K3784*100</f>
        <v>15</v>
      </c>
      <c r="M3784" s="325" t="n">
        <f aca="false">DATE(J3784,K3784,L3784)</f>
        <v>43327</v>
      </c>
      <c r="N3784" s="222" t="n">
        <f aca="false">M3784+E3784</f>
        <v>43327.5650462963</v>
      </c>
      <c r="O3784" s="0" t="n">
        <v>98.33</v>
      </c>
      <c r="P3784" s="0" t="n">
        <v>4.052791</v>
      </c>
      <c r="Q3784" s="0" t="s">
        <v>288</v>
      </c>
    </row>
    <row r="3785" customFormat="false" ht="15" hidden="false" customHeight="false" outlineLevel="0" collapsed="false">
      <c r="A3785" s="0" t="s">
        <v>2059</v>
      </c>
      <c r="B3785" s="0" t="s">
        <v>288</v>
      </c>
      <c r="C3785" s="0" t="s">
        <v>325</v>
      </c>
      <c r="D3785" s="0" t="n">
        <v>20180815</v>
      </c>
      <c r="E3785" s="0" t="s">
        <v>2639</v>
      </c>
      <c r="F3785" s="0" t="n">
        <v>500000</v>
      </c>
      <c r="G3785" s="0" t="n">
        <v>98.247</v>
      </c>
      <c r="H3785" s="0" t="n">
        <v>4.073043</v>
      </c>
      <c r="J3785" s="224" t="n">
        <f aca="false">ROUND(D3785/10000,0)</f>
        <v>2018</v>
      </c>
      <c r="K3785" s="224" t="n">
        <f aca="false">ROUND((D3785-J3785*10000)/100,0)</f>
        <v>8</v>
      </c>
      <c r="L3785" s="224" t="n">
        <f aca="false">D3785-J3785*10000-K3785*100</f>
        <v>15</v>
      </c>
      <c r="M3785" s="325" t="n">
        <f aca="false">DATE(J3785,K3785,L3785)</f>
        <v>43327</v>
      </c>
      <c r="N3785" s="222" t="n">
        <f aca="false">M3785+E3785</f>
        <v>43327.5780787037</v>
      </c>
      <c r="O3785" s="0" t="n">
        <v>98.247</v>
      </c>
      <c r="P3785" s="0" t="n">
        <v>4.073043</v>
      </c>
      <c r="Q3785" s="0" t="s">
        <v>288</v>
      </c>
    </row>
    <row r="3786" customFormat="false" ht="15" hidden="false" customHeight="false" outlineLevel="0" collapsed="false">
      <c r="A3786" s="0" t="s">
        <v>2059</v>
      </c>
      <c r="B3786" s="0" t="s">
        <v>288</v>
      </c>
      <c r="C3786" s="0" t="s">
        <v>325</v>
      </c>
      <c r="D3786" s="0" t="n">
        <v>20180815</v>
      </c>
      <c r="E3786" s="0" t="s">
        <v>2640</v>
      </c>
      <c r="F3786" s="0" t="n">
        <v>500000</v>
      </c>
      <c r="G3786" s="0" t="n">
        <v>98.28</v>
      </c>
      <c r="H3786" s="0" t="n">
        <v>4.064989</v>
      </c>
      <c r="J3786" s="224" t="n">
        <f aca="false">ROUND(D3786/10000,0)</f>
        <v>2018</v>
      </c>
      <c r="K3786" s="224" t="n">
        <f aca="false">ROUND((D3786-J3786*10000)/100,0)</f>
        <v>8</v>
      </c>
      <c r="L3786" s="224" t="n">
        <f aca="false">D3786-J3786*10000-K3786*100</f>
        <v>15</v>
      </c>
      <c r="M3786" s="325" t="n">
        <f aca="false">DATE(J3786,K3786,L3786)</f>
        <v>43327</v>
      </c>
      <c r="N3786" s="222" t="n">
        <f aca="false">M3786+E3786</f>
        <v>43327.5781018519</v>
      </c>
      <c r="O3786" s="0" t="n">
        <v>98.28</v>
      </c>
      <c r="P3786" s="0" t="n">
        <v>4.064989</v>
      </c>
      <c r="Q3786" s="0" t="s">
        <v>288</v>
      </c>
    </row>
    <row r="3787" customFormat="false" ht="15" hidden="false" customHeight="false" outlineLevel="0" collapsed="false">
      <c r="A3787" s="0" t="s">
        <v>2059</v>
      </c>
      <c r="B3787" s="0" t="s">
        <v>288</v>
      </c>
      <c r="C3787" s="0" t="s">
        <v>325</v>
      </c>
      <c r="D3787" s="0" t="n">
        <v>20180815</v>
      </c>
      <c r="E3787" s="0" t="s">
        <v>2641</v>
      </c>
      <c r="F3787" s="0" t="n">
        <v>500000</v>
      </c>
      <c r="G3787" s="0" t="n">
        <v>98.33</v>
      </c>
      <c r="H3787" s="0" t="n">
        <v>4.052791</v>
      </c>
      <c r="J3787" s="224" t="n">
        <f aca="false">ROUND(D3787/10000,0)</f>
        <v>2018</v>
      </c>
      <c r="K3787" s="224" t="n">
        <f aca="false">ROUND((D3787-J3787*10000)/100,0)</f>
        <v>8</v>
      </c>
      <c r="L3787" s="224" t="n">
        <f aca="false">D3787-J3787*10000-K3787*100</f>
        <v>15</v>
      </c>
      <c r="M3787" s="325" t="n">
        <f aca="false">DATE(J3787,K3787,L3787)</f>
        <v>43327</v>
      </c>
      <c r="N3787" s="222" t="n">
        <f aca="false">M3787+E3787</f>
        <v>43327.5782060185</v>
      </c>
      <c r="O3787" s="0" t="n">
        <v>98.33</v>
      </c>
      <c r="P3787" s="0" t="n">
        <v>4.052791</v>
      </c>
      <c r="Q3787" s="0" t="s">
        <v>288</v>
      </c>
    </row>
    <row r="3788" customFormat="false" ht="15" hidden="false" customHeight="false" outlineLevel="0" collapsed="false">
      <c r="A3788" s="0" t="s">
        <v>2059</v>
      </c>
      <c r="B3788" s="0" t="s">
        <v>288</v>
      </c>
      <c r="C3788" s="0" t="s">
        <v>325</v>
      </c>
      <c r="D3788" s="0" t="n">
        <v>20180815</v>
      </c>
      <c r="E3788" s="0" t="s">
        <v>2642</v>
      </c>
      <c r="F3788" s="0" t="n">
        <v>20000</v>
      </c>
      <c r="G3788" s="0" t="n">
        <v>98.34</v>
      </c>
      <c r="H3788" s="0" t="n">
        <v>4.050353</v>
      </c>
      <c r="J3788" s="224" t="n">
        <f aca="false">ROUND(D3788/10000,0)</f>
        <v>2018</v>
      </c>
      <c r="K3788" s="224" t="n">
        <f aca="false">ROUND((D3788-J3788*10000)/100,0)</f>
        <v>8</v>
      </c>
      <c r="L3788" s="224" t="n">
        <f aca="false">D3788-J3788*10000-K3788*100</f>
        <v>15</v>
      </c>
      <c r="M3788" s="325" t="n">
        <f aca="false">DATE(J3788,K3788,L3788)</f>
        <v>43327</v>
      </c>
      <c r="N3788" s="222" t="n">
        <f aca="false">M3788+E3788</f>
        <v>43327.5876736111</v>
      </c>
      <c r="O3788" s="0" t="n">
        <v>98.34</v>
      </c>
      <c r="P3788" s="0" t="n">
        <v>4.050353</v>
      </c>
      <c r="Q3788" s="0" t="s">
        <v>288</v>
      </c>
    </row>
    <row r="3789" customFormat="false" ht="15" hidden="false" customHeight="false" outlineLevel="0" collapsed="false">
      <c r="A3789" s="0" t="s">
        <v>2059</v>
      </c>
      <c r="B3789" s="0" t="s">
        <v>288</v>
      </c>
      <c r="C3789" s="0" t="s">
        <v>325</v>
      </c>
      <c r="D3789" s="0" t="n">
        <v>20180815</v>
      </c>
      <c r="E3789" s="0" t="s">
        <v>2642</v>
      </c>
      <c r="F3789" s="0" t="n">
        <v>20000</v>
      </c>
      <c r="G3789" s="0" t="n">
        <v>98.832</v>
      </c>
      <c r="H3789" s="0" t="n">
        <v>3.930726</v>
      </c>
      <c r="J3789" s="224" t="n">
        <f aca="false">ROUND(D3789/10000,0)</f>
        <v>2018</v>
      </c>
      <c r="K3789" s="224" t="n">
        <f aca="false">ROUND((D3789-J3789*10000)/100,0)</f>
        <v>8</v>
      </c>
      <c r="L3789" s="224" t="n">
        <f aca="false">D3789-J3789*10000-K3789*100</f>
        <v>15</v>
      </c>
      <c r="M3789" s="325" t="n">
        <f aca="false">DATE(J3789,K3789,L3789)</f>
        <v>43327</v>
      </c>
      <c r="N3789" s="222" t="n">
        <f aca="false">M3789+E3789</f>
        <v>43327.5876736111</v>
      </c>
      <c r="O3789" s="0" t="n">
        <v>98.832</v>
      </c>
      <c r="P3789" s="0" t="n">
        <v>3.930726</v>
      </c>
      <c r="Q3789" s="0" t="s">
        <v>288</v>
      </c>
    </row>
    <row r="3790" customFormat="false" ht="15" hidden="false" customHeight="false" outlineLevel="0" collapsed="false">
      <c r="A3790" s="0" t="s">
        <v>2059</v>
      </c>
      <c r="B3790" s="0" t="s">
        <v>288</v>
      </c>
      <c r="C3790" s="0" t="s">
        <v>325</v>
      </c>
      <c r="D3790" s="0" t="n">
        <v>20180815</v>
      </c>
      <c r="E3790" s="0" t="s">
        <v>2643</v>
      </c>
      <c r="F3790" s="0" t="n">
        <v>25000</v>
      </c>
      <c r="G3790" s="0" t="n">
        <v>98.358</v>
      </c>
      <c r="H3790" s="0" t="n">
        <v>4.045964</v>
      </c>
      <c r="J3790" s="224" t="n">
        <f aca="false">ROUND(D3790/10000,0)</f>
        <v>2018</v>
      </c>
      <c r="K3790" s="224" t="n">
        <f aca="false">ROUND((D3790-J3790*10000)/100,0)</f>
        <v>8</v>
      </c>
      <c r="L3790" s="224" t="n">
        <f aca="false">D3790-J3790*10000-K3790*100</f>
        <v>15</v>
      </c>
      <c r="M3790" s="325" t="n">
        <f aca="false">DATE(J3790,K3790,L3790)</f>
        <v>43327</v>
      </c>
      <c r="N3790" s="222" t="n">
        <f aca="false">M3790+E3790</f>
        <v>43327.6203819444</v>
      </c>
      <c r="O3790" s="0" t="n">
        <v>98.358</v>
      </c>
      <c r="P3790" s="0" t="n">
        <v>4.045964</v>
      </c>
      <c r="Q3790" s="0" t="s">
        <v>288</v>
      </c>
    </row>
    <row r="3791" customFormat="false" ht="15" hidden="false" customHeight="false" outlineLevel="0" collapsed="false">
      <c r="A3791" s="0" t="s">
        <v>2059</v>
      </c>
      <c r="B3791" s="0" t="s">
        <v>288</v>
      </c>
      <c r="C3791" s="0" t="s">
        <v>325</v>
      </c>
      <c r="D3791" s="0" t="n">
        <v>20180815</v>
      </c>
      <c r="E3791" s="0" t="s">
        <v>2644</v>
      </c>
      <c r="F3791" s="0" t="n">
        <v>45000</v>
      </c>
      <c r="G3791" s="0" t="n">
        <v>99.55</v>
      </c>
      <c r="H3791" s="0" t="n">
        <v>3.757386</v>
      </c>
      <c r="J3791" s="224" t="n">
        <f aca="false">ROUND(D3791/10000,0)</f>
        <v>2018</v>
      </c>
      <c r="K3791" s="224" t="n">
        <f aca="false">ROUND((D3791-J3791*10000)/100,0)</f>
        <v>8</v>
      </c>
      <c r="L3791" s="224" t="n">
        <f aca="false">D3791-J3791*10000-K3791*100</f>
        <v>15</v>
      </c>
      <c r="M3791" s="325" t="n">
        <f aca="false">DATE(J3791,K3791,L3791)</f>
        <v>43327</v>
      </c>
      <c r="N3791" s="222" t="n">
        <f aca="false">M3791+E3791</f>
        <v>43327.6430671296</v>
      </c>
      <c r="O3791" s="0" t="n">
        <v>99.55</v>
      </c>
      <c r="P3791" s="0" t="n">
        <v>3.757386</v>
      </c>
      <c r="Q3791" s="0" t="s">
        <v>288</v>
      </c>
    </row>
    <row r="3792" customFormat="false" ht="15" hidden="false" customHeight="false" outlineLevel="0" collapsed="false">
      <c r="A3792" s="0" t="s">
        <v>2059</v>
      </c>
      <c r="B3792" s="0" t="s">
        <v>288</v>
      </c>
      <c r="C3792" s="0" t="s">
        <v>325</v>
      </c>
      <c r="D3792" s="0" t="n">
        <v>20180815</v>
      </c>
      <c r="E3792" s="0" t="s">
        <v>2644</v>
      </c>
      <c r="F3792" s="0" t="n">
        <v>45000</v>
      </c>
      <c r="G3792" s="0" t="n">
        <v>98.3</v>
      </c>
      <c r="H3792" s="0" t="n">
        <v>4.060109</v>
      </c>
      <c r="J3792" s="224" t="n">
        <f aca="false">ROUND(D3792/10000,0)</f>
        <v>2018</v>
      </c>
      <c r="K3792" s="224" t="n">
        <f aca="false">ROUND((D3792-J3792*10000)/100,0)</f>
        <v>8</v>
      </c>
      <c r="L3792" s="224" t="n">
        <f aca="false">D3792-J3792*10000-K3792*100</f>
        <v>15</v>
      </c>
      <c r="M3792" s="325" t="n">
        <f aca="false">DATE(J3792,K3792,L3792)</f>
        <v>43327</v>
      </c>
      <c r="N3792" s="222" t="n">
        <f aca="false">M3792+E3792</f>
        <v>43327.6430671296</v>
      </c>
      <c r="O3792" s="0" t="n">
        <v>98.3</v>
      </c>
      <c r="P3792" s="0" t="n">
        <v>4.060109</v>
      </c>
      <c r="Q3792" s="0" t="s">
        <v>288</v>
      </c>
    </row>
    <row r="3793" customFormat="false" ht="15" hidden="false" customHeight="false" outlineLevel="0" collapsed="false">
      <c r="A3793" s="0" t="s">
        <v>2059</v>
      </c>
      <c r="B3793" s="0" t="s">
        <v>288</v>
      </c>
      <c r="C3793" s="0" t="s">
        <v>325</v>
      </c>
      <c r="D3793" s="0" t="n">
        <v>20180815</v>
      </c>
      <c r="E3793" s="0" t="s">
        <v>2645</v>
      </c>
      <c r="F3793" s="0" t="n">
        <v>350000</v>
      </c>
      <c r="G3793" s="0" t="n">
        <v>98.159</v>
      </c>
      <c r="H3793" s="0" t="n">
        <v>4.094537</v>
      </c>
      <c r="J3793" s="224" t="n">
        <f aca="false">ROUND(D3793/10000,0)</f>
        <v>2018</v>
      </c>
      <c r="K3793" s="224" t="n">
        <f aca="false">ROUND((D3793-J3793*10000)/100,0)</f>
        <v>8</v>
      </c>
      <c r="L3793" s="224" t="n">
        <f aca="false">D3793-J3793*10000-K3793*100</f>
        <v>15</v>
      </c>
      <c r="M3793" s="325" t="n">
        <f aca="false">DATE(J3793,K3793,L3793)</f>
        <v>43327</v>
      </c>
      <c r="N3793" s="222" t="n">
        <f aca="false">M3793+E3793</f>
        <v>43327.6687152778</v>
      </c>
      <c r="O3793" s="0" t="n">
        <v>98.159</v>
      </c>
      <c r="P3793" s="0" t="n">
        <v>4.094537</v>
      </c>
      <c r="Q3793" s="0" t="s">
        <v>288</v>
      </c>
    </row>
    <row r="3794" customFormat="false" ht="15" hidden="false" customHeight="false" outlineLevel="0" collapsed="false">
      <c r="A3794" s="0" t="s">
        <v>2059</v>
      </c>
      <c r="B3794" s="0" t="s">
        <v>288</v>
      </c>
      <c r="C3794" s="0" t="s">
        <v>325</v>
      </c>
      <c r="D3794" s="0" t="n">
        <v>20180815</v>
      </c>
      <c r="E3794" s="0" t="s">
        <v>2646</v>
      </c>
      <c r="F3794" s="0" t="n">
        <v>105000</v>
      </c>
      <c r="G3794" s="0" t="n">
        <v>98.489</v>
      </c>
      <c r="H3794" s="0" t="n">
        <v>4.014051</v>
      </c>
      <c r="J3794" s="224" t="n">
        <f aca="false">ROUND(D3794/10000,0)</f>
        <v>2018</v>
      </c>
      <c r="K3794" s="224" t="n">
        <f aca="false">ROUND((D3794-J3794*10000)/100,0)</f>
        <v>8</v>
      </c>
      <c r="L3794" s="224" t="n">
        <f aca="false">D3794-J3794*10000-K3794*100</f>
        <v>15</v>
      </c>
      <c r="M3794" s="325" t="n">
        <f aca="false">DATE(J3794,K3794,L3794)</f>
        <v>43327</v>
      </c>
      <c r="N3794" s="222" t="n">
        <f aca="false">M3794+E3794</f>
        <v>43327.6745486111</v>
      </c>
      <c r="O3794" s="0" t="n">
        <v>98.489</v>
      </c>
      <c r="P3794" s="0" t="n">
        <v>4.014051</v>
      </c>
      <c r="Q3794" s="0" t="s">
        <v>288</v>
      </c>
    </row>
    <row r="3795" customFormat="false" ht="15" hidden="false" customHeight="false" outlineLevel="0" collapsed="false">
      <c r="A3795" s="0" t="s">
        <v>2059</v>
      </c>
      <c r="B3795" s="0" t="s">
        <v>288</v>
      </c>
      <c r="C3795" s="0" t="s">
        <v>325</v>
      </c>
      <c r="D3795" s="0" t="n">
        <v>20180815</v>
      </c>
      <c r="E3795" s="0" t="s">
        <v>2647</v>
      </c>
      <c r="F3795" s="0" t="n">
        <v>105000</v>
      </c>
      <c r="G3795" s="0" t="n">
        <v>98.52</v>
      </c>
      <c r="H3795" s="0" t="n">
        <v>4.006506</v>
      </c>
      <c r="J3795" s="224" t="n">
        <f aca="false">ROUND(D3795/10000,0)</f>
        <v>2018</v>
      </c>
      <c r="K3795" s="224" t="n">
        <f aca="false">ROUND((D3795-J3795*10000)/100,0)</f>
        <v>8</v>
      </c>
      <c r="L3795" s="224" t="n">
        <f aca="false">D3795-J3795*10000-K3795*100</f>
        <v>15</v>
      </c>
      <c r="M3795" s="325" t="n">
        <f aca="false">DATE(J3795,K3795,L3795)</f>
        <v>43327</v>
      </c>
      <c r="N3795" s="222" t="n">
        <f aca="false">M3795+E3795</f>
        <v>43327.6745833333</v>
      </c>
      <c r="O3795" s="0" t="n">
        <v>98.52</v>
      </c>
      <c r="P3795" s="0" t="n">
        <v>4.006506</v>
      </c>
      <c r="Q3795" s="0" t="s">
        <v>288</v>
      </c>
    </row>
    <row r="3796" customFormat="false" ht="15" hidden="false" customHeight="false" outlineLevel="0" collapsed="false">
      <c r="A3796" s="0" t="s">
        <v>2059</v>
      </c>
      <c r="B3796" s="0" t="s">
        <v>288</v>
      </c>
      <c r="C3796" s="0" t="s">
        <v>325</v>
      </c>
      <c r="D3796" s="0" t="n">
        <v>20180815</v>
      </c>
      <c r="E3796" s="0" t="s">
        <v>2648</v>
      </c>
      <c r="F3796" s="0" t="n">
        <v>50000</v>
      </c>
      <c r="G3796" s="0" t="n">
        <v>98.3</v>
      </c>
      <c r="H3796" s="0" t="n">
        <v>4.060109</v>
      </c>
      <c r="J3796" s="224" t="n">
        <f aca="false">ROUND(D3796/10000,0)</f>
        <v>2018</v>
      </c>
      <c r="K3796" s="224" t="n">
        <f aca="false">ROUND((D3796-J3796*10000)/100,0)</f>
        <v>8</v>
      </c>
      <c r="L3796" s="224" t="n">
        <f aca="false">D3796-J3796*10000-K3796*100</f>
        <v>15</v>
      </c>
      <c r="M3796" s="325" t="n">
        <f aca="false">DATE(J3796,K3796,L3796)</f>
        <v>43327</v>
      </c>
      <c r="N3796" s="222" t="n">
        <f aca="false">M3796+E3796</f>
        <v>43327.6953240741</v>
      </c>
      <c r="O3796" s="0" t="n">
        <v>98.3</v>
      </c>
      <c r="P3796" s="0" t="n">
        <v>4.060109</v>
      </c>
      <c r="Q3796" s="0" t="s">
        <v>288</v>
      </c>
    </row>
    <row r="3797" customFormat="false" ht="15" hidden="false" customHeight="false" outlineLevel="0" collapsed="false">
      <c r="A3797" s="0" t="s">
        <v>2059</v>
      </c>
      <c r="B3797" s="0" t="s">
        <v>288</v>
      </c>
      <c r="C3797" s="0" t="s">
        <v>325</v>
      </c>
      <c r="D3797" s="0" t="n">
        <v>20180815</v>
      </c>
      <c r="E3797" s="0" t="s">
        <v>2648</v>
      </c>
      <c r="F3797" s="0" t="n">
        <v>50000</v>
      </c>
      <c r="G3797" s="0" t="n">
        <v>98.4</v>
      </c>
      <c r="H3797" s="0" t="n">
        <v>4.035727</v>
      </c>
      <c r="J3797" s="224" t="n">
        <f aca="false">ROUND(D3797/10000,0)</f>
        <v>2018</v>
      </c>
      <c r="K3797" s="224" t="n">
        <f aca="false">ROUND((D3797-J3797*10000)/100,0)</f>
        <v>8</v>
      </c>
      <c r="L3797" s="224" t="n">
        <f aca="false">D3797-J3797*10000-K3797*100</f>
        <v>15</v>
      </c>
      <c r="M3797" s="325" t="n">
        <f aca="false">DATE(J3797,K3797,L3797)</f>
        <v>43327</v>
      </c>
      <c r="N3797" s="222" t="n">
        <f aca="false">M3797+E3797</f>
        <v>43327.6953240741</v>
      </c>
      <c r="O3797" s="0" t="n">
        <v>98.4</v>
      </c>
      <c r="P3797" s="0" t="n">
        <v>4.035727</v>
      </c>
      <c r="Q3797" s="0" t="s">
        <v>288</v>
      </c>
    </row>
    <row r="3798" customFormat="false" ht="15" hidden="false" customHeight="false" outlineLevel="0" collapsed="false">
      <c r="A3798" s="0" t="s">
        <v>2059</v>
      </c>
      <c r="B3798" s="0" t="s">
        <v>288</v>
      </c>
      <c r="C3798" s="0" t="s">
        <v>325</v>
      </c>
      <c r="D3798" s="0" t="n">
        <v>20180816</v>
      </c>
      <c r="E3798" s="0" t="s">
        <v>2649</v>
      </c>
      <c r="F3798" s="0" t="n">
        <v>515000</v>
      </c>
      <c r="G3798" s="0" t="n">
        <v>98.267</v>
      </c>
      <c r="H3798" s="0" t="n">
        <v>4.068915</v>
      </c>
      <c r="J3798" s="224" t="n">
        <f aca="false">ROUND(D3798/10000,0)</f>
        <v>2018</v>
      </c>
      <c r="K3798" s="224" t="n">
        <f aca="false">ROUND((D3798-J3798*10000)/100,0)</f>
        <v>8</v>
      </c>
      <c r="L3798" s="224" t="n">
        <f aca="false">D3798-J3798*10000-K3798*100</f>
        <v>16</v>
      </c>
      <c r="M3798" s="325" t="n">
        <f aca="false">DATE(J3798,K3798,L3798)</f>
        <v>43328</v>
      </c>
      <c r="N3798" s="222" t="n">
        <f aca="false">M3798+E3798</f>
        <v>43328.3818402778</v>
      </c>
      <c r="O3798" s="0" t="n">
        <v>98.267</v>
      </c>
      <c r="P3798" s="0" t="n">
        <v>4.068915</v>
      </c>
      <c r="Q3798" s="0" t="s">
        <v>288</v>
      </c>
    </row>
    <row r="3799" customFormat="false" ht="15" hidden="false" customHeight="false" outlineLevel="0" collapsed="false">
      <c r="A3799" s="0" t="s">
        <v>2059</v>
      </c>
      <c r="B3799" s="0" t="s">
        <v>288</v>
      </c>
      <c r="C3799" s="0" t="s">
        <v>325</v>
      </c>
      <c r="D3799" s="0" t="n">
        <v>20180816</v>
      </c>
      <c r="E3799" s="0" t="s">
        <v>2650</v>
      </c>
      <c r="F3799" s="0" t="n">
        <v>7000</v>
      </c>
      <c r="G3799" s="0" t="n">
        <v>98.318</v>
      </c>
      <c r="H3799" s="0" t="n">
        <v>4.056451</v>
      </c>
      <c r="J3799" s="224" t="n">
        <f aca="false">ROUND(D3799/10000,0)</f>
        <v>2018</v>
      </c>
      <c r="K3799" s="224" t="n">
        <f aca="false">ROUND((D3799-J3799*10000)/100,0)</f>
        <v>8</v>
      </c>
      <c r="L3799" s="224" t="n">
        <f aca="false">D3799-J3799*10000-K3799*100</f>
        <v>16</v>
      </c>
      <c r="M3799" s="325" t="n">
        <f aca="false">DATE(J3799,K3799,L3799)</f>
        <v>43328</v>
      </c>
      <c r="N3799" s="222" t="n">
        <f aca="false">M3799+E3799</f>
        <v>43328.4198842593</v>
      </c>
      <c r="O3799" s="0" t="n">
        <v>98.318</v>
      </c>
      <c r="P3799" s="0" t="n">
        <v>4.056451</v>
      </c>
      <c r="Q3799" s="0" t="s">
        <v>288</v>
      </c>
    </row>
    <row r="3800" customFormat="false" ht="15" hidden="false" customHeight="false" outlineLevel="0" collapsed="false">
      <c r="A3800" s="0" t="s">
        <v>2059</v>
      </c>
      <c r="B3800" s="0" t="s">
        <v>288</v>
      </c>
      <c r="C3800" s="0" t="s">
        <v>325</v>
      </c>
      <c r="D3800" s="0" t="n">
        <v>20180816</v>
      </c>
      <c r="E3800" s="0" t="s">
        <v>2650</v>
      </c>
      <c r="F3800" s="0" t="n">
        <v>7000</v>
      </c>
      <c r="G3800" s="0" t="n">
        <v>98.551</v>
      </c>
      <c r="H3800" s="0" t="n">
        <v>3.999601</v>
      </c>
      <c r="J3800" s="224" t="n">
        <f aca="false">ROUND(D3800/10000,0)</f>
        <v>2018</v>
      </c>
      <c r="K3800" s="224" t="n">
        <f aca="false">ROUND((D3800-J3800*10000)/100,0)</f>
        <v>8</v>
      </c>
      <c r="L3800" s="224" t="n">
        <f aca="false">D3800-J3800*10000-K3800*100</f>
        <v>16</v>
      </c>
      <c r="M3800" s="325" t="n">
        <f aca="false">DATE(J3800,K3800,L3800)</f>
        <v>43328</v>
      </c>
      <c r="N3800" s="222" t="n">
        <f aca="false">M3800+E3800</f>
        <v>43328.4198842593</v>
      </c>
      <c r="O3800" s="0" t="n">
        <v>98.551</v>
      </c>
      <c r="P3800" s="0" t="n">
        <v>3.999601</v>
      </c>
      <c r="Q3800" s="0" t="s">
        <v>288</v>
      </c>
    </row>
    <row r="3801" customFormat="false" ht="15" hidden="false" customHeight="false" outlineLevel="0" collapsed="false">
      <c r="A3801" s="0" t="s">
        <v>2059</v>
      </c>
      <c r="B3801" s="0" t="s">
        <v>288</v>
      </c>
      <c r="C3801" s="0" t="s">
        <v>325</v>
      </c>
      <c r="D3801" s="0" t="n">
        <v>20180816</v>
      </c>
      <c r="E3801" s="0" t="s">
        <v>2651</v>
      </c>
      <c r="F3801" s="0" t="n">
        <v>7000</v>
      </c>
      <c r="G3801" s="0" t="n">
        <v>98.318</v>
      </c>
      <c r="H3801" s="0" t="n">
        <v>4.056451</v>
      </c>
      <c r="J3801" s="224" t="n">
        <f aca="false">ROUND(D3801/10000,0)</f>
        <v>2018</v>
      </c>
      <c r="K3801" s="224" t="n">
        <f aca="false">ROUND((D3801-J3801*10000)/100,0)</f>
        <v>8</v>
      </c>
      <c r="L3801" s="224" t="n">
        <f aca="false">D3801-J3801*10000-K3801*100</f>
        <v>16</v>
      </c>
      <c r="M3801" s="325" t="n">
        <f aca="false">DATE(J3801,K3801,L3801)</f>
        <v>43328</v>
      </c>
      <c r="N3801" s="222" t="n">
        <f aca="false">M3801+E3801</f>
        <v>43328.4199074074</v>
      </c>
      <c r="O3801" s="0" t="n">
        <v>98.318</v>
      </c>
      <c r="P3801" s="0" t="n">
        <v>4.056451</v>
      </c>
      <c r="Q3801" s="0" t="s">
        <v>288</v>
      </c>
    </row>
    <row r="3802" customFormat="false" ht="15" hidden="false" customHeight="false" outlineLevel="0" collapsed="false">
      <c r="A3802" s="0" t="s">
        <v>2059</v>
      </c>
      <c r="B3802" s="0" t="s">
        <v>288</v>
      </c>
      <c r="C3802" s="0" t="s">
        <v>325</v>
      </c>
      <c r="D3802" s="0" t="n">
        <v>20180816</v>
      </c>
      <c r="E3802" s="0" t="s">
        <v>2652</v>
      </c>
      <c r="F3802" s="0" t="n">
        <v>25000</v>
      </c>
      <c r="G3802" s="0" t="n">
        <v>98.365</v>
      </c>
      <c r="H3802" s="0" t="n">
        <v>4.04497</v>
      </c>
      <c r="J3802" s="224" t="n">
        <f aca="false">ROUND(D3802/10000,0)</f>
        <v>2018</v>
      </c>
      <c r="K3802" s="224" t="n">
        <f aca="false">ROUND((D3802-J3802*10000)/100,0)</f>
        <v>8</v>
      </c>
      <c r="L3802" s="224" t="n">
        <f aca="false">D3802-J3802*10000-K3802*100</f>
        <v>16</v>
      </c>
      <c r="M3802" s="325" t="n">
        <f aca="false">DATE(J3802,K3802,L3802)</f>
        <v>43328</v>
      </c>
      <c r="N3802" s="222" t="n">
        <f aca="false">M3802+E3802</f>
        <v>43328.4241435185</v>
      </c>
      <c r="O3802" s="0" t="n">
        <v>98.365</v>
      </c>
      <c r="P3802" s="0" t="n">
        <v>4.04497</v>
      </c>
      <c r="Q3802" s="0" t="s">
        <v>288</v>
      </c>
    </row>
    <row r="3803" customFormat="false" ht="15" hidden="false" customHeight="false" outlineLevel="0" collapsed="false">
      <c r="A3803" s="0" t="s">
        <v>2059</v>
      </c>
      <c r="B3803" s="0" t="s">
        <v>288</v>
      </c>
      <c r="C3803" s="0" t="s">
        <v>325</v>
      </c>
      <c r="D3803" s="0" t="n">
        <v>20180816</v>
      </c>
      <c r="E3803" s="0" t="s">
        <v>2652</v>
      </c>
      <c r="F3803" s="0" t="n">
        <v>25000</v>
      </c>
      <c r="G3803" s="0" t="n">
        <v>98.328</v>
      </c>
      <c r="H3803" s="0" t="n">
        <v>4.054007</v>
      </c>
      <c r="J3803" s="224" t="n">
        <f aca="false">ROUND(D3803/10000,0)</f>
        <v>2018</v>
      </c>
      <c r="K3803" s="224" t="n">
        <f aca="false">ROUND((D3803-J3803*10000)/100,0)</f>
        <v>8</v>
      </c>
      <c r="L3803" s="224" t="n">
        <f aca="false">D3803-J3803*10000-K3803*100</f>
        <v>16</v>
      </c>
      <c r="M3803" s="325" t="n">
        <f aca="false">DATE(J3803,K3803,L3803)</f>
        <v>43328</v>
      </c>
      <c r="N3803" s="222" t="n">
        <f aca="false">M3803+E3803</f>
        <v>43328.4241435185</v>
      </c>
      <c r="O3803" s="0" t="n">
        <v>98.328</v>
      </c>
      <c r="P3803" s="0" t="n">
        <v>4.054007</v>
      </c>
      <c r="Q3803" s="0" t="s">
        <v>288</v>
      </c>
    </row>
    <row r="3804" customFormat="false" ht="15" hidden="false" customHeight="false" outlineLevel="0" collapsed="false">
      <c r="A3804" s="0" t="s">
        <v>2059</v>
      </c>
      <c r="B3804" s="0" t="s">
        <v>288</v>
      </c>
      <c r="C3804" s="0" t="s">
        <v>325</v>
      </c>
      <c r="D3804" s="0" t="n">
        <v>20180816</v>
      </c>
      <c r="E3804" s="0" t="s">
        <v>2653</v>
      </c>
      <c r="F3804" s="0" t="n">
        <v>20000</v>
      </c>
      <c r="G3804" s="0" t="n">
        <v>98.53</v>
      </c>
      <c r="H3804" s="0" t="n">
        <v>4.004718</v>
      </c>
      <c r="J3804" s="224" t="n">
        <f aca="false">ROUND(D3804/10000,0)</f>
        <v>2018</v>
      </c>
      <c r="K3804" s="224" t="n">
        <f aca="false">ROUND((D3804-J3804*10000)/100,0)</f>
        <v>8</v>
      </c>
      <c r="L3804" s="224" t="n">
        <f aca="false">D3804-J3804*10000-K3804*100</f>
        <v>16</v>
      </c>
      <c r="M3804" s="325" t="n">
        <f aca="false">DATE(J3804,K3804,L3804)</f>
        <v>43328</v>
      </c>
      <c r="N3804" s="222" t="n">
        <f aca="false">M3804+E3804</f>
        <v>43328.4367939815</v>
      </c>
      <c r="O3804" s="0" t="n">
        <v>98.53</v>
      </c>
      <c r="P3804" s="0" t="n">
        <v>4.004718</v>
      </c>
      <c r="Q3804" s="0" t="s">
        <v>288</v>
      </c>
    </row>
    <row r="3805" customFormat="false" ht="15" hidden="false" customHeight="false" outlineLevel="0" collapsed="false">
      <c r="A3805" s="0" t="s">
        <v>2059</v>
      </c>
      <c r="B3805" s="0" t="s">
        <v>288</v>
      </c>
      <c r="C3805" s="0" t="s">
        <v>325</v>
      </c>
      <c r="D3805" s="0" t="n">
        <v>20180816</v>
      </c>
      <c r="E3805" s="0" t="s">
        <v>2653</v>
      </c>
      <c r="F3805" s="0" t="n">
        <v>20000</v>
      </c>
      <c r="G3805" s="0" t="n">
        <v>98.43</v>
      </c>
      <c r="H3805" s="0" t="n">
        <v>4.029104</v>
      </c>
      <c r="J3805" s="224" t="n">
        <f aca="false">ROUND(D3805/10000,0)</f>
        <v>2018</v>
      </c>
      <c r="K3805" s="224" t="n">
        <f aca="false">ROUND((D3805-J3805*10000)/100,0)</f>
        <v>8</v>
      </c>
      <c r="L3805" s="224" t="n">
        <f aca="false">D3805-J3805*10000-K3805*100</f>
        <v>16</v>
      </c>
      <c r="M3805" s="325" t="n">
        <f aca="false">DATE(J3805,K3805,L3805)</f>
        <v>43328</v>
      </c>
      <c r="N3805" s="222" t="n">
        <f aca="false">M3805+E3805</f>
        <v>43328.4367939815</v>
      </c>
      <c r="O3805" s="0" t="n">
        <v>98.43</v>
      </c>
      <c r="P3805" s="0" t="n">
        <v>4.029104</v>
      </c>
      <c r="Q3805" s="0" t="s">
        <v>288</v>
      </c>
    </row>
    <row r="3806" customFormat="false" ht="15" hidden="false" customHeight="false" outlineLevel="0" collapsed="false">
      <c r="A3806" s="0" t="s">
        <v>2059</v>
      </c>
      <c r="B3806" s="0" t="s">
        <v>288</v>
      </c>
      <c r="C3806" s="0" t="s">
        <v>325</v>
      </c>
      <c r="D3806" s="0" t="n">
        <v>20180816</v>
      </c>
      <c r="E3806" s="0" t="s">
        <v>2654</v>
      </c>
      <c r="F3806" s="0" t="n">
        <v>30000</v>
      </c>
      <c r="G3806" s="0" t="n">
        <v>98.467</v>
      </c>
      <c r="H3806" s="0" t="n">
        <v>4.020078</v>
      </c>
      <c r="J3806" s="224" t="n">
        <f aca="false">ROUND(D3806/10000,0)</f>
        <v>2018</v>
      </c>
      <c r="K3806" s="224" t="n">
        <f aca="false">ROUND((D3806-J3806*10000)/100,0)</f>
        <v>8</v>
      </c>
      <c r="L3806" s="224" t="n">
        <f aca="false">D3806-J3806*10000-K3806*100</f>
        <v>16</v>
      </c>
      <c r="M3806" s="325" t="n">
        <f aca="false">DATE(J3806,K3806,L3806)</f>
        <v>43328</v>
      </c>
      <c r="N3806" s="222" t="n">
        <f aca="false">M3806+E3806</f>
        <v>43328.4500694444</v>
      </c>
      <c r="O3806" s="0" t="n">
        <v>98.467</v>
      </c>
      <c r="P3806" s="0" t="n">
        <v>4.020078</v>
      </c>
      <c r="Q3806" s="0" t="s">
        <v>288</v>
      </c>
    </row>
    <row r="3807" customFormat="false" ht="15" hidden="false" customHeight="false" outlineLevel="0" collapsed="false">
      <c r="A3807" s="0" t="s">
        <v>2059</v>
      </c>
      <c r="B3807" s="0" t="s">
        <v>288</v>
      </c>
      <c r="C3807" s="0" t="s">
        <v>325</v>
      </c>
      <c r="D3807" s="0" t="n">
        <v>20180816</v>
      </c>
      <c r="E3807" s="0" t="s">
        <v>2654</v>
      </c>
      <c r="F3807" s="0" t="n">
        <v>30000</v>
      </c>
      <c r="G3807" s="0" t="n">
        <v>98.467</v>
      </c>
      <c r="H3807" s="0" t="n">
        <v>4.020078</v>
      </c>
      <c r="J3807" s="224" t="n">
        <f aca="false">ROUND(D3807/10000,0)</f>
        <v>2018</v>
      </c>
      <c r="K3807" s="224" t="n">
        <f aca="false">ROUND((D3807-J3807*10000)/100,0)</f>
        <v>8</v>
      </c>
      <c r="L3807" s="224" t="n">
        <f aca="false">D3807-J3807*10000-K3807*100</f>
        <v>16</v>
      </c>
      <c r="M3807" s="325" t="n">
        <f aca="false">DATE(J3807,K3807,L3807)</f>
        <v>43328</v>
      </c>
      <c r="N3807" s="222" t="n">
        <f aca="false">M3807+E3807</f>
        <v>43328.4500694444</v>
      </c>
      <c r="O3807" s="0" t="n">
        <v>98.467</v>
      </c>
      <c r="P3807" s="0" t="n">
        <v>4.020078</v>
      </c>
      <c r="Q3807" s="0" t="s">
        <v>288</v>
      </c>
    </row>
    <row r="3808" customFormat="false" ht="15" hidden="false" customHeight="false" outlineLevel="0" collapsed="false">
      <c r="A3808" s="0" t="s">
        <v>2059</v>
      </c>
      <c r="B3808" s="0" t="s">
        <v>288</v>
      </c>
      <c r="C3808" s="0" t="s">
        <v>325</v>
      </c>
      <c r="D3808" s="0" t="n">
        <v>20180816</v>
      </c>
      <c r="E3808" s="0" t="s">
        <v>2654</v>
      </c>
      <c r="F3808" s="0" t="n">
        <v>30000</v>
      </c>
      <c r="G3808" s="0" t="n">
        <v>98.367</v>
      </c>
      <c r="H3808" s="0" t="n">
        <v>4.044482</v>
      </c>
      <c r="J3808" s="224" t="n">
        <f aca="false">ROUND(D3808/10000,0)</f>
        <v>2018</v>
      </c>
      <c r="K3808" s="224" t="n">
        <f aca="false">ROUND((D3808-J3808*10000)/100,0)</f>
        <v>8</v>
      </c>
      <c r="L3808" s="224" t="n">
        <f aca="false">D3808-J3808*10000-K3808*100</f>
        <v>16</v>
      </c>
      <c r="M3808" s="325" t="n">
        <f aca="false">DATE(J3808,K3808,L3808)</f>
        <v>43328</v>
      </c>
      <c r="N3808" s="222" t="n">
        <f aca="false">M3808+E3808</f>
        <v>43328.4500694444</v>
      </c>
      <c r="O3808" s="0" t="n">
        <v>98.367</v>
      </c>
      <c r="P3808" s="0" t="n">
        <v>4.044482</v>
      </c>
      <c r="Q3808" s="0" t="s">
        <v>288</v>
      </c>
    </row>
    <row r="3809" customFormat="false" ht="15" hidden="false" customHeight="false" outlineLevel="0" collapsed="false">
      <c r="A3809" s="0" t="s">
        <v>2059</v>
      </c>
      <c r="B3809" s="0" t="s">
        <v>288</v>
      </c>
      <c r="C3809" s="0" t="s">
        <v>325</v>
      </c>
      <c r="D3809" s="0" t="n">
        <v>20180816</v>
      </c>
      <c r="E3809" s="0" t="s">
        <v>2655</v>
      </c>
      <c r="F3809" s="0" t="n">
        <v>30000</v>
      </c>
      <c r="G3809" s="0" t="n">
        <v>98.264</v>
      </c>
      <c r="H3809" s="0" t="n">
        <v>4.069648</v>
      </c>
      <c r="J3809" s="224" t="n">
        <f aca="false">ROUND(D3809/10000,0)</f>
        <v>2018</v>
      </c>
      <c r="K3809" s="224" t="n">
        <f aca="false">ROUND((D3809-J3809*10000)/100,0)</f>
        <v>8</v>
      </c>
      <c r="L3809" s="224" t="n">
        <f aca="false">D3809-J3809*10000-K3809*100</f>
        <v>16</v>
      </c>
      <c r="M3809" s="325" t="n">
        <f aca="false">DATE(J3809,K3809,L3809)</f>
        <v>43328</v>
      </c>
      <c r="N3809" s="222" t="n">
        <f aca="false">M3809+E3809</f>
        <v>43328.4579976852</v>
      </c>
      <c r="O3809" s="0" t="n">
        <v>98.264</v>
      </c>
      <c r="P3809" s="0" t="n">
        <v>4.069648</v>
      </c>
      <c r="Q3809" s="0" t="s">
        <v>288</v>
      </c>
    </row>
    <row r="3810" customFormat="false" ht="15" hidden="false" customHeight="false" outlineLevel="0" collapsed="false">
      <c r="A3810" s="0" t="s">
        <v>2059</v>
      </c>
      <c r="B3810" s="0" t="s">
        <v>288</v>
      </c>
      <c r="C3810" s="0" t="s">
        <v>325</v>
      </c>
      <c r="D3810" s="0" t="n">
        <v>20180816</v>
      </c>
      <c r="E3810" s="0" t="s">
        <v>2655</v>
      </c>
      <c r="F3810" s="0" t="n">
        <v>55000</v>
      </c>
      <c r="G3810" s="0" t="n">
        <v>98.16</v>
      </c>
      <c r="H3810" s="0" t="n">
        <v>4.09509</v>
      </c>
      <c r="J3810" s="224" t="n">
        <f aca="false">ROUND(D3810/10000,0)</f>
        <v>2018</v>
      </c>
      <c r="K3810" s="224" t="n">
        <f aca="false">ROUND((D3810-J3810*10000)/100,0)</f>
        <v>8</v>
      </c>
      <c r="L3810" s="224" t="n">
        <f aca="false">D3810-J3810*10000-K3810*100</f>
        <v>16</v>
      </c>
      <c r="M3810" s="325" t="n">
        <f aca="false">DATE(J3810,K3810,L3810)</f>
        <v>43328</v>
      </c>
      <c r="N3810" s="222" t="n">
        <f aca="false">M3810+E3810</f>
        <v>43328.4579976852</v>
      </c>
      <c r="O3810" s="0" t="n">
        <v>98.16</v>
      </c>
      <c r="P3810" s="0" t="n">
        <v>4.09509</v>
      </c>
      <c r="Q3810" s="0" t="s">
        <v>288</v>
      </c>
    </row>
    <row r="3811" customFormat="false" ht="15" hidden="false" customHeight="false" outlineLevel="0" collapsed="false">
      <c r="A3811" s="0" t="s">
        <v>2059</v>
      </c>
      <c r="B3811" s="0" t="s">
        <v>288</v>
      </c>
      <c r="C3811" s="0" t="s">
        <v>325</v>
      </c>
      <c r="D3811" s="0" t="n">
        <v>20180816</v>
      </c>
      <c r="E3811" s="0" t="s">
        <v>2655</v>
      </c>
      <c r="F3811" s="0" t="n">
        <v>30000</v>
      </c>
      <c r="G3811" s="0" t="n">
        <v>98.164</v>
      </c>
      <c r="H3811" s="0" t="n">
        <v>4.094111</v>
      </c>
      <c r="J3811" s="224" t="n">
        <f aca="false">ROUND(D3811/10000,0)</f>
        <v>2018</v>
      </c>
      <c r="K3811" s="224" t="n">
        <f aca="false">ROUND((D3811-J3811*10000)/100,0)</f>
        <v>8</v>
      </c>
      <c r="L3811" s="224" t="n">
        <f aca="false">D3811-J3811*10000-K3811*100</f>
        <v>16</v>
      </c>
      <c r="M3811" s="325" t="n">
        <f aca="false">DATE(J3811,K3811,L3811)</f>
        <v>43328</v>
      </c>
      <c r="N3811" s="222" t="n">
        <f aca="false">M3811+E3811</f>
        <v>43328.4579976852</v>
      </c>
      <c r="O3811" s="0" t="n">
        <v>98.164</v>
      </c>
      <c r="P3811" s="0" t="n">
        <v>4.094111</v>
      </c>
      <c r="Q3811" s="0" t="s">
        <v>288</v>
      </c>
    </row>
    <row r="3812" customFormat="false" ht="15" hidden="false" customHeight="false" outlineLevel="0" collapsed="false">
      <c r="A3812" s="0" t="s">
        <v>2059</v>
      </c>
      <c r="B3812" s="0" t="s">
        <v>288</v>
      </c>
      <c r="C3812" s="0" t="s">
        <v>325</v>
      </c>
      <c r="D3812" s="0" t="n">
        <v>20180816</v>
      </c>
      <c r="E3812" s="0" t="s">
        <v>2655</v>
      </c>
      <c r="F3812" s="0" t="n">
        <v>55000</v>
      </c>
      <c r="G3812" s="0" t="n">
        <v>98.16</v>
      </c>
      <c r="H3812" s="0" t="n">
        <v>4.09509</v>
      </c>
      <c r="J3812" s="224" t="n">
        <f aca="false">ROUND(D3812/10000,0)</f>
        <v>2018</v>
      </c>
      <c r="K3812" s="224" t="n">
        <f aca="false">ROUND((D3812-J3812*10000)/100,0)</f>
        <v>8</v>
      </c>
      <c r="L3812" s="224" t="n">
        <f aca="false">D3812-J3812*10000-K3812*100</f>
        <v>16</v>
      </c>
      <c r="M3812" s="325" t="n">
        <f aca="false">DATE(J3812,K3812,L3812)</f>
        <v>43328</v>
      </c>
      <c r="N3812" s="222" t="n">
        <f aca="false">M3812+E3812</f>
        <v>43328.4579976852</v>
      </c>
      <c r="O3812" s="0" t="n">
        <v>98.16</v>
      </c>
      <c r="P3812" s="0" t="n">
        <v>4.09509</v>
      </c>
      <c r="Q3812" s="0" t="s">
        <v>288</v>
      </c>
    </row>
    <row r="3813" customFormat="false" ht="15" hidden="false" customHeight="false" outlineLevel="0" collapsed="false">
      <c r="A3813" s="0" t="s">
        <v>2059</v>
      </c>
      <c r="B3813" s="0" t="s">
        <v>288</v>
      </c>
      <c r="C3813" s="0" t="s">
        <v>325</v>
      </c>
      <c r="D3813" s="0" t="n">
        <v>20180816</v>
      </c>
      <c r="E3813" s="0" t="s">
        <v>2656</v>
      </c>
      <c r="F3813" s="0" t="n">
        <v>100000</v>
      </c>
      <c r="G3813" s="0" t="n">
        <v>98.136</v>
      </c>
      <c r="H3813" s="0" t="n">
        <v>4.100966</v>
      </c>
      <c r="J3813" s="224" t="n">
        <f aca="false">ROUND(D3813/10000,0)</f>
        <v>2018</v>
      </c>
      <c r="K3813" s="224" t="n">
        <f aca="false">ROUND((D3813-J3813*10000)/100,0)</f>
        <v>8</v>
      </c>
      <c r="L3813" s="224" t="n">
        <f aca="false">D3813-J3813*10000-K3813*100</f>
        <v>16</v>
      </c>
      <c r="M3813" s="325" t="n">
        <f aca="false">DATE(J3813,K3813,L3813)</f>
        <v>43328</v>
      </c>
      <c r="N3813" s="222" t="n">
        <f aca="false">M3813+E3813</f>
        <v>43328.4580324074</v>
      </c>
      <c r="O3813" s="0" t="n">
        <v>98.136</v>
      </c>
      <c r="P3813" s="0" t="n">
        <v>4.100966</v>
      </c>
      <c r="Q3813" s="0" t="s">
        <v>288</v>
      </c>
    </row>
    <row r="3814" customFormat="false" ht="15" hidden="false" customHeight="false" outlineLevel="0" collapsed="false">
      <c r="A3814" s="0" t="s">
        <v>2059</v>
      </c>
      <c r="B3814" s="0" t="s">
        <v>288</v>
      </c>
      <c r="C3814" s="0" t="s">
        <v>325</v>
      </c>
      <c r="D3814" s="0" t="n">
        <v>20180816</v>
      </c>
      <c r="E3814" s="0" t="s">
        <v>2657</v>
      </c>
      <c r="F3814" s="0" t="n">
        <v>100000</v>
      </c>
      <c r="G3814" s="0" t="n">
        <v>98.086</v>
      </c>
      <c r="H3814" s="0" t="n">
        <v>4.113213</v>
      </c>
      <c r="J3814" s="224" t="n">
        <f aca="false">ROUND(D3814/10000,0)</f>
        <v>2018</v>
      </c>
      <c r="K3814" s="224" t="n">
        <f aca="false">ROUND((D3814-J3814*10000)/100,0)</f>
        <v>8</v>
      </c>
      <c r="L3814" s="224" t="n">
        <f aca="false">D3814-J3814*10000-K3814*100</f>
        <v>16</v>
      </c>
      <c r="M3814" s="325" t="n">
        <f aca="false">DATE(J3814,K3814,L3814)</f>
        <v>43328</v>
      </c>
      <c r="N3814" s="222" t="n">
        <f aca="false">M3814+E3814</f>
        <v>43328.4580671296</v>
      </c>
      <c r="O3814" s="0" t="n">
        <v>98.086</v>
      </c>
      <c r="P3814" s="0" t="n">
        <v>4.113213</v>
      </c>
      <c r="Q3814" s="0" t="s">
        <v>288</v>
      </c>
    </row>
    <row r="3815" customFormat="false" ht="15" hidden="false" customHeight="false" outlineLevel="0" collapsed="false">
      <c r="A3815" s="0" t="s">
        <v>2059</v>
      </c>
      <c r="B3815" s="0" t="s">
        <v>288</v>
      </c>
      <c r="C3815" s="0" t="s">
        <v>325</v>
      </c>
      <c r="D3815" s="0" t="n">
        <v>20180816</v>
      </c>
      <c r="E3815" s="0" t="s">
        <v>2658</v>
      </c>
      <c r="F3815" s="0" t="n">
        <v>8000</v>
      </c>
      <c r="G3815" s="0" t="n">
        <v>98.023</v>
      </c>
      <c r="H3815" s="0" t="n">
        <v>4.128653</v>
      </c>
      <c r="J3815" s="224" t="n">
        <f aca="false">ROUND(D3815/10000,0)</f>
        <v>2018</v>
      </c>
      <c r="K3815" s="224" t="n">
        <f aca="false">ROUND((D3815-J3815*10000)/100,0)</f>
        <v>8</v>
      </c>
      <c r="L3815" s="224" t="n">
        <f aca="false">D3815-J3815*10000-K3815*100</f>
        <v>16</v>
      </c>
      <c r="M3815" s="325" t="n">
        <f aca="false">DATE(J3815,K3815,L3815)</f>
        <v>43328</v>
      </c>
      <c r="N3815" s="222" t="n">
        <f aca="false">M3815+E3815</f>
        <v>43328.5010648148</v>
      </c>
      <c r="O3815" s="0" t="n">
        <v>98.023</v>
      </c>
      <c r="P3815" s="0" t="n">
        <v>4.128653</v>
      </c>
      <c r="Q3815" s="0" t="s">
        <v>288</v>
      </c>
    </row>
    <row r="3816" customFormat="false" ht="15" hidden="false" customHeight="false" outlineLevel="0" collapsed="false">
      <c r="A3816" s="0" t="s">
        <v>2059</v>
      </c>
      <c r="B3816" s="0" t="s">
        <v>288</v>
      </c>
      <c r="C3816" s="0" t="s">
        <v>325</v>
      </c>
      <c r="D3816" s="0" t="n">
        <v>20180816</v>
      </c>
      <c r="E3816" s="0" t="s">
        <v>2658</v>
      </c>
      <c r="F3816" s="0" t="n">
        <v>8000</v>
      </c>
      <c r="G3816" s="0" t="n">
        <v>98.126</v>
      </c>
      <c r="H3816" s="0" t="n">
        <v>4.103415</v>
      </c>
      <c r="J3816" s="224" t="n">
        <f aca="false">ROUND(D3816/10000,0)</f>
        <v>2018</v>
      </c>
      <c r="K3816" s="224" t="n">
        <f aca="false">ROUND((D3816-J3816*10000)/100,0)</f>
        <v>8</v>
      </c>
      <c r="L3816" s="224" t="n">
        <f aca="false">D3816-J3816*10000-K3816*100</f>
        <v>16</v>
      </c>
      <c r="M3816" s="325" t="n">
        <f aca="false">DATE(J3816,K3816,L3816)</f>
        <v>43328</v>
      </c>
      <c r="N3816" s="222" t="n">
        <f aca="false">M3816+E3816</f>
        <v>43328.5010648148</v>
      </c>
      <c r="O3816" s="0" t="n">
        <v>98.126</v>
      </c>
      <c r="P3816" s="0" t="n">
        <v>4.103415</v>
      </c>
      <c r="Q3816" s="0" t="s">
        <v>288</v>
      </c>
    </row>
    <row r="3817" customFormat="false" ht="15" hidden="false" customHeight="false" outlineLevel="0" collapsed="false">
      <c r="A3817" s="0" t="s">
        <v>2059</v>
      </c>
      <c r="B3817" s="0" t="s">
        <v>288</v>
      </c>
      <c r="C3817" s="0" t="s">
        <v>325</v>
      </c>
      <c r="D3817" s="0" t="n">
        <v>20180816</v>
      </c>
      <c r="E3817" s="0" t="s">
        <v>2659</v>
      </c>
      <c r="F3817" s="0" t="n">
        <v>150000</v>
      </c>
      <c r="G3817" s="0" t="n">
        <v>98.215</v>
      </c>
      <c r="H3817" s="0" t="n">
        <v>4.081632</v>
      </c>
      <c r="J3817" s="224" t="n">
        <f aca="false">ROUND(D3817/10000,0)</f>
        <v>2018</v>
      </c>
      <c r="K3817" s="224" t="n">
        <f aca="false">ROUND((D3817-J3817*10000)/100,0)</f>
        <v>8</v>
      </c>
      <c r="L3817" s="224" t="n">
        <f aca="false">D3817-J3817*10000-K3817*100</f>
        <v>16</v>
      </c>
      <c r="M3817" s="325" t="n">
        <f aca="false">DATE(J3817,K3817,L3817)</f>
        <v>43328</v>
      </c>
      <c r="N3817" s="222" t="n">
        <f aca="false">M3817+E3817</f>
        <v>43328.5954976852</v>
      </c>
      <c r="O3817" s="0" t="n">
        <v>98.215</v>
      </c>
      <c r="P3817" s="0" t="n">
        <v>4.081632</v>
      </c>
      <c r="Q3817" s="0" t="s">
        <v>288</v>
      </c>
    </row>
    <row r="3818" customFormat="false" ht="15" hidden="false" customHeight="false" outlineLevel="0" collapsed="false">
      <c r="A3818" s="0" t="s">
        <v>2059</v>
      </c>
      <c r="B3818" s="0" t="s">
        <v>288</v>
      </c>
      <c r="C3818" s="0" t="s">
        <v>325</v>
      </c>
      <c r="D3818" s="0" t="n">
        <v>20180816</v>
      </c>
      <c r="E3818" s="0" t="s">
        <v>2659</v>
      </c>
      <c r="F3818" s="0" t="n">
        <v>150000</v>
      </c>
      <c r="G3818" s="0" t="n">
        <v>98.215</v>
      </c>
      <c r="H3818" s="0" t="n">
        <v>4.081632</v>
      </c>
      <c r="J3818" s="224" t="n">
        <f aca="false">ROUND(D3818/10000,0)</f>
        <v>2018</v>
      </c>
      <c r="K3818" s="224" t="n">
        <f aca="false">ROUND((D3818-J3818*10000)/100,0)</f>
        <v>8</v>
      </c>
      <c r="L3818" s="224" t="n">
        <f aca="false">D3818-J3818*10000-K3818*100</f>
        <v>16</v>
      </c>
      <c r="M3818" s="325" t="n">
        <f aca="false">DATE(J3818,K3818,L3818)</f>
        <v>43328</v>
      </c>
      <c r="N3818" s="222" t="n">
        <f aca="false">M3818+E3818</f>
        <v>43328.5954976852</v>
      </c>
      <c r="O3818" s="0" t="n">
        <v>98.215</v>
      </c>
      <c r="P3818" s="0" t="n">
        <v>4.081632</v>
      </c>
      <c r="Q3818" s="0" t="s">
        <v>288</v>
      </c>
    </row>
    <row r="3819" customFormat="false" ht="15" hidden="false" customHeight="false" outlineLevel="0" collapsed="false">
      <c r="A3819" s="0" t="s">
        <v>2059</v>
      </c>
      <c r="B3819" s="0" t="s">
        <v>288</v>
      </c>
      <c r="C3819" s="0" t="s">
        <v>325</v>
      </c>
      <c r="D3819" s="0" t="n">
        <v>20180816</v>
      </c>
      <c r="E3819" s="0" t="s">
        <v>2660</v>
      </c>
      <c r="F3819" s="0" t="n">
        <v>17000</v>
      </c>
      <c r="G3819" s="0" t="n">
        <v>98.21</v>
      </c>
      <c r="H3819" s="0" t="n">
        <v>4.082855</v>
      </c>
      <c r="J3819" s="224" t="n">
        <f aca="false">ROUND(D3819/10000,0)</f>
        <v>2018</v>
      </c>
      <c r="K3819" s="224" t="n">
        <f aca="false">ROUND((D3819-J3819*10000)/100,0)</f>
        <v>8</v>
      </c>
      <c r="L3819" s="224" t="n">
        <f aca="false">D3819-J3819*10000-K3819*100</f>
        <v>16</v>
      </c>
      <c r="M3819" s="325" t="n">
        <f aca="false">DATE(J3819,K3819,L3819)</f>
        <v>43328</v>
      </c>
      <c r="N3819" s="222" t="n">
        <f aca="false">M3819+E3819</f>
        <v>43328.6010069445</v>
      </c>
      <c r="O3819" s="0" t="n">
        <v>98.21</v>
      </c>
      <c r="P3819" s="0" t="n">
        <v>4.082855</v>
      </c>
      <c r="Q3819" s="0" t="s">
        <v>288</v>
      </c>
    </row>
    <row r="3820" customFormat="false" ht="15" hidden="false" customHeight="false" outlineLevel="0" collapsed="false">
      <c r="A3820" s="0" t="s">
        <v>2059</v>
      </c>
      <c r="B3820" s="0" t="s">
        <v>288</v>
      </c>
      <c r="C3820" s="0" t="s">
        <v>325</v>
      </c>
      <c r="D3820" s="0" t="n">
        <v>20180816</v>
      </c>
      <c r="E3820" s="0" t="s">
        <v>2660</v>
      </c>
      <c r="F3820" s="0" t="n">
        <v>17000</v>
      </c>
      <c r="G3820" s="0" t="n">
        <v>98.21</v>
      </c>
      <c r="H3820" s="0" t="n">
        <v>4.082855</v>
      </c>
      <c r="J3820" s="224" t="n">
        <f aca="false">ROUND(D3820/10000,0)</f>
        <v>2018</v>
      </c>
      <c r="K3820" s="224" t="n">
        <f aca="false">ROUND((D3820-J3820*10000)/100,0)</f>
        <v>8</v>
      </c>
      <c r="L3820" s="224" t="n">
        <f aca="false">D3820-J3820*10000-K3820*100</f>
        <v>16</v>
      </c>
      <c r="M3820" s="325" t="n">
        <f aca="false">DATE(J3820,K3820,L3820)</f>
        <v>43328</v>
      </c>
      <c r="N3820" s="222" t="n">
        <f aca="false">M3820+E3820</f>
        <v>43328.6010069445</v>
      </c>
      <c r="O3820" s="0" t="n">
        <v>98.21</v>
      </c>
      <c r="P3820" s="0" t="n">
        <v>4.082855</v>
      </c>
      <c r="Q3820" s="0" t="s">
        <v>288</v>
      </c>
    </row>
    <row r="3821" customFormat="false" ht="15" hidden="false" customHeight="false" outlineLevel="0" collapsed="false">
      <c r="A3821" s="0" t="s">
        <v>2059</v>
      </c>
      <c r="B3821" s="0" t="s">
        <v>288</v>
      </c>
      <c r="C3821" s="0" t="s">
        <v>325</v>
      </c>
      <c r="D3821" s="0" t="n">
        <v>20180816</v>
      </c>
      <c r="E3821" s="0" t="s">
        <v>2661</v>
      </c>
      <c r="F3821" s="0" t="n">
        <v>17000</v>
      </c>
      <c r="G3821" s="0" t="n">
        <v>98.21</v>
      </c>
      <c r="H3821" s="0" t="n">
        <v>4.082855</v>
      </c>
      <c r="J3821" s="224" t="n">
        <f aca="false">ROUND(D3821/10000,0)</f>
        <v>2018</v>
      </c>
      <c r="K3821" s="224" t="n">
        <f aca="false">ROUND((D3821-J3821*10000)/100,0)</f>
        <v>8</v>
      </c>
      <c r="L3821" s="224" t="n">
        <f aca="false">D3821-J3821*10000-K3821*100</f>
        <v>16</v>
      </c>
      <c r="M3821" s="325" t="n">
        <f aca="false">DATE(J3821,K3821,L3821)</f>
        <v>43328</v>
      </c>
      <c r="N3821" s="222" t="n">
        <f aca="false">M3821+E3821</f>
        <v>43328.6010532407</v>
      </c>
      <c r="O3821" s="0" t="n">
        <v>98.21</v>
      </c>
      <c r="P3821" s="0" t="n">
        <v>4.082855</v>
      </c>
      <c r="Q3821" s="0" t="s">
        <v>288</v>
      </c>
    </row>
    <row r="3822" customFormat="false" ht="15" hidden="false" customHeight="false" outlineLevel="0" collapsed="false">
      <c r="A3822" s="0" t="s">
        <v>2059</v>
      </c>
      <c r="B3822" s="0" t="s">
        <v>288</v>
      </c>
      <c r="C3822" s="0" t="s">
        <v>325</v>
      </c>
      <c r="D3822" s="0" t="n">
        <v>20180816</v>
      </c>
      <c r="E3822" s="0" t="s">
        <v>2661</v>
      </c>
      <c r="F3822" s="0" t="n">
        <v>17000</v>
      </c>
      <c r="G3822" s="0" t="n">
        <v>98.21</v>
      </c>
      <c r="H3822" s="0" t="n">
        <v>4.082855</v>
      </c>
      <c r="J3822" s="224" t="n">
        <f aca="false">ROUND(D3822/10000,0)</f>
        <v>2018</v>
      </c>
      <c r="K3822" s="224" t="n">
        <f aca="false">ROUND((D3822-J3822*10000)/100,0)</f>
        <v>8</v>
      </c>
      <c r="L3822" s="224" t="n">
        <f aca="false">D3822-J3822*10000-K3822*100</f>
        <v>16</v>
      </c>
      <c r="M3822" s="325" t="n">
        <f aca="false">DATE(J3822,K3822,L3822)</f>
        <v>43328</v>
      </c>
      <c r="N3822" s="222" t="n">
        <f aca="false">M3822+E3822</f>
        <v>43328.6010532407</v>
      </c>
      <c r="O3822" s="0" t="n">
        <v>98.21</v>
      </c>
      <c r="P3822" s="0" t="n">
        <v>4.082855</v>
      </c>
      <c r="Q3822" s="0" t="s">
        <v>288</v>
      </c>
    </row>
    <row r="3823" customFormat="false" ht="15" hidden="false" customHeight="false" outlineLevel="0" collapsed="false">
      <c r="A3823" s="0" t="s">
        <v>2059</v>
      </c>
      <c r="B3823" s="0" t="s">
        <v>288</v>
      </c>
      <c r="C3823" s="0" t="s">
        <v>325</v>
      </c>
      <c r="D3823" s="0" t="n">
        <v>20180816</v>
      </c>
      <c r="E3823" s="0" t="s">
        <v>1910</v>
      </c>
      <c r="F3823" s="0" t="n">
        <v>25000</v>
      </c>
      <c r="G3823" s="0" t="n">
        <v>98.238</v>
      </c>
      <c r="H3823" s="0" t="n">
        <v>4.076006</v>
      </c>
      <c r="J3823" s="224" t="n">
        <f aca="false">ROUND(D3823/10000,0)</f>
        <v>2018</v>
      </c>
      <c r="K3823" s="224" t="n">
        <f aca="false">ROUND((D3823-J3823*10000)/100,0)</f>
        <v>8</v>
      </c>
      <c r="L3823" s="224" t="n">
        <f aca="false">D3823-J3823*10000-K3823*100</f>
        <v>16</v>
      </c>
      <c r="M3823" s="325" t="n">
        <f aca="false">DATE(J3823,K3823,L3823)</f>
        <v>43328</v>
      </c>
      <c r="N3823" s="222" t="n">
        <f aca="false">M3823+E3823</f>
        <v>43328.6058101852</v>
      </c>
      <c r="O3823" s="0" t="n">
        <v>98.238</v>
      </c>
      <c r="P3823" s="0" t="n">
        <v>4.076006</v>
      </c>
      <c r="Q3823" s="0" t="s">
        <v>288</v>
      </c>
    </row>
    <row r="3824" customFormat="false" ht="15" hidden="false" customHeight="false" outlineLevel="0" collapsed="false">
      <c r="A3824" s="0" t="s">
        <v>2059</v>
      </c>
      <c r="B3824" s="0" t="s">
        <v>288</v>
      </c>
      <c r="C3824" s="0" t="s">
        <v>325</v>
      </c>
      <c r="D3824" s="0" t="n">
        <v>20180816</v>
      </c>
      <c r="E3824" s="0" t="s">
        <v>2662</v>
      </c>
      <c r="F3824" s="0" t="n">
        <v>20000</v>
      </c>
      <c r="G3824" s="0" t="n">
        <v>98.304</v>
      </c>
      <c r="H3824" s="0" t="n">
        <v>4.059871</v>
      </c>
      <c r="J3824" s="224" t="n">
        <f aca="false">ROUND(D3824/10000,0)</f>
        <v>2018</v>
      </c>
      <c r="K3824" s="224" t="n">
        <f aca="false">ROUND((D3824-J3824*10000)/100,0)</f>
        <v>8</v>
      </c>
      <c r="L3824" s="224" t="n">
        <f aca="false">D3824-J3824*10000-K3824*100</f>
        <v>16</v>
      </c>
      <c r="M3824" s="325" t="n">
        <f aca="false">DATE(J3824,K3824,L3824)</f>
        <v>43328</v>
      </c>
      <c r="N3824" s="222" t="n">
        <f aca="false">M3824+E3824</f>
        <v>43328.6087731482</v>
      </c>
      <c r="O3824" s="0" t="n">
        <v>98.304</v>
      </c>
      <c r="P3824" s="0" t="n">
        <v>4.059871</v>
      </c>
      <c r="Q3824" s="0" t="s">
        <v>288</v>
      </c>
    </row>
    <row r="3825" customFormat="false" ht="15" hidden="false" customHeight="false" outlineLevel="0" collapsed="false">
      <c r="A3825" s="0" t="s">
        <v>2059</v>
      </c>
      <c r="B3825" s="0" t="s">
        <v>288</v>
      </c>
      <c r="C3825" s="0" t="s">
        <v>325</v>
      </c>
      <c r="D3825" s="0" t="n">
        <v>20180816</v>
      </c>
      <c r="E3825" s="0" t="s">
        <v>2663</v>
      </c>
      <c r="F3825" s="0" t="n">
        <v>5000</v>
      </c>
      <c r="G3825" s="0" t="n">
        <v>98.304</v>
      </c>
      <c r="H3825" s="0" t="n">
        <v>4.059871</v>
      </c>
      <c r="J3825" s="224" t="n">
        <f aca="false">ROUND(D3825/10000,0)</f>
        <v>2018</v>
      </c>
      <c r="K3825" s="224" t="n">
        <f aca="false">ROUND((D3825-J3825*10000)/100,0)</f>
        <v>8</v>
      </c>
      <c r="L3825" s="224" t="n">
        <f aca="false">D3825-J3825*10000-K3825*100</f>
        <v>16</v>
      </c>
      <c r="M3825" s="325" t="n">
        <f aca="false">DATE(J3825,K3825,L3825)</f>
        <v>43328</v>
      </c>
      <c r="N3825" s="222" t="n">
        <f aca="false">M3825+E3825</f>
        <v>43328.6089930556</v>
      </c>
      <c r="O3825" s="0" t="n">
        <v>98.304</v>
      </c>
      <c r="P3825" s="0" t="n">
        <v>4.059871</v>
      </c>
      <c r="Q3825" s="0" t="s">
        <v>288</v>
      </c>
    </row>
    <row r="3826" customFormat="false" ht="15" hidden="false" customHeight="false" outlineLevel="0" collapsed="false">
      <c r="A3826" s="0" t="s">
        <v>2059</v>
      </c>
      <c r="B3826" s="0" t="s">
        <v>288</v>
      </c>
      <c r="C3826" s="0" t="s">
        <v>325</v>
      </c>
      <c r="D3826" s="0" t="n">
        <v>20180816</v>
      </c>
      <c r="E3826" s="0" t="s">
        <v>2663</v>
      </c>
      <c r="F3826" s="0" t="n">
        <v>5000</v>
      </c>
      <c r="G3826" s="0" t="n">
        <v>98.304</v>
      </c>
      <c r="H3826" s="0" t="n">
        <v>4.059871</v>
      </c>
      <c r="J3826" s="224" t="n">
        <f aca="false">ROUND(D3826/10000,0)</f>
        <v>2018</v>
      </c>
      <c r="K3826" s="224" t="n">
        <f aca="false">ROUND((D3826-J3826*10000)/100,0)</f>
        <v>8</v>
      </c>
      <c r="L3826" s="224" t="n">
        <f aca="false">D3826-J3826*10000-K3826*100</f>
        <v>16</v>
      </c>
      <c r="M3826" s="325" t="n">
        <f aca="false">DATE(J3826,K3826,L3826)</f>
        <v>43328</v>
      </c>
      <c r="N3826" s="222" t="n">
        <f aca="false">M3826+E3826</f>
        <v>43328.6089930556</v>
      </c>
      <c r="O3826" s="0" t="n">
        <v>98.304</v>
      </c>
      <c r="P3826" s="0" t="n">
        <v>4.059871</v>
      </c>
      <c r="Q3826" s="0" t="s">
        <v>288</v>
      </c>
    </row>
    <row r="3827" customFormat="false" ht="15" hidden="false" customHeight="false" outlineLevel="0" collapsed="false">
      <c r="A3827" s="0" t="s">
        <v>2059</v>
      </c>
      <c r="B3827" s="0" t="s">
        <v>288</v>
      </c>
      <c r="C3827" s="0" t="s">
        <v>325</v>
      </c>
      <c r="D3827" s="0" t="n">
        <v>20180816</v>
      </c>
      <c r="E3827" s="0" t="s">
        <v>2664</v>
      </c>
      <c r="F3827" s="0" t="n">
        <v>10000</v>
      </c>
      <c r="G3827" s="0" t="n">
        <v>98.304</v>
      </c>
      <c r="H3827" s="0" t="n">
        <v>4.059871</v>
      </c>
      <c r="J3827" s="224" t="n">
        <f aca="false">ROUND(D3827/10000,0)</f>
        <v>2018</v>
      </c>
      <c r="K3827" s="224" t="n">
        <f aca="false">ROUND((D3827-J3827*10000)/100,0)</f>
        <v>8</v>
      </c>
      <c r="L3827" s="224" t="n">
        <f aca="false">D3827-J3827*10000-K3827*100</f>
        <v>16</v>
      </c>
      <c r="M3827" s="325" t="n">
        <f aca="false">DATE(J3827,K3827,L3827)</f>
        <v>43328</v>
      </c>
      <c r="N3827" s="222" t="n">
        <f aca="false">M3827+E3827</f>
        <v>43328.6093287037</v>
      </c>
      <c r="O3827" s="0" t="n">
        <v>98.304</v>
      </c>
      <c r="P3827" s="0" t="n">
        <v>4.059871</v>
      </c>
      <c r="Q3827" s="0" t="s">
        <v>288</v>
      </c>
    </row>
    <row r="3828" customFormat="false" ht="15" hidden="false" customHeight="false" outlineLevel="0" collapsed="false">
      <c r="A3828" s="0" t="s">
        <v>2059</v>
      </c>
      <c r="B3828" s="0" t="s">
        <v>288</v>
      </c>
      <c r="C3828" s="0" t="s">
        <v>325</v>
      </c>
      <c r="D3828" s="0" t="n">
        <v>20180816</v>
      </c>
      <c r="E3828" s="0" t="s">
        <v>2664</v>
      </c>
      <c r="F3828" s="0" t="n">
        <v>10000</v>
      </c>
      <c r="G3828" s="0" t="n">
        <v>98.304</v>
      </c>
      <c r="H3828" s="0" t="n">
        <v>4.059871</v>
      </c>
      <c r="J3828" s="224" t="n">
        <f aca="false">ROUND(D3828/10000,0)</f>
        <v>2018</v>
      </c>
      <c r="K3828" s="224" t="n">
        <f aca="false">ROUND((D3828-J3828*10000)/100,0)</f>
        <v>8</v>
      </c>
      <c r="L3828" s="224" t="n">
        <f aca="false">D3828-J3828*10000-K3828*100</f>
        <v>16</v>
      </c>
      <c r="M3828" s="325" t="n">
        <f aca="false">DATE(J3828,K3828,L3828)</f>
        <v>43328</v>
      </c>
      <c r="N3828" s="222" t="n">
        <f aca="false">M3828+E3828</f>
        <v>43328.6093287037</v>
      </c>
      <c r="O3828" s="0" t="n">
        <v>98.304</v>
      </c>
      <c r="P3828" s="0" t="n">
        <v>4.059871</v>
      </c>
      <c r="Q3828" s="0" t="s">
        <v>288</v>
      </c>
    </row>
    <row r="3829" customFormat="false" ht="15" hidden="false" customHeight="false" outlineLevel="0" collapsed="false">
      <c r="A3829" s="0" t="s">
        <v>2059</v>
      </c>
      <c r="B3829" s="0" t="s">
        <v>288</v>
      </c>
      <c r="C3829" s="0" t="s">
        <v>325</v>
      </c>
      <c r="D3829" s="0" t="n">
        <v>20180816</v>
      </c>
      <c r="E3829" s="0" t="s">
        <v>2665</v>
      </c>
      <c r="F3829" s="0" t="n">
        <v>5000</v>
      </c>
      <c r="G3829" s="0" t="n">
        <v>98.304</v>
      </c>
      <c r="H3829" s="0" t="n">
        <v>4.059871</v>
      </c>
      <c r="J3829" s="224" t="n">
        <f aca="false">ROUND(D3829/10000,0)</f>
        <v>2018</v>
      </c>
      <c r="K3829" s="224" t="n">
        <f aca="false">ROUND((D3829-J3829*10000)/100,0)</f>
        <v>8</v>
      </c>
      <c r="L3829" s="224" t="n">
        <f aca="false">D3829-J3829*10000-K3829*100</f>
        <v>16</v>
      </c>
      <c r="M3829" s="325" t="n">
        <f aca="false">DATE(J3829,K3829,L3829)</f>
        <v>43328</v>
      </c>
      <c r="N3829" s="222" t="n">
        <f aca="false">M3829+E3829</f>
        <v>43328.6096064815</v>
      </c>
      <c r="O3829" s="0" t="n">
        <v>98.304</v>
      </c>
      <c r="P3829" s="0" t="n">
        <v>4.059871</v>
      </c>
      <c r="Q3829" s="0" t="s">
        <v>288</v>
      </c>
    </row>
    <row r="3830" customFormat="false" ht="15" hidden="false" customHeight="false" outlineLevel="0" collapsed="false">
      <c r="A3830" s="0" t="s">
        <v>2059</v>
      </c>
      <c r="B3830" s="0" t="s">
        <v>288</v>
      </c>
      <c r="C3830" s="0" t="s">
        <v>325</v>
      </c>
      <c r="D3830" s="0" t="n">
        <v>20180816</v>
      </c>
      <c r="E3830" s="0" t="s">
        <v>2665</v>
      </c>
      <c r="F3830" s="0" t="n">
        <v>5000</v>
      </c>
      <c r="G3830" s="0" t="n">
        <v>98.304</v>
      </c>
      <c r="H3830" s="0" t="n">
        <v>4.059871</v>
      </c>
      <c r="J3830" s="224" t="n">
        <f aca="false">ROUND(D3830/10000,0)</f>
        <v>2018</v>
      </c>
      <c r="K3830" s="224" t="n">
        <f aca="false">ROUND((D3830-J3830*10000)/100,0)</f>
        <v>8</v>
      </c>
      <c r="L3830" s="224" t="n">
        <f aca="false">D3830-J3830*10000-K3830*100</f>
        <v>16</v>
      </c>
      <c r="M3830" s="325" t="n">
        <f aca="false">DATE(J3830,K3830,L3830)</f>
        <v>43328</v>
      </c>
      <c r="N3830" s="222" t="n">
        <f aca="false">M3830+E3830</f>
        <v>43328.6096064815</v>
      </c>
      <c r="O3830" s="0" t="n">
        <v>98.304</v>
      </c>
      <c r="P3830" s="0" t="n">
        <v>4.059871</v>
      </c>
      <c r="Q3830" s="0" t="s">
        <v>288</v>
      </c>
    </row>
    <row r="3831" customFormat="false" ht="15" hidden="false" customHeight="false" outlineLevel="0" collapsed="false">
      <c r="A3831" s="0" t="s">
        <v>2059</v>
      </c>
      <c r="B3831" s="0" t="s">
        <v>288</v>
      </c>
      <c r="C3831" s="0" t="s">
        <v>325</v>
      </c>
      <c r="D3831" s="0" t="n">
        <v>20180816</v>
      </c>
      <c r="E3831" s="0" t="s">
        <v>2666</v>
      </c>
      <c r="F3831" s="0" t="n">
        <v>10000</v>
      </c>
      <c r="G3831" s="0" t="n">
        <v>98.311</v>
      </c>
      <c r="H3831" s="0" t="n">
        <v>4.058161</v>
      </c>
      <c r="J3831" s="224" t="n">
        <f aca="false">ROUND(D3831/10000,0)</f>
        <v>2018</v>
      </c>
      <c r="K3831" s="224" t="n">
        <f aca="false">ROUND((D3831-J3831*10000)/100,0)</f>
        <v>8</v>
      </c>
      <c r="L3831" s="224" t="n">
        <f aca="false">D3831-J3831*10000-K3831*100</f>
        <v>16</v>
      </c>
      <c r="M3831" s="325" t="n">
        <f aca="false">DATE(J3831,K3831,L3831)</f>
        <v>43328</v>
      </c>
      <c r="N3831" s="222" t="n">
        <f aca="false">M3831+E3831</f>
        <v>43328.6154166667</v>
      </c>
      <c r="O3831" s="0" t="n">
        <v>98.311</v>
      </c>
      <c r="P3831" s="0" t="n">
        <v>4.058161</v>
      </c>
      <c r="Q3831" s="0" t="s">
        <v>288</v>
      </c>
    </row>
    <row r="3832" customFormat="false" ht="15" hidden="false" customHeight="false" outlineLevel="0" collapsed="false">
      <c r="A3832" s="0" t="s">
        <v>2059</v>
      </c>
      <c r="B3832" s="0" t="s">
        <v>288</v>
      </c>
      <c r="C3832" s="0" t="s">
        <v>325</v>
      </c>
      <c r="D3832" s="0" t="n">
        <v>20180816</v>
      </c>
      <c r="E3832" s="0" t="s">
        <v>2667</v>
      </c>
      <c r="F3832" s="0" t="n">
        <v>10000</v>
      </c>
      <c r="G3832" s="0" t="n">
        <v>98.311</v>
      </c>
      <c r="H3832" s="0" t="n">
        <v>4.058161</v>
      </c>
      <c r="J3832" s="224" t="n">
        <f aca="false">ROUND(D3832/10000,0)</f>
        <v>2018</v>
      </c>
      <c r="K3832" s="224" t="n">
        <f aca="false">ROUND((D3832-J3832*10000)/100,0)</f>
        <v>8</v>
      </c>
      <c r="L3832" s="224" t="n">
        <f aca="false">D3832-J3832*10000-K3832*100</f>
        <v>16</v>
      </c>
      <c r="M3832" s="325" t="n">
        <f aca="false">DATE(J3832,K3832,L3832)</f>
        <v>43328</v>
      </c>
      <c r="N3832" s="222" t="n">
        <f aca="false">M3832+E3832</f>
        <v>43328.6156018519</v>
      </c>
      <c r="O3832" s="0" t="n">
        <v>98.311</v>
      </c>
      <c r="P3832" s="0" t="n">
        <v>4.058161</v>
      </c>
      <c r="Q3832" s="0" t="s">
        <v>288</v>
      </c>
    </row>
    <row r="3833" customFormat="false" ht="15" hidden="false" customHeight="false" outlineLevel="0" collapsed="false">
      <c r="A3833" s="0" t="s">
        <v>2059</v>
      </c>
      <c r="B3833" s="0" t="s">
        <v>288</v>
      </c>
      <c r="C3833" s="0" t="s">
        <v>325</v>
      </c>
      <c r="D3833" s="0" t="n">
        <v>20180816</v>
      </c>
      <c r="E3833" s="0" t="s">
        <v>2667</v>
      </c>
      <c r="F3833" s="0" t="n">
        <v>10000</v>
      </c>
      <c r="G3833" s="0" t="n">
        <v>98.311</v>
      </c>
      <c r="H3833" s="0" t="n">
        <v>4.058161</v>
      </c>
      <c r="J3833" s="224" t="n">
        <f aca="false">ROUND(D3833/10000,0)</f>
        <v>2018</v>
      </c>
      <c r="K3833" s="224" t="n">
        <f aca="false">ROUND((D3833-J3833*10000)/100,0)</f>
        <v>8</v>
      </c>
      <c r="L3833" s="224" t="n">
        <f aca="false">D3833-J3833*10000-K3833*100</f>
        <v>16</v>
      </c>
      <c r="M3833" s="325" t="n">
        <f aca="false">DATE(J3833,K3833,L3833)</f>
        <v>43328</v>
      </c>
      <c r="N3833" s="222" t="n">
        <f aca="false">M3833+E3833</f>
        <v>43328.6156018519</v>
      </c>
      <c r="O3833" s="0" t="n">
        <v>98.311</v>
      </c>
      <c r="P3833" s="0" t="n">
        <v>4.058161</v>
      </c>
      <c r="Q3833" s="0" t="s">
        <v>288</v>
      </c>
    </row>
    <row r="3834" customFormat="false" ht="15" hidden="false" customHeight="false" outlineLevel="0" collapsed="false">
      <c r="A3834" s="0" t="s">
        <v>2059</v>
      </c>
      <c r="B3834" s="0" t="s">
        <v>288</v>
      </c>
      <c r="C3834" s="0" t="s">
        <v>325</v>
      </c>
      <c r="D3834" s="0" t="n">
        <v>20180816</v>
      </c>
      <c r="E3834" s="0" t="s">
        <v>2668</v>
      </c>
      <c r="F3834" s="0" t="n">
        <v>10000</v>
      </c>
      <c r="G3834" s="0" t="n">
        <v>98.318</v>
      </c>
      <c r="H3834" s="0" t="n">
        <v>4.056451</v>
      </c>
      <c r="J3834" s="224" t="n">
        <f aca="false">ROUND(D3834/10000,0)</f>
        <v>2018</v>
      </c>
      <c r="K3834" s="224" t="n">
        <f aca="false">ROUND((D3834-J3834*10000)/100,0)</f>
        <v>8</v>
      </c>
      <c r="L3834" s="224" t="n">
        <f aca="false">D3834-J3834*10000-K3834*100</f>
        <v>16</v>
      </c>
      <c r="M3834" s="325" t="n">
        <f aca="false">DATE(J3834,K3834,L3834)</f>
        <v>43328</v>
      </c>
      <c r="N3834" s="222" t="n">
        <f aca="false">M3834+E3834</f>
        <v>43328.6265509259</v>
      </c>
      <c r="O3834" s="0" t="n">
        <v>98.318</v>
      </c>
      <c r="P3834" s="0" t="n">
        <v>4.056451</v>
      </c>
      <c r="Q3834" s="0" t="s">
        <v>288</v>
      </c>
    </row>
    <row r="3835" customFormat="false" ht="15" hidden="false" customHeight="false" outlineLevel="0" collapsed="false">
      <c r="A3835" s="0" t="s">
        <v>2059</v>
      </c>
      <c r="B3835" s="0" t="s">
        <v>288</v>
      </c>
      <c r="C3835" s="0" t="s">
        <v>325</v>
      </c>
      <c r="D3835" s="0" t="n">
        <v>20180816</v>
      </c>
      <c r="E3835" s="0" t="s">
        <v>2669</v>
      </c>
      <c r="F3835" s="0" t="n">
        <v>10000</v>
      </c>
      <c r="G3835" s="0" t="n">
        <v>98.318</v>
      </c>
      <c r="H3835" s="0" t="n">
        <v>4.056451</v>
      </c>
      <c r="J3835" s="224" t="n">
        <f aca="false">ROUND(D3835/10000,0)</f>
        <v>2018</v>
      </c>
      <c r="K3835" s="224" t="n">
        <f aca="false">ROUND((D3835-J3835*10000)/100,0)</f>
        <v>8</v>
      </c>
      <c r="L3835" s="224" t="n">
        <f aca="false">D3835-J3835*10000-K3835*100</f>
        <v>16</v>
      </c>
      <c r="M3835" s="325" t="n">
        <f aca="false">DATE(J3835,K3835,L3835)</f>
        <v>43328</v>
      </c>
      <c r="N3835" s="222" t="n">
        <f aca="false">M3835+E3835</f>
        <v>43328.6275115741</v>
      </c>
      <c r="O3835" s="0" t="n">
        <v>98.318</v>
      </c>
      <c r="P3835" s="0" t="n">
        <v>4.056451</v>
      </c>
      <c r="Q3835" s="0" t="s">
        <v>288</v>
      </c>
    </row>
    <row r="3836" customFormat="false" ht="15" hidden="false" customHeight="false" outlineLevel="0" collapsed="false">
      <c r="A3836" s="0" t="s">
        <v>2059</v>
      </c>
      <c r="B3836" s="0" t="s">
        <v>288</v>
      </c>
      <c r="C3836" s="0" t="s">
        <v>325</v>
      </c>
      <c r="D3836" s="0" t="n">
        <v>20180816</v>
      </c>
      <c r="E3836" s="0" t="s">
        <v>2669</v>
      </c>
      <c r="F3836" s="0" t="n">
        <v>10000</v>
      </c>
      <c r="G3836" s="0" t="n">
        <v>98.318</v>
      </c>
      <c r="H3836" s="0" t="n">
        <v>4.056451</v>
      </c>
      <c r="J3836" s="224" t="n">
        <f aca="false">ROUND(D3836/10000,0)</f>
        <v>2018</v>
      </c>
      <c r="K3836" s="224" t="n">
        <f aca="false">ROUND((D3836-J3836*10000)/100,0)</f>
        <v>8</v>
      </c>
      <c r="L3836" s="224" t="n">
        <f aca="false">D3836-J3836*10000-K3836*100</f>
        <v>16</v>
      </c>
      <c r="M3836" s="325" t="n">
        <f aca="false">DATE(J3836,K3836,L3836)</f>
        <v>43328</v>
      </c>
      <c r="N3836" s="222" t="n">
        <f aca="false">M3836+E3836</f>
        <v>43328.6275115741</v>
      </c>
      <c r="O3836" s="0" t="n">
        <v>98.318</v>
      </c>
      <c r="P3836" s="0" t="n">
        <v>4.056451</v>
      </c>
      <c r="Q3836" s="0" t="s">
        <v>288</v>
      </c>
    </row>
    <row r="3837" customFormat="false" ht="15" hidden="false" customHeight="false" outlineLevel="0" collapsed="false">
      <c r="A3837" s="0" t="s">
        <v>2059</v>
      </c>
      <c r="B3837" s="0" t="s">
        <v>288</v>
      </c>
      <c r="C3837" s="0" t="s">
        <v>325</v>
      </c>
      <c r="D3837" s="0" t="n">
        <v>20180816</v>
      </c>
      <c r="E3837" s="0" t="s">
        <v>2670</v>
      </c>
      <c r="F3837" s="0" t="n">
        <v>7000</v>
      </c>
      <c r="G3837" s="0" t="n">
        <v>98.345</v>
      </c>
      <c r="H3837" s="0" t="n">
        <v>4.049855</v>
      </c>
      <c r="J3837" s="224" t="n">
        <f aca="false">ROUND(D3837/10000,0)</f>
        <v>2018</v>
      </c>
      <c r="K3837" s="224" t="n">
        <f aca="false">ROUND((D3837-J3837*10000)/100,0)</f>
        <v>8</v>
      </c>
      <c r="L3837" s="224" t="n">
        <f aca="false">D3837-J3837*10000-K3837*100</f>
        <v>16</v>
      </c>
      <c r="M3837" s="325" t="n">
        <f aca="false">DATE(J3837,K3837,L3837)</f>
        <v>43328</v>
      </c>
      <c r="N3837" s="222" t="n">
        <f aca="false">M3837+E3837</f>
        <v>43328.6294791667</v>
      </c>
      <c r="O3837" s="0" t="n">
        <v>98.345</v>
      </c>
      <c r="P3837" s="0" t="n">
        <v>4.049855</v>
      </c>
      <c r="Q3837" s="0" t="s">
        <v>288</v>
      </c>
    </row>
    <row r="3838" customFormat="false" ht="15" hidden="false" customHeight="false" outlineLevel="0" collapsed="false">
      <c r="A3838" s="0" t="s">
        <v>2059</v>
      </c>
      <c r="B3838" s="0" t="s">
        <v>288</v>
      </c>
      <c r="C3838" s="0" t="s">
        <v>325</v>
      </c>
      <c r="D3838" s="0" t="n">
        <v>20180816</v>
      </c>
      <c r="E3838" s="0" t="s">
        <v>2671</v>
      </c>
      <c r="F3838" s="0" t="n">
        <v>3000</v>
      </c>
      <c r="G3838" s="0" t="n">
        <v>98.444</v>
      </c>
      <c r="H3838" s="0" t="n">
        <v>4.025688</v>
      </c>
      <c r="J3838" s="224" t="n">
        <f aca="false">ROUND(D3838/10000,0)</f>
        <v>2018</v>
      </c>
      <c r="K3838" s="224" t="n">
        <f aca="false">ROUND((D3838-J3838*10000)/100,0)</f>
        <v>8</v>
      </c>
      <c r="L3838" s="224" t="n">
        <f aca="false">D3838-J3838*10000-K3838*100</f>
        <v>16</v>
      </c>
      <c r="M3838" s="325" t="n">
        <f aca="false">DATE(J3838,K3838,L3838)</f>
        <v>43328</v>
      </c>
      <c r="N3838" s="222" t="n">
        <f aca="false">M3838+E3838</f>
        <v>43328.6295023148</v>
      </c>
      <c r="O3838" s="0" t="n">
        <v>98.444</v>
      </c>
      <c r="P3838" s="0" t="n">
        <v>4.025688</v>
      </c>
      <c r="Q3838" s="0" t="s">
        <v>288</v>
      </c>
    </row>
    <row r="3839" customFormat="false" ht="15" hidden="false" customHeight="false" outlineLevel="0" collapsed="false">
      <c r="A3839" s="0" t="s">
        <v>2059</v>
      </c>
      <c r="B3839" s="0" t="s">
        <v>288</v>
      </c>
      <c r="C3839" s="0" t="s">
        <v>325</v>
      </c>
      <c r="D3839" s="0" t="n">
        <v>20180816</v>
      </c>
      <c r="E3839" s="0" t="s">
        <v>2671</v>
      </c>
      <c r="F3839" s="0" t="n">
        <v>10000</v>
      </c>
      <c r="G3839" s="0" t="n">
        <v>98.374</v>
      </c>
      <c r="H3839" s="0" t="n">
        <v>4.042773</v>
      </c>
      <c r="J3839" s="224" t="n">
        <f aca="false">ROUND(D3839/10000,0)</f>
        <v>2018</v>
      </c>
      <c r="K3839" s="224" t="n">
        <f aca="false">ROUND((D3839-J3839*10000)/100,0)</f>
        <v>8</v>
      </c>
      <c r="L3839" s="224" t="n">
        <f aca="false">D3839-J3839*10000-K3839*100</f>
        <v>16</v>
      </c>
      <c r="M3839" s="325" t="n">
        <f aca="false">DATE(J3839,K3839,L3839)</f>
        <v>43328</v>
      </c>
      <c r="N3839" s="222" t="n">
        <f aca="false">M3839+E3839</f>
        <v>43328.6295023148</v>
      </c>
      <c r="O3839" s="0" t="n">
        <v>98.374</v>
      </c>
      <c r="P3839" s="0" t="n">
        <v>4.042773</v>
      </c>
      <c r="Q3839" s="0" t="s">
        <v>288</v>
      </c>
    </row>
    <row r="3840" customFormat="false" ht="15" hidden="false" customHeight="false" outlineLevel="0" collapsed="false">
      <c r="A3840" s="0" t="s">
        <v>2059</v>
      </c>
      <c r="B3840" s="0" t="s">
        <v>288</v>
      </c>
      <c r="C3840" s="0" t="s">
        <v>325</v>
      </c>
      <c r="D3840" s="0" t="n">
        <v>20180816</v>
      </c>
      <c r="E3840" s="0" t="s">
        <v>2671</v>
      </c>
      <c r="F3840" s="0" t="n">
        <v>10000</v>
      </c>
      <c r="G3840" s="0" t="n">
        <v>98.374</v>
      </c>
      <c r="H3840" s="0" t="n">
        <v>4.042773</v>
      </c>
      <c r="J3840" s="224" t="n">
        <f aca="false">ROUND(D3840/10000,0)</f>
        <v>2018</v>
      </c>
      <c r="K3840" s="224" t="n">
        <f aca="false">ROUND((D3840-J3840*10000)/100,0)</f>
        <v>8</v>
      </c>
      <c r="L3840" s="224" t="n">
        <f aca="false">D3840-J3840*10000-K3840*100</f>
        <v>16</v>
      </c>
      <c r="M3840" s="325" t="n">
        <f aca="false">DATE(J3840,K3840,L3840)</f>
        <v>43328</v>
      </c>
      <c r="N3840" s="222" t="n">
        <f aca="false">M3840+E3840</f>
        <v>43328.6295023148</v>
      </c>
      <c r="O3840" s="0" t="n">
        <v>98.374</v>
      </c>
      <c r="P3840" s="0" t="n">
        <v>4.042773</v>
      </c>
      <c r="Q3840" s="0" t="s">
        <v>288</v>
      </c>
    </row>
    <row r="3841" customFormat="false" ht="15" hidden="false" customHeight="false" outlineLevel="0" collapsed="false">
      <c r="A3841" s="0" t="s">
        <v>2059</v>
      </c>
      <c r="B3841" s="0" t="s">
        <v>288</v>
      </c>
      <c r="C3841" s="0" t="s">
        <v>325</v>
      </c>
      <c r="D3841" s="0" t="n">
        <v>20180816</v>
      </c>
      <c r="E3841" s="0" t="s">
        <v>2672</v>
      </c>
      <c r="F3841" s="0" t="n">
        <v>10000</v>
      </c>
      <c r="G3841" s="0" t="n">
        <v>98.365</v>
      </c>
      <c r="H3841" s="0" t="n">
        <v>4.04497</v>
      </c>
      <c r="J3841" s="224" t="n">
        <f aca="false">ROUND(D3841/10000,0)</f>
        <v>2018</v>
      </c>
      <c r="K3841" s="224" t="n">
        <f aca="false">ROUND((D3841-J3841*10000)/100,0)</f>
        <v>8</v>
      </c>
      <c r="L3841" s="224" t="n">
        <f aca="false">D3841-J3841*10000-K3841*100</f>
        <v>16</v>
      </c>
      <c r="M3841" s="325" t="n">
        <f aca="false">DATE(J3841,K3841,L3841)</f>
        <v>43328</v>
      </c>
      <c r="N3841" s="222" t="n">
        <f aca="false">M3841+E3841</f>
        <v>43328.6944791667</v>
      </c>
      <c r="O3841" s="0" t="n">
        <v>98.365</v>
      </c>
      <c r="P3841" s="0" t="n">
        <v>4.04497</v>
      </c>
      <c r="Q3841" s="0" t="s">
        <v>288</v>
      </c>
    </row>
    <row r="3842" customFormat="false" ht="15" hidden="false" customHeight="false" outlineLevel="0" collapsed="false">
      <c r="A3842" s="0" t="s">
        <v>2059</v>
      </c>
      <c r="B3842" s="0" t="s">
        <v>288</v>
      </c>
      <c r="C3842" s="0" t="s">
        <v>325</v>
      </c>
      <c r="D3842" s="0" t="n">
        <v>20180816</v>
      </c>
      <c r="E3842" s="0" t="s">
        <v>2672</v>
      </c>
      <c r="F3842" s="0" t="n">
        <v>10000</v>
      </c>
      <c r="G3842" s="0" t="n">
        <v>98.365</v>
      </c>
      <c r="H3842" s="0" t="n">
        <v>4.04497</v>
      </c>
      <c r="J3842" s="224" t="n">
        <f aca="false">ROUND(D3842/10000,0)</f>
        <v>2018</v>
      </c>
      <c r="K3842" s="224" t="n">
        <f aca="false">ROUND((D3842-J3842*10000)/100,0)</f>
        <v>8</v>
      </c>
      <c r="L3842" s="224" t="n">
        <f aca="false">D3842-J3842*10000-K3842*100</f>
        <v>16</v>
      </c>
      <c r="M3842" s="325" t="n">
        <f aca="false">DATE(J3842,K3842,L3842)</f>
        <v>43328</v>
      </c>
      <c r="N3842" s="222" t="n">
        <f aca="false">M3842+E3842</f>
        <v>43328.6944791667</v>
      </c>
      <c r="O3842" s="0" t="n">
        <v>98.365</v>
      </c>
      <c r="P3842" s="0" t="n">
        <v>4.04497</v>
      </c>
      <c r="Q3842" s="0" t="s">
        <v>288</v>
      </c>
    </row>
    <row r="3843" customFormat="false" ht="15" hidden="false" customHeight="false" outlineLevel="0" collapsed="false">
      <c r="A3843" s="0" t="s">
        <v>2059</v>
      </c>
      <c r="B3843" s="0" t="s">
        <v>288</v>
      </c>
      <c r="C3843" s="0" t="s">
        <v>325</v>
      </c>
      <c r="D3843" s="0" t="n">
        <v>20180816</v>
      </c>
      <c r="E3843" s="0" t="s">
        <v>2672</v>
      </c>
      <c r="F3843" s="0" t="n">
        <v>10000</v>
      </c>
      <c r="G3843" s="0" t="n">
        <v>98.365</v>
      </c>
      <c r="H3843" s="0" t="n">
        <v>4.04497</v>
      </c>
      <c r="J3843" s="224" t="n">
        <f aca="false">ROUND(D3843/10000,0)</f>
        <v>2018</v>
      </c>
      <c r="K3843" s="224" t="n">
        <f aca="false">ROUND((D3843-J3843*10000)/100,0)</f>
        <v>8</v>
      </c>
      <c r="L3843" s="224" t="n">
        <f aca="false">D3843-J3843*10000-K3843*100</f>
        <v>16</v>
      </c>
      <c r="M3843" s="325" t="n">
        <f aca="false">DATE(J3843,K3843,L3843)</f>
        <v>43328</v>
      </c>
      <c r="N3843" s="222" t="n">
        <f aca="false">M3843+E3843</f>
        <v>43328.6944791667</v>
      </c>
      <c r="O3843" s="0" t="n">
        <v>98.365</v>
      </c>
      <c r="P3843" s="0" t="n">
        <v>4.04497</v>
      </c>
      <c r="Q3843" s="0" t="s">
        <v>288</v>
      </c>
    </row>
    <row r="3844" customFormat="false" ht="15" hidden="false" customHeight="false" outlineLevel="0" collapsed="false">
      <c r="A3844" s="0" t="s">
        <v>2059</v>
      </c>
      <c r="B3844" s="0" t="s">
        <v>288</v>
      </c>
      <c r="C3844" s="0" t="s">
        <v>325</v>
      </c>
      <c r="D3844" s="0" t="n">
        <v>20180816</v>
      </c>
      <c r="E3844" s="0" t="s">
        <v>2673</v>
      </c>
      <c r="F3844" s="0" t="n">
        <v>10000</v>
      </c>
      <c r="G3844" s="0" t="n">
        <v>98.365</v>
      </c>
      <c r="H3844" s="0" t="n">
        <v>4.04497</v>
      </c>
      <c r="J3844" s="224" t="n">
        <f aca="false">ROUND(D3844/10000,0)</f>
        <v>2018</v>
      </c>
      <c r="K3844" s="224" t="n">
        <f aca="false">ROUND((D3844-J3844*10000)/100,0)</f>
        <v>8</v>
      </c>
      <c r="L3844" s="224" t="n">
        <f aca="false">D3844-J3844*10000-K3844*100</f>
        <v>16</v>
      </c>
      <c r="M3844" s="325" t="n">
        <f aca="false">DATE(J3844,K3844,L3844)</f>
        <v>43328</v>
      </c>
      <c r="N3844" s="222" t="n">
        <f aca="false">M3844+E3844</f>
        <v>43328.6945138889</v>
      </c>
      <c r="O3844" s="0" t="n">
        <v>98.365</v>
      </c>
      <c r="P3844" s="0" t="n">
        <v>4.04497</v>
      </c>
      <c r="Q3844" s="0" t="s">
        <v>288</v>
      </c>
    </row>
    <row r="3845" customFormat="false" ht="15" hidden="false" customHeight="false" outlineLevel="0" collapsed="false">
      <c r="A3845" s="0" t="s">
        <v>2059</v>
      </c>
      <c r="B3845" s="0" t="s">
        <v>288</v>
      </c>
      <c r="C3845" s="0" t="s">
        <v>325</v>
      </c>
      <c r="D3845" s="0" t="n">
        <v>20180816</v>
      </c>
      <c r="E3845" s="0" t="s">
        <v>2674</v>
      </c>
      <c r="F3845" s="0" t="n">
        <v>20000</v>
      </c>
      <c r="G3845" s="0" t="n">
        <v>98.373</v>
      </c>
      <c r="H3845" s="0" t="n">
        <v>4.043017</v>
      </c>
      <c r="J3845" s="224" t="n">
        <f aca="false">ROUND(D3845/10000,0)</f>
        <v>2018</v>
      </c>
      <c r="K3845" s="224" t="n">
        <f aca="false">ROUND((D3845-J3845*10000)/100,0)</f>
        <v>8</v>
      </c>
      <c r="L3845" s="224" t="n">
        <f aca="false">D3845-J3845*10000-K3845*100</f>
        <v>16</v>
      </c>
      <c r="M3845" s="325" t="n">
        <f aca="false">DATE(J3845,K3845,L3845)</f>
        <v>43328</v>
      </c>
      <c r="N3845" s="222" t="n">
        <f aca="false">M3845+E3845</f>
        <v>43328.6957638889</v>
      </c>
      <c r="O3845" s="0" t="n">
        <v>98.373</v>
      </c>
      <c r="P3845" s="0" t="n">
        <v>4.043017</v>
      </c>
      <c r="Q3845" s="0" t="s">
        <v>288</v>
      </c>
    </row>
    <row r="3846" customFormat="false" ht="15" hidden="false" customHeight="false" outlineLevel="0" collapsed="false">
      <c r="A3846" s="0" t="s">
        <v>2059</v>
      </c>
      <c r="B3846" s="0" t="s">
        <v>288</v>
      </c>
      <c r="C3846" s="0" t="s">
        <v>325</v>
      </c>
      <c r="D3846" s="0" t="n">
        <v>20180816</v>
      </c>
      <c r="E3846" s="0" t="s">
        <v>2674</v>
      </c>
      <c r="F3846" s="0" t="n">
        <v>20000</v>
      </c>
      <c r="G3846" s="0" t="n">
        <v>98.373</v>
      </c>
      <c r="H3846" s="0" t="n">
        <v>4.043017</v>
      </c>
      <c r="J3846" s="224" t="n">
        <f aca="false">ROUND(D3846/10000,0)</f>
        <v>2018</v>
      </c>
      <c r="K3846" s="224" t="n">
        <f aca="false">ROUND((D3846-J3846*10000)/100,0)</f>
        <v>8</v>
      </c>
      <c r="L3846" s="224" t="n">
        <f aca="false">D3846-J3846*10000-K3846*100</f>
        <v>16</v>
      </c>
      <c r="M3846" s="325" t="n">
        <f aca="false">DATE(J3846,K3846,L3846)</f>
        <v>43328</v>
      </c>
      <c r="N3846" s="222" t="n">
        <f aca="false">M3846+E3846</f>
        <v>43328.6957638889</v>
      </c>
      <c r="O3846" s="0" t="n">
        <v>98.373</v>
      </c>
      <c r="P3846" s="0" t="n">
        <v>4.043017</v>
      </c>
      <c r="Q3846" s="0" t="s">
        <v>288</v>
      </c>
    </row>
    <row r="3847" customFormat="false" ht="15" hidden="false" customHeight="false" outlineLevel="0" collapsed="false">
      <c r="A3847" s="0" t="s">
        <v>2059</v>
      </c>
      <c r="B3847" s="0" t="s">
        <v>288</v>
      </c>
      <c r="C3847" s="0" t="s">
        <v>325</v>
      </c>
      <c r="D3847" s="0" t="n">
        <v>20180816</v>
      </c>
      <c r="E3847" s="0" t="s">
        <v>2674</v>
      </c>
      <c r="F3847" s="0" t="n">
        <v>20000</v>
      </c>
      <c r="G3847" s="0" t="n">
        <v>98.323</v>
      </c>
      <c r="H3847" s="0" t="n">
        <v>4.055229</v>
      </c>
      <c r="J3847" s="224" t="n">
        <f aca="false">ROUND(D3847/10000,0)</f>
        <v>2018</v>
      </c>
      <c r="K3847" s="224" t="n">
        <f aca="false">ROUND((D3847-J3847*10000)/100,0)</f>
        <v>8</v>
      </c>
      <c r="L3847" s="224" t="n">
        <f aca="false">D3847-J3847*10000-K3847*100</f>
        <v>16</v>
      </c>
      <c r="M3847" s="325" t="n">
        <f aca="false">DATE(J3847,K3847,L3847)</f>
        <v>43328</v>
      </c>
      <c r="N3847" s="222" t="n">
        <f aca="false">M3847+E3847</f>
        <v>43328.6957638889</v>
      </c>
      <c r="O3847" s="0" t="n">
        <v>98.323</v>
      </c>
      <c r="P3847" s="0" t="n">
        <v>4.055229</v>
      </c>
      <c r="Q3847" s="0" t="s">
        <v>288</v>
      </c>
    </row>
    <row r="3848" customFormat="false" ht="15" hidden="false" customHeight="false" outlineLevel="0" collapsed="false">
      <c r="A3848" s="0" t="s">
        <v>2059</v>
      </c>
      <c r="B3848" s="0" t="s">
        <v>288</v>
      </c>
      <c r="C3848" s="0" t="s">
        <v>325</v>
      </c>
      <c r="D3848" s="0" t="n">
        <v>20180816</v>
      </c>
      <c r="E3848" s="0" t="s">
        <v>2674</v>
      </c>
      <c r="F3848" s="0" t="n">
        <v>20000</v>
      </c>
      <c r="G3848" s="0" t="n">
        <v>98.373</v>
      </c>
      <c r="H3848" s="0" t="n">
        <v>4.043017</v>
      </c>
      <c r="J3848" s="224" t="n">
        <f aca="false">ROUND(D3848/10000,0)</f>
        <v>2018</v>
      </c>
      <c r="K3848" s="224" t="n">
        <f aca="false">ROUND((D3848-J3848*10000)/100,0)</f>
        <v>8</v>
      </c>
      <c r="L3848" s="224" t="n">
        <f aca="false">D3848-J3848*10000-K3848*100</f>
        <v>16</v>
      </c>
      <c r="M3848" s="325" t="n">
        <f aca="false">DATE(J3848,K3848,L3848)</f>
        <v>43328</v>
      </c>
      <c r="N3848" s="222" t="n">
        <f aca="false">M3848+E3848</f>
        <v>43328.6957638889</v>
      </c>
      <c r="O3848" s="0" t="n">
        <v>98.373</v>
      </c>
      <c r="P3848" s="0" t="n">
        <v>4.043017</v>
      </c>
      <c r="Q3848" s="0" t="s">
        <v>288</v>
      </c>
    </row>
    <row r="3849" customFormat="false" ht="15" hidden="false" customHeight="false" outlineLevel="0" collapsed="false">
      <c r="A3849" s="0" t="s">
        <v>2059</v>
      </c>
      <c r="B3849" s="0" t="s">
        <v>288</v>
      </c>
      <c r="C3849" s="0" t="s">
        <v>325</v>
      </c>
      <c r="D3849" s="0" t="n">
        <v>20180817</v>
      </c>
      <c r="E3849" s="0" t="s">
        <v>2675</v>
      </c>
      <c r="F3849" s="0" t="n">
        <v>200000</v>
      </c>
      <c r="G3849" s="0" t="n">
        <v>98.284</v>
      </c>
      <c r="H3849" s="0" t="n">
        <v>4.065009</v>
      </c>
      <c r="J3849" s="224" t="n">
        <f aca="false">ROUND(D3849/10000,0)</f>
        <v>2018</v>
      </c>
      <c r="K3849" s="224" t="n">
        <f aca="false">ROUND((D3849-J3849*10000)/100,0)</f>
        <v>8</v>
      </c>
      <c r="L3849" s="224" t="n">
        <f aca="false">D3849-J3849*10000-K3849*100</f>
        <v>17</v>
      </c>
      <c r="M3849" s="325" t="n">
        <f aca="false">DATE(J3849,K3849,L3849)</f>
        <v>43329</v>
      </c>
      <c r="N3849" s="222" t="n">
        <f aca="false">M3849+E3849</f>
        <v>43329.4012384259</v>
      </c>
      <c r="O3849" s="0" t="n">
        <v>98.284</v>
      </c>
      <c r="P3849" s="0" t="n">
        <v>4.065009</v>
      </c>
      <c r="Q3849" s="0" t="s">
        <v>288</v>
      </c>
    </row>
    <row r="3850" customFormat="false" ht="15" hidden="false" customHeight="false" outlineLevel="0" collapsed="false">
      <c r="A3850" s="0" t="s">
        <v>2059</v>
      </c>
      <c r="B3850" s="0" t="s">
        <v>288</v>
      </c>
      <c r="C3850" s="0" t="s">
        <v>325</v>
      </c>
      <c r="D3850" s="0" t="n">
        <v>20180817</v>
      </c>
      <c r="E3850" s="0" t="s">
        <v>2676</v>
      </c>
      <c r="F3850" s="0" t="s">
        <v>575</v>
      </c>
      <c r="G3850" s="0" t="n">
        <v>98.075</v>
      </c>
      <c r="H3850" s="0" t="n">
        <v>4.116187</v>
      </c>
      <c r="J3850" s="224" t="n">
        <f aca="false">ROUND(D3850/10000,0)</f>
        <v>2018</v>
      </c>
      <c r="K3850" s="224" t="n">
        <f aca="false">ROUND((D3850-J3850*10000)/100,0)</f>
        <v>8</v>
      </c>
      <c r="L3850" s="224" t="n">
        <f aca="false">D3850-J3850*10000-K3850*100</f>
        <v>17</v>
      </c>
      <c r="M3850" s="325" t="n">
        <f aca="false">DATE(J3850,K3850,L3850)</f>
        <v>43329</v>
      </c>
      <c r="N3850" s="222" t="n">
        <f aca="false">M3850+E3850</f>
        <v>43329.4111689815</v>
      </c>
      <c r="O3850" s="0" t="n">
        <v>98.075</v>
      </c>
      <c r="P3850" s="0" t="n">
        <v>4.116187</v>
      </c>
      <c r="Q3850" s="0" t="s">
        <v>288</v>
      </c>
    </row>
    <row r="3851" customFormat="false" ht="15" hidden="false" customHeight="false" outlineLevel="0" collapsed="false">
      <c r="A3851" s="0" t="s">
        <v>2059</v>
      </c>
      <c r="B3851" s="0" t="s">
        <v>288</v>
      </c>
      <c r="C3851" s="0" t="s">
        <v>325</v>
      </c>
      <c r="D3851" s="0" t="n">
        <v>20180817</v>
      </c>
      <c r="E3851" s="0" t="s">
        <v>2677</v>
      </c>
      <c r="F3851" s="0" t="s">
        <v>575</v>
      </c>
      <c r="G3851" s="0" t="n">
        <v>98.107</v>
      </c>
      <c r="H3851" s="0" t="n">
        <v>4.108343</v>
      </c>
      <c r="J3851" s="224" t="n">
        <f aca="false">ROUND(D3851/10000,0)</f>
        <v>2018</v>
      </c>
      <c r="K3851" s="224" t="n">
        <f aca="false">ROUND((D3851-J3851*10000)/100,0)</f>
        <v>8</v>
      </c>
      <c r="L3851" s="224" t="n">
        <f aca="false">D3851-J3851*10000-K3851*100</f>
        <v>17</v>
      </c>
      <c r="M3851" s="325" t="n">
        <f aca="false">DATE(J3851,K3851,L3851)</f>
        <v>43329</v>
      </c>
      <c r="N3851" s="222" t="n">
        <f aca="false">M3851+E3851</f>
        <v>43329.4114699074</v>
      </c>
      <c r="O3851" s="0" t="n">
        <v>98.107</v>
      </c>
      <c r="P3851" s="0" t="n">
        <v>4.108343</v>
      </c>
      <c r="Q3851" s="0" t="s">
        <v>288</v>
      </c>
    </row>
    <row r="3852" customFormat="false" ht="15" hidden="false" customHeight="false" outlineLevel="0" collapsed="false">
      <c r="A3852" s="0" t="s">
        <v>2059</v>
      </c>
      <c r="B3852" s="0" t="s">
        <v>288</v>
      </c>
      <c r="C3852" s="0" t="s">
        <v>325</v>
      </c>
      <c r="D3852" s="0" t="n">
        <v>20180817</v>
      </c>
      <c r="E3852" s="0" t="s">
        <v>2095</v>
      </c>
      <c r="F3852" s="0" t="n">
        <v>120000</v>
      </c>
      <c r="G3852" s="0" t="n">
        <v>98.107</v>
      </c>
      <c r="H3852" s="0" t="n">
        <v>4.108343</v>
      </c>
      <c r="J3852" s="224" t="n">
        <f aca="false">ROUND(D3852/10000,0)</f>
        <v>2018</v>
      </c>
      <c r="K3852" s="224" t="n">
        <f aca="false">ROUND((D3852-J3852*10000)/100,0)</f>
        <v>8</v>
      </c>
      <c r="L3852" s="224" t="n">
        <f aca="false">D3852-J3852*10000-K3852*100</f>
        <v>17</v>
      </c>
      <c r="M3852" s="325" t="n">
        <f aca="false">DATE(J3852,K3852,L3852)</f>
        <v>43329</v>
      </c>
      <c r="N3852" s="222" t="n">
        <f aca="false">M3852+E3852</f>
        <v>43329.4199652778</v>
      </c>
      <c r="O3852" s="0" t="n">
        <v>98.107</v>
      </c>
      <c r="P3852" s="0" t="n">
        <v>4.108343</v>
      </c>
      <c r="Q3852" s="0" t="s">
        <v>288</v>
      </c>
    </row>
    <row r="3853" customFormat="false" ht="15" hidden="false" customHeight="false" outlineLevel="0" collapsed="false">
      <c r="A3853" s="0" t="s">
        <v>2059</v>
      </c>
      <c r="B3853" s="0" t="s">
        <v>288</v>
      </c>
      <c r="C3853" s="0" t="s">
        <v>325</v>
      </c>
      <c r="D3853" s="0" t="n">
        <v>20180817</v>
      </c>
      <c r="E3853" s="0" t="s">
        <v>2678</v>
      </c>
      <c r="F3853" s="0" t="n">
        <v>120000</v>
      </c>
      <c r="G3853" s="0" t="n">
        <v>98.107</v>
      </c>
      <c r="H3853" s="0" t="n">
        <v>4.108343</v>
      </c>
      <c r="J3853" s="224" t="n">
        <f aca="false">ROUND(D3853/10000,0)</f>
        <v>2018</v>
      </c>
      <c r="K3853" s="224" t="n">
        <f aca="false">ROUND((D3853-J3853*10000)/100,0)</f>
        <v>8</v>
      </c>
      <c r="L3853" s="224" t="n">
        <f aca="false">D3853-J3853*10000-K3853*100</f>
        <v>17</v>
      </c>
      <c r="M3853" s="325" t="n">
        <f aca="false">DATE(J3853,K3853,L3853)</f>
        <v>43329</v>
      </c>
      <c r="N3853" s="222" t="n">
        <f aca="false">M3853+E3853</f>
        <v>43329.4199768519</v>
      </c>
      <c r="O3853" s="0" t="n">
        <v>98.107</v>
      </c>
      <c r="P3853" s="0" t="n">
        <v>4.108343</v>
      </c>
      <c r="Q3853" s="0" t="s">
        <v>288</v>
      </c>
    </row>
    <row r="3854" customFormat="false" ht="15" hidden="false" customHeight="false" outlineLevel="0" collapsed="false">
      <c r="A3854" s="0" t="s">
        <v>2059</v>
      </c>
      <c r="B3854" s="0" t="s">
        <v>288</v>
      </c>
      <c r="C3854" s="0" t="s">
        <v>325</v>
      </c>
      <c r="D3854" s="0" t="n">
        <v>20180817</v>
      </c>
      <c r="E3854" s="0" t="s">
        <v>2679</v>
      </c>
      <c r="F3854" s="0" t="n">
        <v>300000</v>
      </c>
      <c r="G3854" s="0" t="n">
        <v>98.1</v>
      </c>
      <c r="H3854" s="0" t="n">
        <v>4.110058</v>
      </c>
      <c r="J3854" s="224" t="n">
        <f aca="false">ROUND(D3854/10000,0)</f>
        <v>2018</v>
      </c>
      <c r="K3854" s="224" t="n">
        <f aca="false">ROUND((D3854-J3854*10000)/100,0)</f>
        <v>8</v>
      </c>
      <c r="L3854" s="224" t="n">
        <f aca="false">D3854-J3854*10000-K3854*100</f>
        <v>17</v>
      </c>
      <c r="M3854" s="325" t="n">
        <f aca="false">DATE(J3854,K3854,L3854)</f>
        <v>43329</v>
      </c>
      <c r="N3854" s="222" t="n">
        <f aca="false">M3854+E3854</f>
        <v>43329.4201041667</v>
      </c>
      <c r="O3854" s="0" t="n">
        <v>98.1</v>
      </c>
      <c r="P3854" s="0" t="n">
        <v>4.110058</v>
      </c>
      <c r="Q3854" s="0" t="s">
        <v>288</v>
      </c>
    </row>
    <row r="3855" customFormat="false" ht="15" hidden="false" customHeight="false" outlineLevel="0" collapsed="false">
      <c r="A3855" s="0" t="s">
        <v>2059</v>
      </c>
      <c r="B3855" s="0" t="s">
        <v>288</v>
      </c>
      <c r="C3855" s="0" t="s">
        <v>325</v>
      </c>
      <c r="D3855" s="0" t="n">
        <v>20180817</v>
      </c>
      <c r="E3855" s="0" t="s">
        <v>2679</v>
      </c>
      <c r="F3855" s="0" t="n">
        <v>300000</v>
      </c>
      <c r="G3855" s="0" t="n">
        <v>98.1</v>
      </c>
      <c r="H3855" s="0" t="n">
        <v>4.110058</v>
      </c>
      <c r="J3855" s="224" t="n">
        <f aca="false">ROUND(D3855/10000,0)</f>
        <v>2018</v>
      </c>
      <c r="K3855" s="224" t="n">
        <f aca="false">ROUND((D3855-J3855*10000)/100,0)</f>
        <v>8</v>
      </c>
      <c r="L3855" s="224" t="n">
        <f aca="false">D3855-J3855*10000-K3855*100</f>
        <v>17</v>
      </c>
      <c r="M3855" s="325" t="n">
        <f aca="false">DATE(J3855,K3855,L3855)</f>
        <v>43329</v>
      </c>
      <c r="N3855" s="222" t="n">
        <f aca="false">M3855+E3855</f>
        <v>43329.4201041667</v>
      </c>
      <c r="O3855" s="0" t="n">
        <v>98.1</v>
      </c>
      <c r="P3855" s="0" t="n">
        <v>4.110058</v>
      </c>
      <c r="Q3855" s="0" t="s">
        <v>288</v>
      </c>
    </row>
    <row r="3856" customFormat="false" ht="15" hidden="false" customHeight="false" outlineLevel="0" collapsed="false">
      <c r="A3856" s="0" t="s">
        <v>2059</v>
      </c>
      <c r="B3856" s="0" t="s">
        <v>288</v>
      </c>
      <c r="C3856" s="0" t="s">
        <v>325</v>
      </c>
      <c r="D3856" s="0" t="n">
        <v>20180817</v>
      </c>
      <c r="E3856" s="0" t="s">
        <v>2680</v>
      </c>
      <c r="F3856" s="0" t="n">
        <v>120000</v>
      </c>
      <c r="G3856" s="0" t="n">
        <v>98.077</v>
      </c>
      <c r="H3856" s="0" t="n">
        <v>4.115696</v>
      </c>
      <c r="J3856" s="224" t="n">
        <f aca="false">ROUND(D3856/10000,0)</f>
        <v>2018</v>
      </c>
      <c r="K3856" s="224" t="n">
        <f aca="false">ROUND((D3856-J3856*10000)/100,0)</f>
        <v>8</v>
      </c>
      <c r="L3856" s="224" t="n">
        <f aca="false">D3856-J3856*10000-K3856*100</f>
        <v>17</v>
      </c>
      <c r="M3856" s="325" t="n">
        <f aca="false">DATE(J3856,K3856,L3856)</f>
        <v>43329</v>
      </c>
      <c r="N3856" s="222" t="n">
        <f aca="false">M3856+E3856</f>
        <v>43329.4206134259</v>
      </c>
      <c r="O3856" s="0" t="n">
        <v>98.077</v>
      </c>
      <c r="P3856" s="0" t="n">
        <v>4.115696</v>
      </c>
      <c r="Q3856" s="0" t="s">
        <v>288</v>
      </c>
    </row>
    <row r="3857" customFormat="false" ht="15" hidden="false" customHeight="false" outlineLevel="0" collapsed="false">
      <c r="A3857" s="0" t="s">
        <v>2059</v>
      </c>
      <c r="B3857" s="0" t="s">
        <v>288</v>
      </c>
      <c r="C3857" s="0" t="s">
        <v>325</v>
      </c>
      <c r="D3857" s="0" t="n">
        <v>20180817</v>
      </c>
      <c r="E3857" s="0" t="s">
        <v>2681</v>
      </c>
      <c r="F3857" s="0" t="n">
        <v>1000000</v>
      </c>
      <c r="G3857" s="0" t="n">
        <v>98.043</v>
      </c>
      <c r="H3857" s="0" t="n">
        <v>4.124034</v>
      </c>
      <c r="J3857" s="224" t="n">
        <f aca="false">ROUND(D3857/10000,0)</f>
        <v>2018</v>
      </c>
      <c r="K3857" s="224" t="n">
        <f aca="false">ROUND((D3857-J3857*10000)/100,0)</f>
        <v>8</v>
      </c>
      <c r="L3857" s="224" t="n">
        <f aca="false">D3857-J3857*10000-K3857*100</f>
        <v>17</v>
      </c>
      <c r="M3857" s="325" t="n">
        <f aca="false">DATE(J3857,K3857,L3857)</f>
        <v>43329</v>
      </c>
      <c r="N3857" s="222" t="n">
        <f aca="false">M3857+E3857</f>
        <v>43329.4407986111</v>
      </c>
      <c r="O3857" s="0" t="n">
        <v>98.043</v>
      </c>
      <c r="P3857" s="0" t="n">
        <v>4.124034</v>
      </c>
      <c r="Q3857" s="0" t="s">
        <v>288</v>
      </c>
    </row>
    <row r="3858" customFormat="false" ht="15" hidden="false" customHeight="false" outlineLevel="0" collapsed="false">
      <c r="A3858" s="0" t="s">
        <v>2059</v>
      </c>
      <c r="B3858" s="0" t="s">
        <v>288</v>
      </c>
      <c r="C3858" s="0" t="s">
        <v>325</v>
      </c>
      <c r="D3858" s="0" t="n">
        <v>20180817</v>
      </c>
      <c r="E3858" s="0" t="s">
        <v>2682</v>
      </c>
      <c r="F3858" s="0" t="n">
        <v>599000</v>
      </c>
      <c r="G3858" s="0" t="n">
        <v>97.994</v>
      </c>
      <c r="H3858" s="0" t="n">
        <v>4.136055</v>
      </c>
      <c r="J3858" s="224" t="n">
        <f aca="false">ROUND(D3858/10000,0)</f>
        <v>2018</v>
      </c>
      <c r="K3858" s="224" t="n">
        <f aca="false">ROUND((D3858-J3858*10000)/100,0)</f>
        <v>8</v>
      </c>
      <c r="L3858" s="224" t="n">
        <f aca="false">D3858-J3858*10000-K3858*100</f>
        <v>17</v>
      </c>
      <c r="M3858" s="325" t="n">
        <f aca="false">DATE(J3858,K3858,L3858)</f>
        <v>43329</v>
      </c>
      <c r="N3858" s="222" t="n">
        <f aca="false">M3858+E3858</f>
        <v>43329.441400463</v>
      </c>
      <c r="O3858" s="0" t="n">
        <v>97.994</v>
      </c>
      <c r="P3858" s="0" t="n">
        <v>4.136055</v>
      </c>
      <c r="Q3858" s="0" t="s">
        <v>288</v>
      </c>
    </row>
    <row r="3859" customFormat="false" ht="15" hidden="false" customHeight="false" outlineLevel="0" collapsed="false">
      <c r="A3859" s="0" t="s">
        <v>2059</v>
      </c>
      <c r="B3859" s="0" t="s">
        <v>288</v>
      </c>
      <c r="C3859" s="0" t="s">
        <v>325</v>
      </c>
      <c r="D3859" s="0" t="n">
        <v>20180817</v>
      </c>
      <c r="E3859" s="0" t="s">
        <v>2683</v>
      </c>
      <c r="F3859" s="0" t="n">
        <v>10000</v>
      </c>
      <c r="G3859" s="0" t="n">
        <v>98.41</v>
      </c>
      <c r="H3859" s="0" t="n">
        <v>4.034217</v>
      </c>
      <c r="J3859" s="224" t="n">
        <f aca="false">ROUND(D3859/10000,0)</f>
        <v>2018</v>
      </c>
      <c r="K3859" s="224" t="n">
        <f aca="false">ROUND((D3859-J3859*10000)/100,0)</f>
        <v>8</v>
      </c>
      <c r="L3859" s="224" t="n">
        <f aca="false">D3859-J3859*10000-K3859*100</f>
        <v>17</v>
      </c>
      <c r="M3859" s="325" t="n">
        <f aca="false">DATE(J3859,K3859,L3859)</f>
        <v>43329</v>
      </c>
      <c r="N3859" s="222" t="n">
        <f aca="false">M3859+E3859</f>
        <v>43329.4435416667</v>
      </c>
      <c r="O3859" s="0" t="n">
        <v>98.41</v>
      </c>
      <c r="P3859" s="0" t="n">
        <v>4.034217</v>
      </c>
      <c r="Q3859" s="0" t="s">
        <v>288</v>
      </c>
    </row>
    <row r="3860" customFormat="false" ht="15" hidden="false" customHeight="false" outlineLevel="0" collapsed="false">
      <c r="A3860" s="0" t="s">
        <v>2059</v>
      </c>
      <c r="B3860" s="0" t="s">
        <v>288</v>
      </c>
      <c r="C3860" s="0" t="s">
        <v>325</v>
      </c>
      <c r="D3860" s="0" t="n">
        <v>20180817</v>
      </c>
      <c r="E3860" s="0" t="s">
        <v>2683</v>
      </c>
      <c r="F3860" s="0" t="n">
        <v>10000</v>
      </c>
      <c r="G3860" s="0" t="n">
        <v>98.31</v>
      </c>
      <c r="H3860" s="0" t="n">
        <v>4.058652</v>
      </c>
      <c r="J3860" s="224" t="n">
        <f aca="false">ROUND(D3860/10000,0)</f>
        <v>2018</v>
      </c>
      <c r="K3860" s="224" t="n">
        <f aca="false">ROUND((D3860-J3860*10000)/100,0)</f>
        <v>8</v>
      </c>
      <c r="L3860" s="224" t="n">
        <f aca="false">D3860-J3860*10000-K3860*100</f>
        <v>17</v>
      </c>
      <c r="M3860" s="325" t="n">
        <f aca="false">DATE(J3860,K3860,L3860)</f>
        <v>43329</v>
      </c>
      <c r="N3860" s="222" t="n">
        <f aca="false">M3860+E3860</f>
        <v>43329.4435416667</v>
      </c>
      <c r="O3860" s="0" t="n">
        <v>98.31</v>
      </c>
      <c r="P3860" s="0" t="n">
        <v>4.058652</v>
      </c>
      <c r="Q3860" s="0" t="s">
        <v>288</v>
      </c>
    </row>
    <row r="3861" customFormat="false" ht="15" hidden="false" customHeight="false" outlineLevel="0" collapsed="false">
      <c r="A3861" s="0" t="s">
        <v>2059</v>
      </c>
      <c r="B3861" s="0" t="s">
        <v>288</v>
      </c>
      <c r="C3861" s="0" t="s">
        <v>325</v>
      </c>
      <c r="D3861" s="0" t="n">
        <v>20180817</v>
      </c>
      <c r="E3861" s="0" t="s">
        <v>2684</v>
      </c>
      <c r="F3861" s="0" t="n">
        <v>2100000</v>
      </c>
      <c r="G3861" s="0" t="n">
        <v>98.149</v>
      </c>
      <c r="H3861" s="0" t="n">
        <v>4.098052</v>
      </c>
      <c r="J3861" s="224" t="n">
        <f aca="false">ROUND(D3861/10000,0)</f>
        <v>2018</v>
      </c>
      <c r="K3861" s="224" t="n">
        <f aca="false">ROUND((D3861-J3861*10000)/100,0)</f>
        <v>8</v>
      </c>
      <c r="L3861" s="224" t="n">
        <f aca="false">D3861-J3861*10000-K3861*100</f>
        <v>17</v>
      </c>
      <c r="M3861" s="325" t="n">
        <f aca="false">DATE(J3861,K3861,L3861)</f>
        <v>43329</v>
      </c>
      <c r="N3861" s="222" t="n">
        <f aca="false">M3861+E3861</f>
        <v>43329.4534722222</v>
      </c>
      <c r="O3861" s="0" t="n">
        <v>98.149</v>
      </c>
      <c r="P3861" s="0" t="n">
        <v>4.098052</v>
      </c>
      <c r="Q3861" s="0" t="s">
        <v>288</v>
      </c>
    </row>
    <row r="3862" customFormat="false" ht="15" hidden="false" customHeight="false" outlineLevel="0" collapsed="false">
      <c r="A3862" s="0" t="s">
        <v>2059</v>
      </c>
      <c r="B3862" s="0" t="s">
        <v>288</v>
      </c>
      <c r="C3862" s="0" t="s">
        <v>325</v>
      </c>
      <c r="D3862" s="0" t="n">
        <v>20180817</v>
      </c>
      <c r="E3862" s="0" t="s">
        <v>2685</v>
      </c>
      <c r="F3862" s="0" t="n">
        <v>90000</v>
      </c>
      <c r="G3862" s="0" t="n">
        <v>98.129</v>
      </c>
      <c r="H3862" s="0" t="n">
        <v>4.102952</v>
      </c>
      <c r="J3862" s="224" t="n">
        <f aca="false">ROUND(D3862/10000,0)</f>
        <v>2018</v>
      </c>
      <c r="K3862" s="224" t="n">
        <f aca="false">ROUND((D3862-J3862*10000)/100,0)</f>
        <v>8</v>
      </c>
      <c r="L3862" s="224" t="n">
        <f aca="false">D3862-J3862*10000-K3862*100</f>
        <v>17</v>
      </c>
      <c r="M3862" s="325" t="n">
        <f aca="false">DATE(J3862,K3862,L3862)</f>
        <v>43329</v>
      </c>
      <c r="N3862" s="222" t="n">
        <f aca="false">M3862+E3862</f>
        <v>43329.4570486111</v>
      </c>
      <c r="O3862" s="0" t="n">
        <v>98.129</v>
      </c>
      <c r="P3862" s="0" t="n">
        <v>4.102952</v>
      </c>
      <c r="Q3862" s="0" t="s">
        <v>288</v>
      </c>
    </row>
    <row r="3863" customFormat="false" ht="15" hidden="false" customHeight="false" outlineLevel="0" collapsed="false">
      <c r="A3863" s="0" t="s">
        <v>2059</v>
      </c>
      <c r="B3863" s="0" t="s">
        <v>288</v>
      </c>
      <c r="C3863" s="0" t="s">
        <v>325</v>
      </c>
      <c r="D3863" s="0" t="n">
        <v>20180817</v>
      </c>
      <c r="E3863" s="0" t="s">
        <v>2686</v>
      </c>
      <c r="F3863" s="0" t="n">
        <v>50000</v>
      </c>
      <c r="G3863" s="0" t="n">
        <v>98.162</v>
      </c>
      <c r="H3863" s="0" t="n">
        <v>4.094868</v>
      </c>
      <c r="J3863" s="224" t="n">
        <f aca="false">ROUND(D3863/10000,0)</f>
        <v>2018</v>
      </c>
      <c r="K3863" s="224" t="n">
        <f aca="false">ROUND((D3863-J3863*10000)/100,0)</f>
        <v>8</v>
      </c>
      <c r="L3863" s="224" t="n">
        <f aca="false">D3863-J3863*10000-K3863*100</f>
        <v>17</v>
      </c>
      <c r="M3863" s="325" t="n">
        <f aca="false">DATE(J3863,K3863,L3863)</f>
        <v>43329</v>
      </c>
      <c r="N3863" s="222" t="n">
        <f aca="false">M3863+E3863</f>
        <v>43329.4703356482</v>
      </c>
      <c r="O3863" s="0" t="n">
        <v>98.162</v>
      </c>
      <c r="P3863" s="0" t="n">
        <v>4.094868</v>
      </c>
      <c r="Q3863" s="0" t="s">
        <v>288</v>
      </c>
    </row>
    <row r="3864" customFormat="false" ht="15" hidden="false" customHeight="false" outlineLevel="0" collapsed="false">
      <c r="A3864" s="0" t="s">
        <v>2059</v>
      </c>
      <c r="B3864" s="0" t="s">
        <v>288</v>
      </c>
      <c r="C3864" s="0" t="s">
        <v>325</v>
      </c>
      <c r="D3864" s="0" t="n">
        <v>20180817</v>
      </c>
      <c r="E3864" s="0" t="s">
        <v>2686</v>
      </c>
      <c r="F3864" s="0" t="n">
        <v>50000</v>
      </c>
      <c r="G3864" s="0" t="n">
        <v>99.171</v>
      </c>
      <c r="H3864" s="0" t="n">
        <v>3.849213</v>
      </c>
      <c r="J3864" s="224" t="n">
        <f aca="false">ROUND(D3864/10000,0)</f>
        <v>2018</v>
      </c>
      <c r="K3864" s="224" t="n">
        <f aca="false">ROUND((D3864-J3864*10000)/100,0)</f>
        <v>8</v>
      </c>
      <c r="L3864" s="224" t="n">
        <f aca="false">D3864-J3864*10000-K3864*100</f>
        <v>17</v>
      </c>
      <c r="M3864" s="325" t="n">
        <f aca="false">DATE(J3864,K3864,L3864)</f>
        <v>43329</v>
      </c>
      <c r="N3864" s="222" t="n">
        <f aca="false">M3864+E3864</f>
        <v>43329.4703356482</v>
      </c>
      <c r="O3864" s="0" t="n">
        <v>99.171</v>
      </c>
      <c r="P3864" s="0" t="n">
        <v>3.849213</v>
      </c>
      <c r="Q3864" s="0" t="s">
        <v>288</v>
      </c>
    </row>
    <row r="3865" customFormat="false" ht="15" hidden="false" customHeight="false" outlineLevel="0" collapsed="false">
      <c r="A3865" s="0" t="s">
        <v>2059</v>
      </c>
      <c r="B3865" s="0" t="s">
        <v>288</v>
      </c>
      <c r="C3865" s="0" t="s">
        <v>325</v>
      </c>
      <c r="D3865" s="0" t="n">
        <v>20180817</v>
      </c>
      <c r="E3865" s="0" t="s">
        <v>2686</v>
      </c>
      <c r="F3865" s="0" t="n">
        <v>50000</v>
      </c>
      <c r="G3865" s="0" t="n">
        <v>98.31</v>
      </c>
      <c r="H3865" s="0" t="n">
        <v>4.058652</v>
      </c>
      <c r="J3865" s="224" t="n">
        <f aca="false">ROUND(D3865/10000,0)</f>
        <v>2018</v>
      </c>
      <c r="K3865" s="224" t="n">
        <f aca="false">ROUND((D3865-J3865*10000)/100,0)</f>
        <v>8</v>
      </c>
      <c r="L3865" s="224" t="n">
        <f aca="false">D3865-J3865*10000-K3865*100</f>
        <v>17</v>
      </c>
      <c r="M3865" s="325" t="n">
        <f aca="false">DATE(J3865,K3865,L3865)</f>
        <v>43329</v>
      </c>
      <c r="N3865" s="222" t="n">
        <f aca="false">M3865+E3865</f>
        <v>43329.4703356482</v>
      </c>
      <c r="O3865" s="0" t="n">
        <v>98.31</v>
      </c>
      <c r="P3865" s="0" t="n">
        <v>4.058652</v>
      </c>
      <c r="Q3865" s="0" t="s">
        <v>288</v>
      </c>
    </row>
    <row r="3866" customFormat="false" ht="15" hidden="false" customHeight="false" outlineLevel="0" collapsed="false">
      <c r="A3866" s="0" t="s">
        <v>2059</v>
      </c>
      <c r="B3866" s="0" t="s">
        <v>288</v>
      </c>
      <c r="C3866" s="0" t="s">
        <v>325</v>
      </c>
      <c r="D3866" s="0" t="n">
        <v>20180817</v>
      </c>
      <c r="E3866" s="0" t="s">
        <v>1997</v>
      </c>
      <c r="F3866" s="0" t="n">
        <v>50000</v>
      </c>
      <c r="G3866" s="0" t="n">
        <v>98.162</v>
      </c>
      <c r="H3866" s="0" t="n">
        <v>4.094868</v>
      </c>
      <c r="J3866" s="224" t="n">
        <f aca="false">ROUND(D3866/10000,0)</f>
        <v>2018</v>
      </c>
      <c r="K3866" s="224" t="n">
        <f aca="false">ROUND((D3866-J3866*10000)/100,0)</f>
        <v>8</v>
      </c>
      <c r="L3866" s="224" t="n">
        <f aca="false">D3866-J3866*10000-K3866*100</f>
        <v>17</v>
      </c>
      <c r="M3866" s="325" t="n">
        <f aca="false">DATE(J3866,K3866,L3866)</f>
        <v>43329</v>
      </c>
      <c r="N3866" s="222" t="n">
        <f aca="false">M3866+E3866</f>
        <v>43329.4704166667</v>
      </c>
      <c r="O3866" s="0" t="n">
        <v>98.162</v>
      </c>
      <c r="P3866" s="0" t="n">
        <v>4.094868</v>
      </c>
      <c r="Q3866" s="0" t="s">
        <v>288</v>
      </c>
    </row>
    <row r="3867" customFormat="false" ht="15" hidden="false" customHeight="false" outlineLevel="0" collapsed="false">
      <c r="A3867" s="0" t="s">
        <v>2059</v>
      </c>
      <c r="B3867" s="0" t="s">
        <v>288</v>
      </c>
      <c r="C3867" s="0" t="s">
        <v>325</v>
      </c>
      <c r="D3867" s="0" t="n">
        <v>20180817</v>
      </c>
      <c r="E3867" s="0" t="s">
        <v>1914</v>
      </c>
      <c r="F3867" s="0" t="n">
        <v>20000</v>
      </c>
      <c r="G3867" s="0" t="n">
        <v>98.291</v>
      </c>
      <c r="H3867" s="0" t="n">
        <v>4.063297</v>
      </c>
      <c r="J3867" s="224" t="n">
        <f aca="false">ROUND(D3867/10000,0)</f>
        <v>2018</v>
      </c>
      <c r="K3867" s="224" t="n">
        <f aca="false">ROUND((D3867-J3867*10000)/100,0)</f>
        <v>8</v>
      </c>
      <c r="L3867" s="224" t="n">
        <f aca="false">D3867-J3867*10000-K3867*100</f>
        <v>17</v>
      </c>
      <c r="M3867" s="325" t="n">
        <f aca="false">DATE(J3867,K3867,L3867)</f>
        <v>43329</v>
      </c>
      <c r="N3867" s="222" t="n">
        <f aca="false">M3867+E3867</f>
        <v>43329.4722222222</v>
      </c>
      <c r="O3867" s="0" t="n">
        <v>98.291</v>
      </c>
      <c r="P3867" s="0" t="n">
        <v>4.063297</v>
      </c>
      <c r="Q3867" s="0" t="s">
        <v>288</v>
      </c>
    </row>
    <row r="3868" customFormat="false" ht="15" hidden="false" customHeight="false" outlineLevel="0" collapsed="false">
      <c r="A3868" s="0" t="s">
        <v>2059</v>
      </c>
      <c r="B3868" s="0" t="s">
        <v>288</v>
      </c>
      <c r="C3868" s="0" t="s">
        <v>325</v>
      </c>
      <c r="D3868" s="0" t="n">
        <v>20180817</v>
      </c>
      <c r="E3868" s="0" t="s">
        <v>2687</v>
      </c>
      <c r="F3868" s="0" t="n">
        <v>25000</v>
      </c>
      <c r="G3868" s="0" t="n">
        <v>98.227</v>
      </c>
      <c r="H3868" s="0" t="n">
        <v>4.078954</v>
      </c>
      <c r="J3868" s="224" t="n">
        <f aca="false">ROUND(D3868/10000,0)</f>
        <v>2018</v>
      </c>
      <c r="K3868" s="224" t="n">
        <f aca="false">ROUND((D3868-J3868*10000)/100,0)</f>
        <v>8</v>
      </c>
      <c r="L3868" s="224" t="n">
        <f aca="false">D3868-J3868*10000-K3868*100</f>
        <v>17</v>
      </c>
      <c r="M3868" s="325" t="n">
        <f aca="false">DATE(J3868,K3868,L3868)</f>
        <v>43329</v>
      </c>
      <c r="N3868" s="222" t="n">
        <f aca="false">M3868+E3868</f>
        <v>43329.4849074074</v>
      </c>
      <c r="O3868" s="0" t="n">
        <v>98.227</v>
      </c>
      <c r="P3868" s="0" t="n">
        <v>4.078954</v>
      </c>
      <c r="Q3868" s="0" t="s">
        <v>288</v>
      </c>
    </row>
    <row r="3869" customFormat="false" ht="15" hidden="false" customHeight="false" outlineLevel="0" collapsed="false">
      <c r="A3869" s="0" t="s">
        <v>2059</v>
      </c>
      <c r="B3869" s="0" t="s">
        <v>288</v>
      </c>
      <c r="C3869" s="0" t="s">
        <v>325</v>
      </c>
      <c r="D3869" s="0" t="n">
        <v>20180817</v>
      </c>
      <c r="E3869" s="0" t="s">
        <v>2687</v>
      </c>
      <c r="F3869" s="0" t="n">
        <v>25000</v>
      </c>
      <c r="G3869" s="0" t="n">
        <v>98.327</v>
      </c>
      <c r="H3869" s="0" t="n">
        <v>4.054496</v>
      </c>
      <c r="J3869" s="224" t="n">
        <f aca="false">ROUND(D3869/10000,0)</f>
        <v>2018</v>
      </c>
      <c r="K3869" s="224" t="n">
        <f aca="false">ROUND((D3869-J3869*10000)/100,0)</f>
        <v>8</v>
      </c>
      <c r="L3869" s="224" t="n">
        <f aca="false">D3869-J3869*10000-K3869*100</f>
        <v>17</v>
      </c>
      <c r="M3869" s="325" t="n">
        <f aca="false">DATE(J3869,K3869,L3869)</f>
        <v>43329</v>
      </c>
      <c r="N3869" s="222" t="n">
        <f aca="false">M3869+E3869</f>
        <v>43329.4849074074</v>
      </c>
      <c r="O3869" s="0" t="n">
        <v>98.327</v>
      </c>
      <c r="P3869" s="0" t="n">
        <v>4.054496</v>
      </c>
      <c r="Q3869" s="0" t="s">
        <v>288</v>
      </c>
    </row>
    <row r="3870" customFormat="false" ht="15" hidden="false" customHeight="false" outlineLevel="0" collapsed="false">
      <c r="A3870" s="0" t="s">
        <v>2059</v>
      </c>
      <c r="B3870" s="0" t="s">
        <v>288</v>
      </c>
      <c r="C3870" s="0" t="s">
        <v>325</v>
      </c>
      <c r="D3870" s="0" t="n">
        <v>20180817</v>
      </c>
      <c r="E3870" s="0" t="s">
        <v>2687</v>
      </c>
      <c r="F3870" s="0" t="n">
        <v>25000</v>
      </c>
      <c r="G3870" s="0" t="n">
        <v>98.227</v>
      </c>
      <c r="H3870" s="0" t="n">
        <v>4.078954</v>
      </c>
      <c r="J3870" s="224" t="n">
        <f aca="false">ROUND(D3870/10000,0)</f>
        <v>2018</v>
      </c>
      <c r="K3870" s="224" t="n">
        <f aca="false">ROUND((D3870-J3870*10000)/100,0)</f>
        <v>8</v>
      </c>
      <c r="L3870" s="224" t="n">
        <f aca="false">D3870-J3870*10000-K3870*100</f>
        <v>17</v>
      </c>
      <c r="M3870" s="325" t="n">
        <f aca="false">DATE(J3870,K3870,L3870)</f>
        <v>43329</v>
      </c>
      <c r="N3870" s="222" t="n">
        <f aca="false">M3870+E3870</f>
        <v>43329.4849074074</v>
      </c>
      <c r="O3870" s="0" t="n">
        <v>98.227</v>
      </c>
      <c r="P3870" s="0" t="n">
        <v>4.078954</v>
      </c>
      <c r="Q3870" s="0" t="s">
        <v>288</v>
      </c>
    </row>
    <row r="3871" customFormat="false" ht="15" hidden="false" customHeight="false" outlineLevel="0" collapsed="false">
      <c r="A3871" s="0" t="s">
        <v>2059</v>
      </c>
      <c r="B3871" s="0" t="s">
        <v>288</v>
      </c>
      <c r="C3871" s="0" t="s">
        <v>325</v>
      </c>
      <c r="D3871" s="0" t="n">
        <v>20180817</v>
      </c>
      <c r="E3871" s="0" t="s">
        <v>2688</v>
      </c>
      <c r="F3871" s="0" t="n">
        <v>16000</v>
      </c>
      <c r="G3871" s="0" t="n">
        <v>99.591</v>
      </c>
      <c r="H3871" s="0" t="n">
        <v>3.747814</v>
      </c>
      <c r="J3871" s="224" t="n">
        <f aca="false">ROUND(D3871/10000,0)</f>
        <v>2018</v>
      </c>
      <c r="K3871" s="224" t="n">
        <f aca="false">ROUND((D3871-J3871*10000)/100,0)</f>
        <v>8</v>
      </c>
      <c r="L3871" s="224" t="n">
        <f aca="false">D3871-J3871*10000-K3871*100</f>
        <v>17</v>
      </c>
      <c r="M3871" s="325" t="n">
        <f aca="false">DATE(J3871,K3871,L3871)</f>
        <v>43329</v>
      </c>
      <c r="N3871" s="222" t="n">
        <f aca="false">M3871+E3871</f>
        <v>43329.4963657407</v>
      </c>
      <c r="O3871" s="0" t="n">
        <v>99.591</v>
      </c>
      <c r="P3871" s="0" t="n">
        <v>3.747814</v>
      </c>
      <c r="Q3871" s="0" t="s">
        <v>288</v>
      </c>
    </row>
    <row r="3872" customFormat="false" ht="15" hidden="false" customHeight="false" outlineLevel="0" collapsed="false">
      <c r="A3872" s="0" t="s">
        <v>2059</v>
      </c>
      <c r="B3872" s="0" t="s">
        <v>288</v>
      </c>
      <c r="C3872" s="0" t="s">
        <v>325</v>
      </c>
      <c r="D3872" s="0" t="n">
        <v>20180817</v>
      </c>
      <c r="E3872" s="0" t="s">
        <v>2688</v>
      </c>
      <c r="F3872" s="0" t="n">
        <v>16000</v>
      </c>
      <c r="G3872" s="0" t="n">
        <v>98.241</v>
      </c>
      <c r="H3872" s="0" t="n">
        <v>4.075528</v>
      </c>
      <c r="J3872" s="224" t="n">
        <f aca="false">ROUND(D3872/10000,0)</f>
        <v>2018</v>
      </c>
      <c r="K3872" s="224" t="n">
        <f aca="false">ROUND((D3872-J3872*10000)/100,0)</f>
        <v>8</v>
      </c>
      <c r="L3872" s="224" t="n">
        <f aca="false">D3872-J3872*10000-K3872*100</f>
        <v>17</v>
      </c>
      <c r="M3872" s="325" t="n">
        <f aca="false">DATE(J3872,K3872,L3872)</f>
        <v>43329</v>
      </c>
      <c r="N3872" s="222" t="n">
        <f aca="false">M3872+E3872</f>
        <v>43329.4963657407</v>
      </c>
      <c r="O3872" s="0" t="n">
        <v>98.241</v>
      </c>
      <c r="P3872" s="0" t="n">
        <v>4.075528</v>
      </c>
      <c r="Q3872" s="0" t="s">
        <v>288</v>
      </c>
    </row>
    <row r="3873" customFormat="false" ht="15" hidden="false" customHeight="false" outlineLevel="0" collapsed="false">
      <c r="A3873" s="0" t="s">
        <v>2059</v>
      </c>
      <c r="B3873" s="0" t="s">
        <v>288</v>
      </c>
      <c r="C3873" s="0" t="s">
        <v>325</v>
      </c>
      <c r="D3873" s="0" t="n">
        <v>20180817</v>
      </c>
      <c r="E3873" s="0" t="s">
        <v>2689</v>
      </c>
      <c r="F3873" s="0" t="n">
        <v>2189000</v>
      </c>
      <c r="G3873" s="0" t="n">
        <v>97.994</v>
      </c>
      <c r="H3873" s="0" t="n">
        <v>4.136055</v>
      </c>
      <c r="J3873" s="224" t="n">
        <f aca="false">ROUND(D3873/10000,0)</f>
        <v>2018</v>
      </c>
      <c r="K3873" s="224" t="n">
        <f aca="false">ROUND((D3873-J3873*10000)/100,0)</f>
        <v>8</v>
      </c>
      <c r="L3873" s="224" t="n">
        <f aca="false">D3873-J3873*10000-K3873*100</f>
        <v>17</v>
      </c>
      <c r="M3873" s="325" t="n">
        <f aca="false">DATE(J3873,K3873,L3873)</f>
        <v>43329</v>
      </c>
      <c r="N3873" s="222" t="n">
        <f aca="false">M3873+E3873</f>
        <v>43329.5127777778</v>
      </c>
      <c r="O3873" s="0" t="n">
        <v>97.994</v>
      </c>
      <c r="P3873" s="0" t="n">
        <v>4.136055</v>
      </c>
      <c r="Q3873" s="0" t="s">
        <v>288</v>
      </c>
    </row>
    <row r="3874" customFormat="false" ht="15" hidden="false" customHeight="false" outlineLevel="0" collapsed="false">
      <c r="A3874" s="0" t="s">
        <v>2059</v>
      </c>
      <c r="B3874" s="0" t="s">
        <v>288</v>
      </c>
      <c r="C3874" s="0" t="s">
        <v>325</v>
      </c>
      <c r="D3874" s="0" t="n">
        <v>20180817</v>
      </c>
      <c r="E3874" s="0" t="s">
        <v>2690</v>
      </c>
      <c r="F3874" s="0" t="n">
        <v>2189000</v>
      </c>
      <c r="G3874" s="0" t="n">
        <v>98.026</v>
      </c>
      <c r="H3874" s="0" t="n">
        <v>4.128204</v>
      </c>
      <c r="J3874" s="224" t="n">
        <f aca="false">ROUND(D3874/10000,0)</f>
        <v>2018</v>
      </c>
      <c r="K3874" s="224" t="n">
        <f aca="false">ROUND((D3874-J3874*10000)/100,0)</f>
        <v>8</v>
      </c>
      <c r="L3874" s="224" t="n">
        <f aca="false">D3874-J3874*10000-K3874*100</f>
        <v>17</v>
      </c>
      <c r="M3874" s="325" t="n">
        <f aca="false">DATE(J3874,K3874,L3874)</f>
        <v>43329</v>
      </c>
      <c r="N3874" s="222" t="n">
        <f aca="false">M3874+E3874</f>
        <v>43329.5130787037</v>
      </c>
      <c r="O3874" s="0" t="n">
        <v>98.026</v>
      </c>
      <c r="P3874" s="0" t="n">
        <v>4.128204</v>
      </c>
      <c r="Q3874" s="0" t="s">
        <v>288</v>
      </c>
    </row>
    <row r="3875" customFormat="false" ht="15" hidden="false" customHeight="false" outlineLevel="0" collapsed="false">
      <c r="A3875" s="0" t="s">
        <v>2059</v>
      </c>
      <c r="B3875" s="0" t="s">
        <v>288</v>
      </c>
      <c r="C3875" s="0" t="s">
        <v>325</v>
      </c>
      <c r="D3875" s="0" t="n">
        <v>20180817</v>
      </c>
      <c r="E3875" s="0" t="s">
        <v>2691</v>
      </c>
      <c r="F3875" s="0" t="n">
        <v>300000</v>
      </c>
      <c r="G3875" s="0" t="n">
        <v>98.107</v>
      </c>
      <c r="H3875" s="0" t="n">
        <v>4.108343</v>
      </c>
      <c r="J3875" s="224" t="n">
        <f aca="false">ROUND(D3875/10000,0)</f>
        <v>2018</v>
      </c>
      <c r="K3875" s="224" t="n">
        <f aca="false">ROUND((D3875-J3875*10000)/100,0)</f>
        <v>8</v>
      </c>
      <c r="L3875" s="224" t="n">
        <f aca="false">D3875-J3875*10000-K3875*100</f>
        <v>17</v>
      </c>
      <c r="M3875" s="325" t="n">
        <f aca="false">DATE(J3875,K3875,L3875)</f>
        <v>43329</v>
      </c>
      <c r="N3875" s="222" t="n">
        <f aca="false">M3875+E3875</f>
        <v>43329.5200347222</v>
      </c>
      <c r="O3875" s="0" t="n">
        <v>98.107</v>
      </c>
      <c r="P3875" s="0" t="n">
        <v>4.108343</v>
      </c>
      <c r="Q3875" s="0" t="s">
        <v>288</v>
      </c>
    </row>
    <row r="3876" customFormat="false" ht="15" hidden="false" customHeight="false" outlineLevel="0" collapsed="false">
      <c r="A3876" s="0" t="s">
        <v>2059</v>
      </c>
      <c r="B3876" s="0" t="s">
        <v>288</v>
      </c>
      <c r="C3876" s="0" t="s">
        <v>325</v>
      </c>
      <c r="D3876" s="0" t="n">
        <v>20180817</v>
      </c>
      <c r="E3876" s="0" t="s">
        <v>2691</v>
      </c>
      <c r="F3876" s="0" t="n">
        <v>300000</v>
      </c>
      <c r="G3876" s="0" t="n">
        <v>98.076</v>
      </c>
      <c r="H3876" s="0" t="n">
        <v>4.115941</v>
      </c>
      <c r="J3876" s="224" t="n">
        <f aca="false">ROUND(D3876/10000,0)</f>
        <v>2018</v>
      </c>
      <c r="K3876" s="224" t="n">
        <f aca="false">ROUND((D3876-J3876*10000)/100,0)</f>
        <v>8</v>
      </c>
      <c r="L3876" s="224" t="n">
        <f aca="false">D3876-J3876*10000-K3876*100</f>
        <v>17</v>
      </c>
      <c r="M3876" s="325" t="n">
        <f aca="false">DATE(J3876,K3876,L3876)</f>
        <v>43329</v>
      </c>
      <c r="N3876" s="222" t="n">
        <f aca="false">M3876+E3876</f>
        <v>43329.5200347222</v>
      </c>
      <c r="O3876" s="0" t="n">
        <v>98.076</v>
      </c>
      <c r="P3876" s="0" t="n">
        <v>4.115941</v>
      </c>
      <c r="Q3876" s="0" t="s">
        <v>288</v>
      </c>
    </row>
    <row r="3877" customFormat="false" ht="15" hidden="false" customHeight="false" outlineLevel="0" collapsed="false">
      <c r="A3877" s="0" t="s">
        <v>2059</v>
      </c>
      <c r="B3877" s="0" t="s">
        <v>288</v>
      </c>
      <c r="C3877" s="0" t="s">
        <v>325</v>
      </c>
      <c r="D3877" s="0" t="n">
        <v>20180817</v>
      </c>
      <c r="E3877" s="0" t="s">
        <v>2691</v>
      </c>
      <c r="F3877" s="0" t="n">
        <v>300000</v>
      </c>
      <c r="G3877" s="0" t="n">
        <v>98.076</v>
      </c>
      <c r="H3877" s="0" t="n">
        <v>4.115941</v>
      </c>
      <c r="J3877" s="224" t="n">
        <f aca="false">ROUND(D3877/10000,0)</f>
        <v>2018</v>
      </c>
      <c r="K3877" s="224" t="n">
        <f aca="false">ROUND((D3877-J3877*10000)/100,0)</f>
        <v>8</v>
      </c>
      <c r="L3877" s="224" t="n">
        <f aca="false">D3877-J3877*10000-K3877*100</f>
        <v>17</v>
      </c>
      <c r="M3877" s="325" t="n">
        <f aca="false">DATE(J3877,K3877,L3877)</f>
        <v>43329</v>
      </c>
      <c r="N3877" s="222" t="n">
        <f aca="false">M3877+E3877</f>
        <v>43329.5200347222</v>
      </c>
      <c r="O3877" s="0" t="n">
        <v>98.076</v>
      </c>
      <c r="P3877" s="0" t="n">
        <v>4.115941</v>
      </c>
      <c r="Q3877" s="0" t="s">
        <v>288</v>
      </c>
    </row>
    <row r="3878" customFormat="false" ht="15" hidden="false" customHeight="false" outlineLevel="0" collapsed="false">
      <c r="A3878" s="0" t="s">
        <v>2059</v>
      </c>
      <c r="B3878" s="0" t="s">
        <v>288</v>
      </c>
      <c r="C3878" s="0" t="s">
        <v>325</v>
      </c>
      <c r="D3878" s="0" t="n">
        <v>20180817</v>
      </c>
      <c r="E3878" s="0" t="s">
        <v>2692</v>
      </c>
      <c r="F3878" s="0" t="n">
        <v>25000</v>
      </c>
      <c r="G3878" s="0" t="n">
        <v>98.27</v>
      </c>
      <c r="H3878" s="0" t="n">
        <v>4.068434</v>
      </c>
      <c r="J3878" s="224" t="n">
        <f aca="false">ROUND(D3878/10000,0)</f>
        <v>2018</v>
      </c>
      <c r="K3878" s="224" t="n">
        <f aca="false">ROUND((D3878-J3878*10000)/100,0)</f>
        <v>8</v>
      </c>
      <c r="L3878" s="224" t="n">
        <f aca="false">D3878-J3878*10000-K3878*100</f>
        <v>17</v>
      </c>
      <c r="M3878" s="325" t="n">
        <f aca="false">DATE(J3878,K3878,L3878)</f>
        <v>43329</v>
      </c>
      <c r="N3878" s="222" t="n">
        <f aca="false">M3878+E3878</f>
        <v>43329.5652893519</v>
      </c>
      <c r="O3878" s="0" t="n">
        <v>98.27</v>
      </c>
      <c r="P3878" s="0" t="n">
        <v>4.068434</v>
      </c>
      <c r="Q3878" s="0" t="s">
        <v>288</v>
      </c>
    </row>
    <row r="3879" customFormat="false" ht="15" hidden="false" customHeight="false" outlineLevel="0" collapsed="false">
      <c r="A3879" s="0" t="s">
        <v>2059</v>
      </c>
      <c r="B3879" s="0" t="s">
        <v>288</v>
      </c>
      <c r="C3879" s="0" t="s">
        <v>325</v>
      </c>
      <c r="D3879" s="0" t="n">
        <v>20180817</v>
      </c>
      <c r="E3879" s="0" t="s">
        <v>2692</v>
      </c>
      <c r="F3879" s="0" t="n">
        <v>25000</v>
      </c>
      <c r="G3879" s="0" t="n">
        <v>98.27</v>
      </c>
      <c r="H3879" s="0" t="n">
        <v>4.068434</v>
      </c>
      <c r="J3879" s="224" t="n">
        <f aca="false">ROUND(D3879/10000,0)</f>
        <v>2018</v>
      </c>
      <c r="K3879" s="224" t="n">
        <f aca="false">ROUND((D3879-J3879*10000)/100,0)</f>
        <v>8</v>
      </c>
      <c r="L3879" s="224" t="n">
        <f aca="false">D3879-J3879*10000-K3879*100</f>
        <v>17</v>
      </c>
      <c r="M3879" s="325" t="n">
        <f aca="false">DATE(J3879,K3879,L3879)</f>
        <v>43329</v>
      </c>
      <c r="N3879" s="222" t="n">
        <f aca="false">M3879+E3879</f>
        <v>43329.5652893519</v>
      </c>
      <c r="O3879" s="0" t="n">
        <v>98.27</v>
      </c>
      <c r="P3879" s="0" t="n">
        <v>4.068434</v>
      </c>
      <c r="Q3879" s="0" t="s">
        <v>288</v>
      </c>
    </row>
    <row r="3880" customFormat="false" ht="15" hidden="false" customHeight="false" outlineLevel="0" collapsed="false">
      <c r="A3880" s="0" t="s">
        <v>2059</v>
      </c>
      <c r="B3880" s="0" t="s">
        <v>288</v>
      </c>
      <c r="C3880" s="0" t="s">
        <v>325</v>
      </c>
      <c r="D3880" s="0" t="n">
        <v>20180817</v>
      </c>
      <c r="E3880" s="0" t="s">
        <v>2692</v>
      </c>
      <c r="F3880" s="0" t="n">
        <v>25000</v>
      </c>
      <c r="G3880" s="0" t="n">
        <v>98.27</v>
      </c>
      <c r="H3880" s="0" t="n">
        <v>4.068434</v>
      </c>
      <c r="J3880" s="224" t="n">
        <f aca="false">ROUND(D3880/10000,0)</f>
        <v>2018</v>
      </c>
      <c r="K3880" s="224" t="n">
        <f aca="false">ROUND((D3880-J3880*10000)/100,0)</f>
        <v>8</v>
      </c>
      <c r="L3880" s="224" t="n">
        <f aca="false">D3880-J3880*10000-K3880*100</f>
        <v>17</v>
      </c>
      <c r="M3880" s="325" t="n">
        <f aca="false">DATE(J3880,K3880,L3880)</f>
        <v>43329</v>
      </c>
      <c r="N3880" s="222" t="n">
        <f aca="false">M3880+E3880</f>
        <v>43329.5652893519</v>
      </c>
      <c r="O3880" s="0" t="n">
        <v>98.27</v>
      </c>
      <c r="P3880" s="0" t="n">
        <v>4.068434</v>
      </c>
      <c r="Q3880" s="0" t="s">
        <v>288</v>
      </c>
    </row>
    <row r="3881" customFormat="false" ht="15" hidden="false" customHeight="false" outlineLevel="0" collapsed="false">
      <c r="A3881" s="0" t="s">
        <v>2059</v>
      </c>
      <c r="B3881" s="0" t="s">
        <v>288</v>
      </c>
      <c r="C3881" s="0" t="s">
        <v>325</v>
      </c>
      <c r="D3881" s="0" t="n">
        <v>20180817</v>
      </c>
      <c r="E3881" s="0" t="s">
        <v>2692</v>
      </c>
      <c r="F3881" s="0" t="n">
        <v>25000</v>
      </c>
      <c r="G3881" s="0" t="n">
        <v>98.27</v>
      </c>
      <c r="H3881" s="0" t="n">
        <v>4.068434</v>
      </c>
      <c r="J3881" s="224" t="n">
        <f aca="false">ROUND(D3881/10000,0)</f>
        <v>2018</v>
      </c>
      <c r="K3881" s="224" t="n">
        <f aca="false">ROUND((D3881-J3881*10000)/100,0)</f>
        <v>8</v>
      </c>
      <c r="L3881" s="224" t="n">
        <f aca="false">D3881-J3881*10000-K3881*100</f>
        <v>17</v>
      </c>
      <c r="M3881" s="325" t="n">
        <f aca="false">DATE(J3881,K3881,L3881)</f>
        <v>43329</v>
      </c>
      <c r="N3881" s="222" t="n">
        <f aca="false">M3881+E3881</f>
        <v>43329.5652893519</v>
      </c>
      <c r="O3881" s="0" t="n">
        <v>98.27</v>
      </c>
      <c r="P3881" s="0" t="n">
        <v>4.068434</v>
      </c>
      <c r="Q3881" s="0" t="s">
        <v>288</v>
      </c>
    </row>
    <row r="3882" customFormat="false" ht="15" hidden="false" customHeight="false" outlineLevel="0" collapsed="false">
      <c r="A3882" s="0" t="s">
        <v>2059</v>
      </c>
      <c r="B3882" s="0" t="s">
        <v>288</v>
      </c>
      <c r="C3882" s="0" t="s">
        <v>325</v>
      </c>
      <c r="D3882" s="0" t="n">
        <v>20180817</v>
      </c>
      <c r="E3882" s="0" t="s">
        <v>2693</v>
      </c>
      <c r="F3882" s="0" t="n">
        <v>20000</v>
      </c>
      <c r="G3882" s="0" t="n">
        <v>98.172</v>
      </c>
      <c r="H3882" s="0" t="n">
        <v>4.092419</v>
      </c>
      <c r="J3882" s="224" t="n">
        <f aca="false">ROUND(D3882/10000,0)</f>
        <v>2018</v>
      </c>
      <c r="K3882" s="224" t="n">
        <f aca="false">ROUND((D3882-J3882*10000)/100,0)</f>
        <v>8</v>
      </c>
      <c r="L3882" s="224" t="n">
        <f aca="false">D3882-J3882*10000-K3882*100</f>
        <v>17</v>
      </c>
      <c r="M3882" s="325" t="n">
        <f aca="false">DATE(J3882,K3882,L3882)</f>
        <v>43329</v>
      </c>
      <c r="N3882" s="222" t="n">
        <f aca="false">M3882+E3882</f>
        <v>43329.5724421296</v>
      </c>
      <c r="O3882" s="0" t="n">
        <v>98.172</v>
      </c>
      <c r="P3882" s="0" t="n">
        <v>4.092419</v>
      </c>
      <c r="Q3882" s="0" t="s">
        <v>288</v>
      </c>
    </row>
    <row r="3883" customFormat="false" ht="15" hidden="false" customHeight="false" outlineLevel="0" collapsed="false">
      <c r="A3883" s="0" t="s">
        <v>2059</v>
      </c>
      <c r="B3883" s="0" t="s">
        <v>288</v>
      </c>
      <c r="C3883" s="0" t="s">
        <v>325</v>
      </c>
      <c r="D3883" s="0" t="n">
        <v>20180817</v>
      </c>
      <c r="E3883" s="0" t="s">
        <v>2693</v>
      </c>
      <c r="F3883" s="0" t="n">
        <v>20000</v>
      </c>
      <c r="G3883" s="0" t="n">
        <v>98.272</v>
      </c>
      <c r="H3883" s="0" t="n">
        <v>4.067944</v>
      </c>
      <c r="J3883" s="224" t="n">
        <f aca="false">ROUND(D3883/10000,0)</f>
        <v>2018</v>
      </c>
      <c r="K3883" s="224" t="n">
        <f aca="false">ROUND((D3883-J3883*10000)/100,0)</f>
        <v>8</v>
      </c>
      <c r="L3883" s="224" t="n">
        <f aca="false">D3883-J3883*10000-K3883*100</f>
        <v>17</v>
      </c>
      <c r="M3883" s="325" t="n">
        <f aca="false">DATE(J3883,K3883,L3883)</f>
        <v>43329</v>
      </c>
      <c r="N3883" s="222" t="n">
        <f aca="false">M3883+E3883</f>
        <v>43329.5724421296</v>
      </c>
      <c r="O3883" s="0" t="n">
        <v>98.272</v>
      </c>
      <c r="P3883" s="0" t="n">
        <v>4.067944</v>
      </c>
      <c r="Q3883" s="0" t="s">
        <v>288</v>
      </c>
    </row>
    <row r="3884" customFormat="false" ht="15" hidden="false" customHeight="false" outlineLevel="0" collapsed="false">
      <c r="A3884" s="0" t="s">
        <v>2059</v>
      </c>
      <c r="B3884" s="0" t="s">
        <v>288</v>
      </c>
      <c r="C3884" s="0" t="s">
        <v>325</v>
      </c>
      <c r="D3884" s="0" t="n">
        <v>20180817</v>
      </c>
      <c r="E3884" s="0" t="s">
        <v>2693</v>
      </c>
      <c r="F3884" s="0" t="n">
        <v>20000</v>
      </c>
      <c r="G3884" s="0" t="n">
        <v>98.172</v>
      </c>
      <c r="H3884" s="0" t="n">
        <v>4.092419</v>
      </c>
      <c r="J3884" s="224" t="n">
        <f aca="false">ROUND(D3884/10000,0)</f>
        <v>2018</v>
      </c>
      <c r="K3884" s="224" t="n">
        <f aca="false">ROUND((D3884-J3884*10000)/100,0)</f>
        <v>8</v>
      </c>
      <c r="L3884" s="224" t="n">
        <f aca="false">D3884-J3884*10000-K3884*100</f>
        <v>17</v>
      </c>
      <c r="M3884" s="325" t="n">
        <f aca="false">DATE(J3884,K3884,L3884)</f>
        <v>43329</v>
      </c>
      <c r="N3884" s="222" t="n">
        <f aca="false">M3884+E3884</f>
        <v>43329.5724421296</v>
      </c>
      <c r="O3884" s="0" t="n">
        <v>98.172</v>
      </c>
      <c r="P3884" s="0" t="n">
        <v>4.092419</v>
      </c>
      <c r="Q3884" s="0" t="s">
        <v>288</v>
      </c>
    </row>
    <row r="3885" customFormat="false" ht="15" hidden="false" customHeight="false" outlineLevel="0" collapsed="false">
      <c r="A3885" s="0" t="s">
        <v>2059</v>
      </c>
      <c r="B3885" s="0" t="s">
        <v>288</v>
      </c>
      <c r="C3885" s="0" t="s">
        <v>325</v>
      </c>
      <c r="D3885" s="0" t="n">
        <v>20180817</v>
      </c>
      <c r="E3885" s="0" t="s">
        <v>2694</v>
      </c>
      <c r="F3885" s="0" t="n">
        <v>20000</v>
      </c>
      <c r="G3885" s="0" t="n">
        <v>98.272</v>
      </c>
      <c r="H3885" s="0" t="n">
        <v>4.067944</v>
      </c>
      <c r="J3885" s="224" t="n">
        <f aca="false">ROUND(D3885/10000,0)</f>
        <v>2018</v>
      </c>
      <c r="K3885" s="224" t="n">
        <f aca="false">ROUND((D3885-J3885*10000)/100,0)</f>
        <v>8</v>
      </c>
      <c r="L3885" s="224" t="n">
        <f aca="false">D3885-J3885*10000-K3885*100</f>
        <v>17</v>
      </c>
      <c r="M3885" s="325" t="n">
        <f aca="false">DATE(J3885,K3885,L3885)</f>
        <v>43329</v>
      </c>
      <c r="N3885" s="222" t="n">
        <f aca="false">M3885+E3885</f>
        <v>43329.5728240741</v>
      </c>
      <c r="O3885" s="0" t="n">
        <v>98.272</v>
      </c>
      <c r="P3885" s="0" t="n">
        <v>4.067944</v>
      </c>
      <c r="Q3885" s="0" t="s">
        <v>288</v>
      </c>
    </row>
    <row r="3886" customFormat="false" ht="15" hidden="false" customHeight="false" outlineLevel="0" collapsed="false">
      <c r="A3886" s="0" t="s">
        <v>2059</v>
      </c>
      <c r="B3886" s="0" t="s">
        <v>288</v>
      </c>
      <c r="C3886" s="0" t="s">
        <v>325</v>
      </c>
      <c r="D3886" s="0" t="n">
        <v>20180817</v>
      </c>
      <c r="E3886" s="0" t="s">
        <v>2694</v>
      </c>
      <c r="F3886" s="0" t="n">
        <v>20000</v>
      </c>
      <c r="G3886" s="0" t="n">
        <v>98.172</v>
      </c>
      <c r="H3886" s="0" t="n">
        <v>4.092419</v>
      </c>
      <c r="J3886" s="224" t="n">
        <f aca="false">ROUND(D3886/10000,0)</f>
        <v>2018</v>
      </c>
      <c r="K3886" s="224" t="n">
        <f aca="false">ROUND((D3886-J3886*10000)/100,0)</f>
        <v>8</v>
      </c>
      <c r="L3886" s="224" t="n">
        <f aca="false">D3886-J3886*10000-K3886*100</f>
        <v>17</v>
      </c>
      <c r="M3886" s="325" t="n">
        <f aca="false">DATE(J3886,K3886,L3886)</f>
        <v>43329</v>
      </c>
      <c r="N3886" s="222" t="n">
        <f aca="false">M3886+E3886</f>
        <v>43329.5728240741</v>
      </c>
      <c r="O3886" s="0" t="n">
        <v>98.172</v>
      </c>
      <c r="P3886" s="0" t="n">
        <v>4.092419</v>
      </c>
      <c r="Q3886" s="0" t="s">
        <v>288</v>
      </c>
    </row>
    <row r="3887" customFormat="false" ht="15" hidden="false" customHeight="false" outlineLevel="0" collapsed="false">
      <c r="A3887" s="0" t="s">
        <v>2059</v>
      </c>
      <c r="B3887" s="0" t="s">
        <v>288</v>
      </c>
      <c r="C3887" s="0" t="s">
        <v>325</v>
      </c>
      <c r="D3887" s="0" t="n">
        <v>20180817</v>
      </c>
      <c r="E3887" s="0" t="s">
        <v>2694</v>
      </c>
      <c r="F3887" s="0" t="n">
        <v>20000</v>
      </c>
      <c r="G3887" s="0" t="n">
        <v>98.172</v>
      </c>
      <c r="H3887" s="0" t="n">
        <v>4.092419</v>
      </c>
      <c r="J3887" s="224" t="n">
        <f aca="false">ROUND(D3887/10000,0)</f>
        <v>2018</v>
      </c>
      <c r="K3887" s="224" t="n">
        <f aca="false">ROUND((D3887-J3887*10000)/100,0)</f>
        <v>8</v>
      </c>
      <c r="L3887" s="224" t="n">
        <f aca="false">D3887-J3887*10000-K3887*100</f>
        <v>17</v>
      </c>
      <c r="M3887" s="325" t="n">
        <f aca="false">DATE(J3887,K3887,L3887)</f>
        <v>43329</v>
      </c>
      <c r="N3887" s="222" t="n">
        <f aca="false">M3887+E3887</f>
        <v>43329.5728240741</v>
      </c>
      <c r="O3887" s="0" t="n">
        <v>98.172</v>
      </c>
      <c r="P3887" s="0" t="n">
        <v>4.092419</v>
      </c>
      <c r="Q3887" s="0" t="s">
        <v>288</v>
      </c>
    </row>
    <row r="3888" customFormat="false" ht="15" hidden="false" customHeight="false" outlineLevel="0" collapsed="false">
      <c r="A3888" s="0" t="s">
        <v>2059</v>
      </c>
      <c r="B3888" s="0" t="s">
        <v>288</v>
      </c>
      <c r="C3888" s="0" t="s">
        <v>325</v>
      </c>
      <c r="D3888" s="0" t="n">
        <v>20180817</v>
      </c>
      <c r="E3888" s="0" t="s">
        <v>2695</v>
      </c>
      <c r="F3888" s="0" t="n">
        <v>26000</v>
      </c>
      <c r="G3888" s="0" t="n">
        <v>98.242</v>
      </c>
      <c r="H3888" s="0" t="n">
        <v>4.075284</v>
      </c>
      <c r="J3888" s="224" t="n">
        <f aca="false">ROUND(D3888/10000,0)</f>
        <v>2018</v>
      </c>
      <c r="K3888" s="224" t="n">
        <f aca="false">ROUND((D3888-J3888*10000)/100,0)</f>
        <v>8</v>
      </c>
      <c r="L3888" s="224" t="n">
        <f aca="false">D3888-J3888*10000-K3888*100</f>
        <v>17</v>
      </c>
      <c r="M3888" s="325" t="n">
        <f aca="false">DATE(J3888,K3888,L3888)</f>
        <v>43329</v>
      </c>
      <c r="N3888" s="222" t="n">
        <f aca="false">M3888+E3888</f>
        <v>43329.5817939815</v>
      </c>
      <c r="O3888" s="0" t="n">
        <v>98.242</v>
      </c>
      <c r="P3888" s="0" t="n">
        <v>4.075284</v>
      </c>
      <c r="Q3888" s="0" t="s">
        <v>288</v>
      </c>
    </row>
    <row r="3889" customFormat="false" ht="15" hidden="false" customHeight="false" outlineLevel="0" collapsed="false">
      <c r="A3889" s="0" t="s">
        <v>2059</v>
      </c>
      <c r="B3889" s="0" t="s">
        <v>288</v>
      </c>
      <c r="C3889" s="0" t="s">
        <v>325</v>
      </c>
      <c r="D3889" s="0" t="n">
        <v>20180817</v>
      </c>
      <c r="E3889" s="0" t="s">
        <v>2695</v>
      </c>
      <c r="F3889" s="0" t="n">
        <v>26000</v>
      </c>
      <c r="G3889" s="0" t="n">
        <v>98.232</v>
      </c>
      <c r="H3889" s="0" t="n">
        <v>4.077731</v>
      </c>
      <c r="J3889" s="224" t="n">
        <f aca="false">ROUND(D3889/10000,0)</f>
        <v>2018</v>
      </c>
      <c r="K3889" s="224" t="n">
        <f aca="false">ROUND((D3889-J3889*10000)/100,0)</f>
        <v>8</v>
      </c>
      <c r="L3889" s="224" t="n">
        <f aca="false">D3889-J3889*10000-K3889*100</f>
        <v>17</v>
      </c>
      <c r="M3889" s="325" t="n">
        <f aca="false">DATE(J3889,K3889,L3889)</f>
        <v>43329</v>
      </c>
      <c r="N3889" s="222" t="n">
        <f aca="false">M3889+E3889</f>
        <v>43329.5817939815</v>
      </c>
      <c r="O3889" s="0" t="n">
        <v>98.232</v>
      </c>
      <c r="P3889" s="0" t="n">
        <v>4.077731</v>
      </c>
      <c r="Q3889" s="0" t="s">
        <v>288</v>
      </c>
    </row>
    <row r="3890" customFormat="false" ht="15" hidden="false" customHeight="false" outlineLevel="0" collapsed="false">
      <c r="A3890" s="0" t="s">
        <v>2059</v>
      </c>
      <c r="B3890" s="0" t="s">
        <v>288</v>
      </c>
      <c r="C3890" s="0" t="s">
        <v>325</v>
      </c>
      <c r="D3890" s="0" t="n">
        <v>20180817</v>
      </c>
      <c r="E3890" s="0" t="s">
        <v>2696</v>
      </c>
      <c r="F3890" s="0" t="n">
        <v>10000</v>
      </c>
      <c r="G3890" s="0" t="n">
        <v>98.217</v>
      </c>
      <c r="H3890" s="0" t="n">
        <v>4.081402</v>
      </c>
      <c r="J3890" s="224" t="n">
        <f aca="false">ROUND(D3890/10000,0)</f>
        <v>2018</v>
      </c>
      <c r="K3890" s="224" t="n">
        <f aca="false">ROUND((D3890-J3890*10000)/100,0)</f>
        <v>8</v>
      </c>
      <c r="L3890" s="224" t="n">
        <f aca="false">D3890-J3890*10000-K3890*100</f>
        <v>17</v>
      </c>
      <c r="M3890" s="325" t="n">
        <f aca="false">DATE(J3890,K3890,L3890)</f>
        <v>43329</v>
      </c>
      <c r="N3890" s="222" t="n">
        <f aca="false">M3890+E3890</f>
        <v>43329.5829513889</v>
      </c>
      <c r="O3890" s="0" t="n">
        <v>98.217</v>
      </c>
      <c r="P3890" s="0" t="n">
        <v>4.081402</v>
      </c>
      <c r="Q3890" s="0" t="s">
        <v>288</v>
      </c>
    </row>
    <row r="3891" customFormat="false" ht="15" hidden="false" customHeight="false" outlineLevel="0" collapsed="false">
      <c r="A3891" s="0" t="s">
        <v>2059</v>
      </c>
      <c r="B3891" s="0" t="s">
        <v>288</v>
      </c>
      <c r="C3891" s="0" t="s">
        <v>325</v>
      </c>
      <c r="D3891" s="0" t="n">
        <v>20180817</v>
      </c>
      <c r="E3891" s="0" t="s">
        <v>2696</v>
      </c>
      <c r="F3891" s="0" t="n">
        <v>10000</v>
      </c>
      <c r="G3891" s="0" t="n">
        <v>98.217</v>
      </c>
      <c r="H3891" s="0" t="n">
        <v>4.081402</v>
      </c>
      <c r="J3891" s="224" t="n">
        <f aca="false">ROUND(D3891/10000,0)</f>
        <v>2018</v>
      </c>
      <c r="K3891" s="224" t="n">
        <f aca="false">ROUND((D3891-J3891*10000)/100,0)</f>
        <v>8</v>
      </c>
      <c r="L3891" s="224" t="n">
        <f aca="false">D3891-J3891*10000-K3891*100</f>
        <v>17</v>
      </c>
      <c r="M3891" s="325" t="n">
        <f aca="false">DATE(J3891,K3891,L3891)</f>
        <v>43329</v>
      </c>
      <c r="N3891" s="222" t="n">
        <f aca="false">M3891+E3891</f>
        <v>43329.5829513889</v>
      </c>
      <c r="O3891" s="0" t="n">
        <v>98.217</v>
      </c>
      <c r="P3891" s="0" t="n">
        <v>4.081402</v>
      </c>
      <c r="Q3891" s="0" t="s">
        <v>288</v>
      </c>
    </row>
    <row r="3892" customFormat="false" ht="15" hidden="false" customHeight="false" outlineLevel="0" collapsed="false">
      <c r="A3892" s="0" t="s">
        <v>2059</v>
      </c>
      <c r="B3892" s="0" t="s">
        <v>288</v>
      </c>
      <c r="C3892" s="0" t="s">
        <v>325</v>
      </c>
      <c r="D3892" s="0" t="n">
        <v>20180817</v>
      </c>
      <c r="E3892" s="0" t="s">
        <v>2696</v>
      </c>
      <c r="F3892" s="0" t="n">
        <v>10000</v>
      </c>
      <c r="G3892" s="0" t="n">
        <v>98.217</v>
      </c>
      <c r="H3892" s="0" t="n">
        <v>4.081402</v>
      </c>
      <c r="J3892" s="224" t="n">
        <f aca="false">ROUND(D3892/10000,0)</f>
        <v>2018</v>
      </c>
      <c r="K3892" s="224" t="n">
        <f aca="false">ROUND((D3892-J3892*10000)/100,0)</f>
        <v>8</v>
      </c>
      <c r="L3892" s="224" t="n">
        <f aca="false">D3892-J3892*10000-K3892*100</f>
        <v>17</v>
      </c>
      <c r="M3892" s="325" t="n">
        <f aca="false">DATE(J3892,K3892,L3892)</f>
        <v>43329</v>
      </c>
      <c r="N3892" s="222" t="n">
        <f aca="false">M3892+E3892</f>
        <v>43329.5829513889</v>
      </c>
      <c r="O3892" s="0" t="n">
        <v>98.217</v>
      </c>
      <c r="P3892" s="0" t="n">
        <v>4.081402</v>
      </c>
      <c r="Q3892" s="0" t="s">
        <v>288</v>
      </c>
    </row>
    <row r="3893" customFormat="false" ht="15" hidden="false" customHeight="false" outlineLevel="0" collapsed="false">
      <c r="A3893" s="0" t="s">
        <v>2059</v>
      </c>
      <c r="B3893" s="0" t="s">
        <v>288</v>
      </c>
      <c r="C3893" s="0" t="s">
        <v>325</v>
      </c>
      <c r="D3893" s="0" t="n">
        <v>20180817</v>
      </c>
      <c r="E3893" s="0" t="s">
        <v>2697</v>
      </c>
      <c r="F3893" s="0" t="n">
        <v>10000</v>
      </c>
      <c r="G3893" s="0" t="n">
        <v>98.217</v>
      </c>
      <c r="H3893" s="0" t="n">
        <v>4.081402</v>
      </c>
      <c r="J3893" s="224" t="n">
        <f aca="false">ROUND(D3893/10000,0)</f>
        <v>2018</v>
      </c>
      <c r="K3893" s="224" t="n">
        <f aca="false">ROUND((D3893-J3893*10000)/100,0)</f>
        <v>8</v>
      </c>
      <c r="L3893" s="224" t="n">
        <f aca="false">D3893-J3893*10000-K3893*100</f>
        <v>17</v>
      </c>
      <c r="M3893" s="325" t="n">
        <f aca="false">DATE(J3893,K3893,L3893)</f>
        <v>43329</v>
      </c>
      <c r="N3893" s="222" t="n">
        <f aca="false">M3893+E3893</f>
        <v>43329.5832638889</v>
      </c>
      <c r="O3893" s="0" t="n">
        <v>98.217</v>
      </c>
      <c r="P3893" s="0" t="n">
        <v>4.081402</v>
      </c>
      <c r="Q3893" s="0" t="s">
        <v>288</v>
      </c>
    </row>
    <row r="3894" customFormat="false" ht="15" hidden="false" customHeight="false" outlineLevel="0" collapsed="false">
      <c r="A3894" s="0" t="s">
        <v>2059</v>
      </c>
      <c r="B3894" s="0" t="s">
        <v>288</v>
      </c>
      <c r="C3894" s="0" t="s">
        <v>325</v>
      </c>
      <c r="D3894" s="0" t="n">
        <v>20180817</v>
      </c>
      <c r="E3894" s="0" t="s">
        <v>2698</v>
      </c>
      <c r="F3894" s="0" t="n">
        <v>5000000</v>
      </c>
      <c r="G3894" s="0" t="n">
        <v>97.978</v>
      </c>
      <c r="H3894" s="0" t="n">
        <v>4.139982</v>
      </c>
      <c r="J3894" s="224" t="n">
        <f aca="false">ROUND(D3894/10000,0)</f>
        <v>2018</v>
      </c>
      <c r="K3894" s="224" t="n">
        <f aca="false">ROUND((D3894-J3894*10000)/100,0)</f>
        <v>8</v>
      </c>
      <c r="L3894" s="224" t="n">
        <f aca="false">D3894-J3894*10000-K3894*100</f>
        <v>17</v>
      </c>
      <c r="M3894" s="325" t="n">
        <f aca="false">DATE(J3894,K3894,L3894)</f>
        <v>43329</v>
      </c>
      <c r="N3894" s="222" t="n">
        <f aca="false">M3894+E3894</f>
        <v>43329.5937037037</v>
      </c>
      <c r="O3894" s="0" t="n">
        <v>97.978</v>
      </c>
      <c r="P3894" s="0" t="n">
        <v>4.139982</v>
      </c>
      <c r="Q3894" s="0" t="s">
        <v>288</v>
      </c>
    </row>
    <row r="3895" customFormat="false" ht="15" hidden="false" customHeight="false" outlineLevel="0" collapsed="false">
      <c r="A3895" s="0" t="s">
        <v>2059</v>
      </c>
      <c r="B3895" s="0" t="s">
        <v>288</v>
      </c>
      <c r="C3895" s="0" t="s">
        <v>325</v>
      </c>
      <c r="D3895" s="0" t="n">
        <v>20180817</v>
      </c>
      <c r="E3895" s="0" t="s">
        <v>2699</v>
      </c>
      <c r="F3895" s="0" t="n">
        <v>415000</v>
      </c>
      <c r="G3895" s="0" t="n">
        <v>97.992</v>
      </c>
      <c r="H3895" s="0" t="n">
        <v>4.136546</v>
      </c>
      <c r="J3895" s="224" t="n">
        <f aca="false">ROUND(D3895/10000,0)</f>
        <v>2018</v>
      </c>
      <c r="K3895" s="224" t="n">
        <f aca="false">ROUND((D3895-J3895*10000)/100,0)</f>
        <v>8</v>
      </c>
      <c r="L3895" s="224" t="n">
        <f aca="false">D3895-J3895*10000-K3895*100</f>
        <v>17</v>
      </c>
      <c r="M3895" s="325" t="n">
        <f aca="false">DATE(J3895,K3895,L3895)</f>
        <v>43329</v>
      </c>
      <c r="N3895" s="222" t="n">
        <f aca="false">M3895+E3895</f>
        <v>43329.6253819445</v>
      </c>
      <c r="O3895" s="0" t="n">
        <v>97.992</v>
      </c>
      <c r="P3895" s="0" t="n">
        <v>4.136546</v>
      </c>
      <c r="Q3895" s="0" t="s">
        <v>288</v>
      </c>
    </row>
    <row r="3896" customFormat="false" ht="15" hidden="false" customHeight="false" outlineLevel="0" collapsed="false">
      <c r="A3896" s="0" t="s">
        <v>2059</v>
      </c>
      <c r="B3896" s="0" t="s">
        <v>288</v>
      </c>
      <c r="C3896" s="0" t="s">
        <v>325</v>
      </c>
      <c r="D3896" s="0" t="n">
        <v>20180817</v>
      </c>
      <c r="E3896" s="0" t="s">
        <v>2700</v>
      </c>
      <c r="F3896" s="0" t="n">
        <v>35000</v>
      </c>
      <c r="G3896" s="0" t="n">
        <v>98.126</v>
      </c>
      <c r="H3896" s="0" t="n">
        <v>4.103687</v>
      </c>
      <c r="J3896" s="224" t="n">
        <f aca="false">ROUND(D3896/10000,0)</f>
        <v>2018</v>
      </c>
      <c r="K3896" s="224" t="n">
        <f aca="false">ROUND((D3896-J3896*10000)/100,0)</f>
        <v>8</v>
      </c>
      <c r="L3896" s="224" t="n">
        <f aca="false">D3896-J3896*10000-K3896*100</f>
        <v>17</v>
      </c>
      <c r="M3896" s="325" t="n">
        <f aca="false">DATE(J3896,K3896,L3896)</f>
        <v>43329</v>
      </c>
      <c r="N3896" s="222" t="n">
        <f aca="false">M3896+E3896</f>
        <v>43329.627349537</v>
      </c>
      <c r="O3896" s="0" t="n">
        <v>98.126</v>
      </c>
      <c r="P3896" s="0" t="n">
        <v>4.103687</v>
      </c>
      <c r="Q3896" s="0" t="s">
        <v>288</v>
      </c>
    </row>
    <row r="3897" customFormat="false" ht="15" hidden="false" customHeight="false" outlineLevel="0" collapsed="false">
      <c r="A3897" s="0" t="s">
        <v>2059</v>
      </c>
      <c r="B3897" s="0" t="s">
        <v>288</v>
      </c>
      <c r="C3897" s="0" t="s">
        <v>325</v>
      </c>
      <c r="D3897" s="0" t="n">
        <v>20180817</v>
      </c>
      <c r="E3897" s="0" t="s">
        <v>2700</v>
      </c>
      <c r="F3897" s="0" t="n">
        <v>15000</v>
      </c>
      <c r="G3897" s="0" t="n">
        <v>98.126</v>
      </c>
      <c r="H3897" s="0" t="n">
        <v>4.103687</v>
      </c>
      <c r="J3897" s="224" t="n">
        <f aca="false">ROUND(D3897/10000,0)</f>
        <v>2018</v>
      </c>
      <c r="K3897" s="224" t="n">
        <f aca="false">ROUND((D3897-J3897*10000)/100,0)</f>
        <v>8</v>
      </c>
      <c r="L3897" s="224" t="n">
        <f aca="false">D3897-J3897*10000-K3897*100</f>
        <v>17</v>
      </c>
      <c r="M3897" s="325" t="n">
        <f aca="false">DATE(J3897,K3897,L3897)</f>
        <v>43329</v>
      </c>
      <c r="N3897" s="222" t="n">
        <f aca="false">M3897+E3897</f>
        <v>43329.627349537</v>
      </c>
      <c r="O3897" s="0" t="n">
        <v>98.126</v>
      </c>
      <c r="P3897" s="0" t="n">
        <v>4.103687</v>
      </c>
      <c r="Q3897" s="0" t="s">
        <v>288</v>
      </c>
    </row>
    <row r="3898" customFormat="false" ht="15" hidden="false" customHeight="false" outlineLevel="0" collapsed="false">
      <c r="A3898" s="0" t="s">
        <v>2059</v>
      </c>
      <c r="B3898" s="0" t="s">
        <v>288</v>
      </c>
      <c r="C3898" s="0" t="s">
        <v>325</v>
      </c>
      <c r="D3898" s="0" t="n">
        <v>20180817</v>
      </c>
      <c r="E3898" s="0" t="s">
        <v>2700</v>
      </c>
      <c r="F3898" s="0" t="n">
        <v>13000</v>
      </c>
      <c r="G3898" s="0" t="n">
        <v>98.126</v>
      </c>
      <c r="H3898" s="0" t="n">
        <v>4.103687</v>
      </c>
      <c r="J3898" s="224" t="n">
        <f aca="false">ROUND(D3898/10000,0)</f>
        <v>2018</v>
      </c>
      <c r="K3898" s="224" t="n">
        <f aca="false">ROUND((D3898-J3898*10000)/100,0)</f>
        <v>8</v>
      </c>
      <c r="L3898" s="224" t="n">
        <f aca="false">D3898-J3898*10000-K3898*100</f>
        <v>17</v>
      </c>
      <c r="M3898" s="325" t="n">
        <f aca="false">DATE(J3898,K3898,L3898)</f>
        <v>43329</v>
      </c>
      <c r="N3898" s="222" t="n">
        <f aca="false">M3898+E3898</f>
        <v>43329.627349537</v>
      </c>
      <c r="O3898" s="0" t="n">
        <v>98.126</v>
      </c>
      <c r="P3898" s="0" t="n">
        <v>4.103687</v>
      </c>
      <c r="Q3898" s="0" t="s">
        <v>288</v>
      </c>
    </row>
    <row r="3899" customFormat="false" ht="15" hidden="false" customHeight="false" outlineLevel="0" collapsed="false">
      <c r="A3899" s="0" t="s">
        <v>2059</v>
      </c>
      <c r="B3899" s="0" t="s">
        <v>288</v>
      </c>
      <c r="C3899" s="0" t="s">
        <v>325</v>
      </c>
      <c r="D3899" s="0" t="n">
        <v>20180817</v>
      </c>
      <c r="E3899" s="0" t="s">
        <v>2700</v>
      </c>
      <c r="F3899" s="0" t="n">
        <v>7000</v>
      </c>
      <c r="G3899" s="0" t="n">
        <v>98.126</v>
      </c>
      <c r="H3899" s="0" t="n">
        <v>4.103687</v>
      </c>
      <c r="J3899" s="224" t="n">
        <f aca="false">ROUND(D3899/10000,0)</f>
        <v>2018</v>
      </c>
      <c r="K3899" s="224" t="n">
        <f aca="false">ROUND((D3899-J3899*10000)/100,0)</f>
        <v>8</v>
      </c>
      <c r="L3899" s="224" t="n">
        <f aca="false">D3899-J3899*10000-K3899*100</f>
        <v>17</v>
      </c>
      <c r="M3899" s="325" t="n">
        <f aca="false">DATE(J3899,K3899,L3899)</f>
        <v>43329</v>
      </c>
      <c r="N3899" s="222" t="n">
        <f aca="false">M3899+E3899</f>
        <v>43329.627349537</v>
      </c>
      <c r="O3899" s="0" t="n">
        <v>98.126</v>
      </c>
      <c r="P3899" s="0" t="n">
        <v>4.103687</v>
      </c>
      <c r="Q3899" s="0" t="s">
        <v>288</v>
      </c>
    </row>
    <row r="3900" customFormat="false" ht="15" hidden="false" customHeight="false" outlineLevel="0" collapsed="false">
      <c r="A3900" s="0" t="s">
        <v>2059</v>
      </c>
      <c r="B3900" s="0" t="s">
        <v>288</v>
      </c>
      <c r="C3900" s="0" t="s">
        <v>325</v>
      </c>
      <c r="D3900" s="0" t="n">
        <v>20180817</v>
      </c>
      <c r="E3900" s="0" t="s">
        <v>2701</v>
      </c>
      <c r="F3900" s="0" t="n">
        <v>10000</v>
      </c>
      <c r="G3900" s="0" t="n">
        <v>98.203</v>
      </c>
      <c r="H3900" s="0" t="n">
        <v>4.084829</v>
      </c>
      <c r="J3900" s="224" t="n">
        <f aca="false">ROUND(D3900/10000,0)</f>
        <v>2018</v>
      </c>
      <c r="K3900" s="224" t="n">
        <f aca="false">ROUND((D3900-J3900*10000)/100,0)</f>
        <v>8</v>
      </c>
      <c r="L3900" s="224" t="n">
        <f aca="false">D3900-J3900*10000-K3900*100</f>
        <v>17</v>
      </c>
      <c r="M3900" s="325" t="n">
        <f aca="false">DATE(J3900,K3900,L3900)</f>
        <v>43329</v>
      </c>
      <c r="N3900" s="222" t="n">
        <f aca="false">M3900+E3900</f>
        <v>43329.6431134259</v>
      </c>
      <c r="O3900" s="0" t="n">
        <v>98.203</v>
      </c>
      <c r="P3900" s="0" t="n">
        <v>4.084829</v>
      </c>
      <c r="Q3900" s="0" t="s">
        <v>288</v>
      </c>
    </row>
    <row r="3901" customFormat="false" ht="15" hidden="false" customHeight="false" outlineLevel="0" collapsed="false">
      <c r="A3901" s="0" t="s">
        <v>2059</v>
      </c>
      <c r="B3901" s="0" t="s">
        <v>288</v>
      </c>
      <c r="C3901" s="0" t="s">
        <v>325</v>
      </c>
      <c r="D3901" s="0" t="n">
        <v>20180817</v>
      </c>
      <c r="E3901" s="0" t="s">
        <v>2702</v>
      </c>
      <c r="F3901" s="0" t="n">
        <v>10000</v>
      </c>
      <c r="G3901" s="0" t="n">
        <v>98.203</v>
      </c>
      <c r="H3901" s="0" t="n">
        <v>4.084829</v>
      </c>
      <c r="J3901" s="224" t="n">
        <f aca="false">ROUND(D3901/10000,0)</f>
        <v>2018</v>
      </c>
      <c r="K3901" s="224" t="n">
        <f aca="false">ROUND((D3901-J3901*10000)/100,0)</f>
        <v>8</v>
      </c>
      <c r="L3901" s="224" t="n">
        <f aca="false">D3901-J3901*10000-K3901*100</f>
        <v>17</v>
      </c>
      <c r="M3901" s="325" t="n">
        <f aca="false">DATE(J3901,K3901,L3901)</f>
        <v>43329</v>
      </c>
      <c r="N3901" s="222" t="n">
        <f aca="false">M3901+E3901</f>
        <v>43329.6452777778</v>
      </c>
      <c r="O3901" s="0" t="n">
        <v>98.203</v>
      </c>
      <c r="P3901" s="0" t="n">
        <v>4.084829</v>
      </c>
      <c r="Q3901" s="0" t="s">
        <v>288</v>
      </c>
    </row>
    <row r="3902" customFormat="false" ht="15" hidden="false" customHeight="false" outlineLevel="0" collapsed="false">
      <c r="A3902" s="0" t="s">
        <v>2059</v>
      </c>
      <c r="B3902" s="0" t="s">
        <v>288</v>
      </c>
      <c r="C3902" s="0" t="s">
        <v>325</v>
      </c>
      <c r="D3902" s="0" t="n">
        <v>20180817</v>
      </c>
      <c r="E3902" s="0" t="s">
        <v>2702</v>
      </c>
      <c r="F3902" s="0" t="n">
        <v>10000</v>
      </c>
      <c r="G3902" s="0" t="n">
        <v>98.203</v>
      </c>
      <c r="H3902" s="0" t="n">
        <v>4.084829</v>
      </c>
      <c r="J3902" s="224" t="n">
        <f aca="false">ROUND(D3902/10000,0)</f>
        <v>2018</v>
      </c>
      <c r="K3902" s="224" t="n">
        <f aca="false">ROUND((D3902-J3902*10000)/100,0)</f>
        <v>8</v>
      </c>
      <c r="L3902" s="224" t="n">
        <f aca="false">D3902-J3902*10000-K3902*100</f>
        <v>17</v>
      </c>
      <c r="M3902" s="325" t="n">
        <f aca="false">DATE(J3902,K3902,L3902)</f>
        <v>43329</v>
      </c>
      <c r="N3902" s="222" t="n">
        <f aca="false">M3902+E3902</f>
        <v>43329.6452777778</v>
      </c>
      <c r="O3902" s="0" t="n">
        <v>98.203</v>
      </c>
      <c r="P3902" s="0" t="n">
        <v>4.084829</v>
      </c>
      <c r="Q3902" s="0" t="s">
        <v>288</v>
      </c>
    </row>
    <row r="3903" customFormat="false" ht="15" hidden="false" customHeight="false" outlineLevel="0" collapsed="false">
      <c r="A3903" s="0" t="s">
        <v>2059</v>
      </c>
      <c r="B3903" s="0" t="s">
        <v>288</v>
      </c>
      <c r="C3903" s="0" t="s">
        <v>325</v>
      </c>
      <c r="D3903" s="0" t="n">
        <v>20180820</v>
      </c>
      <c r="E3903" s="0" t="s">
        <v>2703</v>
      </c>
      <c r="F3903" s="0" t="n">
        <v>2000</v>
      </c>
      <c r="G3903" s="0" t="n">
        <v>97.77</v>
      </c>
      <c r="H3903" s="0" t="n">
        <v>4.191421</v>
      </c>
      <c r="J3903" s="224" t="n">
        <f aca="false">ROUND(D3903/10000,0)</f>
        <v>2018</v>
      </c>
      <c r="K3903" s="224" t="n">
        <f aca="false">ROUND((D3903-J3903*10000)/100,0)</f>
        <v>8</v>
      </c>
      <c r="L3903" s="224" t="n">
        <f aca="false">D3903-J3903*10000-K3903*100</f>
        <v>20</v>
      </c>
      <c r="M3903" s="325" t="n">
        <f aca="false">DATE(J3903,K3903,L3903)</f>
        <v>43332</v>
      </c>
      <c r="N3903" s="222" t="n">
        <f aca="false">M3903+E3903</f>
        <v>43332.429212963</v>
      </c>
      <c r="O3903" s="0" t="n">
        <v>97.77</v>
      </c>
      <c r="P3903" s="0" t="n">
        <v>4.191421</v>
      </c>
      <c r="Q3903" s="0" t="s">
        <v>288</v>
      </c>
    </row>
    <row r="3904" customFormat="false" ht="15" hidden="false" customHeight="false" outlineLevel="0" collapsed="false">
      <c r="A3904" s="0" t="s">
        <v>2059</v>
      </c>
      <c r="B3904" s="0" t="s">
        <v>288</v>
      </c>
      <c r="C3904" s="0" t="s">
        <v>325</v>
      </c>
      <c r="D3904" s="0" t="n">
        <v>20180820</v>
      </c>
      <c r="E3904" s="0" t="s">
        <v>2703</v>
      </c>
      <c r="F3904" s="0" t="n">
        <v>2000</v>
      </c>
      <c r="G3904" s="0" t="n">
        <v>98.27</v>
      </c>
      <c r="H3904" s="0" t="n">
        <v>4.068686</v>
      </c>
      <c r="J3904" s="224" t="n">
        <f aca="false">ROUND(D3904/10000,0)</f>
        <v>2018</v>
      </c>
      <c r="K3904" s="224" t="n">
        <f aca="false">ROUND((D3904-J3904*10000)/100,0)</f>
        <v>8</v>
      </c>
      <c r="L3904" s="224" t="n">
        <f aca="false">D3904-J3904*10000-K3904*100</f>
        <v>20</v>
      </c>
      <c r="M3904" s="325" t="n">
        <f aca="false">DATE(J3904,K3904,L3904)</f>
        <v>43332</v>
      </c>
      <c r="N3904" s="222" t="n">
        <f aca="false">M3904+E3904</f>
        <v>43332.429212963</v>
      </c>
      <c r="O3904" s="0" t="n">
        <v>98.27</v>
      </c>
      <c r="P3904" s="0" t="n">
        <v>4.068686</v>
      </c>
      <c r="Q3904" s="0" t="s">
        <v>288</v>
      </c>
    </row>
    <row r="3905" customFormat="false" ht="15" hidden="false" customHeight="false" outlineLevel="0" collapsed="false">
      <c r="A3905" s="0" t="s">
        <v>2059</v>
      </c>
      <c r="B3905" s="0" t="s">
        <v>288</v>
      </c>
      <c r="C3905" s="0" t="s">
        <v>325</v>
      </c>
      <c r="D3905" s="0" t="n">
        <v>20180820</v>
      </c>
      <c r="E3905" s="0" t="s">
        <v>2704</v>
      </c>
      <c r="F3905" s="0" t="n">
        <v>34000</v>
      </c>
      <c r="G3905" s="0" t="n">
        <v>98.11</v>
      </c>
      <c r="H3905" s="0" t="n">
        <v>4.107882</v>
      </c>
      <c r="J3905" s="224" t="n">
        <f aca="false">ROUND(D3905/10000,0)</f>
        <v>2018</v>
      </c>
      <c r="K3905" s="224" t="n">
        <f aca="false">ROUND((D3905-J3905*10000)/100,0)</f>
        <v>8</v>
      </c>
      <c r="L3905" s="224" t="n">
        <f aca="false">D3905-J3905*10000-K3905*100</f>
        <v>20</v>
      </c>
      <c r="M3905" s="325" t="n">
        <f aca="false">DATE(J3905,K3905,L3905)</f>
        <v>43332</v>
      </c>
      <c r="N3905" s="222" t="n">
        <f aca="false">M3905+E3905</f>
        <v>43332.4327662037</v>
      </c>
      <c r="O3905" s="0" t="n">
        <v>98.11</v>
      </c>
      <c r="P3905" s="0" t="n">
        <v>4.107882</v>
      </c>
      <c r="Q3905" s="0" t="s">
        <v>288</v>
      </c>
    </row>
    <row r="3906" customFormat="false" ht="15" hidden="false" customHeight="false" outlineLevel="0" collapsed="false">
      <c r="A3906" s="0" t="s">
        <v>2059</v>
      </c>
      <c r="B3906" s="0" t="s">
        <v>288</v>
      </c>
      <c r="C3906" s="0" t="s">
        <v>325</v>
      </c>
      <c r="D3906" s="0" t="n">
        <v>20180820</v>
      </c>
      <c r="E3906" s="0" t="s">
        <v>2705</v>
      </c>
      <c r="F3906" s="0" t="n">
        <v>20000</v>
      </c>
      <c r="G3906" s="0" t="n">
        <v>98.34</v>
      </c>
      <c r="H3906" s="0" t="n">
        <v>4.051561</v>
      </c>
      <c r="J3906" s="224" t="n">
        <f aca="false">ROUND(D3906/10000,0)</f>
        <v>2018</v>
      </c>
      <c r="K3906" s="224" t="n">
        <f aca="false">ROUND((D3906-J3906*10000)/100,0)</f>
        <v>8</v>
      </c>
      <c r="L3906" s="224" t="n">
        <f aca="false">D3906-J3906*10000-K3906*100</f>
        <v>20</v>
      </c>
      <c r="M3906" s="325" t="n">
        <f aca="false">DATE(J3906,K3906,L3906)</f>
        <v>43332</v>
      </c>
      <c r="N3906" s="222" t="n">
        <f aca="false">M3906+E3906</f>
        <v>43332.4351851852</v>
      </c>
      <c r="O3906" s="0" t="n">
        <v>98.34</v>
      </c>
      <c r="P3906" s="0" t="n">
        <v>4.051561</v>
      </c>
      <c r="Q3906" s="0" t="s">
        <v>288</v>
      </c>
    </row>
    <row r="3907" customFormat="false" ht="15" hidden="false" customHeight="false" outlineLevel="0" collapsed="false">
      <c r="A3907" s="0" t="s">
        <v>2059</v>
      </c>
      <c r="B3907" s="0" t="s">
        <v>288</v>
      </c>
      <c r="C3907" s="0" t="s">
        <v>325</v>
      </c>
      <c r="D3907" s="0" t="n">
        <v>20180820</v>
      </c>
      <c r="E3907" s="0" t="s">
        <v>2706</v>
      </c>
      <c r="F3907" s="0" t="n">
        <v>20000</v>
      </c>
      <c r="G3907" s="0" t="n">
        <v>98.34</v>
      </c>
      <c r="H3907" s="0" t="n">
        <v>4.051561</v>
      </c>
      <c r="J3907" s="224" t="n">
        <f aca="false">ROUND(D3907/10000,0)</f>
        <v>2018</v>
      </c>
      <c r="K3907" s="224" t="n">
        <f aca="false">ROUND((D3907-J3907*10000)/100,0)</f>
        <v>8</v>
      </c>
      <c r="L3907" s="224" t="n">
        <f aca="false">D3907-J3907*10000-K3907*100</f>
        <v>20</v>
      </c>
      <c r="M3907" s="325" t="n">
        <f aca="false">DATE(J3907,K3907,L3907)</f>
        <v>43332</v>
      </c>
      <c r="N3907" s="222" t="n">
        <f aca="false">M3907+E3907</f>
        <v>43332.4351967593</v>
      </c>
      <c r="O3907" s="0" t="n">
        <v>98.34</v>
      </c>
      <c r="P3907" s="0" t="n">
        <v>4.051561</v>
      </c>
      <c r="Q3907" s="0" t="s">
        <v>288</v>
      </c>
    </row>
    <row r="3908" customFormat="false" ht="15" hidden="false" customHeight="false" outlineLevel="0" collapsed="false">
      <c r="A3908" s="0" t="s">
        <v>2059</v>
      </c>
      <c r="B3908" s="0" t="s">
        <v>288</v>
      </c>
      <c r="C3908" s="0" t="s">
        <v>325</v>
      </c>
      <c r="D3908" s="0" t="n">
        <v>20180820</v>
      </c>
      <c r="E3908" s="0" t="s">
        <v>2706</v>
      </c>
      <c r="F3908" s="0" t="n">
        <v>20000</v>
      </c>
      <c r="G3908" s="0" t="n">
        <v>98.87</v>
      </c>
      <c r="H3908" s="0" t="n">
        <v>3.92236</v>
      </c>
      <c r="J3908" s="224" t="n">
        <f aca="false">ROUND(D3908/10000,0)</f>
        <v>2018</v>
      </c>
      <c r="K3908" s="224" t="n">
        <f aca="false">ROUND((D3908-J3908*10000)/100,0)</f>
        <v>8</v>
      </c>
      <c r="L3908" s="224" t="n">
        <f aca="false">D3908-J3908*10000-K3908*100</f>
        <v>20</v>
      </c>
      <c r="M3908" s="325" t="n">
        <f aca="false">DATE(J3908,K3908,L3908)</f>
        <v>43332</v>
      </c>
      <c r="N3908" s="222" t="n">
        <f aca="false">M3908+E3908</f>
        <v>43332.4351967593</v>
      </c>
      <c r="O3908" s="0" t="n">
        <v>98.87</v>
      </c>
      <c r="P3908" s="0" t="n">
        <v>3.92236</v>
      </c>
      <c r="Q3908" s="0" t="s">
        <v>288</v>
      </c>
    </row>
    <row r="3909" customFormat="false" ht="15" hidden="false" customHeight="false" outlineLevel="0" collapsed="false">
      <c r="A3909" s="0" t="s">
        <v>2059</v>
      </c>
      <c r="B3909" s="0" t="s">
        <v>288</v>
      </c>
      <c r="C3909" s="0" t="s">
        <v>325</v>
      </c>
      <c r="D3909" s="0" t="n">
        <v>20180820</v>
      </c>
      <c r="E3909" s="0" t="s">
        <v>1527</v>
      </c>
      <c r="F3909" s="0" t="n">
        <v>5000</v>
      </c>
      <c r="G3909" s="0" t="n">
        <v>98.279</v>
      </c>
      <c r="H3909" s="0" t="n">
        <v>4.066484</v>
      </c>
      <c r="J3909" s="224" t="n">
        <f aca="false">ROUND(D3909/10000,0)</f>
        <v>2018</v>
      </c>
      <c r="K3909" s="224" t="n">
        <f aca="false">ROUND((D3909-J3909*10000)/100,0)</f>
        <v>8</v>
      </c>
      <c r="L3909" s="224" t="n">
        <f aca="false">D3909-J3909*10000-K3909*100</f>
        <v>20</v>
      </c>
      <c r="M3909" s="325" t="n">
        <f aca="false">DATE(J3909,K3909,L3909)</f>
        <v>43332</v>
      </c>
      <c r="N3909" s="222" t="n">
        <f aca="false">M3909+E3909</f>
        <v>43332.4505439815</v>
      </c>
      <c r="O3909" s="0" t="n">
        <v>98.279</v>
      </c>
      <c r="P3909" s="0" t="n">
        <v>4.066484</v>
      </c>
      <c r="Q3909" s="0" t="s">
        <v>288</v>
      </c>
    </row>
    <row r="3910" customFormat="false" ht="15" hidden="false" customHeight="false" outlineLevel="0" collapsed="false">
      <c r="A3910" s="0" t="s">
        <v>2059</v>
      </c>
      <c r="B3910" s="0" t="s">
        <v>288</v>
      </c>
      <c r="C3910" s="0" t="s">
        <v>325</v>
      </c>
      <c r="D3910" s="0" t="n">
        <v>20180820</v>
      </c>
      <c r="E3910" s="0" t="s">
        <v>1527</v>
      </c>
      <c r="F3910" s="0" t="n">
        <v>5000</v>
      </c>
      <c r="G3910" s="0" t="n">
        <v>98.479</v>
      </c>
      <c r="H3910" s="0" t="n">
        <v>4.017598</v>
      </c>
      <c r="J3910" s="224" t="n">
        <f aca="false">ROUND(D3910/10000,0)</f>
        <v>2018</v>
      </c>
      <c r="K3910" s="224" t="n">
        <f aca="false">ROUND((D3910-J3910*10000)/100,0)</f>
        <v>8</v>
      </c>
      <c r="L3910" s="224" t="n">
        <f aca="false">D3910-J3910*10000-K3910*100</f>
        <v>20</v>
      </c>
      <c r="M3910" s="325" t="n">
        <f aca="false">DATE(J3910,K3910,L3910)</f>
        <v>43332</v>
      </c>
      <c r="N3910" s="222" t="n">
        <f aca="false">M3910+E3910</f>
        <v>43332.4505439815</v>
      </c>
      <c r="O3910" s="0" t="n">
        <v>98.479</v>
      </c>
      <c r="P3910" s="0" t="n">
        <v>4.017598</v>
      </c>
      <c r="Q3910" s="0" t="s">
        <v>288</v>
      </c>
    </row>
    <row r="3911" customFormat="false" ht="15" hidden="false" customHeight="false" outlineLevel="0" collapsed="false">
      <c r="A3911" s="0" t="s">
        <v>2059</v>
      </c>
      <c r="B3911" s="0" t="s">
        <v>288</v>
      </c>
      <c r="C3911" s="0" t="s">
        <v>325</v>
      </c>
      <c r="D3911" s="0" t="n">
        <v>20180820</v>
      </c>
      <c r="E3911" s="0" t="s">
        <v>2707</v>
      </c>
      <c r="F3911" s="0" t="n">
        <v>10000</v>
      </c>
      <c r="G3911" s="0" t="n">
        <v>98.298</v>
      </c>
      <c r="H3911" s="0" t="n">
        <v>4.061834</v>
      </c>
      <c r="J3911" s="224" t="n">
        <f aca="false">ROUND(D3911/10000,0)</f>
        <v>2018</v>
      </c>
      <c r="K3911" s="224" t="n">
        <f aca="false">ROUND((D3911-J3911*10000)/100,0)</f>
        <v>8</v>
      </c>
      <c r="L3911" s="224" t="n">
        <f aca="false">D3911-J3911*10000-K3911*100</f>
        <v>20</v>
      </c>
      <c r="M3911" s="325" t="n">
        <f aca="false">DATE(J3911,K3911,L3911)</f>
        <v>43332</v>
      </c>
      <c r="N3911" s="222" t="n">
        <f aca="false">M3911+E3911</f>
        <v>43332.4526273148</v>
      </c>
      <c r="O3911" s="0" t="n">
        <v>98.298</v>
      </c>
      <c r="P3911" s="0" t="n">
        <v>4.061834</v>
      </c>
      <c r="Q3911" s="0" t="s">
        <v>288</v>
      </c>
    </row>
    <row r="3912" customFormat="false" ht="15" hidden="false" customHeight="false" outlineLevel="0" collapsed="false">
      <c r="A3912" s="0" t="s">
        <v>2059</v>
      </c>
      <c r="B3912" s="0" t="s">
        <v>288</v>
      </c>
      <c r="C3912" s="0" t="s">
        <v>325</v>
      </c>
      <c r="D3912" s="0" t="n">
        <v>20180820</v>
      </c>
      <c r="E3912" s="0" t="s">
        <v>2707</v>
      </c>
      <c r="F3912" s="0" t="n">
        <v>10000</v>
      </c>
      <c r="G3912" s="0" t="n">
        <v>98.298</v>
      </c>
      <c r="H3912" s="0" t="n">
        <v>4.061834</v>
      </c>
      <c r="J3912" s="224" t="n">
        <f aca="false">ROUND(D3912/10000,0)</f>
        <v>2018</v>
      </c>
      <c r="K3912" s="224" t="n">
        <f aca="false">ROUND((D3912-J3912*10000)/100,0)</f>
        <v>8</v>
      </c>
      <c r="L3912" s="224" t="n">
        <f aca="false">D3912-J3912*10000-K3912*100</f>
        <v>20</v>
      </c>
      <c r="M3912" s="325" t="n">
        <f aca="false">DATE(J3912,K3912,L3912)</f>
        <v>43332</v>
      </c>
      <c r="N3912" s="222" t="n">
        <f aca="false">M3912+E3912</f>
        <v>43332.4526273148</v>
      </c>
      <c r="O3912" s="0" t="n">
        <v>98.298</v>
      </c>
      <c r="P3912" s="0" t="n">
        <v>4.061834</v>
      </c>
      <c r="Q3912" s="0" t="s">
        <v>288</v>
      </c>
    </row>
    <row r="3913" customFormat="false" ht="15" hidden="false" customHeight="false" outlineLevel="0" collapsed="false">
      <c r="A3913" s="0" t="s">
        <v>2059</v>
      </c>
      <c r="B3913" s="0" t="s">
        <v>288</v>
      </c>
      <c r="C3913" s="0" t="s">
        <v>325</v>
      </c>
      <c r="D3913" s="0" t="n">
        <v>20180820</v>
      </c>
      <c r="E3913" s="0" t="s">
        <v>2708</v>
      </c>
      <c r="F3913" s="0" t="n">
        <v>10000</v>
      </c>
      <c r="G3913" s="0" t="n">
        <v>98.298</v>
      </c>
      <c r="H3913" s="0" t="n">
        <v>4.061834</v>
      </c>
      <c r="J3913" s="224" t="n">
        <f aca="false">ROUND(D3913/10000,0)</f>
        <v>2018</v>
      </c>
      <c r="K3913" s="224" t="n">
        <f aca="false">ROUND((D3913-J3913*10000)/100,0)</f>
        <v>8</v>
      </c>
      <c r="L3913" s="224" t="n">
        <f aca="false">D3913-J3913*10000-K3913*100</f>
        <v>20</v>
      </c>
      <c r="M3913" s="325" t="n">
        <f aca="false">DATE(J3913,K3913,L3913)</f>
        <v>43332</v>
      </c>
      <c r="N3913" s="222" t="n">
        <f aca="false">M3913+E3913</f>
        <v>43332.4555555556</v>
      </c>
      <c r="O3913" s="0" t="n">
        <v>98.298</v>
      </c>
      <c r="P3913" s="0" t="n">
        <v>4.061834</v>
      </c>
      <c r="Q3913" s="0" t="s">
        <v>288</v>
      </c>
    </row>
    <row r="3914" customFormat="false" ht="15" hidden="false" customHeight="false" outlineLevel="0" collapsed="false">
      <c r="A3914" s="0" t="s">
        <v>2059</v>
      </c>
      <c r="B3914" s="0" t="s">
        <v>288</v>
      </c>
      <c r="C3914" s="0" t="s">
        <v>325</v>
      </c>
      <c r="D3914" s="0" t="n">
        <v>20180820</v>
      </c>
      <c r="E3914" s="0" t="s">
        <v>2096</v>
      </c>
      <c r="F3914" s="0" t="n">
        <v>12000</v>
      </c>
      <c r="G3914" s="0" t="n">
        <v>98.283</v>
      </c>
      <c r="H3914" s="0" t="n">
        <v>4.065505</v>
      </c>
      <c r="J3914" s="224" t="n">
        <f aca="false">ROUND(D3914/10000,0)</f>
        <v>2018</v>
      </c>
      <c r="K3914" s="224" t="n">
        <f aca="false">ROUND((D3914-J3914*10000)/100,0)</f>
        <v>8</v>
      </c>
      <c r="L3914" s="224" t="n">
        <f aca="false">D3914-J3914*10000-K3914*100</f>
        <v>20</v>
      </c>
      <c r="M3914" s="325" t="n">
        <f aca="false">DATE(J3914,K3914,L3914)</f>
        <v>43332</v>
      </c>
      <c r="N3914" s="222" t="n">
        <f aca="false">M3914+E3914</f>
        <v>43332.4730671296</v>
      </c>
      <c r="O3914" s="0" t="n">
        <v>98.283</v>
      </c>
      <c r="P3914" s="0" t="n">
        <v>4.065505</v>
      </c>
      <c r="Q3914" s="0" t="s">
        <v>288</v>
      </c>
    </row>
    <row r="3915" customFormat="false" ht="15" hidden="false" customHeight="false" outlineLevel="0" collapsed="false">
      <c r="A3915" s="0" t="s">
        <v>2059</v>
      </c>
      <c r="B3915" s="0" t="s">
        <v>288</v>
      </c>
      <c r="C3915" s="0" t="s">
        <v>325</v>
      </c>
      <c r="D3915" s="0" t="n">
        <v>20180820</v>
      </c>
      <c r="E3915" s="0" t="s">
        <v>2096</v>
      </c>
      <c r="F3915" s="0" t="n">
        <v>12000</v>
      </c>
      <c r="G3915" s="0" t="n">
        <v>98.483</v>
      </c>
      <c r="H3915" s="0" t="n">
        <v>4.016621</v>
      </c>
      <c r="J3915" s="224" t="n">
        <f aca="false">ROUND(D3915/10000,0)</f>
        <v>2018</v>
      </c>
      <c r="K3915" s="224" t="n">
        <f aca="false">ROUND((D3915-J3915*10000)/100,0)</f>
        <v>8</v>
      </c>
      <c r="L3915" s="224" t="n">
        <f aca="false">D3915-J3915*10000-K3915*100</f>
        <v>20</v>
      </c>
      <c r="M3915" s="325" t="n">
        <f aca="false">DATE(J3915,K3915,L3915)</f>
        <v>43332</v>
      </c>
      <c r="N3915" s="222" t="n">
        <f aca="false">M3915+E3915</f>
        <v>43332.4730671296</v>
      </c>
      <c r="O3915" s="0" t="n">
        <v>98.483</v>
      </c>
      <c r="P3915" s="0" t="n">
        <v>4.016621</v>
      </c>
      <c r="Q3915" s="0" t="s">
        <v>288</v>
      </c>
    </row>
    <row r="3916" customFormat="false" ht="15" hidden="false" customHeight="false" outlineLevel="0" collapsed="false">
      <c r="A3916" s="0" t="s">
        <v>2059</v>
      </c>
      <c r="B3916" s="0" t="s">
        <v>288</v>
      </c>
      <c r="C3916" s="0" t="s">
        <v>325</v>
      </c>
      <c r="D3916" s="0" t="n">
        <v>20180820</v>
      </c>
      <c r="E3916" s="0" t="s">
        <v>2709</v>
      </c>
      <c r="F3916" s="0" t="n">
        <v>25000</v>
      </c>
      <c r="G3916" s="0" t="n">
        <v>98.325</v>
      </c>
      <c r="H3916" s="0" t="n">
        <v>4.05523</v>
      </c>
      <c r="J3916" s="224" t="n">
        <f aca="false">ROUND(D3916/10000,0)</f>
        <v>2018</v>
      </c>
      <c r="K3916" s="224" t="n">
        <f aca="false">ROUND((D3916-J3916*10000)/100,0)</f>
        <v>8</v>
      </c>
      <c r="L3916" s="224" t="n">
        <f aca="false">D3916-J3916*10000-K3916*100</f>
        <v>20</v>
      </c>
      <c r="M3916" s="325" t="n">
        <f aca="false">DATE(J3916,K3916,L3916)</f>
        <v>43332</v>
      </c>
      <c r="N3916" s="222" t="n">
        <f aca="false">M3916+E3916</f>
        <v>43332.4956481482</v>
      </c>
      <c r="O3916" s="0" t="n">
        <v>98.325</v>
      </c>
      <c r="P3916" s="0" t="n">
        <v>4.05523</v>
      </c>
      <c r="Q3916" s="0" t="s">
        <v>288</v>
      </c>
    </row>
    <row r="3917" customFormat="false" ht="15" hidden="false" customHeight="false" outlineLevel="0" collapsed="false">
      <c r="A3917" s="0" t="s">
        <v>2059</v>
      </c>
      <c r="B3917" s="0" t="s">
        <v>288</v>
      </c>
      <c r="C3917" s="0" t="s">
        <v>325</v>
      </c>
      <c r="D3917" s="0" t="n">
        <v>20180820</v>
      </c>
      <c r="E3917" s="0" t="s">
        <v>2709</v>
      </c>
      <c r="F3917" s="0" t="n">
        <v>25000</v>
      </c>
      <c r="G3917" s="0" t="n">
        <v>98.425</v>
      </c>
      <c r="H3917" s="0" t="n">
        <v>4.030786</v>
      </c>
      <c r="J3917" s="224" t="n">
        <f aca="false">ROUND(D3917/10000,0)</f>
        <v>2018</v>
      </c>
      <c r="K3917" s="224" t="n">
        <f aca="false">ROUND((D3917-J3917*10000)/100,0)</f>
        <v>8</v>
      </c>
      <c r="L3917" s="224" t="n">
        <f aca="false">D3917-J3917*10000-K3917*100</f>
        <v>20</v>
      </c>
      <c r="M3917" s="325" t="n">
        <f aca="false">DATE(J3917,K3917,L3917)</f>
        <v>43332</v>
      </c>
      <c r="N3917" s="222" t="n">
        <f aca="false">M3917+E3917</f>
        <v>43332.4956481482</v>
      </c>
      <c r="O3917" s="0" t="n">
        <v>98.425</v>
      </c>
      <c r="P3917" s="0" t="n">
        <v>4.030786</v>
      </c>
      <c r="Q3917" s="0" t="s">
        <v>288</v>
      </c>
    </row>
    <row r="3918" customFormat="false" ht="15" hidden="false" customHeight="false" outlineLevel="0" collapsed="false">
      <c r="A3918" s="0" t="s">
        <v>2059</v>
      </c>
      <c r="B3918" s="0" t="s">
        <v>288</v>
      </c>
      <c r="C3918" s="0" t="s">
        <v>325</v>
      </c>
      <c r="D3918" s="0" t="n">
        <v>20180820</v>
      </c>
      <c r="E3918" s="0" t="s">
        <v>2709</v>
      </c>
      <c r="F3918" s="0" t="n">
        <v>25000</v>
      </c>
      <c r="G3918" s="0" t="n">
        <v>98.325</v>
      </c>
      <c r="H3918" s="0" t="n">
        <v>4.05523</v>
      </c>
      <c r="J3918" s="224" t="n">
        <f aca="false">ROUND(D3918/10000,0)</f>
        <v>2018</v>
      </c>
      <c r="K3918" s="224" t="n">
        <f aca="false">ROUND((D3918-J3918*10000)/100,0)</f>
        <v>8</v>
      </c>
      <c r="L3918" s="224" t="n">
        <f aca="false">D3918-J3918*10000-K3918*100</f>
        <v>20</v>
      </c>
      <c r="M3918" s="325" t="n">
        <f aca="false">DATE(J3918,K3918,L3918)</f>
        <v>43332</v>
      </c>
      <c r="N3918" s="222" t="n">
        <f aca="false">M3918+E3918</f>
        <v>43332.4956481482</v>
      </c>
      <c r="O3918" s="0" t="n">
        <v>98.325</v>
      </c>
      <c r="P3918" s="0" t="n">
        <v>4.05523</v>
      </c>
      <c r="Q3918" s="0" t="s">
        <v>288</v>
      </c>
    </row>
    <row r="3919" customFormat="false" ht="15" hidden="false" customHeight="false" outlineLevel="0" collapsed="false">
      <c r="A3919" s="0" t="s">
        <v>2059</v>
      </c>
      <c r="B3919" s="0" t="s">
        <v>288</v>
      </c>
      <c r="C3919" s="0" t="s">
        <v>325</v>
      </c>
      <c r="D3919" s="0" t="n">
        <v>20180820</v>
      </c>
      <c r="E3919" s="0" t="s">
        <v>2710</v>
      </c>
      <c r="F3919" s="0" t="n">
        <v>10000</v>
      </c>
      <c r="G3919" s="0" t="n">
        <v>98.33</v>
      </c>
      <c r="H3919" s="0" t="n">
        <v>4.054007</v>
      </c>
      <c r="J3919" s="224" t="n">
        <f aca="false">ROUND(D3919/10000,0)</f>
        <v>2018</v>
      </c>
      <c r="K3919" s="224" t="n">
        <f aca="false">ROUND((D3919-J3919*10000)/100,0)</f>
        <v>8</v>
      </c>
      <c r="L3919" s="224" t="n">
        <f aca="false">D3919-J3919*10000-K3919*100</f>
        <v>20</v>
      </c>
      <c r="M3919" s="325" t="n">
        <f aca="false">DATE(J3919,K3919,L3919)</f>
        <v>43332</v>
      </c>
      <c r="N3919" s="222" t="n">
        <f aca="false">M3919+E3919</f>
        <v>43332.4975925926</v>
      </c>
      <c r="O3919" s="0" t="n">
        <v>98.33</v>
      </c>
      <c r="P3919" s="0" t="n">
        <v>4.054007</v>
      </c>
      <c r="Q3919" s="0" t="s">
        <v>288</v>
      </c>
    </row>
    <row r="3920" customFormat="false" ht="15" hidden="false" customHeight="false" outlineLevel="0" collapsed="false">
      <c r="A3920" s="0" t="s">
        <v>2059</v>
      </c>
      <c r="B3920" s="0" t="s">
        <v>288</v>
      </c>
      <c r="C3920" s="0" t="s">
        <v>325</v>
      </c>
      <c r="D3920" s="0" t="n">
        <v>20180820</v>
      </c>
      <c r="E3920" s="0" t="s">
        <v>2017</v>
      </c>
      <c r="F3920" s="0" t="n">
        <v>10000</v>
      </c>
      <c r="G3920" s="0" t="n">
        <v>98.43</v>
      </c>
      <c r="H3920" s="0" t="n">
        <v>4.029564</v>
      </c>
      <c r="J3920" s="224" t="n">
        <f aca="false">ROUND(D3920/10000,0)</f>
        <v>2018</v>
      </c>
      <c r="K3920" s="224" t="n">
        <f aca="false">ROUND((D3920-J3920*10000)/100,0)</f>
        <v>8</v>
      </c>
      <c r="L3920" s="224" t="n">
        <f aca="false">D3920-J3920*10000-K3920*100</f>
        <v>20</v>
      </c>
      <c r="M3920" s="325" t="n">
        <f aca="false">DATE(J3920,K3920,L3920)</f>
        <v>43332</v>
      </c>
      <c r="N3920" s="222" t="n">
        <f aca="false">M3920+E3920</f>
        <v>43332.4976041667</v>
      </c>
      <c r="O3920" s="0" t="n">
        <v>98.43</v>
      </c>
      <c r="P3920" s="0" t="n">
        <v>4.029564</v>
      </c>
      <c r="Q3920" s="0" t="s">
        <v>288</v>
      </c>
    </row>
    <row r="3921" customFormat="false" ht="15" hidden="false" customHeight="false" outlineLevel="0" collapsed="false">
      <c r="A3921" s="0" t="s">
        <v>2059</v>
      </c>
      <c r="B3921" s="0" t="s">
        <v>288</v>
      </c>
      <c r="C3921" s="0" t="s">
        <v>325</v>
      </c>
      <c r="D3921" s="0" t="n">
        <v>20180820</v>
      </c>
      <c r="E3921" s="0" t="s">
        <v>2711</v>
      </c>
      <c r="F3921" s="0" t="n">
        <v>200000</v>
      </c>
      <c r="G3921" s="0" t="n">
        <v>98.106</v>
      </c>
      <c r="H3921" s="0" t="n">
        <v>4.108863</v>
      </c>
      <c r="J3921" s="224" t="n">
        <f aca="false">ROUND(D3921/10000,0)</f>
        <v>2018</v>
      </c>
      <c r="K3921" s="224" t="n">
        <f aca="false">ROUND((D3921-J3921*10000)/100,0)</f>
        <v>8</v>
      </c>
      <c r="L3921" s="224" t="n">
        <f aca="false">D3921-J3921*10000-K3921*100</f>
        <v>20</v>
      </c>
      <c r="M3921" s="325" t="n">
        <f aca="false">DATE(J3921,K3921,L3921)</f>
        <v>43332</v>
      </c>
      <c r="N3921" s="222" t="n">
        <f aca="false">M3921+E3921</f>
        <v>43332.4999421296</v>
      </c>
      <c r="O3921" s="0" t="n">
        <v>98.106</v>
      </c>
      <c r="P3921" s="0" t="n">
        <v>4.108863</v>
      </c>
      <c r="Q3921" s="0" t="s">
        <v>288</v>
      </c>
    </row>
    <row r="3922" customFormat="false" ht="15" hidden="false" customHeight="false" outlineLevel="0" collapsed="false">
      <c r="A3922" s="0" t="s">
        <v>2059</v>
      </c>
      <c r="B3922" s="0" t="s">
        <v>288</v>
      </c>
      <c r="C3922" s="0" t="s">
        <v>325</v>
      </c>
      <c r="D3922" s="0" t="n">
        <v>20180820</v>
      </c>
      <c r="E3922" s="0" t="s">
        <v>2712</v>
      </c>
      <c r="F3922" s="0" t="n">
        <v>172000</v>
      </c>
      <c r="G3922" s="0" t="n">
        <v>98.296</v>
      </c>
      <c r="H3922" s="0" t="n">
        <v>4.062324</v>
      </c>
      <c r="J3922" s="224" t="n">
        <f aca="false">ROUND(D3922/10000,0)</f>
        <v>2018</v>
      </c>
      <c r="K3922" s="224" t="n">
        <f aca="false">ROUND((D3922-J3922*10000)/100,0)</f>
        <v>8</v>
      </c>
      <c r="L3922" s="224" t="n">
        <f aca="false">D3922-J3922*10000-K3922*100</f>
        <v>20</v>
      </c>
      <c r="M3922" s="325" t="n">
        <f aca="false">DATE(J3922,K3922,L3922)</f>
        <v>43332</v>
      </c>
      <c r="N3922" s="222" t="n">
        <f aca="false">M3922+E3922</f>
        <v>43332.5025347222</v>
      </c>
      <c r="O3922" s="0" t="n">
        <v>98.296</v>
      </c>
      <c r="P3922" s="0" t="n">
        <v>4.062324</v>
      </c>
      <c r="Q3922" s="0" t="s">
        <v>288</v>
      </c>
    </row>
    <row r="3923" customFormat="false" ht="15" hidden="false" customHeight="false" outlineLevel="0" collapsed="false">
      <c r="A3923" s="0" t="s">
        <v>2059</v>
      </c>
      <c r="B3923" s="0" t="s">
        <v>288</v>
      </c>
      <c r="C3923" s="0" t="s">
        <v>325</v>
      </c>
      <c r="D3923" s="0" t="n">
        <v>20180820</v>
      </c>
      <c r="E3923" s="0" t="s">
        <v>2713</v>
      </c>
      <c r="F3923" s="0" t="n">
        <v>25000</v>
      </c>
      <c r="G3923" s="0" t="n">
        <v>98.2617</v>
      </c>
      <c r="H3923" s="0" t="n">
        <v>4.070718</v>
      </c>
      <c r="J3923" s="224" t="n">
        <f aca="false">ROUND(D3923/10000,0)</f>
        <v>2018</v>
      </c>
      <c r="K3923" s="224" t="n">
        <f aca="false">ROUND((D3923-J3923*10000)/100,0)</f>
        <v>8</v>
      </c>
      <c r="L3923" s="224" t="n">
        <f aca="false">D3923-J3923*10000-K3923*100</f>
        <v>20</v>
      </c>
      <c r="M3923" s="325" t="n">
        <f aca="false">DATE(J3923,K3923,L3923)</f>
        <v>43332</v>
      </c>
      <c r="N3923" s="222" t="n">
        <f aca="false">M3923+E3923</f>
        <v>43332.5048263889</v>
      </c>
      <c r="O3923" s="0" t="n">
        <v>98.2617</v>
      </c>
      <c r="P3923" s="0" t="n">
        <v>4.070718</v>
      </c>
      <c r="Q3923" s="0" t="s">
        <v>288</v>
      </c>
    </row>
    <row r="3924" customFormat="false" ht="15" hidden="false" customHeight="false" outlineLevel="0" collapsed="false">
      <c r="A3924" s="0" t="s">
        <v>2059</v>
      </c>
      <c r="B3924" s="0" t="s">
        <v>288</v>
      </c>
      <c r="C3924" s="0" t="s">
        <v>325</v>
      </c>
      <c r="D3924" s="0" t="n">
        <v>20180820</v>
      </c>
      <c r="E3924" s="0" t="s">
        <v>2714</v>
      </c>
      <c r="F3924" s="0" t="n">
        <v>25000</v>
      </c>
      <c r="G3924" s="0" t="n">
        <v>99.15</v>
      </c>
      <c r="H3924" s="0" t="n">
        <v>3.854427</v>
      </c>
      <c r="J3924" s="224" t="n">
        <f aca="false">ROUND(D3924/10000,0)</f>
        <v>2018</v>
      </c>
      <c r="K3924" s="224" t="n">
        <f aca="false">ROUND((D3924-J3924*10000)/100,0)</f>
        <v>8</v>
      </c>
      <c r="L3924" s="224" t="n">
        <f aca="false">D3924-J3924*10000-K3924*100</f>
        <v>20</v>
      </c>
      <c r="M3924" s="325" t="n">
        <f aca="false">DATE(J3924,K3924,L3924)</f>
        <v>43332</v>
      </c>
      <c r="N3924" s="222" t="n">
        <f aca="false">M3924+E3924</f>
        <v>43332.5048726852</v>
      </c>
      <c r="O3924" s="0" t="n">
        <v>99.15</v>
      </c>
      <c r="P3924" s="0" t="n">
        <v>3.854427</v>
      </c>
      <c r="Q3924" s="0" t="s">
        <v>288</v>
      </c>
    </row>
    <row r="3925" customFormat="false" ht="15" hidden="false" customHeight="false" outlineLevel="0" collapsed="false">
      <c r="A3925" s="0" t="s">
        <v>2059</v>
      </c>
      <c r="B3925" s="0" t="s">
        <v>288</v>
      </c>
      <c r="C3925" s="0" t="s">
        <v>325</v>
      </c>
      <c r="D3925" s="0" t="n">
        <v>20180820</v>
      </c>
      <c r="E3925" s="0" t="s">
        <v>2715</v>
      </c>
      <c r="F3925" s="0" t="n">
        <v>10000</v>
      </c>
      <c r="G3925" s="0" t="n">
        <v>98.3</v>
      </c>
      <c r="H3925" s="0" t="n">
        <v>4.061345</v>
      </c>
      <c r="J3925" s="224" t="n">
        <f aca="false">ROUND(D3925/10000,0)</f>
        <v>2018</v>
      </c>
      <c r="K3925" s="224" t="n">
        <f aca="false">ROUND((D3925-J3925*10000)/100,0)</f>
        <v>8</v>
      </c>
      <c r="L3925" s="224" t="n">
        <f aca="false">D3925-J3925*10000-K3925*100</f>
        <v>20</v>
      </c>
      <c r="M3925" s="325" t="n">
        <f aca="false">DATE(J3925,K3925,L3925)</f>
        <v>43332</v>
      </c>
      <c r="N3925" s="222" t="n">
        <f aca="false">M3925+E3925</f>
        <v>43332.5064583333</v>
      </c>
      <c r="O3925" s="0" t="n">
        <v>98.3</v>
      </c>
      <c r="P3925" s="0" t="n">
        <v>4.061345</v>
      </c>
      <c r="Q3925" s="0" t="s">
        <v>288</v>
      </c>
    </row>
    <row r="3926" customFormat="false" ht="15" hidden="false" customHeight="false" outlineLevel="0" collapsed="false">
      <c r="A3926" s="0" t="s">
        <v>2059</v>
      </c>
      <c r="B3926" s="0" t="s">
        <v>288</v>
      </c>
      <c r="C3926" s="0" t="s">
        <v>325</v>
      </c>
      <c r="D3926" s="0" t="n">
        <v>20180820</v>
      </c>
      <c r="E3926" s="0" t="s">
        <v>2715</v>
      </c>
      <c r="F3926" s="0" t="n">
        <v>10000</v>
      </c>
      <c r="G3926" s="0" t="n">
        <v>99.6</v>
      </c>
      <c r="H3926" s="0" t="n">
        <v>3.745717</v>
      </c>
      <c r="J3926" s="224" t="n">
        <f aca="false">ROUND(D3926/10000,0)</f>
        <v>2018</v>
      </c>
      <c r="K3926" s="224" t="n">
        <f aca="false">ROUND((D3926-J3926*10000)/100,0)</f>
        <v>8</v>
      </c>
      <c r="L3926" s="224" t="n">
        <f aca="false">D3926-J3926*10000-K3926*100</f>
        <v>20</v>
      </c>
      <c r="M3926" s="325" t="n">
        <f aca="false">DATE(J3926,K3926,L3926)</f>
        <v>43332</v>
      </c>
      <c r="N3926" s="222" t="n">
        <f aca="false">M3926+E3926</f>
        <v>43332.5064583333</v>
      </c>
      <c r="O3926" s="0" t="n">
        <v>99.6</v>
      </c>
      <c r="P3926" s="0" t="n">
        <v>3.745717</v>
      </c>
      <c r="Q3926" s="0" t="s">
        <v>288</v>
      </c>
    </row>
    <row r="3927" customFormat="false" ht="15" hidden="false" customHeight="false" outlineLevel="0" collapsed="false">
      <c r="A3927" s="0" t="s">
        <v>2059</v>
      </c>
      <c r="B3927" s="0" t="s">
        <v>288</v>
      </c>
      <c r="C3927" s="0" t="s">
        <v>325</v>
      </c>
      <c r="D3927" s="0" t="n">
        <v>20180820</v>
      </c>
      <c r="E3927" s="0" t="s">
        <v>2716</v>
      </c>
      <c r="F3927" s="0" t="n">
        <v>11000</v>
      </c>
      <c r="G3927" s="0" t="n">
        <v>98.29</v>
      </c>
      <c r="H3927" s="0" t="n">
        <v>4.063792</v>
      </c>
      <c r="J3927" s="224" t="n">
        <f aca="false">ROUND(D3927/10000,0)</f>
        <v>2018</v>
      </c>
      <c r="K3927" s="224" t="n">
        <f aca="false">ROUND((D3927-J3927*10000)/100,0)</f>
        <v>8</v>
      </c>
      <c r="L3927" s="224" t="n">
        <f aca="false">D3927-J3927*10000-K3927*100</f>
        <v>20</v>
      </c>
      <c r="M3927" s="325" t="n">
        <f aca="false">DATE(J3927,K3927,L3927)</f>
        <v>43332</v>
      </c>
      <c r="N3927" s="222" t="n">
        <f aca="false">M3927+E3927</f>
        <v>43332.5111111111</v>
      </c>
      <c r="O3927" s="0" t="n">
        <v>98.29</v>
      </c>
      <c r="P3927" s="0" t="n">
        <v>4.063792</v>
      </c>
      <c r="Q3927" s="0" t="s">
        <v>288</v>
      </c>
    </row>
    <row r="3928" customFormat="false" ht="15" hidden="false" customHeight="false" outlineLevel="0" collapsed="false">
      <c r="A3928" s="0" t="s">
        <v>2059</v>
      </c>
      <c r="B3928" s="0" t="s">
        <v>288</v>
      </c>
      <c r="C3928" s="0" t="s">
        <v>325</v>
      </c>
      <c r="D3928" s="0" t="n">
        <v>20180820</v>
      </c>
      <c r="E3928" s="0" t="s">
        <v>2717</v>
      </c>
      <c r="F3928" s="0" t="n">
        <v>11000</v>
      </c>
      <c r="G3928" s="0" t="n">
        <v>99.297</v>
      </c>
      <c r="H3928" s="0" t="n">
        <v>3.818852</v>
      </c>
      <c r="J3928" s="224" t="n">
        <f aca="false">ROUND(D3928/10000,0)</f>
        <v>2018</v>
      </c>
      <c r="K3928" s="224" t="n">
        <f aca="false">ROUND((D3928-J3928*10000)/100,0)</f>
        <v>8</v>
      </c>
      <c r="L3928" s="224" t="n">
        <f aca="false">D3928-J3928*10000-K3928*100</f>
        <v>20</v>
      </c>
      <c r="M3928" s="325" t="n">
        <f aca="false">DATE(J3928,K3928,L3928)</f>
        <v>43332</v>
      </c>
      <c r="N3928" s="222" t="n">
        <f aca="false">M3928+E3928</f>
        <v>43332.5111342593</v>
      </c>
      <c r="O3928" s="0" t="n">
        <v>99.297</v>
      </c>
      <c r="P3928" s="0" t="n">
        <v>3.818852</v>
      </c>
      <c r="Q3928" s="0" t="s">
        <v>288</v>
      </c>
    </row>
    <row r="3929" customFormat="false" ht="15" hidden="false" customHeight="false" outlineLevel="0" collapsed="false">
      <c r="A3929" s="0" t="s">
        <v>2059</v>
      </c>
      <c r="B3929" s="0" t="s">
        <v>288</v>
      </c>
      <c r="C3929" s="0" t="s">
        <v>325</v>
      </c>
      <c r="D3929" s="0" t="n">
        <v>20180820</v>
      </c>
      <c r="E3929" s="0" t="s">
        <v>2717</v>
      </c>
      <c r="F3929" s="0" t="n">
        <v>11000</v>
      </c>
      <c r="G3929" s="0" t="n">
        <v>98.29</v>
      </c>
      <c r="H3929" s="0" t="n">
        <v>4.063792</v>
      </c>
      <c r="J3929" s="224" t="n">
        <f aca="false">ROUND(D3929/10000,0)</f>
        <v>2018</v>
      </c>
      <c r="K3929" s="224" t="n">
        <f aca="false">ROUND((D3929-J3929*10000)/100,0)</f>
        <v>8</v>
      </c>
      <c r="L3929" s="224" t="n">
        <f aca="false">D3929-J3929*10000-K3929*100</f>
        <v>20</v>
      </c>
      <c r="M3929" s="325" t="n">
        <f aca="false">DATE(J3929,K3929,L3929)</f>
        <v>43332</v>
      </c>
      <c r="N3929" s="222" t="n">
        <f aca="false">M3929+E3929</f>
        <v>43332.5111342593</v>
      </c>
      <c r="O3929" s="0" t="n">
        <v>98.29</v>
      </c>
      <c r="P3929" s="0" t="n">
        <v>4.063792</v>
      </c>
      <c r="Q3929" s="0" t="s">
        <v>288</v>
      </c>
    </row>
    <row r="3930" customFormat="false" ht="15" hidden="false" customHeight="false" outlineLevel="0" collapsed="false">
      <c r="A3930" s="0" t="s">
        <v>2059</v>
      </c>
      <c r="B3930" s="0" t="s">
        <v>288</v>
      </c>
      <c r="C3930" s="0" t="s">
        <v>325</v>
      </c>
      <c r="D3930" s="0" t="n">
        <v>20180820</v>
      </c>
      <c r="E3930" s="0" t="s">
        <v>2718</v>
      </c>
      <c r="F3930" s="0" t="n">
        <v>500000</v>
      </c>
      <c r="G3930" s="0" t="n">
        <v>98.114</v>
      </c>
      <c r="H3930" s="0" t="n">
        <v>4.106901</v>
      </c>
      <c r="J3930" s="224" t="n">
        <f aca="false">ROUND(D3930/10000,0)</f>
        <v>2018</v>
      </c>
      <c r="K3930" s="224" t="n">
        <f aca="false">ROUND((D3930-J3930*10000)/100,0)</f>
        <v>8</v>
      </c>
      <c r="L3930" s="224" t="n">
        <f aca="false">D3930-J3930*10000-K3930*100</f>
        <v>20</v>
      </c>
      <c r="M3930" s="325" t="n">
        <f aca="false">DATE(J3930,K3930,L3930)</f>
        <v>43332</v>
      </c>
      <c r="N3930" s="222" t="n">
        <f aca="false">M3930+E3930</f>
        <v>43332.5217708333</v>
      </c>
      <c r="O3930" s="0" t="n">
        <v>98.114</v>
      </c>
      <c r="P3930" s="0" t="n">
        <v>4.106901</v>
      </c>
      <c r="Q3930" s="0" t="s">
        <v>288</v>
      </c>
    </row>
    <row r="3931" customFormat="false" ht="15" hidden="false" customHeight="false" outlineLevel="0" collapsed="false">
      <c r="A3931" s="0" t="s">
        <v>2059</v>
      </c>
      <c r="B3931" s="0" t="s">
        <v>288</v>
      </c>
      <c r="C3931" s="0" t="s">
        <v>325</v>
      </c>
      <c r="D3931" s="0" t="n">
        <v>20180820</v>
      </c>
      <c r="E3931" s="0" t="s">
        <v>2719</v>
      </c>
      <c r="F3931" s="0" t="n">
        <v>6000</v>
      </c>
      <c r="G3931" s="0" t="n">
        <v>98.25</v>
      </c>
      <c r="H3931" s="0" t="n">
        <v>4.073582</v>
      </c>
      <c r="J3931" s="224" t="n">
        <f aca="false">ROUND(D3931/10000,0)</f>
        <v>2018</v>
      </c>
      <c r="K3931" s="224" t="n">
        <f aca="false">ROUND((D3931-J3931*10000)/100,0)</f>
        <v>8</v>
      </c>
      <c r="L3931" s="224" t="n">
        <f aca="false">D3931-J3931*10000-K3931*100</f>
        <v>20</v>
      </c>
      <c r="M3931" s="325" t="n">
        <f aca="false">DATE(J3931,K3931,L3931)</f>
        <v>43332</v>
      </c>
      <c r="N3931" s="222" t="n">
        <f aca="false">M3931+E3931</f>
        <v>43332.5643287037</v>
      </c>
      <c r="O3931" s="0" t="n">
        <v>98.25</v>
      </c>
      <c r="P3931" s="0" t="n">
        <v>4.073582</v>
      </c>
      <c r="Q3931" s="0" t="s">
        <v>288</v>
      </c>
    </row>
    <row r="3932" customFormat="false" ht="15" hidden="false" customHeight="false" outlineLevel="0" collapsed="false">
      <c r="A3932" s="0" t="s">
        <v>2059</v>
      </c>
      <c r="B3932" s="0" t="s">
        <v>288</v>
      </c>
      <c r="C3932" s="0" t="s">
        <v>325</v>
      </c>
      <c r="D3932" s="0" t="n">
        <v>20180820</v>
      </c>
      <c r="E3932" s="0" t="s">
        <v>2078</v>
      </c>
      <c r="F3932" s="0" t="n">
        <v>6000</v>
      </c>
      <c r="G3932" s="0" t="n">
        <v>98.25</v>
      </c>
      <c r="H3932" s="0" t="n">
        <v>4.073582</v>
      </c>
      <c r="J3932" s="224" t="n">
        <f aca="false">ROUND(D3932/10000,0)</f>
        <v>2018</v>
      </c>
      <c r="K3932" s="224" t="n">
        <f aca="false">ROUND((D3932-J3932*10000)/100,0)</f>
        <v>8</v>
      </c>
      <c r="L3932" s="224" t="n">
        <f aca="false">D3932-J3932*10000-K3932*100</f>
        <v>20</v>
      </c>
      <c r="M3932" s="325" t="n">
        <f aca="false">DATE(J3932,K3932,L3932)</f>
        <v>43332</v>
      </c>
      <c r="N3932" s="222" t="n">
        <f aca="false">M3932+E3932</f>
        <v>43332.5643518519</v>
      </c>
      <c r="O3932" s="0" t="n">
        <v>98.25</v>
      </c>
      <c r="P3932" s="0" t="n">
        <v>4.073582</v>
      </c>
      <c r="Q3932" s="0" t="s">
        <v>288</v>
      </c>
    </row>
    <row r="3933" customFormat="false" ht="15" hidden="false" customHeight="false" outlineLevel="0" collapsed="false">
      <c r="A3933" s="0" t="s">
        <v>2059</v>
      </c>
      <c r="B3933" s="0" t="s">
        <v>288</v>
      </c>
      <c r="C3933" s="0" t="s">
        <v>325</v>
      </c>
      <c r="D3933" s="0" t="n">
        <v>20180820</v>
      </c>
      <c r="E3933" s="0" t="s">
        <v>2078</v>
      </c>
      <c r="F3933" s="0" t="n">
        <v>6000</v>
      </c>
      <c r="G3933" s="0" t="n">
        <v>98.25</v>
      </c>
      <c r="H3933" s="0" t="n">
        <v>4.073582</v>
      </c>
      <c r="J3933" s="224" t="n">
        <f aca="false">ROUND(D3933/10000,0)</f>
        <v>2018</v>
      </c>
      <c r="K3933" s="224" t="n">
        <f aca="false">ROUND((D3933-J3933*10000)/100,0)</f>
        <v>8</v>
      </c>
      <c r="L3933" s="224" t="n">
        <f aca="false">D3933-J3933*10000-K3933*100</f>
        <v>20</v>
      </c>
      <c r="M3933" s="325" t="n">
        <f aca="false">DATE(J3933,K3933,L3933)</f>
        <v>43332</v>
      </c>
      <c r="N3933" s="222" t="n">
        <f aca="false">M3933+E3933</f>
        <v>43332.5643518519</v>
      </c>
      <c r="O3933" s="0" t="n">
        <v>98.25</v>
      </c>
      <c r="P3933" s="0" t="n">
        <v>4.073582</v>
      </c>
      <c r="Q3933" s="0" t="s">
        <v>288</v>
      </c>
    </row>
    <row r="3934" customFormat="false" ht="15" hidden="false" customHeight="false" outlineLevel="0" collapsed="false">
      <c r="A3934" s="0" t="s">
        <v>2059</v>
      </c>
      <c r="B3934" s="0" t="s">
        <v>288</v>
      </c>
      <c r="C3934" s="0" t="s">
        <v>325</v>
      </c>
      <c r="D3934" s="0" t="n">
        <v>20180820</v>
      </c>
      <c r="E3934" s="0" t="s">
        <v>456</v>
      </c>
      <c r="F3934" s="0" t="n">
        <v>120000</v>
      </c>
      <c r="G3934" s="0" t="n">
        <v>98.211</v>
      </c>
      <c r="H3934" s="0" t="n">
        <v>4.083131</v>
      </c>
      <c r="J3934" s="224" t="n">
        <f aca="false">ROUND(D3934/10000,0)</f>
        <v>2018</v>
      </c>
      <c r="K3934" s="224" t="n">
        <f aca="false">ROUND((D3934-J3934*10000)/100,0)</f>
        <v>8</v>
      </c>
      <c r="L3934" s="224" t="n">
        <f aca="false">D3934-J3934*10000-K3934*100</f>
        <v>20</v>
      </c>
      <c r="M3934" s="325" t="n">
        <f aca="false">DATE(J3934,K3934,L3934)</f>
        <v>43332</v>
      </c>
      <c r="N3934" s="222" t="n">
        <f aca="false">M3934+E3934</f>
        <v>43332.5777777778</v>
      </c>
      <c r="O3934" s="0" t="n">
        <v>98.211</v>
      </c>
      <c r="P3934" s="0" t="n">
        <v>4.083131</v>
      </c>
      <c r="Q3934" s="0" t="s">
        <v>288</v>
      </c>
    </row>
    <row r="3935" customFormat="false" ht="15" hidden="false" customHeight="false" outlineLevel="0" collapsed="false">
      <c r="A3935" s="0" t="s">
        <v>2059</v>
      </c>
      <c r="B3935" s="0" t="s">
        <v>288</v>
      </c>
      <c r="C3935" s="0" t="s">
        <v>325</v>
      </c>
      <c r="D3935" s="0" t="n">
        <v>20180820</v>
      </c>
      <c r="E3935" s="0" t="s">
        <v>456</v>
      </c>
      <c r="F3935" s="0" t="n">
        <v>120000</v>
      </c>
      <c r="G3935" s="0" t="n">
        <v>98.211</v>
      </c>
      <c r="H3935" s="0" t="n">
        <v>4.083131</v>
      </c>
      <c r="J3935" s="224" t="n">
        <f aca="false">ROUND(D3935/10000,0)</f>
        <v>2018</v>
      </c>
      <c r="K3935" s="224" t="n">
        <f aca="false">ROUND((D3935-J3935*10000)/100,0)</f>
        <v>8</v>
      </c>
      <c r="L3935" s="224" t="n">
        <f aca="false">D3935-J3935*10000-K3935*100</f>
        <v>20</v>
      </c>
      <c r="M3935" s="325" t="n">
        <f aca="false">DATE(J3935,K3935,L3935)</f>
        <v>43332</v>
      </c>
      <c r="N3935" s="222" t="n">
        <f aca="false">M3935+E3935</f>
        <v>43332.5777777778</v>
      </c>
      <c r="O3935" s="0" t="n">
        <v>98.211</v>
      </c>
      <c r="P3935" s="0" t="n">
        <v>4.083131</v>
      </c>
      <c r="Q3935" s="0" t="s">
        <v>288</v>
      </c>
    </row>
    <row r="3936" customFormat="false" ht="15" hidden="false" customHeight="false" outlineLevel="0" collapsed="false">
      <c r="A3936" s="0" t="s">
        <v>2059</v>
      </c>
      <c r="B3936" s="0" t="s">
        <v>288</v>
      </c>
      <c r="C3936" s="0" t="s">
        <v>325</v>
      </c>
      <c r="D3936" s="0" t="n">
        <v>20180820</v>
      </c>
      <c r="E3936" s="0" t="s">
        <v>2720</v>
      </c>
      <c r="F3936" s="0" t="n">
        <v>50000</v>
      </c>
      <c r="G3936" s="0" t="n">
        <v>98.18</v>
      </c>
      <c r="H3936" s="0" t="n">
        <v>4.09046</v>
      </c>
      <c r="J3936" s="224" t="n">
        <f aca="false">ROUND(D3936/10000,0)</f>
        <v>2018</v>
      </c>
      <c r="K3936" s="224" t="n">
        <f aca="false">ROUND((D3936-J3936*10000)/100,0)</f>
        <v>8</v>
      </c>
      <c r="L3936" s="224" t="n">
        <f aca="false">D3936-J3936*10000-K3936*100</f>
        <v>20</v>
      </c>
      <c r="M3936" s="325" t="n">
        <f aca="false">DATE(J3936,K3936,L3936)</f>
        <v>43332</v>
      </c>
      <c r="N3936" s="222" t="n">
        <f aca="false">M3936+E3936</f>
        <v>43332.6059837963</v>
      </c>
      <c r="O3936" s="0" t="n">
        <v>98.18</v>
      </c>
      <c r="P3936" s="0" t="n">
        <v>4.09046</v>
      </c>
      <c r="Q3936" s="0" t="s">
        <v>288</v>
      </c>
    </row>
    <row r="3937" customFormat="false" ht="15" hidden="false" customHeight="false" outlineLevel="0" collapsed="false">
      <c r="A3937" s="0" t="s">
        <v>2059</v>
      </c>
      <c r="B3937" s="0" t="s">
        <v>288</v>
      </c>
      <c r="C3937" s="0" t="s">
        <v>325</v>
      </c>
      <c r="D3937" s="0" t="n">
        <v>20180820</v>
      </c>
      <c r="E3937" s="0" t="s">
        <v>2720</v>
      </c>
      <c r="F3937" s="0" t="n">
        <v>50000</v>
      </c>
      <c r="G3937" s="0" t="n">
        <v>98.08</v>
      </c>
      <c r="H3937" s="0" t="n">
        <v>4.114961</v>
      </c>
      <c r="J3937" s="224" t="n">
        <f aca="false">ROUND(D3937/10000,0)</f>
        <v>2018</v>
      </c>
      <c r="K3937" s="224" t="n">
        <f aca="false">ROUND((D3937-J3937*10000)/100,0)</f>
        <v>8</v>
      </c>
      <c r="L3937" s="224" t="n">
        <f aca="false">D3937-J3937*10000-K3937*100</f>
        <v>20</v>
      </c>
      <c r="M3937" s="325" t="n">
        <f aca="false">DATE(J3937,K3937,L3937)</f>
        <v>43332</v>
      </c>
      <c r="N3937" s="222" t="n">
        <f aca="false">M3937+E3937</f>
        <v>43332.6059837963</v>
      </c>
      <c r="O3937" s="0" t="n">
        <v>98.08</v>
      </c>
      <c r="P3937" s="0" t="n">
        <v>4.114961</v>
      </c>
      <c r="Q3937" s="0" t="s">
        <v>288</v>
      </c>
    </row>
    <row r="3938" customFormat="false" ht="15" hidden="false" customHeight="false" outlineLevel="0" collapsed="false">
      <c r="A3938" s="0" t="s">
        <v>2059</v>
      </c>
      <c r="B3938" s="0" t="s">
        <v>288</v>
      </c>
      <c r="C3938" s="0" t="s">
        <v>325</v>
      </c>
      <c r="D3938" s="0" t="n">
        <v>20180820</v>
      </c>
      <c r="E3938" s="0" t="s">
        <v>2721</v>
      </c>
      <c r="F3938" s="0" t="n">
        <v>25000</v>
      </c>
      <c r="G3938" s="0" t="n">
        <v>98.29</v>
      </c>
      <c r="H3938" s="0" t="n">
        <v>4.063792</v>
      </c>
      <c r="J3938" s="224" t="n">
        <f aca="false">ROUND(D3938/10000,0)</f>
        <v>2018</v>
      </c>
      <c r="K3938" s="224" t="n">
        <f aca="false">ROUND((D3938-J3938*10000)/100,0)</f>
        <v>8</v>
      </c>
      <c r="L3938" s="224" t="n">
        <f aca="false">D3938-J3938*10000-K3938*100</f>
        <v>20</v>
      </c>
      <c r="M3938" s="325" t="n">
        <f aca="false">DATE(J3938,K3938,L3938)</f>
        <v>43332</v>
      </c>
      <c r="N3938" s="222" t="n">
        <f aca="false">M3938+E3938</f>
        <v>43332.6100462963</v>
      </c>
      <c r="O3938" s="0" t="n">
        <v>98.29</v>
      </c>
      <c r="P3938" s="0" t="n">
        <v>4.063792</v>
      </c>
      <c r="Q3938" s="0" t="s">
        <v>288</v>
      </c>
    </row>
    <row r="3939" customFormat="false" ht="15" hidden="false" customHeight="false" outlineLevel="0" collapsed="false">
      <c r="A3939" s="0" t="s">
        <v>2059</v>
      </c>
      <c r="B3939" s="0" t="s">
        <v>288</v>
      </c>
      <c r="C3939" s="0" t="s">
        <v>325</v>
      </c>
      <c r="D3939" s="0" t="n">
        <v>20180820</v>
      </c>
      <c r="E3939" s="0" t="s">
        <v>2722</v>
      </c>
      <c r="F3939" s="0" t="n">
        <v>25000</v>
      </c>
      <c r="G3939" s="0" t="n">
        <v>98.49</v>
      </c>
      <c r="H3939" s="0" t="n">
        <v>4.014913</v>
      </c>
      <c r="J3939" s="224" t="n">
        <f aca="false">ROUND(D3939/10000,0)</f>
        <v>2018</v>
      </c>
      <c r="K3939" s="224" t="n">
        <f aca="false">ROUND((D3939-J3939*10000)/100,0)</f>
        <v>8</v>
      </c>
      <c r="L3939" s="224" t="n">
        <f aca="false">D3939-J3939*10000-K3939*100</f>
        <v>20</v>
      </c>
      <c r="M3939" s="325" t="n">
        <f aca="false">DATE(J3939,K3939,L3939)</f>
        <v>43332</v>
      </c>
      <c r="N3939" s="222" t="n">
        <f aca="false">M3939+E3939</f>
        <v>43332.6100694444</v>
      </c>
      <c r="O3939" s="0" t="n">
        <v>98.49</v>
      </c>
      <c r="P3939" s="0" t="n">
        <v>4.014913</v>
      </c>
      <c r="Q3939" s="0" t="s">
        <v>288</v>
      </c>
    </row>
    <row r="3940" customFormat="false" ht="15" hidden="false" customHeight="false" outlineLevel="0" collapsed="false">
      <c r="A3940" s="0" t="s">
        <v>2059</v>
      </c>
      <c r="B3940" s="0" t="s">
        <v>288</v>
      </c>
      <c r="C3940" s="0" t="s">
        <v>325</v>
      </c>
      <c r="D3940" s="0" t="n">
        <v>20180820</v>
      </c>
      <c r="E3940" s="0" t="s">
        <v>2722</v>
      </c>
      <c r="F3940" s="0" t="n">
        <v>25000</v>
      </c>
      <c r="G3940" s="0" t="n">
        <v>98.29</v>
      </c>
      <c r="H3940" s="0" t="n">
        <v>4.063792</v>
      </c>
      <c r="J3940" s="224" t="n">
        <f aca="false">ROUND(D3940/10000,0)</f>
        <v>2018</v>
      </c>
      <c r="K3940" s="224" t="n">
        <f aca="false">ROUND((D3940-J3940*10000)/100,0)</f>
        <v>8</v>
      </c>
      <c r="L3940" s="224" t="n">
        <f aca="false">D3940-J3940*10000-K3940*100</f>
        <v>20</v>
      </c>
      <c r="M3940" s="325" t="n">
        <f aca="false">DATE(J3940,K3940,L3940)</f>
        <v>43332</v>
      </c>
      <c r="N3940" s="222" t="n">
        <f aca="false">M3940+E3940</f>
        <v>43332.6100694444</v>
      </c>
      <c r="O3940" s="0" t="n">
        <v>98.29</v>
      </c>
      <c r="P3940" s="0" t="n">
        <v>4.063792</v>
      </c>
      <c r="Q3940" s="0" t="s">
        <v>288</v>
      </c>
    </row>
    <row r="3941" customFormat="false" ht="15" hidden="false" customHeight="false" outlineLevel="0" collapsed="false">
      <c r="A3941" s="0" t="s">
        <v>2059</v>
      </c>
      <c r="B3941" s="0" t="s">
        <v>288</v>
      </c>
      <c r="C3941" s="0" t="s">
        <v>325</v>
      </c>
      <c r="D3941" s="0" t="n">
        <v>20180820</v>
      </c>
      <c r="E3941" s="0" t="s">
        <v>2723</v>
      </c>
      <c r="F3941" s="0" t="n">
        <v>42000</v>
      </c>
      <c r="G3941" s="0" t="n">
        <v>98.301</v>
      </c>
      <c r="H3941" s="0" t="n">
        <v>4.0611</v>
      </c>
      <c r="J3941" s="224" t="n">
        <f aca="false">ROUND(D3941/10000,0)</f>
        <v>2018</v>
      </c>
      <c r="K3941" s="224" t="n">
        <f aca="false">ROUND((D3941-J3941*10000)/100,0)</f>
        <v>8</v>
      </c>
      <c r="L3941" s="224" t="n">
        <f aca="false">D3941-J3941*10000-K3941*100</f>
        <v>20</v>
      </c>
      <c r="M3941" s="325" t="n">
        <f aca="false">DATE(J3941,K3941,L3941)</f>
        <v>43332</v>
      </c>
      <c r="N3941" s="222" t="n">
        <f aca="false">M3941+E3941</f>
        <v>43332.6167939815</v>
      </c>
      <c r="O3941" s="0" t="n">
        <v>98.301</v>
      </c>
      <c r="P3941" s="0" t="n">
        <v>4.0611</v>
      </c>
      <c r="Q3941" s="0" t="s">
        <v>288</v>
      </c>
    </row>
    <row r="3942" customFormat="false" ht="15" hidden="false" customHeight="false" outlineLevel="0" collapsed="false">
      <c r="A3942" s="0" t="s">
        <v>2059</v>
      </c>
      <c r="B3942" s="0" t="s">
        <v>288</v>
      </c>
      <c r="C3942" s="0" t="s">
        <v>325</v>
      </c>
      <c r="D3942" s="0" t="n">
        <v>20180820</v>
      </c>
      <c r="E3942" s="0" t="s">
        <v>2723</v>
      </c>
      <c r="F3942" s="0" t="n">
        <v>42000</v>
      </c>
      <c r="G3942" s="0" t="n">
        <v>98.336</v>
      </c>
      <c r="H3942" s="0" t="n">
        <v>4.052539</v>
      </c>
      <c r="J3942" s="224" t="n">
        <f aca="false">ROUND(D3942/10000,0)</f>
        <v>2018</v>
      </c>
      <c r="K3942" s="224" t="n">
        <f aca="false">ROUND((D3942-J3942*10000)/100,0)</f>
        <v>8</v>
      </c>
      <c r="L3942" s="224" t="n">
        <f aca="false">D3942-J3942*10000-K3942*100</f>
        <v>20</v>
      </c>
      <c r="M3942" s="325" t="n">
        <f aca="false">DATE(J3942,K3942,L3942)</f>
        <v>43332</v>
      </c>
      <c r="N3942" s="222" t="n">
        <f aca="false">M3942+E3942</f>
        <v>43332.6167939815</v>
      </c>
      <c r="O3942" s="0" t="n">
        <v>98.336</v>
      </c>
      <c r="P3942" s="0" t="n">
        <v>4.052539</v>
      </c>
      <c r="Q3942" s="0" t="s">
        <v>288</v>
      </c>
    </row>
    <row r="3943" customFormat="false" ht="15" hidden="false" customHeight="false" outlineLevel="0" collapsed="false">
      <c r="A3943" s="0" t="s">
        <v>2059</v>
      </c>
      <c r="B3943" s="0" t="s">
        <v>288</v>
      </c>
      <c r="C3943" s="0" t="s">
        <v>325</v>
      </c>
      <c r="D3943" s="0" t="n">
        <v>20180820</v>
      </c>
      <c r="E3943" s="0" t="s">
        <v>2723</v>
      </c>
      <c r="F3943" s="0" t="n">
        <v>42000</v>
      </c>
      <c r="G3943" s="0" t="n">
        <v>99.836</v>
      </c>
      <c r="H3943" s="0" t="n">
        <v>3.688932</v>
      </c>
      <c r="J3943" s="224" t="n">
        <f aca="false">ROUND(D3943/10000,0)</f>
        <v>2018</v>
      </c>
      <c r="K3943" s="224" t="n">
        <f aca="false">ROUND((D3943-J3943*10000)/100,0)</f>
        <v>8</v>
      </c>
      <c r="L3943" s="224" t="n">
        <f aca="false">D3943-J3943*10000-K3943*100</f>
        <v>20</v>
      </c>
      <c r="M3943" s="325" t="n">
        <f aca="false">DATE(J3943,K3943,L3943)</f>
        <v>43332</v>
      </c>
      <c r="N3943" s="222" t="n">
        <f aca="false">M3943+E3943</f>
        <v>43332.6167939815</v>
      </c>
      <c r="O3943" s="0" t="n">
        <v>99.836</v>
      </c>
      <c r="P3943" s="0" t="n">
        <v>3.688932</v>
      </c>
      <c r="Q3943" s="0" t="s">
        <v>288</v>
      </c>
    </row>
    <row r="3944" customFormat="false" ht="15" hidden="false" customHeight="false" outlineLevel="0" collapsed="false">
      <c r="A3944" s="0" t="s">
        <v>2059</v>
      </c>
      <c r="B3944" s="0" t="s">
        <v>288</v>
      </c>
      <c r="C3944" s="0" t="s">
        <v>325</v>
      </c>
      <c r="D3944" s="0" t="n">
        <v>20180820</v>
      </c>
      <c r="E3944" s="0" t="s">
        <v>2724</v>
      </c>
      <c r="F3944" s="0" t="n">
        <v>5000</v>
      </c>
      <c r="G3944" s="0" t="n">
        <v>98.363</v>
      </c>
      <c r="H3944" s="0" t="n">
        <v>4.045937</v>
      </c>
      <c r="J3944" s="224" t="n">
        <f aca="false">ROUND(D3944/10000,0)</f>
        <v>2018</v>
      </c>
      <c r="K3944" s="224" t="n">
        <f aca="false">ROUND((D3944-J3944*10000)/100,0)</f>
        <v>8</v>
      </c>
      <c r="L3944" s="224" t="n">
        <f aca="false">D3944-J3944*10000-K3944*100</f>
        <v>20</v>
      </c>
      <c r="M3944" s="325" t="n">
        <f aca="false">DATE(J3944,K3944,L3944)</f>
        <v>43332</v>
      </c>
      <c r="N3944" s="222" t="n">
        <f aca="false">M3944+E3944</f>
        <v>43332.6229976852</v>
      </c>
      <c r="O3944" s="0" t="n">
        <v>98.363</v>
      </c>
      <c r="P3944" s="0" t="n">
        <v>4.045937</v>
      </c>
      <c r="Q3944" s="0" t="s">
        <v>288</v>
      </c>
    </row>
    <row r="3945" customFormat="false" ht="15" hidden="false" customHeight="false" outlineLevel="0" collapsed="false">
      <c r="A3945" s="0" t="s">
        <v>2059</v>
      </c>
      <c r="B3945" s="0" t="s">
        <v>288</v>
      </c>
      <c r="C3945" s="0" t="s">
        <v>325</v>
      </c>
      <c r="D3945" s="0" t="n">
        <v>20180820</v>
      </c>
      <c r="E3945" s="0" t="s">
        <v>2724</v>
      </c>
      <c r="F3945" s="0" t="n">
        <v>5000</v>
      </c>
      <c r="G3945" s="0" t="n">
        <v>98.398</v>
      </c>
      <c r="H3945" s="0" t="n">
        <v>4.037383</v>
      </c>
      <c r="J3945" s="224" t="n">
        <f aca="false">ROUND(D3945/10000,0)</f>
        <v>2018</v>
      </c>
      <c r="K3945" s="224" t="n">
        <f aca="false">ROUND((D3945-J3945*10000)/100,0)</f>
        <v>8</v>
      </c>
      <c r="L3945" s="224" t="n">
        <f aca="false">D3945-J3945*10000-K3945*100</f>
        <v>20</v>
      </c>
      <c r="M3945" s="325" t="n">
        <f aca="false">DATE(J3945,K3945,L3945)</f>
        <v>43332</v>
      </c>
      <c r="N3945" s="222" t="n">
        <f aca="false">M3945+E3945</f>
        <v>43332.6229976852</v>
      </c>
      <c r="O3945" s="0" t="n">
        <v>98.398</v>
      </c>
      <c r="P3945" s="0" t="n">
        <v>4.037383</v>
      </c>
      <c r="Q3945" s="0" t="s">
        <v>288</v>
      </c>
    </row>
    <row r="3946" customFormat="false" ht="15" hidden="false" customHeight="false" outlineLevel="0" collapsed="false">
      <c r="A3946" s="0" t="s">
        <v>2059</v>
      </c>
      <c r="B3946" s="0" t="s">
        <v>288</v>
      </c>
      <c r="C3946" s="0" t="s">
        <v>325</v>
      </c>
      <c r="D3946" s="0" t="n">
        <v>20180820</v>
      </c>
      <c r="E3946" s="0" t="s">
        <v>2724</v>
      </c>
      <c r="F3946" s="0" t="n">
        <v>5000</v>
      </c>
      <c r="G3946" s="0" t="n">
        <v>99.898</v>
      </c>
      <c r="H3946" s="0" t="n">
        <v>3.67404</v>
      </c>
      <c r="J3946" s="224" t="n">
        <f aca="false">ROUND(D3946/10000,0)</f>
        <v>2018</v>
      </c>
      <c r="K3946" s="224" t="n">
        <f aca="false">ROUND((D3946-J3946*10000)/100,0)</f>
        <v>8</v>
      </c>
      <c r="L3946" s="224" t="n">
        <f aca="false">D3946-J3946*10000-K3946*100</f>
        <v>20</v>
      </c>
      <c r="M3946" s="325" t="n">
        <f aca="false">DATE(J3946,K3946,L3946)</f>
        <v>43332</v>
      </c>
      <c r="N3946" s="222" t="n">
        <f aca="false">M3946+E3946</f>
        <v>43332.6229976852</v>
      </c>
      <c r="O3946" s="0" t="n">
        <v>99.898</v>
      </c>
      <c r="P3946" s="0" t="n">
        <v>3.67404</v>
      </c>
      <c r="Q3946" s="0" t="s">
        <v>288</v>
      </c>
    </row>
    <row r="3947" customFormat="false" ht="15" hidden="false" customHeight="false" outlineLevel="0" collapsed="false">
      <c r="A3947" s="0" t="s">
        <v>2059</v>
      </c>
      <c r="B3947" s="0" t="s">
        <v>288</v>
      </c>
      <c r="C3947" s="0" t="s">
        <v>325</v>
      </c>
      <c r="D3947" s="0" t="n">
        <v>20180820</v>
      </c>
      <c r="E3947" s="0" t="s">
        <v>654</v>
      </c>
      <c r="F3947" s="0" t="n">
        <v>5000</v>
      </c>
      <c r="G3947" s="0" t="n">
        <v>98.227</v>
      </c>
      <c r="H3947" s="0" t="n">
        <v>4.079213</v>
      </c>
      <c r="J3947" s="224" t="n">
        <f aca="false">ROUND(D3947/10000,0)</f>
        <v>2018</v>
      </c>
      <c r="K3947" s="224" t="n">
        <f aca="false">ROUND((D3947-J3947*10000)/100,0)</f>
        <v>8</v>
      </c>
      <c r="L3947" s="224" t="n">
        <f aca="false">D3947-J3947*10000-K3947*100</f>
        <v>20</v>
      </c>
      <c r="M3947" s="325" t="n">
        <f aca="false">DATE(J3947,K3947,L3947)</f>
        <v>43332</v>
      </c>
      <c r="N3947" s="222" t="n">
        <f aca="false">M3947+E3947</f>
        <v>43332.6259375</v>
      </c>
      <c r="O3947" s="0" t="n">
        <v>98.227</v>
      </c>
      <c r="P3947" s="0" t="n">
        <v>4.079213</v>
      </c>
      <c r="Q3947" s="0" t="s">
        <v>288</v>
      </c>
    </row>
    <row r="3948" customFormat="false" ht="15" hidden="false" customHeight="false" outlineLevel="0" collapsed="false">
      <c r="A3948" s="0" t="s">
        <v>2059</v>
      </c>
      <c r="B3948" s="0" t="s">
        <v>288</v>
      </c>
      <c r="C3948" s="0" t="s">
        <v>325</v>
      </c>
      <c r="D3948" s="0" t="n">
        <v>20180820</v>
      </c>
      <c r="E3948" s="0" t="s">
        <v>2725</v>
      </c>
      <c r="F3948" s="0" t="n">
        <v>31000</v>
      </c>
      <c r="G3948" s="0" t="n">
        <v>98.357</v>
      </c>
      <c r="H3948" s="0" t="n">
        <v>4.047404</v>
      </c>
      <c r="J3948" s="224" t="n">
        <f aca="false">ROUND(D3948/10000,0)</f>
        <v>2018</v>
      </c>
      <c r="K3948" s="224" t="n">
        <f aca="false">ROUND((D3948-J3948*10000)/100,0)</f>
        <v>8</v>
      </c>
      <c r="L3948" s="224" t="n">
        <f aca="false">D3948-J3948*10000-K3948*100</f>
        <v>20</v>
      </c>
      <c r="M3948" s="325" t="n">
        <f aca="false">DATE(J3948,K3948,L3948)</f>
        <v>43332</v>
      </c>
      <c r="N3948" s="222" t="n">
        <f aca="false">M3948+E3948</f>
        <v>43332.6422569445</v>
      </c>
      <c r="O3948" s="0" t="n">
        <v>98.357</v>
      </c>
      <c r="P3948" s="0" t="n">
        <v>4.047404</v>
      </c>
      <c r="Q3948" s="0" t="s">
        <v>288</v>
      </c>
    </row>
    <row r="3949" customFormat="false" ht="15" hidden="false" customHeight="false" outlineLevel="0" collapsed="false">
      <c r="A3949" s="0" t="s">
        <v>2059</v>
      </c>
      <c r="B3949" s="0" t="s">
        <v>288</v>
      </c>
      <c r="C3949" s="0" t="s">
        <v>325</v>
      </c>
      <c r="D3949" s="0" t="n">
        <v>20180820</v>
      </c>
      <c r="E3949" s="0" t="s">
        <v>2725</v>
      </c>
      <c r="F3949" s="0" t="n">
        <v>31000</v>
      </c>
      <c r="G3949" s="0" t="n">
        <v>98.505</v>
      </c>
      <c r="H3949" s="0" t="n">
        <v>4.011251</v>
      </c>
      <c r="J3949" s="224" t="n">
        <f aca="false">ROUND(D3949/10000,0)</f>
        <v>2018</v>
      </c>
      <c r="K3949" s="224" t="n">
        <f aca="false">ROUND((D3949-J3949*10000)/100,0)</f>
        <v>8</v>
      </c>
      <c r="L3949" s="224" t="n">
        <f aca="false">D3949-J3949*10000-K3949*100</f>
        <v>20</v>
      </c>
      <c r="M3949" s="325" t="n">
        <f aca="false">DATE(J3949,K3949,L3949)</f>
        <v>43332</v>
      </c>
      <c r="N3949" s="222" t="n">
        <f aca="false">M3949+E3949</f>
        <v>43332.6422569445</v>
      </c>
      <c r="O3949" s="0" t="n">
        <v>98.505</v>
      </c>
      <c r="P3949" s="0" t="n">
        <v>4.011251</v>
      </c>
      <c r="Q3949" s="0" t="s">
        <v>288</v>
      </c>
    </row>
    <row r="3950" customFormat="false" ht="15" hidden="false" customHeight="false" outlineLevel="0" collapsed="false">
      <c r="A3950" s="0" t="s">
        <v>2059</v>
      </c>
      <c r="B3950" s="0" t="s">
        <v>288</v>
      </c>
      <c r="C3950" s="0" t="s">
        <v>325</v>
      </c>
      <c r="D3950" s="0" t="n">
        <v>20180820</v>
      </c>
      <c r="E3950" s="0" t="s">
        <v>2725</v>
      </c>
      <c r="F3950" s="0" t="n">
        <v>31000</v>
      </c>
      <c r="G3950" s="0" t="n">
        <v>99.366</v>
      </c>
      <c r="H3950" s="0" t="n">
        <v>3.802175</v>
      </c>
      <c r="J3950" s="224" t="n">
        <f aca="false">ROUND(D3950/10000,0)</f>
        <v>2018</v>
      </c>
      <c r="K3950" s="224" t="n">
        <f aca="false">ROUND((D3950-J3950*10000)/100,0)</f>
        <v>8</v>
      </c>
      <c r="L3950" s="224" t="n">
        <f aca="false">D3950-J3950*10000-K3950*100</f>
        <v>20</v>
      </c>
      <c r="M3950" s="325" t="n">
        <f aca="false">DATE(J3950,K3950,L3950)</f>
        <v>43332</v>
      </c>
      <c r="N3950" s="222" t="n">
        <f aca="false">M3950+E3950</f>
        <v>43332.6422569445</v>
      </c>
      <c r="O3950" s="0" t="n">
        <v>99.366</v>
      </c>
      <c r="P3950" s="0" t="n">
        <v>3.802175</v>
      </c>
      <c r="Q3950" s="0" t="s">
        <v>288</v>
      </c>
    </row>
    <row r="3951" customFormat="false" ht="15" hidden="false" customHeight="false" outlineLevel="0" collapsed="false">
      <c r="A3951" s="0" t="s">
        <v>2059</v>
      </c>
      <c r="B3951" s="0" t="s">
        <v>288</v>
      </c>
      <c r="C3951" s="0" t="s">
        <v>325</v>
      </c>
      <c r="D3951" s="0" t="n">
        <v>20180820</v>
      </c>
      <c r="E3951" s="0" t="s">
        <v>2725</v>
      </c>
      <c r="F3951" s="0" t="n">
        <v>31000</v>
      </c>
      <c r="G3951" s="0" t="n">
        <v>98.307</v>
      </c>
      <c r="H3951" s="0" t="n">
        <v>4.059633</v>
      </c>
      <c r="J3951" s="224" t="n">
        <f aca="false">ROUND(D3951/10000,0)</f>
        <v>2018</v>
      </c>
      <c r="K3951" s="224" t="n">
        <f aca="false">ROUND((D3951-J3951*10000)/100,0)</f>
        <v>8</v>
      </c>
      <c r="L3951" s="224" t="n">
        <f aca="false">D3951-J3951*10000-K3951*100</f>
        <v>20</v>
      </c>
      <c r="M3951" s="325" t="n">
        <f aca="false">DATE(J3951,K3951,L3951)</f>
        <v>43332</v>
      </c>
      <c r="N3951" s="222" t="n">
        <f aca="false">M3951+E3951</f>
        <v>43332.6422569445</v>
      </c>
      <c r="O3951" s="0" t="n">
        <v>98.307</v>
      </c>
      <c r="P3951" s="0" t="n">
        <v>4.059633</v>
      </c>
      <c r="Q3951" s="0" t="s">
        <v>288</v>
      </c>
    </row>
    <row r="3952" customFormat="false" ht="15" hidden="false" customHeight="false" outlineLevel="0" collapsed="false">
      <c r="A3952" s="0" t="s">
        <v>2059</v>
      </c>
      <c r="B3952" s="0" t="s">
        <v>288</v>
      </c>
      <c r="C3952" s="0" t="s">
        <v>325</v>
      </c>
      <c r="D3952" s="0" t="n">
        <v>20180820</v>
      </c>
      <c r="E3952" s="0" t="s">
        <v>2726</v>
      </c>
      <c r="F3952" s="0" t="n">
        <v>150000</v>
      </c>
      <c r="G3952" s="0" t="n">
        <v>98.199</v>
      </c>
      <c r="H3952" s="0" t="n">
        <v>4.08607</v>
      </c>
      <c r="J3952" s="224" t="n">
        <f aca="false">ROUND(D3952/10000,0)</f>
        <v>2018</v>
      </c>
      <c r="K3952" s="224" t="n">
        <f aca="false">ROUND((D3952-J3952*10000)/100,0)</f>
        <v>8</v>
      </c>
      <c r="L3952" s="224" t="n">
        <f aca="false">D3952-J3952*10000-K3952*100</f>
        <v>20</v>
      </c>
      <c r="M3952" s="325" t="n">
        <f aca="false">DATE(J3952,K3952,L3952)</f>
        <v>43332</v>
      </c>
      <c r="N3952" s="222" t="n">
        <f aca="false">M3952+E3952</f>
        <v>43332.6452083333</v>
      </c>
      <c r="O3952" s="0" t="n">
        <v>98.199</v>
      </c>
      <c r="P3952" s="0" t="n">
        <v>4.08607</v>
      </c>
      <c r="Q3952" s="0" t="s">
        <v>288</v>
      </c>
    </row>
    <row r="3953" customFormat="false" ht="15" hidden="false" customHeight="false" outlineLevel="0" collapsed="false">
      <c r="A3953" s="0" t="s">
        <v>2059</v>
      </c>
      <c r="B3953" s="0" t="s">
        <v>288</v>
      </c>
      <c r="C3953" s="0" t="s">
        <v>325</v>
      </c>
      <c r="D3953" s="0" t="n">
        <v>20180820</v>
      </c>
      <c r="E3953" s="0" t="s">
        <v>2726</v>
      </c>
      <c r="F3953" s="0" t="n">
        <v>150000</v>
      </c>
      <c r="G3953" s="0" t="n">
        <v>98.199</v>
      </c>
      <c r="H3953" s="0" t="n">
        <v>4.08607</v>
      </c>
      <c r="J3953" s="224" t="n">
        <f aca="false">ROUND(D3953/10000,0)</f>
        <v>2018</v>
      </c>
      <c r="K3953" s="224" t="n">
        <f aca="false">ROUND((D3953-J3953*10000)/100,0)</f>
        <v>8</v>
      </c>
      <c r="L3953" s="224" t="n">
        <f aca="false">D3953-J3953*10000-K3953*100</f>
        <v>20</v>
      </c>
      <c r="M3953" s="325" t="n">
        <f aca="false">DATE(J3953,K3953,L3953)</f>
        <v>43332</v>
      </c>
      <c r="N3953" s="222" t="n">
        <f aca="false">M3953+E3953</f>
        <v>43332.6452083333</v>
      </c>
      <c r="O3953" s="0" t="n">
        <v>98.199</v>
      </c>
      <c r="P3953" s="0" t="n">
        <v>4.08607</v>
      </c>
      <c r="Q3953" s="0" t="s">
        <v>288</v>
      </c>
    </row>
    <row r="3954" customFormat="false" ht="15" hidden="false" customHeight="false" outlineLevel="0" collapsed="false">
      <c r="A3954" s="0" t="s">
        <v>2059</v>
      </c>
      <c r="B3954" s="0" t="s">
        <v>288</v>
      </c>
      <c r="C3954" s="0" t="s">
        <v>325</v>
      </c>
      <c r="D3954" s="0" t="n">
        <v>20180820</v>
      </c>
      <c r="E3954" s="0" t="s">
        <v>2727</v>
      </c>
      <c r="F3954" s="0" t="n">
        <v>25000</v>
      </c>
      <c r="G3954" s="0" t="n">
        <v>98.35</v>
      </c>
      <c r="H3954" s="0" t="n">
        <v>4.049116</v>
      </c>
      <c r="J3954" s="224" t="n">
        <f aca="false">ROUND(D3954/10000,0)</f>
        <v>2018</v>
      </c>
      <c r="K3954" s="224" t="n">
        <f aca="false">ROUND((D3954-J3954*10000)/100,0)</f>
        <v>8</v>
      </c>
      <c r="L3954" s="224" t="n">
        <f aca="false">D3954-J3954*10000-K3954*100</f>
        <v>20</v>
      </c>
      <c r="M3954" s="325" t="n">
        <f aca="false">DATE(J3954,K3954,L3954)</f>
        <v>43332</v>
      </c>
      <c r="N3954" s="222" t="n">
        <f aca="false">M3954+E3954</f>
        <v>43332.647337963</v>
      </c>
      <c r="O3954" s="0" t="n">
        <v>98.35</v>
      </c>
      <c r="P3954" s="0" t="n">
        <v>4.049116</v>
      </c>
      <c r="Q3954" s="0" t="s">
        <v>288</v>
      </c>
    </row>
    <row r="3955" customFormat="false" ht="15" hidden="false" customHeight="false" outlineLevel="0" collapsed="false">
      <c r="A3955" s="0" t="s">
        <v>2059</v>
      </c>
      <c r="B3955" s="0" t="s">
        <v>288</v>
      </c>
      <c r="C3955" s="0" t="s">
        <v>325</v>
      </c>
      <c r="D3955" s="0" t="n">
        <v>20180820</v>
      </c>
      <c r="E3955" s="0" t="s">
        <v>2727</v>
      </c>
      <c r="F3955" s="0" t="n">
        <v>25000</v>
      </c>
      <c r="G3955" s="0" t="n">
        <v>98.35</v>
      </c>
      <c r="H3955" s="0" t="n">
        <v>4.049116</v>
      </c>
      <c r="J3955" s="224" t="n">
        <f aca="false">ROUND(D3955/10000,0)</f>
        <v>2018</v>
      </c>
      <c r="K3955" s="224" t="n">
        <f aca="false">ROUND((D3955-J3955*10000)/100,0)</f>
        <v>8</v>
      </c>
      <c r="L3955" s="224" t="n">
        <f aca="false">D3955-J3955*10000-K3955*100</f>
        <v>20</v>
      </c>
      <c r="M3955" s="325" t="n">
        <f aca="false">DATE(J3955,K3955,L3955)</f>
        <v>43332</v>
      </c>
      <c r="N3955" s="222" t="n">
        <f aca="false">M3955+E3955</f>
        <v>43332.647337963</v>
      </c>
      <c r="O3955" s="0" t="n">
        <v>98.35</v>
      </c>
      <c r="P3955" s="0" t="n">
        <v>4.049116</v>
      </c>
      <c r="Q3955" s="0" t="s">
        <v>288</v>
      </c>
    </row>
    <row r="3956" customFormat="false" ht="15" hidden="false" customHeight="false" outlineLevel="0" collapsed="false">
      <c r="A3956" s="0" t="s">
        <v>2059</v>
      </c>
      <c r="B3956" s="0" t="s">
        <v>288</v>
      </c>
      <c r="C3956" s="0" t="s">
        <v>325</v>
      </c>
      <c r="D3956" s="0" t="n">
        <v>20180820</v>
      </c>
      <c r="E3956" s="0" t="s">
        <v>2727</v>
      </c>
      <c r="F3956" s="0" t="n">
        <v>25000</v>
      </c>
      <c r="G3956" s="0" t="n">
        <v>98.45</v>
      </c>
      <c r="H3956" s="0" t="n">
        <v>4.024679</v>
      </c>
      <c r="J3956" s="224" t="n">
        <f aca="false">ROUND(D3956/10000,0)</f>
        <v>2018</v>
      </c>
      <c r="K3956" s="224" t="n">
        <f aca="false">ROUND((D3956-J3956*10000)/100,0)</f>
        <v>8</v>
      </c>
      <c r="L3956" s="224" t="n">
        <f aca="false">D3956-J3956*10000-K3956*100</f>
        <v>20</v>
      </c>
      <c r="M3956" s="325" t="n">
        <f aca="false">DATE(J3956,K3956,L3956)</f>
        <v>43332</v>
      </c>
      <c r="N3956" s="222" t="n">
        <f aca="false">M3956+E3956</f>
        <v>43332.647337963</v>
      </c>
      <c r="O3956" s="0" t="n">
        <v>98.45</v>
      </c>
      <c r="P3956" s="0" t="n">
        <v>4.024679</v>
      </c>
      <c r="Q3956" s="0" t="s">
        <v>288</v>
      </c>
    </row>
    <row r="3957" customFormat="false" ht="15" hidden="false" customHeight="false" outlineLevel="0" collapsed="false">
      <c r="A3957" s="0" t="s">
        <v>2059</v>
      </c>
      <c r="B3957" s="0" t="s">
        <v>288</v>
      </c>
      <c r="C3957" s="0" t="s">
        <v>325</v>
      </c>
      <c r="D3957" s="0" t="n">
        <v>20180820</v>
      </c>
      <c r="E3957" s="0" t="s">
        <v>2728</v>
      </c>
      <c r="F3957" s="0" t="n">
        <v>25000</v>
      </c>
      <c r="G3957" s="0" t="n">
        <v>98.35</v>
      </c>
      <c r="H3957" s="0" t="n">
        <v>4.049116</v>
      </c>
      <c r="J3957" s="224" t="n">
        <f aca="false">ROUND(D3957/10000,0)</f>
        <v>2018</v>
      </c>
      <c r="K3957" s="224" t="n">
        <f aca="false">ROUND((D3957-J3957*10000)/100,0)</f>
        <v>8</v>
      </c>
      <c r="L3957" s="224" t="n">
        <f aca="false">D3957-J3957*10000-K3957*100</f>
        <v>20</v>
      </c>
      <c r="M3957" s="325" t="n">
        <f aca="false">DATE(J3957,K3957,L3957)</f>
        <v>43332</v>
      </c>
      <c r="N3957" s="222" t="n">
        <f aca="false">M3957+E3957</f>
        <v>43332.6476273148</v>
      </c>
      <c r="O3957" s="0" t="n">
        <v>98.35</v>
      </c>
      <c r="P3957" s="0" t="n">
        <v>4.049116</v>
      </c>
      <c r="Q3957" s="0" t="s">
        <v>288</v>
      </c>
    </row>
    <row r="3958" customFormat="false" ht="15" hidden="false" customHeight="false" outlineLevel="0" collapsed="false">
      <c r="A3958" s="0" t="s">
        <v>2059</v>
      </c>
      <c r="B3958" s="0" t="s">
        <v>288</v>
      </c>
      <c r="C3958" s="0" t="s">
        <v>325</v>
      </c>
      <c r="D3958" s="0" t="n">
        <v>20180820</v>
      </c>
      <c r="E3958" s="0" t="s">
        <v>2728</v>
      </c>
      <c r="F3958" s="0" t="n">
        <v>25000</v>
      </c>
      <c r="G3958" s="0" t="n">
        <v>98.45</v>
      </c>
      <c r="H3958" s="0" t="n">
        <v>4.024679</v>
      </c>
      <c r="J3958" s="224" t="n">
        <f aca="false">ROUND(D3958/10000,0)</f>
        <v>2018</v>
      </c>
      <c r="K3958" s="224" t="n">
        <f aca="false">ROUND((D3958-J3958*10000)/100,0)</f>
        <v>8</v>
      </c>
      <c r="L3958" s="224" t="n">
        <f aca="false">D3958-J3958*10000-K3958*100</f>
        <v>20</v>
      </c>
      <c r="M3958" s="325" t="n">
        <f aca="false">DATE(J3958,K3958,L3958)</f>
        <v>43332</v>
      </c>
      <c r="N3958" s="222" t="n">
        <f aca="false">M3958+E3958</f>
        <v>43332.6476273148</v>
      </c>
      <c r="O3958" s="0" t="n">
        <v>98.45</v>
      </c>
      <c r="P3958" s="0" t="n">
        <v>4.024679</v>
      </c>
      <c r="Q3958" s="0" t="s">
        <v>288</v>
      </c>
    </row>
    <row r="3959" customFormat="false" ht="15" hidden="false" customHeight="false" outlineLevel="0" collapsed="false">
      <c r="A3959" s="0" t="s">
        <v>2059</v>
      </c>
      <c r="B3959" s="0" t="s">
        <v>288</v>
      </c>
      <c r="C3959" s="0" t="s">
        <v>325</v>
      </c>
      <c r="D3959" s="0" t="n">
        <v>20180820</v>
      </c>
      <c r="E3959" s="0" t="s">
        <v>2728</v>
      </c>
      <c r="F3959" s="0" t="n">
        <v>25000</v>
      </c>
      <c r="G3959" s="0" t="n">
        <v>98.35</v>
      </c>
      <c r="H3959" s="0" t="n">
        <v>4.049116</v>
      </c>
      <c r="J3959" s="224" t="n">
        <f aca="false">ROUND(D3959/10000,0)</f>
        <v>2018</v>
      </c>
      <c r="K3959" s="224" t="n">
        <f aca="false">ROUND((D3959-J3959*10000)/100,0)</f>
        <v>8</v>
      </c>
      <c r="L3959" s="224" t="n">
        <f aca="false">D3959-J3959*10000-K3959*100</f>
        <v>20</v>
      </c>
      <c r="M3959" s="325" t="n">
        <f aca="false">DATE(J3959,K3959,L3959)</f>
        <v>43332</v>
      </c>
      <c r="N3959" s="222" t="n">
        <f aca="false">M3959+E3959</f>
        <v>43332.6476273148</v>
      </c>
      <c r="O3959" s="0" t="n">
        <v>98.35</v>
      </c>
      <c r="P3959" s="0" t="n">
        <v>4.049116</v>
      </c>
      <c r="Q3959" s="0" t="s">
        <v>288</v>
      </c>
    </row>
    <row r="3960" customFormat="false" ht="15" hidden="false" customHeight="false" outlineLevel="0" collapsed="false">
      <c r="A3960" s="0" t="s">
        <v>2059</v>
      </c>
      <c r="B3960" s="0" t="s">
        <v>288</v>
      </c>
      <c r="C3960" s="0" t="s">
        <v>325</v>
      </c>
      <c r="D3960" s="0" t="n">
        <v>20180821</v>
      </c>
      <c r="E3960" s="0" t="s">
        <v>2729</v>
      </c>
      <c r="F3960" s="0" t="n">
        <v>75000</v>
      </c>
      <c r="G3960" s="0" t="n">
        <v>98.168</v>
      </c>
      <c r="H3960" s="0" t="n">
        <v>4.093932</v>
      </c>
      <c r="J3960" s="224" t="n">
        <f aca="false">ROUND(D3960/10000,0)</f>
        <v>2018</v>
      </c>
      <c r="K3960" s="224" t="n">
        <f aca="false">ROUND((D3960-J3960*10000)/100,0)</f>
        <v>8</v>
      </c>
      <c r="L3960" s="224" t="n">
        <f aca="false">D3960-J3960*10000-K3960*100</f>
        <v>21</v>
      </c>
      <c r="M3960" s="325" t="n">
        <f aca="false">DATE(J3960,K3960,L3960)</f>
        <v>43333</v>
      </c>
      <c r="N3960" s="222" t="n">
        <f aca="false">M3960+E3960</f>
        <v>43333.3595138889</v>
      </c>
      <c r="O3960" s="0" t="n">
        <v>98.168</v>
      </c>
      <c r="P3960" s="0" t="n">
        <v>4.093932</v>
      </c>
      <c r="Q3960" s="0" t="s">
        <v>288</v>
      </c>
    </row>
    <row r="3961" customFormat="false" ht="15" hidden="false" customHeight="false" outlineLevel="0" collapsed="false">
      <c r="A3961" s="0" t="s">
        <v>2059</v>
      </c>
      <c r="B3961" s="0" t="s">
        <v>288</v>
      </c>
      <c r="C3961" s="0" t="s">
        <v>325</v>
      </c>
      <c r="D3961" s="0" t="n">
        <v>20180821</v>
      </c>
      <c r="E3961" s="0" t="s">
        <v>2730</v>
      </c>
      <c r="F3961" s="0" t="n">
        <v>75000</v>
      </c>
      <c r="G3961" s="0" t="n">
        <v>98.168</v>
      </c>
      <c r="H3961" s="0" t="n">
        <v>4.093932</v>
      </c>
      <c r="J3961" s="224" t="n">
        <f aca="false">ROUND(D3961/10000,0)</f>
        <v>2018</v>
      </c>
      <c r="K3961" s="224" t="n">
        <f aca="false">ROUND((D3961-J3961*10000)/100,0)</f>
        <v>8</v>
      </c>
      <c r="L3961" s="224" t="n">
        <f aca="false">D3961-J3961*10000-K3961*100</f>
        <v>21</v>
      </c>
      <c r="M3961" s="325" t="n">
        <f aca="false">DATE(J3961,K3961,L3961)</f>
        <v>43333</v>
      </c>
      <c r="N3961" s="222" t="n">
        <f aca="false">M3961+E3961</f>
        <v>43333.359537037</v>
      </c>
      <c r="O3961" s="0" t="n">
        <v>98.168</v>
      </c>
      <c r="P3961" s="0" t="n">
        <v>4.093932</v>
      </c>
      <c r="Q3961" s="0" t="s">
        <v>288</v>
      </c>
    </row>
    <row r="3962" customFormat="false" ht="15" hidden="false" customHeight="false" outlineLevel="0" collapsed="false">
      <c r="A3962" s="0" t="s">
        <v>2059</v>
      </c>
      <c r="B3962" s="0" t="s">
        <v>288</v>
      </c>
      <c r="C3962" s="0" t="s">
        <v>325</v>
      </c>
      <c r="D3962" s="0" t="n">
        <v>20180821</v>
      </c>
      <c r="E3962" s="0" t="s">
        <v>2731</v>
      </c>
      <c r="F3962" s="0" t="n">
        <v>50000</v>
      </c>
      <c r="G3962" s="0" t="n">
        <v>98.18</v>
      </c>
      <c r="H3962" s="0" t="n">
        <v>4.09099</v>
      </c>
      <c r="J3962" s="224" t="n">
        <f aca="false">ROUND(D3962/10000,0)</f>
        <v>2018</v>
      </c>
      <c r="K3962" s="224" t="n">
        <f aca="false">ROUND((D3962-J3962*10000)/100,0)</f>
        <v>8</v>
      </c>
      <c r="L3962" s="224" t="n">
        <f aca="false">D3962-J3962*10000-K3962*100</f>
        <v>21</v>
      </c>
      <c r="M3962" s="325" t="n">
        <f aca="false">DATE(J3962,K3962,L3962)</f>
        <v>43333</v>
      </c>
      <c r="N3962" s="222" t="n">
        <f aca="false">M3962+E3962</f>
        <v>43333.3644675926</v>
      </c>
      <c r="O3962" s="0" t="n">
        <v>98.18</v>
      </c>
      <c r="P3962" s="0" t="n">
        <v>4.09099</v>
      </c>
      <c r="Q3962" s="0" t="s">
        <v>288</v>
      </c>
    </row>
    <row r="3963" customFormat="false" ht="15" hidden="false" customHeight="false" outlineLevel="0" collapsed="false">
      <c r="A3963" s="0" t="s">
        <v>2059</v>
      </c>
      <c r="B3963" s="0" t="s">
        <v>288</v>
      </c>
      <c r="C3963" s="0" t="s">
        <v>325</v>
      </c>
      <c r="D3963" s="0" t="n">
        <v>20180821</v>
      </c>
      <c r="E3963" s="0" t="s">
        <v>2731</v>
      </c>
      <c r="F3963" s="0" t="n">
        <v>50000</v>
      </c>
      <c r="G3963" s="0" t="n">
        <v>98.93</v>
      </c>
      <c r="H3963" s="0" t="n">
        <v>3.907946</v>
      </c>
      <c r="J3963" s="224" t="n">
        <f aca="false">ROUND(D3963/10000,0)</f>
        <v>2018</v>
      </c>
      <c r="K3963" s="224" t="n">
        <f aca="false">ROUND((D3963-J3963*10000)/100,0)</f>
        <v>8</v>
      </c>
      <c r="L3963" s="224" t="n">
        <f aca="false">D3963-J3963*10000-K3963*100</f>
        <v>21</v>
      </c>
      <c r="M3963" s="325" t="n">
        <f aca="false">DATE(J3963,K3963,L3963)</f>
        <v>43333</v>
      </c>
      <c r="N3963" s="222" t="n">
        <f aca="false">M3963+E3963</f>
        <v>43333.3644675926</v>
      </c>
      <c r="O3963" s="0" t="n">
        <v>98.93</v>
      </c>
      <c r="P3963" s="0" t="n">
        <v>3.907946</v>
      </c>
      <c r="Q3963" s="0" t="s">
        <v>288</v>
      </c>
    </row>
    <row r="3964" customFormat="false" ht="15" hidden="false" customHeight="false" outlineLevel="0" collapsed="false">
      <c r="A3964" s="0" t="s">
        <v>2059</v>
      </c>
      <c r="B3964" s="0" t="s">
        <v>288</v>
      </c>
      <c r="C3964" s="0" t="s">
        <v>325</v>
      </c>
      <c r="D3964" s="0" t="n">
        <v>20180821</v>
      </c>
      <c r="E3964" s="0" t="s">
        <v>2732</v>
      </c>
      <c r="F3964" s="0" t="n">
        <v>1000000</v>
      </c>
      <c r="G3964" s="0" t="n">
        <v>98.286</v>
      </c>
      <c r="H3964" s="0" t="n">
        <v>4.065021</v>
      </c>
      <c r="J3964" s="224" t="n">
        <f aca="false">ROUND(D3964/10000,0)</f>
        <v>2018</v>
      </c>
      <c r="K3964" s="224" t="n">
        <f aca="false">ROUND((D3964-J3964*10000)/100,0)</f>
        <v>8</v>
      </c>
      <c r="L3964" s="224" t="n">
        <f aca="false">D3964-J3964*10000-K3964*100</f>
        <v>21</v>
      </c>
      <c r="M3964" s="325" t="n">
        <f aca="false">DATE(J3964,K3964,L3964)</f>
        <v>43333</v>
      </c>
      <c r="N3964" s="222" t="n">
        <f aca="false">M3964+E3964</f>
        <v>43333.377962963</v>
      </c>
      <c r="O3964" s="0" t="n">
        <v>98.286</v>
      </c>
      <c r="P3964" s="0" t="n">
        <v>4.065021</v>
      </c>
      <c r="Q3964" s="0" t="s">
        <v>288</v>
      </c>
    </row>
    <row r="3965" customFormat="false" ht="15" hidden="false" customHeight="false" outlineLevel="0" collapsed="false">
      <c r="A3965" s="0" t="s">
        <v>2059</v>
      </c>
      <c r="B3965" s="0" t="s">
        <v>288</v>
      </c>
      <c r="C3965" s="0" t="s">
        <v>325</v>
      </c>
      <c r="D3965" s="0" t="n">
        <v>20180821</v>
      </c>
      <c r="E3965" s="0" t="s">
        <v>2733</v>
      </c>
      <c r="F3965" s="0" t="n">
        <v>50000</v>
      </c>
      <c r="G3965" s="0" t="n">
        <v>98.15</v>
      </c>
      <c r="H3965" s="0" t="n">
        <v>4.098346</v>
      </c>
      <c r="J3965" s="224" t="n">
        <f aca="false">ROUND(D3965/10000,0)</f>
        <v>2018</v>
      </c>
      <c r="K3965" s="224" t="n">
        <f aca="false">ROUND((D3965-J3965*10000)/100,0)</f>
        <v>8</v>
      </c>
      <c r="L3965" s="224" t="n">
        <f aca="false">D3965-J3965*10000-K3965*100</f>
        <v>21</v>
      </c>
      <c r="M3965" s="325" t="n">
        <f aca="false">DATE(J3965,K3965,L3965)</f>
        <v>43333</v>
      </c>
      <c r="N3965" s="222" t="n">
        <f aca="false">M3965+E3965</f>
        <v>43333.4205555556</v>
      </c>
      <c r="O3965" s="0" t="n">
        <v>98.15</v>
      </c>
      <c r="P3965" s="0" t="n">
        <v>4.098346</v>
      </c>
      <c r="Q3965" s="0" t="s">
        <v>288</v>
      </c>
    </row>
    <row r="3966" customFormat="false" ht="15" hidden="false" customHeight="false" outlineLevel="0" collapsed="false">
      <c r="A3966" s="0" t="s">
        <v>2059</v>
      </c>
      <c r="B3966" s="0" t="s">
        <v>288</v>
      </c>
      <c r="C3966" s="0" t="s">
        <v>325</v>
      </c>
      <c r="D3966" s="0" t="n">
        <v>20180821</v>
      </c>
      <c r="E3966" s="0" t="s">
        <v>2734</v>
      </c>
      <c r="F3966" s="0" t="n">
        <v>50000</v>
      </c>
      <c r="G3966" s="0" t="n">
        <v>98.15</v>
      </c>
      <c r="H3966" s="0" t="n">
        <v>4.098346</v>
      </c>
      <c r="J3966" s="224" t="n">
        <f aca="false">ROUND(D3966/10000,0)</f>
        <v>2018</v>
      </c>
      <c r="K3966" s="224" t="n">
        <f aca="false">ROUND((D3966-J3966*10000)/100,0)</f>
        <v>8</v>
      </c>
      <c r="L3966" s="224" t="n">
        <f aca="false">D3966-J3966*10000-K3966*100</f>
        <v>21</v>
      </c>
      <c r="M3966" s="325" t="n">
        <f aca="false">DATE(J3966,K3966,L3966)</f>
        <v>43333</v>
      </c>
      <c r="N3966" s="222" t="n">
        <f aca="false">M3966+E3966</f>
        <v>43333.4205787037</v>
      </c>
      <c r="O3966" s="0" t="n">
        <v>98.15</v>
      </c>
      <c r="P3966" s="0" t="n">
        <v>4.098346</v>
      </c>
      <c r="Q3966" s="0" t="s">
        <v>288</v>
      </c>
    </row>
    <row r="3967" customFormat="false" ht="15" hidden="false" customHeight="false" outlineLevel="0" collapsed="false">
      <c r="A3967" s="0" t="s">
        <v>2059</v>
      </c>
      <c r="B3967" s="0" t="s">
        <v>288</v>
      </c>
      <c r="C3967" s="0" t="s">
        <v>325</v>
      </c>
      <c r="D3967" s="0" t="n">
        <v>20180821</v>
      </c>
      <c r="E3967" s="0" t="s">
        <v>2734</v>
      </c>
      <c r="F3967" s="0" t="n">
        <v>50000</v>
      </c>
      <c r="G3967" s="0" t="n">
        <v>98.15</v>
      </c>
      <c r="H3967" s="0" t="n">
        <v>4.098346</v>
      </c>
      <c r="J3967" s="224" t="n">
        <f aca="false">ROUND(D3967/10000,0)</f>
        <v>2018</v>
      </c>
      <c r="K3967" s="224" t="n">
        <f aca="false">ROUND((D3967-J3967*10000)/100,0)</f>
        <v>8</v>
      </c>
      <c r="L3967" s="224" t="n">
        <f aca="false">D3967-J3967*10000-K3967*100</f>
        <v>21</v>
      </c>
      <c r="M3967" s="325" t="n">
        <f aca="false">DATE(J3967,K3967,L3967)</f>
        <v>43333</v>
      </c>
      <c r="N3967" s="222" t="n">
        <f aca="false">M3967+E3967</f>
        <v>43333.4205787037</v>
      </c>
      <c r="O3967" s="0" t="n">
        <v>98.15</v>
      </c>
      <c r="P3967" s="0" t="n">
        <v>4.098346</v>
      </c>
      <c r="Q3967" s="0" t="s">
        <v>288</v>
      </c>
    </row>
    <row r="3968" customFormat="false" ht="15" hidden="false" customHeight="false" outlineLevel="0" collapsed="false">
      <c r="A3968" s="0" t="s">
        <v>2059</v>
      </c>
      <c r="B3968" s="0" t="s">
        <v>288</v>
      </c>
      <c r="C3968" s="0" t="s">
        <v>325</v>
      </c>
      <c r="D3968" s="0" t="n">
        <v>20180821</v>
      </c>
      <c r="E3968" s="0" t="s">
        <v>2734</v>
      </c>
      <c r="F3968" s="0" t="n">
        <v>50000</v>
      </c>
      <c r="G3968" s="0" t="n">
        <v>98.15</v>
      </c>
      <c r="H3968" s="0" t="n">
        <v>4.098346</v>
      </c>
      <c r="J3968" s="224" t="n">
        <f aca="false">ROUND(D3968/10000,0)</f>
        <v>2018</v>
      </c>
      <c r="K3968" s="224" t="n">
        <f aca="false">ROUND((D3968-J3968*10000)/100,0)</f>
        <v>8</v>
      </c>
      <c r="L3968" s="224" t="n">
        <f aca="false">D3968-J3968*10000-K3968*100</f>
        <v>21</v>
      </c>
      <c r="M3968" s="325" t="n">
        <f aca="false">DATE(J3968,K3968,L3968)</f>
        <v>43333</v>
      </c>
      <c r="N3968" s="222" t="n">
        <f aca="false">M3968+E3968</f>
        <v>43333.4205787037</v>
      </c>
      <c r="O3968" s="0" t="n">
        <v>98.15</v>
      </c>
      <c r="P3968" s="0" t="n">
        <v>4.098346</v>
      </c>
      <c r="Q3968" s="0" t="s">
        <v>288</v>
      </c>
    </row>
    <row r="3969" customFormat="false" ht="15" hidden="false" customHeight="false" outlineLevel="0" collapsed="false">
      <c r="A3969" s="0" t="s">
        <v>2059</v>
      </c>
      <c r="B3969" s="0" t="s">
        <v>288</v>
      </c>
      <c r="C3969" s="0" t="s">
        <v>325</v>
      </c>
      <c r="D3969" s="0" t="n">
        <v>20180821</v>
      </c>
      <c r="E3969" s="0" t="s">
        <v>2735</v>
      </c>
      <c r="F3969" s="0" t="n">
        <v>10000</v>
      </c>
      <c r="G3969" s="0" t="n">
        <v>98.224</v>
      </c>
      <c r="H3969" s="0" t="n">
        <v>4.080207</v>
      </c>
      <c r="J3969" s="224" t="n">
        <f aca="false">ROUND(D3969/10000,0)</f>
        <v>2018</v>
      </c>
      <c r="K3969" s="224" t="n">
        <f aca="false">ROUND((D3969-J3969*10000)/100,0)</f>
        <v>8</v>
      </c>
      <c r="L3969" s="224" t="n">
        <f aca="false">D3969-J3969*10000-K3969*100</f>
        <v>21</v>
      </c>
      <c r="M3969" s="325" t="n">
        <f aca="false">DATE(J3969,K3969,L3969)</f>
        <v>43333</v>
      </c>
      <c r="N3969" s="222" t="n">
        <f aca="false">M3969+E3969</f>
        <v>43333.4272916667</v>
      </c>
      <c r="O3969" s="0" t="n">
        <v>98.224</v>
      </c>
      <c r="P3969" s="0" t="n">
        <v>4.080207</v>
      </c>
      <c r="Q3969" s="0" t="s">
        <v>288</v>
      </c>
    </row>
    <row r="3970" customFormat="false" ht="15" hidden="false" customHeight="false" outlineLevel="0" collapsed="false">
      <c r="A3970" s="0" t="s">
        <v>2059</v>
      </c>
      <c r="B3970" s="0" t="s">
        <v>288</v>
      </c>
      <c r="C3970" s="0" t="s">
        <v>325</v>
      </c>
      <c r="D3970" s="0" t="n">
        <v>20180821</v>
      </c>
      <c r="E3970" s="0" t="s">
        <v>2735</v>
      </c>
      <c r="F3970" s="0" t="n">
        <v>10000</v>
      </c>
      <c r="G3970" s="0" t="n">
        <v>98.224</v>
      </c>
      <c r="H3970" s="0" t="n">
        <v>4.080207</v>
      </c>
      <c r="J3970" s="224" t="n">
        <f aca="false">ROUND(D3970/10000,0)</f>
        <v>2018</v>
      </c>
      <c r="K3970" s="224" t="n">
        <f aca="false">ROUND((D3970-J3970*10000)/100,0)</f>
        <v>8</v>
      </c>
      <c r="L3970" s="224" t="n">
        <f aca="false">D3970-J3970*10000-K3970*100</f>
        <v>21</v>
      </c>
      <c r="M3970" s="325" t="n">
        <f aca="false">DATE(J3970,K3970,L3970)</f>
        <v>43333</v>
      </c>
      <c r="N3970" s="222" t="n">
        <f aca="false">M3970+E3970</f>
        <v>43333.4272916667</v>
      </c>
      <c r="O3970" s="0" t="n">
        <v>98.224</v>
      </c>
      <c r="P3970" s="0" t="n">
        <v>4.080207</v>
      </c>
      <c r="Q3970" s="0" t="s">
        <v>288</v>
      </c>
    </row>
    <row r="3971" customFormat="false" ht="15" hidden="false" customHeight="false" outlineLevel="0" collapsed="false">
      <c r="A3971" s="0" t="s">
        <v>2059</v>
      </c>
      <c r="B3971" s="0" t="s">
        <v>288</v>
      </c>
      <c r="C3971" s="0" t="s">
        <v>325</v>
      </c>
      <c r="D3971" s="0" t="n">
        <v>20180821</v>
      </c>
      <c r="E3971" s="0" t="s">
        <v>2736</v>
      </c>
      <c r="F3971" s="0" t="n">
        <v>2811000</v>
      </c>
      <c r="G3971" s="0" t="n">
        <v>98.074</v>
      </c>
      <c r="H3971" s="0" t="n">
        <v>4.116992</v>
      </c>
      <c r="J3971" s="224" t="n">
        <f aca="false">ROUND(D3971/10000,0)</f>
        <v>2018</v>
      </c>
      <c r="K3971" s="224" t="n">
        <f aca="false">ROUND((D3971-J3971*10000)/100,0)</f>
        <v>8</v>
      </c>
      <c r="L3971" s="224" t="n">
        <f aca="false">D3971-J3971*10000-K3971*100</f>
        <v>21</v>
      </c>
      <c r="M3971" s="325" t="n">
        <f aca="false">DATE(J3971,K3971,L3971)</f>
        <v>43333</v>
      </c>
      <c r="N3971" s="222" t="n">
        <f aca="false">M3971+E3971</f>
        <v>43333.4308217593</v>
      </c>
      <c r="O3971" s="0" t="n">
        <v>98.074</v>
      </c>
      <c r="P3971" s="0" t="n">
        <v>4.116992</v>
      </c>
      <c r="Q3971" s="0" t="s">
        <v>288</v>
      </c>
    </row>
    <row r="3972" customFormat="false" ht="15" hidden="false" customHeight="false" outlineLevel="0" collapsed="false">
      <c r="A3972" s="0" t="s">
        <v>2059</v>
      </c>
      <c r="B3972" s="0" t="s">
        <v>288</v>
      </c>
      <c r="C3972" s="0" t="s">
        <v>325</v>
      </c>
      <c r="D3972" s="0" t="n">
        <v>20180821</v>
      </c>
      <c r="E3972" s="0" t="s">
        <v>2737</v>
      </c>
      <c r="F3972" s="0" t="n">
        <v>2811000</v>
      </c>
      <c r="G3972" s="0" t="n">
        <v>98.106</v>
      </c>
      <c r="H3972" s="0" t="n">
        <v>4.109139</v>
      </c>
      <c r="J3972" s="224" t="n">
        <f aca="false">ROUND(D3972/10000,0)</f>
        <v>2018</v>
      </c>
      <c r="K3972" s="224" t="n">
        <f aca="false">ROUND((D3972-J3972*10000)/100,0)</f>
        <v>8</v>
      </c>
      <c r="L3972" s="224" t="n">
        <f aca="false">D3972-J3972*10000-K3972*100</f>
        <v>21</v>
      </c>
      <c r="M3972" s="325" t="n">
        <f aca="false">DATE(J3972,K3972,L3972)</f>
        <v>43333</v>
      </c>
      <c r="N3972" s="222" t="n">
        <f aca="false">M3972+E3972</f>
        <v>43333.431099537</v>
      </c>
      <c r="O3972" s="0" t="n">
        <v>98.106</v>
      </c>
      <c r="P3972" s="0" t="n">
        <v>4.109139</v>
      </c>
      <c r="Q3972" s="0" t="s">
        <v>288</v>
      </c>
    </row>
    <row r="3973" customFormat="false" ht="15" hidden="false" customHeight="false" outlineLevel="0" collapsed="false">
      <c r="A3973" s="0" t="s">
        <v>2059</v>
      </c>
      <c r="B3973" s="0" t="s">
        <v>288</v>
      </c>
      <c r="C3973" s="0" t="s">
        <v>325</v>
      </c>
      <c r="D3973" s="0" t="n">
        <v>20180821</v>
      </c>
      <c r="E3973" s="0" t="s">
        <v>2738</v>
      </c>
      <c r="F3973" s="0" t="n">
        <v>232000</v>
      </c>
      <c r="G3973" s="0" t="n">
        <v>98.09</v>
      </c>
      <c r="H3973" s="0" t="n">
        <v>4.113065</v>
      </c>
      <c r="J3973" s="224" t="n">
        <f aca="false">ROUND(D3973/10000,0)</f>
        <v>2018</v>
      </c>
      <c r="K3973" s="224" t="n">
        <f aca="false">ROUND((D3973-J3973*10000)/100,0)</f>
        <v>8</v>
      </c>
      <c r="L3973" s="224" t="n">
        <f aca="false">D3973-J3973*10000-K3973*100</f>
        <v>21</v>
      </c>
      <c r="M3973" s="325" t="n">
        <f aca="false">DATE(J3973,K3973,L3973)</f>
        <v>43333</v>
      </c>
      <c r="N3973" s="222" t="n">
        <f aca="false">M3973+E3973</f>
        <v>43333.4317476852</v>
      </c>
      <c r="O3973" s="0" t="n">
        <v>98.09</v>
      </c>
      <c r="P3973" s="0" t="n">
        <v>4.113065</v>
      </c>
      <c r="Q3973" s="0" t="s">
        <v>288</v>
      </c>
    </row>
    <row r="3974" customFormat="false" ht="15" hidden="false" customHeight="false" outlineLevel="0" collapsed="false">
      <c r="A3974" s="0" t="s">
        <v>2059</v>
      </c>
      <c r="B3974" s="0" t="s">
        <v>288</v>
      </c>
      <c r="C3974" s="0" t="s">
        <v>325</v>
      </c>
      <c r="D3974" s="0" t="n">
        <v>20180821</v>
      </c>
      <c r="E3974" s="0" t="s">
        <v>2739</v>
      </c>
      <c r="F3974" s="0" t="n">
        <v>5000</v>
      </c>
      <c r="G3974" s="0" t="n">
        <v>98.19</v>
      </c>
      <c r="H3974" s="0" t="n">
        <v>4.088539</v>
      </c>
      <c r="J3974" s="224" t="n">
        <f aca="false">ROUND(D3974/10000,0)</f>
        <v>2018</v>
      </c>
      <c r="K3974" s="224" t="n">
        <f aca="false">ROUND((D3974-J3974*10000)/100,0)</f>
        <v>8</v>
      </c>
      <c r="L3974" s="224" t="n">
        <f aca="false">D3974-J3974*10000-K3974*100</f>
        <v>21</v>
      </c>
      <c r="M3974" s="325" t="n">
        <f aca="false">DATE(J3974,K3974,L3974)</f>
        <v>43333</v>
      </c>
      <c r="N3974" s="222" t="n">
        <f aca="false">M3974+E3974</f>
        <v>43333.4437731481</v>
      </c>
      <c r="O3974" s="0" t="n">
        <v>98.19</v>
      </c>
      <c r="P3974" s="0" t="n">
        <v>4.088539</v>
      </c>
      <c r="Q3974" s="0" t="s">
        <v>288</v>
      </c>
    </row>
    <row r="3975" customFormat="false" ht="15" hidden="false" customHeight="false" outlineLevel="0" collapsed="false">
      <c r="A3975" s="0" t="s">
        <v>2059</v>
      </c>
      <c r="B3975" s="0" t="s">
        <v>288</v>
      </c>
      <c r="C3975" s="0" t="s">
        <v>325</v>
      </c>
      <c r="D3975" s="0" t="n">
        <v>20180821</v>
      </c>
      <c r="E3975" s="0" t="s">
        <v>2740</v>
      </c>
      <c r="F3975" s="0" t="n">
        <v>5000</v>
      </c>
      <c r="G3975" s="0" t="n">
        <v>98.19</v>
      </c>
      <c r="H3975" s="0" t="n">
        <v>4.088539</v>
      </c>
      <c r="J3975" s="224" t="n">
        <f aca="false">ROUND(D3975/10000,0)</f>
        <v>2018</v>
      </c>
      <c r="K3975" s="224" t="n">
        <f aca="false">ROUND((D3975-J3975*10000)/100,0)</f>
        <v>8</v>
      </c>
      <c r="L3975" s="224" t="n">
        <f aca="false">D3975-J3975*10000-K3975*100</f>
        <v>21</v>
      </c>
      <c r="M3975" s="325" t="n">
        <f aca="false">DATE(J3975,K3975,L3975)</f>
        <v>43333</v>
      </c>
      <c r="N3975" s="222" t="n">
        <f aca="false">M3975+E3975</f>
        <v>43333.4437962963</v>
      </c>
      <c r="O3975" s="0" t="n">
        <v>98.19</v>
      </c>
      <c r="P3975" s="0" t="n">
        <v>4.088539</v>
      </c>
      <c r="Q3975" s="0" t="s">
        <v>288</v>
      </c>
    </row>
    <row r="3976" customFormat="false" ht="15" hidden="false" customHeight="false" outlineLevel="0" collapsed="false">
      <c r="A3976" s="0" t="s">
        <v>2059</v>
      </c>
      <c r="B3976" s="0" t="s">
        <v>288</v>
      </c>
      <c r="C3976" s="0" t="s">
        <v>325</v>
      </c>
      <c r="D3976" s="0" t="n">
        <v>20180821</v>
      </c>
      <c r="E3976" s="0" t="s">
        <v>2741</v>
      </c>
      <c r="F3976" s="0" t="n">
        <v>5000</v>
      </c>
      <c r="G3976" s="0" t="n">
        <v>98.19</v>
      </c>
      <c r="H3976" s="0" t="n">
        <v>4.088539</v>
      </c>
      <c r="J3976" s="224" t="n">
        <f aca="false">ROUND(D3976/10000,0)</f>
        <v>2018</v>
      </c>
      <c r="K3976" s="224" t="n">
        <f aca="false">ROUND((D3976-J3976*10000)/100,0)</f>
        <v>8</v>
      </c>
      <c r="L3976" s="224" t="n">
        <f aca="false">D3976-J3976*10000-K3976*100</f>
        <v>21</v>
      </c>
      <c r="M3976" s="325" t="n">
        <f aca="false">DATE(J3976,K3976,L3976)</f>
        <v>43333</v>
      </c>
      <c r="N3976" s="222" t="n">
        <f aca="false">M3976+E3976</f>
        <v>43333.4440972222</v>
      </c>
      <c r="O3976" s="0" t="n">
        <v>98.19</v>
      </c>
      <c r="P3976" s="0" t="n">
        <v>4.088539</v>
      </c>
      <c r="Q3976" s="0" t="s">
        <v>288</v>
      </c>
    </row>
    <row r="3977" customFormat="false" ht="15" hidden="false" customHeight="false" outlineLevel="0" collapsed="false">
      <c r="A3977" s="0" t="s">
        <v>2059</v>
      </c>
      <c r="B3977" s="0" t="s">
        <v>288</v>
      </c>
      <c r="C3977" s="0" t="s">
        <v>325</v>
      </c>
      <c r="D3977" s="0" t="n">
        <v>20180821</v>
      </c>
      <c r="E3977" s="0" t="s">
        <v>2741</v>
      </c>
      <c r="F3977" s="0" t="n">
        <v>5000</v>
      </c>
      <c r="G3977" s="0" t="n">
        <v>98.19</v>
      </c>
      <c r="H3977" s="0" t="n">
        <v>4.088539</v>
      </c>
      <c r="J3977" s="224" t="n">
        <f aca="false">ROUND(D3977/10000,0)</f>
        <v>2018</v>
      </c>
      <c r="K3977" s="224" t="n">
        <f aca="false">ROUND((D3977-J3977*10000)/100,0)</f>
        <v>8</v>
      </c>
      <c r="L3977" s="224" t="n">
        <f aca="false">D3977-J3977*10000-K3977*100</f>
        <v>21</v>
      </c>
      <c r="M3977" s="325" t="n">
        <f aca="false">DATE(J3977,K3977,L3977)</f>
        <v>43333</v>
      </c>
      <c r="N3977" s="222" t="n">
        <f aca="false">M3977+E3977</f>
        <v>43333.4440972222</v>
      </c>
      <c r="O3977" s="0" t="n">
        <v>98.19</v>
      </c>
      <c r="P3977" s="0" t="n">
        <v>4.088539</v>
      </c>
      <c r="Q3977" s="0" t="s">
        <v>288</v>
      </c>
    </row>
    <row r="3978" customFormat="false" ht="15" hidden="false" customHeight="false" outlineLevel="0" collapsed="false">
      <c r="A3978" s="0" t="s">
        <v>2059</v>
      </c>
      <c r="B3978" s="0" t="s">
        <v>288</v>
      </c>
      <c r="C3978" s="0" t="s">
        <v>325</v>
      </c>
      <c r="D3978" s="0" t="n">
        <v>20180821</v>
      </c>
      <c r="E3978" s="0" t="s">
        <v>2742</v>
      </c>
      <c r="F3978" s="0" t="n">
        <v>20000</v>
      </c>
      <c r="G3978" s="0" t="n">
        <v>98.097</v>
      </c>
      <c r="H3978" s="0" t="n">
        <v>4.111347</v>
      </c>
      <c r="J3978" s="224" t="n">
        <f aca="false">ROUND(D3978/10000,0)</f>
        <v>2018</v>
      </c>
      <c r="K3978" s="224" t="n">
        <f aca="false">ROUND((D3978-J3978*10000)/100,0)</f>
        <v>8</v>
      </c>
      <c r="L3978" s="224" t="n">
        <f aca="false">D3978-J3978*10000-K3978*100</f>
        <v>21</v>
      </c>
      <c r="M3978" s="325" t="n">
        <f aca="false">DATE(J3978,K3978,L3978)</f>
        <v>43333</v>
      </c>
      <c r="N3978" s="222" t="n">
        <f aca="false">M3978+E3978</f>
        <v>43333.4638888889</v>
      </c>
      <c r="O3978" s="0" t="n">
        <v>98.097</v>
      </c>
      <c r="P3978" s="0" t="n">
        <v>4.111347</v>
      </c>
      <c r="Q3978" s="0" t="s">
        <v>288</v>
      </c>
    </row>
    <row r="3979" customFormat="false" ht="15" hidden="false" customHeight="false" outlineLevel="0" collapsed="false">
      <c r="A3979" s="0" t="s">
        <v>2059</v>
      </c>
      <c r="B3979" s="0" t="s">
        <v>288</v>
      </c>
      <c r="C3979" s="0" t="s">
        <v>325</v>
      </c>
      <c r="D3979" s="0" t="n">
        <v>20180821</v>
      </c>
      <c r="E3979" s="0" t="s">
        <v>2742</v>
      </c>
      <c r="F3979" s="0" t="n">
        <v>20000</v>
      </c>
      <c r="G3979" s="0" t="n">
        <v>98.197</v>
      </c>
      <c r="H3979" s="0" t="n">
        <v>4.086823</v>
      </c>
      <c r="J3979" s="224" t="n">
        <f aca="false">ROUND(D3979/10000,0)</f>
        <v>2018</v>
      </c>
      <c r="K3979" s="224" t="n">
        <f aca="false">ROUND((D3979-J3979*10000)/100,0)</f>
        <v>8</v>
      </c>
      <c r="L3979" s="224" t="n">
        <f aca="false">D3979-J3979*10000-K3979*100</f>
        <v>21</v>
      </c>
      <c r="M3979" s="325" t="n">
        <f aca="false">DATE(J3979,K3979,L3979)</f>
        <v>43333</v>
      </c>
      <c r="N3979" s="222" t="n">
        <f aca="false">M3979+E3979</f>
        <v>43333.4638888889</v>
      </c>
      <c r="O3979" s="0" t="n">
        <v>98.197</v>
      </c>
      <c r="P3979" s="0" t="n">
        <v>4.086823</v>
      </c>
      <c r="Q3979" s="0" t="s">
        <v>288</v>
      </c>
    </row>
    <row r="3980" customFormat="false" ht="15" hidden="false" customHeight="false" outlineLevel="0" collapsed="false">
      <c r="A3980" s="0" t="s">
        <v>2059</v>
      </c>
      <c r="B3980" s="0" t="s">
        <v>288</v>
      </c>
      <c r="C3980" s="0" t="s">
        <v>325</v>
      </c>
      <c r="D3980" s="0" t="n">
        <v>20180821</v>
      </c>
      <c r="E3980" s="0" t="s">
        <v>2742</v>
      </c>
      <c r="F3980" s="0" t="n">
        <v>20000</v>
      </c>
      <c r="G3980" s="0" t="n">
        <v>98.397</v>
      </c>
      <c r="H3980" s="0" t="n">
        <v>4.037863</v>
      </c>
      <c r="J3980" s="224" t="n">
        <f aca="false">ROUND(D3980/10000,0)</f>
        <v>2018</v>
      </c>
      <c r="K3980" s="224" t="n">
        <f aca="false">ROUND((D3980-J3980*10000)/100,0)</f>
        <v>8</v>
      </c>
      <c r="L3980" s="224" t="n">
        <f aca="false">D3980-J3980*10000-K3980*100</f>
        <v>21</v>
      </c>
      <c r="M3980" s="325" t="n">
        <f aca="false">DATE(J3980,K3980,L3980)</f>
        <v>43333</v>
      </c>
      <c r="N3980" s="222" t="n">
        <f aca="false">M3980+E3980</f>
        <v>43333.4638888889</v>
      </c>
      <c r="O3980" s="0" t="n">
        <v>98.397</v>
      </c>
      <c r="P3980" s="0" t="n">
        <v>4.037863</v>
      </c>
      <c r="Q3980" s="0" t="s">
        <v>288</v>
      </c>
    </row>
    <row r="3981" customFormat="false" ht="15" hidden="false" customHeight="false" outlineLevel="0" collapsed="false">
      <c r="A3981" s="0" t="s">
        <v>2059</v>
      </c>
      <c r="B3981" s="0" t="s">
        <v>288</v>
      </c>
      <c r="C3981" s="0" t="s">
        <v>325</v>
      </c>
      <c r="D3981" s="0" t="n">
        <v>20180821</v>
      </c>
      <c r="E3981" s="0" t="s">
        <v>2742</v>
      </c>
      <c r="F3981" s="0" t="n">
        <v>20000</v>
      </c>
      <c r="G3981" s="0" t="n">
        <v>98.397</v>
      </c>
      <c r="H3981" s="0" t="n">
        <v>4.037863</v>
      </c>
      <c r="J3981" s="224" t="n">
        <f aca="false">ROUND(D3981/10000,0)</f>
        <v>2018</v>
      </c>
      <c r="K3981" s="224" t="n">
        <f aca="false">ROUND((D3981-J3981*10000)/100,0)</f>
        <v>8</v>
      </c>
      <c r="L3981" s="224" t="n">
        <f aca="false">D3981-J3981*10000-K3981*100</f>
        <v>21</v>
      </c>
      <c r="M3981" s="325" t="n">
        <f aca="false">DATE(J3981,K3981,L3981)</f>
        <v>43333</v>
      </c>
      <c r="N3981" s="222" t="n">
        <f aca="false">M3981+E3981</f>
        <v>43333.4638888889</v>
      </c>
      <c r="O3981" s="0" t="n">
        <v>98.397</v>
      </c>
      <c r="P3981" s="0" t="n">
        <v>4.037863</v>
      </c>
      <c r="Q3981" s="0" t="s">
        <v>288</v>
      </c>
    </row>
    <row r="3982" customFormat="false" ht="15" hidden="false" customHeight="false" outlineLevel="0" collapsed="false">
      <c r="A3982" s="0" t="s">
        <v>2059</v>
      </c>
      <c r="B3982" s="0" t="s">
        <v>288</v>
      </c>
      <c r="C3982" s="0" t="s">
        <v>325</v>
      </c>
      <c r="D3982" s="0" t="n">
        <v>20180821</v>
      </c>
      <c r="E3982" s="0" t="s">
        <v>2743</v>
      </c>
      <c r="F3982" s="0" t="n">
        <v>50000</v>
      </c>
      <c r="G3982" s="0" t="n">
        <v>98.118</v>
      </c>
      <c r="H3982" s="0" t="n">
        <v>4.106195</v>
      </c>
      <c r="J3982" s="224" t="n">
        <f aca="false">ROUND(D3982/10000,0)</f>
        <v>2018</v>
      </c>
      <c r="K3982" s="224" t="n">
        <f aca="false">ROUND((D3982-J3982*10000)/100,0)</f>
        <v>8</v>
      </c>
      <c r="L3982" s="224" t="n">
        <f aca="false">D3982-J3982*10000-K3982*100</f>
        <v>21</v>
      </c>
      <c r="M3982" s="325" t="n">
        <f aca="false">DATE(J3982,K3982,L3982)</f>
        <v>43333</v>
      </c>
      <c r="N3982" s="222" t="n">
        <f aca="false">M3982+E3982</f>
        <v>43333.5045717593</v>
      </c>
      <c r="O3982" s="0" t="n">
        <v>98.118</v>
      </c>
      <c r="P3982" s="0" t="n">
        <v>4.106195</v>
      </c>
      <c r="Q3982" s="0" t="s">
        <v>288</v>
      </c>
    </row>
    <row r="3983" customFormat="false" ht="15" hidden="false" customHeight="false" outlineLevel="0" collapsed="false">
      <c r="A3983" s="0" t="s">
        <v>2059</v>
      </c>
      <c r="B3983" s="0" t="s">
        <v>288</v>
      </c>
      <c r="C3983" s="0" t="s">
        <v>325</v>
      </c>
      <c r="D3983" s="0" t="n">
        <v>20180821</v>
      </c>
      <c r="E3983" s="0" t="s">
        <v>2744</v>
      </c>
      <c r="F3983" s="0" t="n">
        <v>50000</v>
      </c>
      <c r="G3983" s="0" t="n">
        <v>99.467</v>
      </c>
      <c r="H3983" s="0" t="n">
        <v>3.777876</v>
      </c>
      <c r="J3983" s="224" t="n">
        <f aca="false">ROUND(D3983/10000,0)</f>
        <v>2018</v>
      </c>
      <c r="K3983" s="224" t="n">
        <f aca="false">ROUND((D3983-J3983*10000)/100,0)</f>
        <v>8</v>
      </c>
      <c r="L3983" s="224" t="n">
        <f aca="false">D3983-J3983*10000-K3983*100</f>
        <v>21</v>
      </c>
      <c r="M3983" s="325" t="n">
        <f aca="false">DATE(J3983,K3983,L3983)</f>
        <v>43333</v>
      </c>
      <c r="N3983" s="222" t="n">
        <f aca="false">M3983+E3983</f>
        <v>43333.5045833333</v>
      </c>
      <c r="O3983" s="0" t="n">
        <v>99.467</v>
      </c>
      <c r="P3983" s="0" t="n">
        <v>3.777876</v>
      </c>
      <c r="Q3983" s="0" t="s">
        <v>288</v>
      </c>
    </row>
    <row r="3984" customFormat="false" ht="15" hidden="false" customHeight="false" outlineLevel="0" collapsed="false">
      <c r="A3984" s="0" t="s">
        <v>2059</v>
      </c>
      <c r="B3984" s="0" t="s">
        <v>288</v>
      </c>
      <c r="C3984" s="0" t="s">
        <v>325</v>
      </c>
      <c r="D3984" s="0" t="n">
        <v>20180821</v>
      </c>
      <c r="E3984" s="0" t="s">
        <v>2713</v>
      </c>
      <c r="F3984" s="0" t="n">
        <v>50000</v>
      </c>
      <c r="G3984" s="0" t="n">
        <v>98.118</v>
      </c>
      <c r="H3984" s="0" t="n">
        <v>4.106195</v>
      </c>
      <c r="J3984" s="224" t="n">
        <f aca="false">ROUND(D3984/10000,0)</f>
        <v>2018</v>
      </c>
      <c r="K3984" s="224" t="n">
        <f aca="false">ROUND((D3984-J3984*10000)/100,0)</f>
        <v>8</v>
      </c>
      <c r="L3984" s="224" t="n">
        <f aca="false">D3984-J3984*10000-K3984*100</f>
        <v>21</v>
      </c>
      <c r="M3984" s="325" t="n">
        <f aca="false">DATE(J3984,K3984,L3984)</f>
        <v>43333</v>
      </c>
      <c r="N3984" s="222" t="n">
        <f aca="false">M3984+E3984</f>
        <v>43333.5048263889</v>
      </c>
      <c r="O3984" s="0" t="n">
        <v>98.118</v>
      </c>
      <c r="P3984" s="0" t="n">
        <v>4.106195</v>
      </c>
      <c r="Q3984" s="0" t="s">
        <v>288</v>
      </c>
    </row>
    <row r="3985" customFormat="false" ht="15" hidden="false" customHeight="false" outlineLevel="0" collapsed="false">
      <c r="A3985" s="0" t="s">
        <v>2059</v>
      </c>
      <c r="B3985" s="0" t="s">
        <v>288</v>
      </c>
      <c r="C3985" s="0" t="s">
        <v>325</v>
      </c>
      <c r="D3985" s="0" t="n">
        <v>20180821</v>
      </c>
      <c r="E3985" s="0" t="s">
        <v>2745</v>
      </c>
      <c r="F3985" s="0" t="n">
        <v>30000</v>
      </c>
      <c r="G3985" s="0" t="n">
        <v>98.17</v>
      </c>
      <c r="H3985" s="0" t="n">
        <v>4.093442</v>
      </c>
      <c r="J3985" s="224" t="n">
        <f aca="false">ROUND(D3985/10000,0)</f>
        <v>2018</v>
      </c>
      <c r="K3985" s="224" t="n">
        <f aca="false">ROUND((D3985-J3985*10000)/100,0)</f>
        <v>8</v>
      </c>
      <c r="L3985" s="224" t="n">
        <f aca="false">D3985-J3985*10000-K3985*100</f>
        <v>21</v>
      </c>
      <c r="M3985" s="325" t="n">
        <f aca="false">DATE(J3985,K3985,L3985)</f>
        <v>43333</v>
      </c>
      <c r="N3985" s="222" t="n">
        <f aca="false">M3985+E3985</f>
        <v>43333.5171875</v>
      </c>
      <c r="O3985" s="0" t="n">
        <v>98.17</v>
      </c>
      <c r="P3985" s="0" t="n">
        <v>4.093442</v>
      </c>
      <c r="Q3985" s="0" t="s">
        <v>288</v>
      </c>
    </row>
    <row r="3986" customFormat="false" ht="15" hidden="false" customHeight="false" outlineLevel="0" collapsed="false">
      <c r="A3986" s="0" t="s">
        <v>2059</v>
      </c>
      <c r="B3986" s="0" t="s">
        <v>288</v>
      </c>
      <c r="C3986" s="0" t="s">
        <v>325</v>
      </c>
      <c r="D3986" s="0" t="n">
        <v>20180821</v>
      </c>
      <c r="E3986" s="0" t="s">
        <v>2746</v>
      </c>
      <c r="F3986" s="0" t="n">
        <v>30000</v>
      </c>
      <c r="G3986" s="0" t="n">
        <v>98.21</v>
      </c>
      <c r="H3986" s="0" t="n">
        <v>4.083637</v>
      </c>
      <c r="J3986" s="224" t="n">
        <f aca="false">ROUND(D3986/10000,0)</f>
        <v>2018</v>
      </c>
      <c r="K3986" s="224" t="n">
        <f aca="false">ROUND((D3986-J3986*10000)/100,0)</f>
        <v>8</v>
      </c>
      <c r="L3986" s="224" t="n">
        <f aca="false">D3986-J3986*10000-K3986*100</f>
        <v>21</v>
      </c>
      <c r="M3986" s="325" t="n">
        <f aca="false">DATE(J3986,K3986,L3986)</f>
        <v>43333</v>
      </c>
      <c r="N3986" s="222" t="n">
        <f aca="false">M3986+E3986</f>
        <v>43333.5171990741</v>
      </c>
      <c r="O3986" s="0" t="n">
        <v>98.21</v>
      </c>
      <c r="P3986" s="0" t="n">
        <v>4.083637</v>
      </c>
      <c r="Q3986" s="0" t="s">
        <v>288</v>
      </c>
    </row>
    <row r="3987" customFormat="false" ht="15" hidden="false" customHeight="false" outlineLevel="0" collapsed="false">
      <c r="A3987" s="0" t="s">
        <v>2059</v>
      </c>
      <c r="B3987" s="0" t="s">
        <v>288</v>
      </c>
      <c r="C3987" s="0" t="s">
        <v>325</v>
      </c>
      <c r="D3987" s="0" t="n">
        <v>20180821</v>
      </c>
      <c r="E3987" s="0" t="s">
        <v>2746</v>
      </c>
      <c r="F3987" s="0" t="n">
        <v>30000</v>
      </c>
      <c r="G3987" s="0" t="n">
        <v>98.245</v>
      </c>
      <c r="H3987" s="0" t="n">
        <v>4.075062</v>
      </c>
      <c r="J3987" s="224" t="n">
        <f aca="false">ROUND(D3987/10000,0)</f>
        <v>2018</v>
      </c>
      <c r="K3987" s="224" t="n">
        <f aca="false">ROUND((D3987-J3987*10000)/100,0)</f>
        <v>8</v>
      </c>
      <c r="L3987" s="224" t="n">
        <f aca="false">D3987-J3987*10000-K3987*100</f>
        <v>21</v>
      </c>
      <c r="M3987" s="325" t="n">
        <f aca="false">DATE(J3987,K3987,L3987)</f>
        <v>43333</v>
      </c>
      <c r="N3987" s="222" t="n">
        <f aca="false">M3987+E3987</f>
        <v>43333.5171990741</v>
      </c>
      <c r="O3987" s="0" t="n">
        <v>98.245</v>
      </c>
      <c r="P3987" s="0" t="n">
        <v>4.075062</v>
      </c>
      <c r="Q3987" s="0" t="s">
        <v>288</v>
      </c>
    </row>
    <row r="3988" customFormat="false" ht="15" hidden="false" customHeight="false" outlineLevel="0" collapsed="false">
      <c r="A3988" s="0" t="s">
        <v>2059</v>
      </c>
      <c r="B3988" s="0" t="s">
        <v>288</v>
      </c>
      <c r="C3988" s="0" t="s">
        <v>325</v>
      </c>
      <c r="D3988" s="0" t="n">
        <v>20180821</v>
      </c>
      <c r="E3988" s="0" t="s">
        <v>2746</v>
      </c>
      <c r="F3988" s="0" t="n">
        <v>30000</v>
      </c>
      <c r="G3988" s="0" t="n">
        <v>99.745</v>
      </c>
      <c r="H3988" s="0" t="n">
        <v>3.71086</v>
      </c>
      <c r="J3988" s="224" t="n">
        <f aca="false">ROUND(D3988/10000,0)</f>
        <v>2018</v>
      </c>
      <c r="K3988" s="224" t="n">
        <f aca="false">ROUND((D3988-J3988*10000)/100,0)</f>
        <v>8</v>
      </c>
      <c r="L3988" s="224" t="n">
        <f aca="false">D3988-J3988*10000-K3988*100</f>
        <v>21</v>
      </c>
      <c r="M3988" s="325" t="n">
        <f aca="false">DATE(J3988,K3988,L3988)</f>
        <v>43333</v>
      </c>
      <c r="N3988" s="222" t="n">
        <f aca="false">M3988+E3988</f>
        <v>43333.5171990741</v>
      </c>
      <c r="O3988" s="0" t="n">
        <v>99.745</v>
      </c>
      <c r="P3988" s="0" t="n">
        <v>3.71086</v>
      </c>
      <c r="Q3988" s="0" t="s">
        <v>288</v>
      </c>
    </row>
    <row r="3989" customFormat="false" ht="15" hidden="false" customHeight="false" outlineLevel="0" collapsed="false">
      <c r="A3989" s="0" t="s">
        <v>2059</v>
      </c>
      <c r="B3989" s="0" t="s">
        <v>288</v>
      </c>
      <c r="C3989" s="0" t="s">
        <v>325</v>
      </c>
      <c r="D3989" s="0" t="n">
        <v>20180821</v>
      </c>
      <c r="E3989" s="0" t="s">
        <v>2747</v>
      </c>
      <c r="F3989" s="0" t="n">
        <v>20000</v>
      </c>
      <c r="G3989" s="0" t="n">
        <v>98.13</v>
      </c>
      <c r="H3989" s="0" t="n">
        <v>4.103251</v>
      </c>
      <c r="J3989" s="224" t="n">
        <f aca="false">ROUND(D3989/10000,0)</f>
        <v>2018</v>
      </c>
      <c r="K3989" s="224" t="n">
        <f aca="false">ROUND((D3989-J3989*10000)/100,0)</f>
        <v>8</v>
      </c>
      <c r="L3989" s="224" t="n">
        <f aca="false">D3989-J3989*10000-K3989*100</f>
        <v>21</v>
      </c>
      <c r="M3989" s="325" t="n">
        <f aca="false">DATE(J3989,K3989,L3989)</f>
        <v>43333</v>
      </c>
      <c r="N3989" s="222" t="n">
        <f aca="false">M3989+E3989</f>
        <v>43333.518125</v>
      </c>
      <c r="O3989" s="0" t="n">
        <v>98.13</v>
      </c>
      <c r="P3989" s="0" t="n">
        <v>4.103251</v>
      </c>
      <c r="Q3989" s="0" t="s">
        <v>288</v>
      </c>
    </row>
    <row r="3990" customFormat="false" ht="15" hidden="false" customHeight="false" outlineLevel="0" collapsed="false">
      <c r="A3990" s="0" t="s">
        <v>2059</v>
      </c>
      <c r="B3990" s="0" t="s">
        <v>288</v>
      </c>
      <c r="C3990" s="0" t="s">
        <v>325</v>
      </c>
      <c r="D3990" s="0" t="n">
        <v>20180821</v>
      </c>
      <c r="E3990" s="0" t="s">
        <v>2747</v>
      </c>
      <c r="F3990" s="0" t="n">
        <v>20000</v>
      </c>
      <c r="G3990" s="0" t="n">
        <v>99.479</v>
      </c>
      <c r="H3990" s="0" t="n">
        <v>3.774978</v>
      </c>
      <c r="J3990" s="224" t="n">
        <f aca="false">ROUND(D3990/10000,0)</f>
        <v>2018</v>
      </c>
      <c r="K3990" s="224" t="n">
        <f aca="false">ROUND((D3990-J3990*10000)/100,0)</f>
        <v>8</v>
      </c>
      <c r="L3990" s="224" t="n">
        <f aca="false">D3990-J3990*10000-K3990*100</f>
        <v>21</v>
      </c>
      <c r="M3990" s="325" t="n">
        <f aca="false">DATE(J3990,K3990,L3990)</f>
        <v>43333</v>
      </c>
      <c r="N3990" s="222" t="n">
        <f aca="false">M3990+E3990</f>
        <v>43333.518125</v>
      </c>
      <c r="O3990" s="0" t="n">
        <v>99.479</v>
      </c>
      <c r="P3990" s="0" t="n">
        <v>3.774978</v>
      </c>
      <c r="Q3990" s="0" t="s">
        <v>288</v>
      </c>
    </row>
    <row r="3991" customFormat="false" ht="15" hidden="false" customHeight="false" outlineLevel="0" collapsed="false">
      <c r="A3991" s="0" t="s">
        <v>2059</v>
      </c>
      <c r="B3991" s="0" t="s">
        <v>288</v>
      </c>
      <c r="C3991" s="0" t="s">
        <v>325</v>
      </c>
      <c r="D3991" s="0" t="n">
        <v>20180821</v>
      </c>
      <c r="E3991" s="0" t="s">
        <v>2748</v>
      </c>
      <c r="F3991" s="0" t="s">
        <v>575</v>
      </c>
      <c r="G3991" s="0" t="n">
        <v>98.037</v>
      </c>
      <c r="H3991" s="0" t="n">
        <v>4.126075</v>
      </c>
      <c r="J3991" s="224" t="n">
        <f aca="false">ROUND(D3991/10000,0)</f>
        <v>2018</v>
      </c>
      <c r="K3991" s="224" t="n">
        <f aca="false">ROUND((D3991-J3991*10000)/100,0)</f>
        <v>8</v>
      </c>
      <c r="L3991" s="224" t="n">
        <f aca="false">D3991-J3991*10000-K3991*100</f>
        <v>21</v>
      </c>
      <c r="M3991" s="325" t="n">
        <f aca="false">DATE(J3991,K3991,L3991)</f>
        <v>43333</v>
      </c>
      <c r="N3991" s="222" t="n">
        <f aca="false">M3991+E3991</f>
        <v>43333.5432175926</v>
      </c>
      <c r="O3991" s="0" t="n">
        <v>98.037</v>
      </c>
      <c r="P3991" s="0" t="n">
        <v>4.126075</v>
      </c>
      <c r="Q3991" s="0" t="s">
        <v>288</v>
      </c>
    </row>
    <row r="3992" customFormat="false" ht="15" hidden="false" customHeight="false" outlineLevel="0" collapsed="false">
      <c r="A3992" s="0" t="s">
        <v>2059</v>
      </c>
      <c r="B3992" s="0" t="s">
        <v>288</v>
      </c>
      <c r="C3992" s="0" t="s">
        <v>325</v>
      </c>
      <c r="D3992" s="0" t="n">
        <v>20180821</v>
      </c>
      <c r="E3992" s="0" t="s">
        <v>2749</v>
      </c>
      <c r="F3992" s="0" t="n">
        <v>5000000</v>
      </c>
      <c r="G3992" s="0" t="n">
        <v>98.037</v>
      </c>
      <c r="H3992" s="0" t="n">
        <v>4.126075</v>
      </c>
      <c r="J3992" s="224" t="n">
        <f aca="false">ROUND(D3992/10000,0)</f>
        <v>2018</v>
      </c>
      <c r="K3992" s="224" t="n">
        <f aca="false">ROUND((D3992-J3992*10000)/100,0)</f>
        <v>8</v>
      </c>
      <c r="L3992" s="224" t="n">
        <f aca="false">D3992-J3992*10000-K3992*100</f>
        <v>21</v>
      </c>
      <c r="M3992" s="325" t="n">
        <f aca="false">DATE(J3992,K3992,L3992)</f>
        <v>43333</v>
      </c>
      <c r="N3992" s="222" t="n">
        <f aca="false">M3992+E3992</f>
        <v>43333.544212963</v>
      </c>
      <c r="O3992" s="0" t="n">
        <v>98.037</v>
      </c>
      <c r="P3992" s="0" t="n">
        <v>4.126075</v>
      </c>
      <c r="Q3992" s="0" t="s">
        <v>288</v>
      </c>
    </row>
    <row r="3993" customFormat="false" ht="15" hidden="false" customHeight="false" outlineLevel="0" collapsed="false">
      <c r="A3993" s="0" t="s">
        <v>2059</v>
      </c>
      <c r="B3993" s="0" t="s">
        <v>288</v>
      </c>
      <c r="C3993" s="0" t="s">
        <v>325</v>
      </c>
      <c r="D3993" s="0" t="n">
        <v>20180821</v>
      </c>
      <c r="E3993" s="0" t="s">
        <v>2750</v>
      </c>
      <c r="F3993" s="0" t="n">
        <v>15000</v>
      </c>
      <c r="G3993" s="0" t="n">
        <v>98.14</v>
      </c>
      <c r="H3993" s="0" t="n">
        <v>4.100798</v>
      </c>
      <c r="J3993" s="224" t="n">
        <f aca="false">ROUND(D3993/10000,0)</f>
        <v>2018</v>
      </c>
      <c r="K3993" s="224" t="n">
        <f aca="false">ROUND((D3993-J3993*10000)/100,0)</f>
        <v>8</v>
      </c>
      <c r="L3993" s="224" t="n">
        <f aca="false">D3993-J3993*10000-K3993*100</f>
        <v>21</v>
      </c>
      <c r="M3993" s="325" t="n">
        <f aca="false">DATE(J3993,K3993,L3993)</f>
        <v>43333</v>
      </c>
      <c r="N3993" s="222" t="n">
        <f aca="false">M3993+E3993</f>
        <v>43333.5543634259</v>
      </c>
      <c r="O3993" s="0" t="n">
        <v>98.14</v>
      </c>
      <c r="P3993" s="0" t="n">
        <v>4.100798</v>
      </c>
      <c r="Q3993" s="0" t="s">
        <v>288</v>
      </c>
    </row>
    <row r="3994" customFormat="false" ht="15" hidden="false" customHeight="false" outlineLevel="0" collapsed="false">
      <c r="A3994" s="0" t="s">
        <v>2059</v>
      </c>
      <c r="B3994" s="0" t="s">
        <v>288</v>
      </c>
      <c r="C3994" s="0" t="s">
        <v>325</v>
      </c>
      <c r="D3994" s="0" t="n">
        <v>20180821</v>
      </c>
      <c r="E3994" s="0" t="s">
        <v>2750</v>
      </c>
      <c r="F3994" s="0" t="n">
        <v>15000</v>
      </c>
      <c r="G3994" s="0" t="n">
        <v>98.631</v>
      </c>
      <c r="H3994" s="0" t="n">
        <v>3.980725</v>
      </c>
      <c r="J3994" s="224" t="n">
        <f aca="false">ROUND(D3994/10000,0)</f>
        <v>2018</v>
      </c>
      <c r="K3994" s="224" t="n">
        <f aca="false">ROUND((D3994-J3994*10000)/100,0)</f>
        <v>8</v>
      </c>
      <c r="L3994" s="224" t="n">
        <f aca="false">D3994-J3994*10000-K3994*100</f>
        <v>21</v>
      </c>
      <c r="M3994" s="325" t="n">
        <f aca="false">DATE(J3994,K3994,L3994)</f>
        <v>43333</v>
      </c>
      <c r="N3994" s="222" t="n">
        <f aca="false">M3994+E3994</f>
        <v>43333.5543634259</v>
      </c>
      <c r="O3994" s="0" t="n">
        <v>98.631</v>
      </c>
      <c r="P3994" s="0" t="n">
        <v>3.980725</v>
      </c>
      <c r="Q3994" s="0" t="s">
        <v>288</v>
      </c>
    </row>
    <row r="3995" customFormat="false" ht="15" hidden="false" customHeight="false" outlineLevel="0" collapsed="false">
      <c r="A3995" s="0" t="s">
        <v>2059</v>
      </c>
      <c r="B3995" s="0" t="s">
        <v>288</v>
      </c>
      <c r="C3995" s="0" t="s">
        <v>325</v>
      </c>
      <c r="D3995" s="0" t="n">
        <v>20180821</v>
      </c>
      <c r="E3995" s="0" t="s">
        <v>2751</v>
      </c>
      <c r="F3995" s="0" t="n">
        <v>25000</v>
      </c>
      <c r="G3995" s="0" t="n">
        <v>98.12</v>
      </c>
      <c r="H3995" s="0" t="n">
        <v>4.105704</v>
      </c>
      <c r="J3995" s="224" t="n">
        <f aca="false">ROUND(D3995/10000,0)</f>
        <v>2018</v>
      </c>
      <c r="K3995" s="224" t="n">
        <f aca="false">ROUND((D3995-J3995*10000)/100,0)</f>
        <v>8</v>
      </c>
      <c r="L3995" s="224" t="n">
        <f aca="false">D3995-J3995*10000-K3995*100</f>
        <v>21</v>
      </c>
      <c r="M3995" s="325" t="n">
        <f aca="false">DATE(J3995,K3995,L3995)</f>
        <v>43333</v>
      </c>
      <c r="N3995" s="222" t="n">
        <f aca="false">M3995+E3995</f>
        <v>43333.580775463</v>
      </c>
      <c r="O3995" s="0" t="n">
        <v>98.12</v>
      </c>
      <c r="P3995" s="0" t="n">
        <v>4.105704</v>
      </c>
      <c r="Q3995" s="0" t="s">
        <v>288</v>
      </c>
    </row>
    <row r="3996" customFormat="false" ht="15" hidden="false" customHeight="false" outlineLevel="0" collapsed="false">
      <c r="A3996" s="0" t="s">
        <v>2059</v>
      </c>
      <c r="B3996" s="0" t="s">
        <v>288</v>
      </c>
      <c r="C3996" s="0" t="s">
        <v>325</v>
      </c>
      <c r="D3996" s="0" t="n">
        <v>20180821</v>
      </c>
      <c r="E3996" s="0" t="s">
        <v>2751</v>
      </c>
      <c r="F3996" s="0" t="n">
        <v>25000</v>
      </c>
      <c r="G3996" s="0" t="n">
        <v>99.469</v>
      </c>
      <c r="H3996" s="0" t="n">
        <v>3.777393</v>
      </c>
      <c r="J3996" s="224" t="n">
        <f aca="false">ROUND(D3996/10000,0)</f>
        <v>2018</v>
      </c>
      <c r="K3996" s="224" t="n">
        <f aca="false">ROUND((D3996-J3996*10000)/100,0)</f>
        <v>8</v>
      </c>
      <c r="L3996" s="224" t="n">
        <f aca="false">D3996-J3996*10000-K3996*100</f>
        <v>21</v>
      </c>
      <c r="M3996" s="325" t="n">
        <f aca="false">DATE(J3996,K3996,L3996)</f>
        <v>43333</v>
      </c>
      <c r="N3996" s="222" t="n">
        <f aca="false">M3996+E3996</f>
        <v>43333.580775463</v>
      </c>
      <c r="O3996" s="0" t="n">
        <v>99.469</v>
      </c>
      <c r="P3996" s="0" t="n">
        <v>3.777393</v>
      </c>
      <c r="Q3996" s="0" t="s">
        <v>288</v>
      </c>
    </row>
    <row r="3997" customFormat="false" ht="15" hidden="false" customHeight="false" outlineLevel="0" collapsed="false">
      <c r="A3997" s="0" t="s">
        <v>2059</v>
      </c>
      <c r="B3997" s="0" t="s">
        <v>288</v>
      </c>
      <c r="C3997" s="0" t="s">
        <v>325</v>
      </c>
      <c r="D3997" s="0" t="n">
        <v>20180821</v>
      </c>
      <c r="E3997" s="0" t="s">
        <v>2752</v>
      </c>
      <c r="F3997" s="0" t="n">
        <v>4139000</v>
      </c>
      <c r="G3997" s="0" t="n">
        <v>98.037</v>
      </c>
      <c r="H3997" s="0" t="n">
        <v>4.126075</v>
      </c>
      <c r="J3997" s="224" t="n">
        <f aca="false">ROUND(D3997/10000,0)</f>
        <v>2018</v>
      </c>
      <c r="K3997" s="224" t="n">
        <f aca="false">ROUND((D3997-J3997*10000)/100,0)</f>
        <v>8</v>
      </c>
      <c r="L3997" s="224" t="n">
        <f aca="false">D3997-J3997*10000-K3997*100</f>
        <v>21</v>
      </c>
      <c r="M3997" s="325" t="n">
        <f aca="false">DATE(J3997,K3997,L3997)</f>
        <v>43333</v>
      </c>
      <c r="N3997" s="222" t="n">
        <f aca="false">M3997+E3997</f>
        <v>43333.5808680556</v>
      </c>
      <c r="O3997" s="0" t="n">
        <v>98.037</v>
      </c>
      <c r="P3997" s="0" t="n">
        <v>4.126075</v>
      </c>
      <c r="Q3997" s="0" t="s">
        <v>288</v>
      </c>
    </row>
    <row r="3998" customFormat="false" ht="15" hidden="false" customHeight="false" outlineLevel="0" collapsed="false">
      <c r="A3998" s="0" t="s">
        <v>2059</v>
      </c>
      <c r="B3998" s="0" t="s">
        <v>288</v>
      </c>
      <c r="C3998" s="0" t="s">
        <v>325</v>
      </c>
      <c r="D3998" s="0" t="n">
        <v>20180821</v>
      </c>
      <c r="E3998" s="0" t="s">
        <v>2753</v>
      </c>
      <c r="F3998" s="0" t="n">
        <v>10000</v>
      </c>
      <c r="G3998" s="0" t="n">
        <v>98.13</v>
      </c>
      <c r="H3998" s="0" t="n">
        <v>4.103251</v>
      </c>
      <c r="J3998" s="224" t="n">
        <f aca="false">ROUND(D3998/10000,0)</f>
        <v>2018</v>
      </c>
      <c r="K3998" s="224" t="n">
        <f aca="false">ROUND((D3998-J3998*10000)/100,0)</f>
        <v>8</v>
      </c>
      <c r="L3998" s="224" t="n">
        <f aca="false">D3998-J3998*10000-K3998*100</f>
        <v>21</v>
      </c>
      <c r="M3998" s="325" t="n">
        <f aca="false">DATE(J3998,K3998,L3998)</f>
        <v>43333</v>
      </c>
      <c r="N3998" s="222" t="n">
        <f aca="false">M3998+E3998</f>
        <v>43333.5888888889</v>
      </c>
      <c r="O3998" s="0" t="n">
        <v>98.13</v>
      </c>
      <c r="P3998" s="0" t="n">
        <v>4.103251</v>
      </c>
      <c r="Q3998" s="0" t="s">
        <v>288</v>
      </c>
    </row>
    <row r="3999" customFormat="false" ht="15" hidden="false" customHeight="false" outlineLevel="0" collapsed="false">
      <c r="A3999" s="0" t="s">
        <v>2059</v>
      </c>
      <c r="B3999" s="0" t="s">
        <v>288</v>
      </c>
      <c r="C3999" s="0" t="s">
        <v>325</v>
      </c>
      <c r="D3999" s="0" t="n">
        <v>20180821</v>
      </c>
      <c r="E3999" s="0" t="s">
        <v>2753</v>
      </c>
      <c r="F3999" s="0" t="n">
        <v>10000</v>
      </c>
      <c r="G3999" s="0" t="n">
        <v>98.23</v>
      </c>
      <c r="H3999" s="0" t="n">
        <v>4.078737</v>
      </c>
      <c r="J3999" s="224" t="n">
        <f aca="false">ROUND(D3999/10000,0)</f>
        <v>2018</v>
      </c>
      <c r="K3999" s="224" t="n">
        <f aca="false">ROUND((D3999-J3999*10000)/100,0)</f>
        <v>8</v>
      </c>
      <c r="L3999" s="224" t="n">
        <f aca="false">D3999-J3999*10000-K3999*100</f>
        <v>21</v>
      </c>
      <c r="M3999" s="325" t="n">
        <f aca="false">DATE(J3999,K3999,L3999)</f>
        <v>43333</v>
      </c>
      <c r="N3999" s="222" t="n">
        <f aca="false">M3999+E3999</f>
        <v>43333.5888888889</v>
      </c>
      <c r="O3999" s="0" t="n">
        <v>98.23</v>
      </c>
      <c r="P3999" s="0" t="n">
        <v>4.078737</v>
      </c>
      <c r="Q3999" s="0" t="s">
        <v>288</v>
      </c>
    </row>
    <row r="4000" customFormat="false" ht="15" hidden="false" customHeight="false" outlineLevel="0" collapsed="false">
      <c r="A4000" s="0" t="s">
        <v>2059</v>
      </c>
      <c r="B4000" s="0" t="s">
        <v>288</v>
      </c>
      <c r="C4000" s="0" t="s">
        <v>325</v>
      </c>
      <c r="D4000" s="0" t="n">
        <v>20180821</v>
      </c>
      <c r="E4000" s="0" t="s">
        <v>2753</v>
      </c>
      <c r="F4000" s="0" t="n">
        <v>10000</v>
      </c>
      <c r="G4000" s="0" t="n">
        <v>98.13</v>
      </c>
      <c r="H4000" s="0" t="n">
        <v>4.103251</v>
      </c>
      <c r="J4000" s="224" t="n">
        <f aca="false">ROUND(D4000/10000,0)</f>
        <v>2018</v>
      </c>
      <c r="K4000" s="224" t="n">
        <f aca="false">ROUND((D4000-J4000*10000)/100,0)</f>
        <v>8</v>
      </c>
      <c r="L4000" s="224" t="n">
        <f aca="false">D4000-J4000*10000-K4000*100</f>
        <v>21</v>
      </c>
      <c r="M4000" s="325" t="n">
        <f aca="false">DATE(J4000,K4000,L4000)</f>
        <v>43333</v>
      </c>
      <c r="N4000" s="222" t="n">
        <f aca="false">M4000+E4000</f>
        <v>43333.5888888889</v>
      </c>
      <c r="O4000" s="0" t="n">
        <v>98.13</v>
      </c>
      <c r="P4000" s="0" t="n">
        <v>4.103251</v>
      </c>
      <c r="Q4000" s="0" t="s">
        <v>288</v>
      </c>
    </row>
    <row r="4001" customFormat="false" ht="15" hidden="false" customHeight="false" outlineLevel="0" collapsed="false">
      <c r="A4001" s="0" t="s">
        <v>2059</v>
      </c>
      <c r="B4001" s="0" t="s">
        <v>288</v>
      </c>
      <c r="C4001" s="0" t="s">
        <v>325</v>
      </c>
      <c r="D4001" s="0" t="n">
        <v>20180821</v>
      </c>
      <c r="E4001" s="0" t="s">
        <v>2754</v>
      </c>
      <c r="F4001" s="0" t="n">
        <v>5000</v>
      </c>
      <c r="G4001" s="0" t="n">
        <v>98.201</v>
      </c>
      <c r="H4001" s="0" t="n">
        <v>4.085843</v>
      </c>
      <c r="J4001" s="224" t="n">
        <f aca="false">ROUND(D4001/10000,0)</f>
        <v>2018</v>
      </c>
      <c r="K4001" s="224" t="n">
        <f aca="false">ROUND((D4001-J4001*10000)/100,0)</f>
        <v>8</v>
      </c>
      <c r="L4001" s="224" t="n">
        <f aca="false">D4001-J4001*10000-K4001*100</f>
        <v>21</v>
      </c>
      <c r="M4001" s="325" t="n">
        <f aca="false">DATE(J4001,K4001,L4001)</f>
        <v>43333</v>
      </c>
      <c r="N4001" s="222" t="n">
        <f aca="false">M4001+E4001</f>
        <v>43333.5926736111</v>
      </c>
      <c r="O4001" s="0" t="n">
        <v>98.201</v>
      </c>
      <c r="P4001" s="0" t="n">
        <v>4.085843</v>
      </c>
      <c r="Q4001" s="0" t="s">
        <v>288</v>
      </c>
    </row>
    <row r="4002" customFormat="false" ht="15" hidden="false" customHeight="false" outlineLevel="0" collapsed="false">
      <c r="A4002" s="0" t="s">
        <v>2059</v>
      </c>
      <c r="B4002" s="0" t="s">
        <v>288</v>
      </c>
      <c r="C4002" s="0" t="s">
        <v>325</v>
      </c>
      <c r="D4002" s="0" t="n">
        <v>20180821</v>
      </c>
      <c r="E4002" s="0" t="s">
        <v>2754</v>
      </c>
      <c r="F4002" s="0" t="n">
        <v>5000</v>
      </c>
      <c r="G4002" s="0" t="n">
        <v>98.692</v>
      </c>
      <c r="H4002" s="0" t="n">
        <v>3.965857</v>
      </c>
      <c r="J4002" s="224" t="n">
        <f aca="false">ROUND(D4002/10000,0)</f>
        <v>2018</v>
      </c>
      <c r="K4002" s="224" t="n">
        <f aca="false">ROUND((D4002-J4002*10000)/100,0)</f>
        <v>8</v>
      </c>
      <c r="L4002" s="224" t="n">
        <f aca="false">D4002-J4002*10000-K4002*100</f>
        <v>21</v>
      </c>
      <c r="M4002" s="325" t="n">
        <f aca="false">DATE(J4002,K4002,L4002)</f>
        <v>43333</v>
      </c>
      <c r="N4002" s="222" t="n">
        <f aca="false">M4002+E4002</f>
        <v>43333.5926736111</v>
      </c>
      <c r="O4002" s="0" t="n">
        <v>98.692</v>
      </c>
      <c r="P4002" s="0" t="n">
        <v>3.965857</v>
      </c>
      <c r="Q4002" s="0" t="s">
        <v>288</v>
      </c>
    </row>
    <row r="4003" customFormat="false" ht="15" hidden="false" customHeight="false" outlineLevel="0" collapsed="false">
      <c r="A4003" s="0" t="s">
        <v>2059</v>
      </c>
      <c r="B4003" s="0" t="s">
        <v>288</v>
      </c>
      <c r="C4003" s="0" t="s">
        <v>325</v>
      </c>
      <c r="D4003" s="0" t="n">
        <v>20180821</v>
      </c>
      <c r="E4003" s="0" t="s">
        <v>2755</v>
      </c>
      <c r="F4003" s="0" t="n">
        <v>35000</v>
      </c>
      <c r="G4003" s="0" t="n">
        <v>98.09</v>
      </c>
      <c r="H4003" s="0" t="n">
        <v>4.113065</v>
      </c>
      <c r="J4003" s="224" t="n">
        <f aca="false">ROUND(D4003/10000,0)</f>
        <v>2018</v>
      </c>
      <c r="K4003" s="224" t="n">
        <f aca="false">ROUND((D4003-J4003*10000)/100,0)</f>
        <v>8</v>
      </c>
      <c r="L4003" s="224" t="n">
        <f aca="false">D4003-J4003*10000-K4003*100</f>
        <v>21</v>
      </c>
      <c r="M4003" s="325" t="n">
        <f aca="false">DATE(J4003,K4003,L4003)</f>
        <v>43333</v>
      </c>
      <c r="N4003" s="222" t="n">
        <f aca="false">M4003+E4003</f>
        <v>43333.5989583333</v>
      </c>
      <c r="O4003" s="0" t="n">
        <v>98.09</v>
      </c>
      <c r="P4003" s="0" t="n">
        <v>4.113065</v>
      </c>
      <c r="Q4003" s="0" t="s">
        <v>288</v>
      </c>
    </row>
    <row r="4004" customFormat="false" ht="15" hidden="false" customHeight="false" outlineLevel="0" collapsed="false">
      <c r="A4004" s="0" t="s">
        <v>2059</v>
      </c>
      <c r="B4004" s="0" t="s">
        <v>288</v>
      </c>
      <c r="C4004" s="0" t="s">
        <v>325</v>
      </c>
      <c r="D4004" s="0" t="n">
        <v>20180821</v>
      </c>
      <c r="E4004" s="0" t="s">
        <v>2756</v>
      </c>
      <c r="F4004" s="0" t="n">
        <v>35000</v>
      </c>
      <c r="G4004" s="0" t="n">
        <v>98.274</v>
      </c>
      <c r="H4004" s="0" t="n">
        <v>4.06796</v>
      </c>
      <c r="J4004" s="224" t="n">
        <f aca="false">ROUND(D4004/10000,0)</f>
        <v>2018</v>
      </c>
      <c r="K4004" s="224" t="n">
        <f aca="false">ROUND((D4004-J4004*10000)/100,0)</f>
        <v>8</v>
      </c>
      <c r="L4004" s="224" t="n">
        <f aca="false">D4004-J4004*10000-K4004*100</f>
        <v>21</v>
      </c>
      <c r="M4004" s="325" t="n">
        <f aca="false">DATE(J4004,K4004,L4004)</f>
        <v>43333</v>
      </c>
      <c r="N4004" s="222" t="n">
        <f aca="false">M4004+E4004</f>
        <v>43333.5992824074</v>
      </c>
      <c r="O4004" s="0" t="n">
        <v>98.274</v>
      </c>
      <c r="P4004" s="0" t="n">
        <v>4.06796</v>
      </c>
      <c r="Q4004" s="0" t="s">
        <v>288</v>
      </c>
    </row>
    <row r="4005" customFormat="false" ht="15" hidden="false" customHeight="false" outlineLevel="0" collapsed="false">
      <c r="A4005" s="0" t="s">
        <v>2059</v>
      </c>
      <c r="B4005" s="0" t="s">
        <v>288</v>
      </c>
      <c r="C4005" s="0" t="s">
        <v>325</v>
      </c>
      <c r="D4005" s="0" t="n">
        <v>20180821</v>
      </c>
      <c r="E4005" s="0" t="s">
        <v>2756</v>
      </c>
      <c r="F4005" s="0" t="n">
        <v>35000</v>
      </c>
      <c r="G4005" s="0" t="n">
        <v>99.124</v>
      </c>
      <c r="H4005" s="0" t="n">
        <v>3.860861</v>
      </c>
      <c r="J4005" s="224" t="n">
        <f aca="false">ROUND(D4005/10000,0)</f>
        <v>2018</v>
      </c>
      <c r="K4005" s="224" t="n">
        <f aca="false">ROUND((D4005-J4005*10000)/100,0)</f>
        <v>8</v>
      </c>
      <c r="L4005" s="224" t="n">
        <f aca="false">D4005-J4005*10000-K4005*100</f>
        <v>21</v>
      </c>
      <c r="M4005" s="325" t="n">
        <f aca="false">DATE(J4005,K4005,L4005)</f>
        <v>43333</v>
      </c>
      <c r="N4005" s="222" t="n">
        <f aca="false">M4005+E4005</f>
        <v>43333.5992824074</v>
      </c>
      <c r="O4005" s="0" t="n">
        <v>99.124</v>
      </c>
      <c r="P4005" s="0" t="n">
        <v>3.860861</v>
      </c>
      <c r="Q4005" s="0" t="s">
        <v>288</v>
      </c>
    </row>
    <row r="4006" customFormat="false" ht="15" hidden="false" customHeight="false" outlineLevel="0" collapsed="false">
      <c r="A4006" s="0" t="s">
        <v>2059</v>
      </c>
      <c r="B4006" s="0" t="s">
        <v>288</v>
      </c>
      <c r="C4006" s="0" t="s">
        <v>325</v>
      </c>
      <c r="D4006" s="0" t="n">
        <v>20180821</v>
      </c>
      <c r="E4006" s="0" t="s">
        <v>2757</v>
      </c>
      <c r="F4006" s="0" t="n">
        <v>50000</v>
      </c>
      <c r="G4006" s="0" t="n">
        <v>98.15</v>
      </c>
      <c r="H4006" s="0" t="n">
        <v>4.098346</v>
      </c>
      <c r="J4006" s="224" t="n">
        <f aca="false">ROUND(D4006/10000,0)</f>
        <v>2018</v>
      </c>
      <c r="K4006" s="224" t="n">
        <f aca="false">ROUND((D4006-J4006*10000)/100,0)</f>
        <v>8</v>
      </c>
      <c r="L4006" s="224" t="n">
        <f aca="false">D4006-J4006*10000-K4006*100</f>
        <v>21</v>
      </c>
      <c r="M4006" s="325" t="n">
        <f aca="false">DATE(J4006,K4006,L4006)</f>
        <v>43333</v>
      </c>
      <c r="N4006" s="222" t="n">
        <f aca="false">M4006+E4006</f>
        <v>43333.6145601852</v>
      </c>
      <c r="O4006" s="0" t="n">
        <v>98.15</v>
      </c>
      <c r="P4006" s="0" t="n">
        <v>4.098346</v>
      </c>
      <c r="Q4006" s="0" t="s">
        <v>288</v>
      </c>
    </row>
    <row r="4007" customFormat="false" ht="15" hidden="false" customHeight="false" outlineLevel="0" collapsed="false">
      <c r="A4007" s="0" t="s">
        <v>2059</v>
      </c>
      <c r="B4007" s="0" t="s">
        <v>288</v>
      </c>
      <c r="C4007" s="0" t="s">
        <v>325</v>
      </c>
      <c r="D4007" s="0" t="n">
        <v>20180821</v>
      </c>
      <c r="E4007" s="0" t="s">
        <v>2757</v>
      </c>
      <c r="F4007" s="0" t="n">
        <v>50000</v>
      </c>
      <c r="G4007" s="0" t="n">
        <v>98.15</v>
      </c>
      <c r="H4007" s="0" t="n">
        <v>4.098346</v>
      </c>
      <c r="J4007" s="224" t="n">
        <f aca="false">ROUND(D4007/10000,0)</f>
        <v>2018</v>
      </c>
      <c r="K4007" s="224" t="n">
        <f aca="false">ROUND((D4007-J4007*10000)/100,0)</f>
        <v>8</v>
      </c>
      <c r="L4007" s="224" t="n">
        <f aca="false">D4007-J4007*10000-K4007*100</f>
        <v>21</v>
      </c>
      <c r="M4007" s="325" t="n">
        <f aca="false">DATE(J4007,K4007,L4007)</f>
        <v>43333</v>
      </c>
      <c r="N4007" s="222" t="n">
        <f aca="false">M4007+E4007</f>
        <v>43333.6145601852</v>
      </c>
      <c r="O4007" s="0" t="n">
        <v>98.15</v>
      </c>
      <c r="P4007" s="0" t="n">
        <v>4.098346</v>
      </c>
      <c r="Q4007" s="0" t="s">
        <v>288</v>
      </c>
    </row>
    <row r="4008" customFormat="false" ht="15" hidden="false" customHeight="false" outlineLevel="0" collapsed="false">
      <c r="A4008" s="0" t="s">
        <v>2059</v>
      </c>
      <c r="B4008" s="0" t="s">
        <v>288</v>
      </c>
      <c r="C4008" s="0" t="s">
        <v>325</v>
      </c>
      <c r="D4008" s="0" t="n">
        <v>20180821</v>
      </c>
      <c r="E4008" s="0" t="s">
        <v>2757</v>
      </c>
      <c r="F4008" s="0" t="n">
        <v>50000</v>
      </c>
      <c r="G4008" s="0" t="n">
        <v>98.25</v>
      </c>
      <c r="H4008" s="0" t="n">
        <v>4.073837</v>
      </c>
      <c r="J4008" s="224" t="n">
        <f aca="false">ROUND(D4008/10000,0)</f>
        <v>2018</v>
      </c>
      <c r="K4008" s="224" t="n">
        <f aca="false">ROUND((D4008-J4008*10000)/100,0)</f>
        <v>8</v>
      </c>
      <c r="L4008" s="224" t="n">
        <f aca="false">D4008-J4008*10000-K4008*100</f>
        <v>21</v>
      </c>
      <c r="M4008" s="325" t="n">
        <f aca="false">DATE(J4008,K4008,L4008)</f>
        <v>43333</v>
      </c>
      <c r="N4008" s="222" t="n">
        <f aca="false">M4008+E4008</f>
        <v>43333.6145601852</v>
      </c>
      <c r="O4008" s="0" t="n">
        <v>98.25</v>
      </c>
      <c r="P4008" s="0" t="n">
        <v>4.073837</v>
      </c>
      <c r="Q4008" s="0" t="s">
        <v>288</v>
      </c>
    </row>
    <row r="4009" customFormat="false" ht="15" hidden="false" customHeight="false" outlineLevel="0" collapsed="false">
      <c r="A4009" s="0" t="s">
        <v>2059</v>
      </c>
      <c r="B4009" s="0" t="s">
        <v>288</v>
      </c>
      <c r="C4009" s="0" t="s">
        <v>325</v>
      </c>
      <c r="D4009" s="0" t="n">
        <v>20180821</v>
      </c>
      <c r="E4009" s="0" t="s">
        <v>2758</v>
      </c>
      <c r="F4009" s="0" t="n">
        <v>30000</v>
      </c>
      <c r="G4009" s="0" t="n">
        <v>98.18</v>
      </c>
      <c r="H4009" s="0" t="n">
        <v>4.09099</v>
      </c>
      <c r="J4009" s="224" t="n">
        <f aca="false">ROUND(D4009/10000,0)</f>
        <v>2018</v>
      </c>
      <c r="K4009" s="224" t="n">
        <f aca="false">ROUND((D4009-J4009*10000)/100,0)</f>
        <v>8</v>
      </c>
      <c r="L4009" s="224" t="n">
        <f aca="false">D4009-J4009*10000-K4009*100</f>
        <v>21</v>
      </c>
      <c r="M4009" s="325" t="n">
        <f aca="false">DATE(J4009,K4009,L4009)</f>
        <v>43333</v>
      </c>
      <c r="N4009" s="222" t="n">
        <f aca="false">M4009+E4009</f>
        <v>43333.6384490741</v>
      </c>
      <c r="O4009" s="0" t="n">
        <v>98.18</v>
      </c>
      <c r="P4009" s="0" t="n">
        <v>4.09099</v>
      </c>
      <c r="Q4009" s="0" t="s">
        <v>288</v>
      </c>
    </row>
    <row r="4010" customFormat="false" ht="15" hidden="false" customHeight="false" outlineLevel="0" collapsed="false">
      <c r="A4010" s="0" t="s">
        <v>2059</v>
      </c>
      <c r="B4010" s="0" t="s">
        <v>288</v>
      </c>
      <c r="C4010" s="0" t="s">
        <v>325</v>
      </c>
      <c r="D4010" s="0" t="n">
        <v>20180821</v>
      </c>
      <c r="E4010" s="0" t="s">
        <v>2759</v>
      </c>
      <c r="F4010" s="0" t="n">
        <v>30000</v>
      </c>
      <c r="G4010" s="0" t="n">
        <v>98.18</v>
      </c>
      <c r="H4010" s="0" t="n">
        <v>4.09099</v>
      </c>
      <c r="J4010" s="224" t="n">
        <f aca="false">ROUND(D4010/10000,0)</f>
        <v>2018</v>
      </c>
      <c r="K4010" s="224" t="n">
        <f aca="false">ROUND((D4010-J4010*10000)/100,0)</f>
        <v>8</v>
      </c>
      <c r="L4010" s="224" t="n">
        <f aca="false">D4010-J4010*10000-K4010*100</f>
        <v>21</v>
      </c>
      <c r="M4010" s="325" t="n">
        <f aca="false">DATE(J4010,K4010,L4010)</f>
        <v>43333</v>
      </c>
      <c r="N4010" s="222" t="n">
        <f aca="false">M4010+E4010</f>
        <v>43333.6384606482</v>
      </c>
      <c r="O4010" s="0" t="n">
        <v>98.18</v>
      </c>
      <c r="P4010" s="0" t="n">
        <v>4.09099</v>
      </c>
      <c r="Q4010" s="0" t="s">
        <v>288</v>
      </c>
    </row>
    <row r="4011" customFormat="false" ht="15" hidden="false" customHeight="false" outlineLevel="0" collapsed="false">
      <c r="A4011" s="0" t="s">
        <v>2059</v>
      </c>
      <c r="B4011" s="0" t="s">
        <v>288</v>
      </c>
      <c r="C4011" s="0" t="s">
        <v>325</v>
      </c>
      <c r="D4011" s="0" t="n">
        <v>20180821</v>
      </c>
      <c r="E4011" s="0" t="s">
        <v>2759</v>
      </c>
      <c r="F4011" s="0" t="n">
        <v>30000</v>
      </c>
      <c r="G4011" s="0" t="n">
        <v>98.28</v>
      </c>
      <c r="H4011" s="0" t="n">
        <v>4.066491</v>
      </c>
      <c r="J4011" s="224" t="n">
        <f aca="false">ROUND(D4011/10000,0)</f>
        <v>2018</v>
      </c>
      <c r="K4011" s="224" t="n">
        <f aca="false">ROUND((D4011-J4011*10000)/100,0)</f>
        <v>8</v>
      </c>
      <c r="L4011" s="224" t="n">
        <f aca="false">D4011-J4011*10000-K4011*100</f>
        <v>21</v>
      </c>
      <c r="M4011" s="325" t="n">
        <f aca="false">DATE(J4011,K4011,L4011)</f>
        <v>43333</v>
      </c>
      <c r="N4011" s="222" t="n">
        <f aca="false">M4011+E4011</f>
        <v>43333.6384606482</v>
      </c>
      <c r="O4011" s="0" t="n">
        <v>98.28</v>
      </c>
      <c r="P4011" s="0" t="n">
        <v>4.066491</v>
      </c>
      <c r="Q4011" s="0" t="s">
        <v>288</v>
      </c>
    </row>
    <row r="4012" customFormat="false" ht="15" hidden="false" customHeight="false" outlineLevel="0" collapsed="false">
      <c r="A4012" s="0" t="s">
        <v>2059</v>
      </c>
      <c r="B4012" s="0" t="s">
        <v>288</v>
      </c>
      <c r="C4012" s="0" t="s">
        <v>325</v>
      </c>
      <c r="D4012" s="0" t="n">
        <v>20180821</v>
      </c>
      <c r="E4012" s="0" t="s">
        <v>2759</v>
      </c>
      <c r="F4012" s="0" t="n">
        <v>30000</v>
      </c>
      <c r="G4012" s="0" t="n">
        <v>98.18</v>
      </c>
      <c r="H4012" s="0" t="n">
        <v>4.09099</v>
      </c>
      <c r="J4012" s="224" t="n">
        <f aca="false">ROUND(D4012/10000,0)</f>
        <v>2018</v>
      </c>
      <c r="K4012" s="224" t="n">
        <f aca="false">ROUND((D4012-J4012*10000)/100,0)</f>
        <v>8</v>
      </c>
      <c r="L4012" s="224" t="n">
        <f aca="false">D4012-J4012*10000-K4012*100</f>
        <v>21</v>
      </c>
      <c r="M4012" s="325" t="n">
        <f aca="false">DATE(J4012,K4012,L4012)</f>
        <v>43333</v>
      </c>
      <c r="N4012" s="222" t="n">
        <f aca="false">M4012+E4012</f>
        <v>43333.6384606482</v>
      </c>
      <c r="O4012" s="0" t="n">
        <v>98.18</v>
      </c>
      <c r="P4012" s="0" t="n">
        <v>4.09099</v>
      </c>
      <c r="Q4012" s="0" t="s">
        <v>288</v>
      </c>
    </row>
    <row r="4013" customFormat="false" ht="15" hidden="false" customHeight="false" outlineLevel="0" collapsed="false">
      <c r="A4013" s="0" t="s">
        <v>2059</v>
      </c>
      <c r="B4013" s="0" t="s">
        <v>288</v>
      </c>
      <c r="C4013" s="0" t="s">
        <v>325</v>
      </c>
      <c r="D4013" s="0" t="n">
        <v>20180821</v>
      </c>
      <c r="E4013" s="0" t="s">
        <v>2760</v>
      </c>
      <c r="F4013" s="0" t="n">
        <v>32000</v>
      </c>
      <c r="G4013" s="0" t="n">
        <v>98.131</v>
      </c>
      <c r="H4013" s="0" t="n">
        <v>4.103006</v>
      </c>
      <c r="J4013" s="224" t="n">
        <f aca="false">ROUND(D4013/10000,0)</f>
        <v>2018</v>
      </c>
      <c r="K4013" s="224" t="n">
        <f aca="false">ROUND((D4013-J4013*10000)/100,0)</f>
        <v>8</v>
      </c>
      <c r="L4013" s="224" t="n">
        <f aca="false">D4013-J4013*10000-K4013*100</f>
        <v>21</v>
      </c>
      <c r="M4013" s="325" t="n">
        <f aca="false">DATE(J4013,K4013,L4013)</f>
        <v>43333</v>
      </c>
      <c r="N4013" s="222" t="n">
        <f aca="false">M4013+E4013</f>
        <v>43333.6467013889</v>
      </c>
      <c r="O4013" s="0" t="n">
        <v>98.131</v>
      </c>
      <c r="P4013" s="0" t="n">
        <v>4.103006</v>
      </c>
      <c r="Q4013" s="0" t="s">
        <v>288</v>
      </c>
    </row>
    <row r="4014" customFormat="false" ht="15" hidden="false" customHeight="false" outlineLevel="0" collapsed="false">
      <c r="A4014" s="0" t="s">
        <v>2059</v>
      </c>
      <c r="B4014" s="0" t="s">
        <v>288</v>
      </c>
      <c r="C4014" s="0" t="s">
        <v>325</v>
      </c>
      <c r="D4014" s="0" t="n">
        <v>20180821</v>
      </c>
      <c r="E4014" s="0" t="s">
        <v>2760</v>
      </c>
      <c r="F4014" s="0" t="n">
        <v>32000</v>
      </c>
      <c r="G4014" s="0" t="n">
        <v>98.131</v>
      </c>
      <c r="H4014" s="0" t="n">
        <v>4.103006</v>
      </c>
      <c r="J4014" s="224" t="n">
        <f aca="false">ROUND(D4014/10000,0)</f>
        <v>2018</v>
      </c>
      <c r="K4014" s="224" t="n">
        <f aca="false">ROUND((D4014-J4014*10000)/100,0)</f>
        <v>8</v>
      </c>
      <c r="L4014" s="224" t="n">
        <f aca="false">D4014-J4014*10000-K4014*100</f>
        <v>21</v>
      </c>
      <c r="M4014" s="325" t="n">
        <f aca="false">DATE(J4014,K4014,L4014)</f>
        <v>43333</v>
      </c>
      <c r="N4014" s="222" t="n">
        <f aca="false">M4014+E4014</f>
        <v>43333.6467013889</v>
      </c>
      <c r="O4014" s="0" t="n">
        <v>98.131</v>
      </c>
      <c r="P4014" s="0" t="n">
        <v>4.103006</v>
      </c>
      <c r="Q4014" s="0" t="s">
        <v>288</v>
      </c>
    </row>
    <row r="4015" customFormat="false" ht="15" hidden="false" customHeight="false" outlineLevel="0" collapsed="false">
      <c r="A4015" s="0" t="s">
        <v>2059</v>
      </c>
      <c r="B4015" s="0" t="s">
        <v>288</v>
      </c>
      <c r="C4015" s="0" t="s">
        <v>325</v>
      </c>
      <c r="D4015" s="0" t="n">
        <v>20180821</v>
      </c>
      <c r="E4015" s="0" t="s">
        <v>2761</v>
      </c>
      <c r="F4015" s="0" t="n">
        <v>15000</v>
      </c>
      <c r="G4015" s="0" t="n">
        <v>98.011</v>
      </c>
      <c r="H4015" s="0" t="n">
        <v>4.132461</v>
      </c>
      <c r="J4015" s="224" t="n">
        <f aca="false">ROUND(D4015/10000,0)</f>
        <v>2018</v>
      </c>
      <c r="K4015" s="224" t="n">
        <f aca="false">ROUND((D4015-J4015*10000)/100,0)</f>
        <v>8</v>
      </c>
      <c r="L4015" s="224" t="n">
        <f aca="false">D4015-J4015*10000-K4015*100</f>
        <v>21</v>
      </c>
      <c r="M4015" s="325" t="n">
        <f aca="false">DATE(J4015,K4015,L4015)</f>
        <v>43333</v>
      </c>
      <c r="N4015" s="222" t="n">
        <f aca="false">M4015+E4015</f>
        <v>43333.6512268519</v>
      </c>
      <c r="O4015" s="0" t="n">
        <v>98.011</v>
      </c>
      <c r="P4015" s="0" t="n">
        <v>4.132461</v>
      </c>
      <c r="Q4015" s="0" t="s">
        <v>288</v>
      </c>
    </row>
    <row r="4016" customFormat="false" ht="15" hidden="false" customHeight="false" outlineLevel="0" collapsed="false">
      <c r="A4016" s="0" t="s">
        <v>2059</v>
      </c>
      <c r="B4016" s="0" t="s">
        <v>288</v>
      </c>
      <c r="C4016" s="0" t="s">
        <v>325</v>
      </c>
      <c r="D4016" s="0" t="n">
        <v>20180821</v>
      </c>
      <c r="E4016" s="0" t="s">
        <v>2761</v>
      </c>
      <c r="F4016" s="0" t="n">
        <v>15000</v>
      </c>
      <c r="G4016" s="0" t="n">
        <v>98.011</v>
      </c>
      <c r="H4016" s="0" t="n">
        <v>4.132461</v>
      </c>
      <c r="J4016" s="224" t="n">
        <f aca="false">ROUND(D4016/10000,0)</f>
        <v>2018</v>
      </c>
      <c r="K4016" s="224" t="n">
        <f aca="false">ROUND((D4016-J4016*10000)/100,0)</f>
        <v>8</v>
      </c>
      <c r="L4016" s="224" t="n">
        <f aca="false">D4016-J4016*10000-K4016*100</f>
        <v>21</v>
      </c>
      <c r="M4016" s="325" t="n">
        <f aca="false">DATE(J4016,K4016,L4016)</f>
        <v>43333</v>
      </c>
      <c r="N4016" s="222" t="n">
        <f aca="false">M4016+E4016</f>
        <v>43333.6512268519</v>
      </c>
      <c r="O4016" s="0" t="n">
        <v>98.011</v>
      </c>
      <c r="P4016" s="0" t="n">
        <v>4.132461</v>
      </c>
      <c r="Q4016" s="0" t="s">
        <v>288</v>
      </c>
    </row>
    <row r="4017" customFormat="false" ht="15" hidden="false" customHeight="false" outlineLevel="0" collapsed="false">
      <c r="A4017" s="0" t="s">
        <v>2059</v>
      </c>
      <c r="B4017" s="0" t="s">
        <v>288</v>
      </c>
      <c r="C4017" s="0" t="s">
        <v>325</v>
      </c>
      <c r="D4017" s="0" t="n">
        <v>20180821</v>
      </c>
      <c r="E4017" s="0" t="s">
        <v>2762</v>
      </c>
      <c r="F4017" s="0" t="n">
        <v>50000</v>
      </c>
      <c r="G4017" s="0" t="n">
        <v>98.069</v>
      </c>
      <c r="H4017" s="0" t="n">
        <v>4.118219</v>
      </c>
      <c r="J4017" s="224" t="n">
        <f aca="false">ROUND(D4017/10000,0)</f>
        <v>2018</v>
      </c>
      <c r="K4017" s="224" t="n">
        <f aca="false">ROUND((D4017-J4017*10000)/100,0)</f>
        <v>8</v>
      </c>
      <c r="L4017" s="224" t="n">
        <f aca="false">D4017-J4017*10000-K4017*100</f>
        <v>21</v>
      </c>
      <c r="M4017" s="325" t="n">
        <f aca="false">DATE(J4017,K4017,L4017)</f>
        <v>43333</v>
      </c>
      <c r="N4017" s="222" t="n">
        <f aca="false">M4017+E4017</f>
        <v>43333.6649305556</v>
      </c>
      <c r="O4017" s="0" t="n">
        <v>98.069</v>
      </c>
      <c r="P4017" s="0" t="n">
        <v>4.118219</v>
      </c>
      <c r="Q4017" s="0" t="s">
        <v>288</v>
      </c>
    </row>
    <row r="4018" customFormat="false" ht="15" hidden="false" customHeight="false" outlineLevel="0" collapsed="false">
      <c r="A4018" s="0" t="s">
        <v>2059</v>
      </c>
      <c r="B4018" s="0" t="s">
        <v>288</v>
      </c>
      <c r="C4018" s="0" t="s">
        <v>325</v>
      </c>
      <c r="D4018" s="0" t="n">
        <v>20180821</v>
      </c>
      <c r="E4018" s="0" t="s">
        <v>2763</v>
      </c>
      <c r="F4018" s="0" t="n">
        <v>50000</v>
      </c>
      <c r="G4018" s="0" t="n">
        <v>98.069</v>
      </c>
      <c r="H4018" s="0" t="n">
        <v>4.118219</v>
      </c>
      <c r="J4018" s="224" t="n">
        <f aca="false">ROUND(D4018/10000,0)</f>
        <v>2018</v>
      </c>
      <c r="K4018" s="224" t="n">
        <f aca="false">ROUND((D4018-J4018*10000)/100,0)</f>
        <v>8</v>
      </c>
      <c r="L4018" s="224" t="n">
        <f aca="false">D4018-J4018*10000-K4018*100</f>
        <v>21</v>
      </c>
      <c r="M4018" s="325" t="n">
        <f aca="false">DATE(J4018,K4018,L4018)</f>
        <v>43333</v>
      </c>
      <c r="N4018" s="222" t="n">
        <f aca="false">M4018+E4018</f>
        <v>43333.7113888889</v>
      </c>
      <c r="O4018" s="0" t="n">
        <v>98.069</v>
      </c>
      <c r="P4018" s="0" t="n">
        <v>4.118219</v>
      </c>
      <c r="Q4018" s="0" t="s">
        <v>288</v>
      </c>
    </row>
    <row r="4019" customFormat="false" ht="15" hidden="false" customHeight="false" outlineLevel="0" collapsed="false">
      <c r="A4019" s="0" t="s">
        <v>2059</v>
      </c>
      <c r="B4019" s="0" t="s">
        <v>288</v>
      </c>
      <c r="C4019" s="0" t="s">
        <v>325</v>
      </c>
      <c r="D4019" s="0" t="n">
        <v>20180821</v>
      </c>
      <c r="E4019" s="0" t="s">
        <v>2763</v>
      </c>
      <c r="F4019" s="0" t="n">
        <v>50000</v>
      </c>
      <c r="G4019" s="0" t="n">
        <v>98.069</v>
      </c>
      <c r="H4019" s="0" t="n">
        <v>4.118219</v>
      </c>
      <c r="J4019" s="224" t="n">
        <f aca="false">ROUND(D4019/10000,0)</f>
        <v>2018</v>
      </c>
      <c r="K4019" s="224" t="n">
        <f aca="false">ROUND((D4019-J4019*10000)/100,0)</f>
        <v>8</v>
      </c>
      <c r="L4019" s="224" t="n">
        <f aca="false">D4019-J4019*10000-K4019*100</f>
        <v>21</v>
      </c>
      <c r="M4019" s="325" t="n">
        <f aca="false">DATE(J4019,K4019,L4019)</f>
        <v>43333</v>
      </c>
      <c r="N4019" s="222" t="n">
        <f aca="false">M4019+E4019</f>
        <v>43333.7113888889</v>
      </c>
      <c r="O4019" s="0" t="n">
        <v>98.069</v>
      </c>
      <c r="P4019" s="0" t="n">
        <v>4.118219</v>
      </c>
      <c r="Q4019" s="0" t="s">
        <v>288</v>
      </c>
    </row>
    <row r="4020" customFormat="false" ht="15" hidden="false" customHeight="false" outlineLevel="0" collapsed="false">
      <c r="A4020" s="0" t="s">
        <v>2059</v>
      </c>
      <c r="B4020" s="0" t="s">
        <v>288</v>
      </c>
      <c r="C4020" s="0" t="s">
        <v>325</v>
      </c>
      <c r="D4020" s="0" t="n">
        <v>20180822</v>
      </c>
      <c r="E4020" s="0" t="s">
        <v>2764</v>
      </c>
      <c r="F4020" s="0" t="n">
        <v>25000</v>
      </c>
      <c r="G4020" s="0" t="n">
        <v>98.23</v>
      </c>
      <c r="H4020" s="0" t="n">
        <v>4.078996</v>
      </c>
      <c r="J4020" s="224" t="n">
        <f aca="false">ROUND(D4020/10000,0)</f>
        <v>2018</v>
      </c>
      <c r="K4020" s="224" t="n">
        <f aca="false">ROUND((D4020-J4020*10000)/100,0)</f>
        <v>8</v>
      </c>
      <c r="L4020" s="224" t="n">
        <f aca="false">D4020-J4020*10000-K4020*100</f>
        <v>22</v>
      </c>
      <c r="M4020" s="325" t="n">
        <f aca="false">DATE(J4020,K4020,L4020)</f>
        <v>43334</v>
      </c>
      <c r="N4020" s="222" t="n">
        <f aca="false">M4020+E4020</f>
        <v>43334.3759375</v>
      </c>
      <c r="O4020" s="0" t="n">
        <v>98.23</v>
      </c>
      <c r="P4020" s="0" t="n">
        <v>4.078996</v>
      </c>
      <c r="Q4020" s="0" t="s">
        <v>288</v>
      </c>
    </row>
    <row r="4021" customFormat="false" ht="15" hidden="false" customHeight="false" outlineLevel="0" collapsed="false">
      <c r="A4021" s="0" t="s">
        <v>2059</v>
      </c>
      <c r="B4021" s="0" t="s">
        <v>288</v>
      </c>
      <c r="C4021" s="0" t="s">
        <v>325</v>
      </c>
      <c r="D4021" s="0" t="n">
        <v>20180822</v>
      </c>
      <c r="E4021" s="0" t="s">
        <v>2764</v>
      </c>
      <c r="F4021" s="0" t="n">
        <v>25000</v>
      </c>
      <c r="G4021" s="0" t="n">
        <v>98.33</v>
      </c>
      <c r="H4021" s="0" t="n">
        <v>4.054497</v>
      </c>
      <c r="J4021" s="224" t="n">
        <f aca="false">ROUND(D4021/10000,0)</f>
        <v>2018</v>
      </c>
      <c r="K4021" s="224" t="n">
        <f aca="false">ROUND((D4021-J4021*10000)/100,0)</f>
        <v>8</v>
      </c>
      <c r="L4021" s="224" t="n">
        <f aca="false">D4021-J4021*10000-K4021*100</f>
        <v>22</v>
      </c>
      <c r="M4021" s="325" t="n">
        <f aca="false">DATE(J4021,K4021,L4021)</f>
        <v>43334</v>
      </c>
      <c r="N4021" s="222" t="n">
        <f aca="false">M4021+E4021</f>
        <v>43334.3759375</v>
      </c>
      <c r="O4021" s="0" t="n">
        <v>98.33</v>
      </c>
      <c r="P4021" s="0" t="n">
        <v>4.054497</v>
      </c>
      <c r="Q4021" s="0" t="s">
        <v>288</v>
      </c>
    </row>
    <row r="4022" customFormat="false" ht="15" hidden="false" customHeight="false" outlineLevel="0" collapsed="false">
      <c r="A4022" s="0" t="s">
        <v>2059</v>
      </c>
      <c r="B4022" s="0" t="s">
        <v>288</v>
      </c>
      <c r="C4022" s="0" t="s">
        <v>325</v>
      </c>
      <c r="D4022" s="0" t="n">
        <v>20180822</v>
      </c>
      <c r="E4022" s="0" t="s">
        <v>2765</v>
      </c>
      <c r="F4022" s="0" t="n">
        <v>10000</v>
      </c>
      <c r="G4022" s="0" t="n">
        <v>98.214</v>
      </c>
      <c r="H4022" s="0" t="n">
        <v>4.082919</v>
      </c>
      <c r="J4022" s="224" t="n">
        <f aca="false">ROUND(D4022/10000,0)</f>
        <v>2018</v>
      </c>
      <c r="K4022" s="224" t="n">
        <f aca="false">ROUND((D4022-J4022*10000)/100,0)</f>
        <v>8</v>
      </c>
      <c r="L4022" s="224" t="n">
        <f aca="false">D4022-J4022*10000-K4022*100</f>
        <v>22</v>
      </c>
      <c r="M4022" s="325" t="n">
        <f aca="false">DATE(J4022,K4022,L4022)</f>
        <v>43334</v>
      </c>
      <c r="N4022" s="222" t="n">
        <f aca="false">M4022+E4022</f>
        <v>43334.3837615741</v>
      </c>
      <c r="O4022" s="0" t="n">
        <v>98.214</v>
      </c>
      <c r="P4022" s="0" t="n">
        <v>4.082919</v>
      </c>
      <c r="Q4022" s="0" t="s">
        <v>288</v>
      </c>
    </row>
    <row r="4023" customFormat="false" ht="15" hidden="false" customHeight="false" outlineLevel="0" collapsed="false">
      <c r="A4023" s="0" t="s">
        <v>2059</v>
      </c>
      <c r="B4023" s="0" t="s">
        <v>288</v>
      </c>
      <c r="C4023" s="0" t="s">
        <v>325</v>
      </c>
      <c r="D4023" s="0" t="n">
        <v>20180822</v>
      </c>
      <c r="E4023" s="0" t="s">
        <v>2766</v>
      </c>
      <c r="F4023" s="0" t="n">
        <v>10000</v>
      </c>
      <c r="G4023" s="0" t="n">
        <v>98.214</v>
      </c>
      <c r="H4023" s="0" t="n">
        <v>4.082919</v>
      </c>
      <c r="J4023" s="224" t="n">
        <f aca="false">ROUND(D4023/10000,0)</f>
        <v>2018</v>
      </c>
      <c r="K4023" s="224" t="n">
        <f aca="false">ROUND((D4023-J4023*10000)/100,0)</f>
        <v>8</v>
      </c>
      <c r="L4023" s="224" t="n">
        <f aca="false">D4023-J4023*10000-K4023*100</f>
        <v>22</v>
      </c>
      <c r="M4023" s="325" t="n">
        <f aca="false">DATE(J4023,K4023,L4023)</f>
        <v>43334</v>
      </c>
      <c r="N4023" s="222" t="n">
        <f aca="false">M4023+E4023</f>
        <v>43334.3840625</v>
      </c>
      <c r="O4023" s="0" t="n">
        <v>98.214</v>
      </c>
      <c r="P4023" s="0" t="n">
        <v>4.082919</v>
      </c>
      <c r="Q4023" s="0" t="s">
        <v>288</v>
      </c>
    </row>
    <row r="4024" customFormat="false" ht="15" hidden="false" customHeight="false" outlineLevel="0" collapsed="false">
      <c r="A4024" s="0" t="s">
        <v>2059</v>
      </c>
      <c r="B4024" s="0" t="s">
        <v>288</v>
      </c>
      <c r="C4024" s="0" t="s">
        <v>325</v>
      </c>
      <c r="D4024" s="0" t="n">
        <v>20180822</v>
      </c>
      <c r="E4024" s="0" t="s">
        <v>2767</v>
      </c>
      <c r="F4024" s="0" t="n">
        <v>15000</v>
      </c>
      <c r="G4024" s="0" t="n">
        <v>98.2</v>
      </c>
      <c r="H4024" s="0" t="n">
        <v>4.086351</v>
      </c>
      <c r="J4024" s="224" t="n">
        <f aca="false">ROUND(D4024/10000,0)</f>
        <v>2018</v>
      </c>
      <c r="K4024" s="224" t="n">
        <f aca="false">ROUND((D4024-J4024*10000)/100,0)</f>
        <v>8</v>
      </c>
      <c r="L4024" s="224" t="n">
        <f aca="false">D4024-J4024*10000-K4024*100</f>
        <v>22</v>
      </c>
      <c r="M4024" s="325" t="n">
        <f aca="false">DATE(J4024,K4024,L4024)</f>
        <v>43334</v>
      </c>
      <c r="N4024" s="222" t="n">
        <f aca="false">M4024+E4024</f>
        <v>43334.4151388889</v>
      </c>
      <c r="O4024" s="0" t="n">
        <v>98.2</v>
      </c>
      <c r="P4024" s="0" t="n">
        <v>4.086351</v>
      </c>
      <c r="Q4024" s="0" t="s">
        <v>288</v>
      </c>
    </row>
    <row r="4025" customFormat="false" ht="15" hidden="false" customHeight="false" outlineLevel="0" collapsed="false">
      <c r="A4025" s="0" t="s">
        <v>2059</v>
      </c>
      <c r="B4025" s="0" t="s">
        <v>288</v>
      </c>
      <c r="C4025" s="0" t="s">
        <v>325</v>
      </c>
      <c r="D4025" s="0" t="n">
        <v>20180822</v>
      </c>
      <c r="E4025" s="0" t="s">
        <v>2768</v>
      </c>
      <c r="F4025" s="0" t="n">
        <v>15000</v>
      </c>
      <c r="G4025" s="0" t="n">
        <v>98.2</v>
      </c>
      <c r="H4025" s="0" t="n">
        <v>4.086351</v>
      </c>
      <c r="J4025" s="224" t="n">
        <f aca="false">ROUND(D4025/10000,0)</f>
        <v>2018</v>
      </c>
      <c r="K4025" s="224" t="n">
        <f aca="false">ROUND((D4025-J4025*10000)/100,0)</f>
        <v>8</v>
      </c>
      <c r="L4025" s="224" t="n">
        <f aca="false">D4025-J4025*10000-K4025*100</f>
        <v>22</v>
      </c>
      <c r="M4025" s="325" t="n">
        <f aca="false">DATE(J4025,K4025,L4025)</f>
        <v>43334</v>
      </c>
      <c r="N4025" s="222" t="n">
        <f aca="false">M4025+E4025</f>
        <v>43334.415150463</v>
      </c>
      <c r="O4025" s="0" t="n">
        <v>98.2</v>
      </c>
      <c r="P4025" s="0" t="n">
        <v>4.086351</v>
      </c>
      <c r="Q4025" s="0" t="s">
        <v>288</v>
      </c>
    </row>
    <row r="4026" customFormat="false" ht="15" hidden="false" customHeight="false" outlineLevel="0" collapsed="false">
      <c r="A4026" s="0" t="s">
        <v>2059</v>
      </c>
      <c r="B4026" s="0" t="s">
        <v>288</v>
      </c>
      <c r="C4026" s="0" t="s">
        <v>325</v>
      </c>
      <c r="D4026" s="0" t="n">
        <v>20180822</v>
      </c>
      <c r="E4026" s="0" t="s">
        <v>2768</v>
      </c>
      <c r="F4026" s="0" t="n">
        <v>15000</v>
      </c>
      <c r="G4026" s="0" t="n">
        <v>99.55</v>
      </c>
      <c r="H4026" s="0" t="n">
        <v>3.757922</v>
      </c>
      <c r="J4026" s="224" t="n">
        <f aca="false">ROUND(D4026/10000,0)</f>
        <v>2018</v>
      </c>
      <c r="K4026" s="224" t="n">
        <f aca="false">ROUND((D4026-J4026*10000)/100,0)</f>
        <v>8</v>
      </c>
      <c r="L4026" s="224" t="n">
        <f aca="false">D4026-J4026*10000-K4026*100</f>
        <v>22</v>
      </c>
      <c r="M4026" s="325" t="n">
        <f aca="false">DATE(J4026,K4026,L4026)</f>
        <v>43334</v>
      </c>
      <c r="N4026" s="222" t="n">
        <f aca="false">M4026+E4026</f>
        <v>43334.415150463</v>
      </c>
      <c r="O4026" s="0" t="n">
        <v>99.55</v>
      </c>
      <c r="P4026" s="0" t="n">
        <v>3.757922</v>
      </c>
      <c r="Q4026" s="0" t="s">
        <v>288</v>
      </c>
    </row>
    <row r="4027" customFormat="false" ht="15" hidden="false" customHeight="false" outlineLevel="0" collapsed="false">
      <c r="A4027" s="0" t="s">
        <v>2059</v>
      </c>
      <c r="B4027" s="0" t="s">
        <v>288</v>
      </c>
      <c r="C4027" s="0" t="s">
        <v>325</v>
      </c>
      <c r="D4027" s="0" t="n">
        <v>20180822</v>
      </c>
      <c r="E4027" s="0" t="s">
        <v>2769</v>
      </c>
      <c r="F4027" s="0" t="n">
        <v>200000</v>
      </c>
      <c r="G4027" s="0" t="n">
        <v>98.17</v>
      </c>
      <c r="H4027" s="0" t="n">
        <v>4.093709</v>
      </c>
      <c r="J4027" s="224" t="n">
        <f aca="false">ROUND(D4027/10000,0)</f>
        <v>2018</v>
      </c>
      <c r="K4027" s="224" t="n">
        <f aca="false">ROUND((D4027-J4027*10000)/100,0)</f>
        <v>8</v>
      </c>
      <c r="L4027" s="224" t="n">
        <f aca="false">D4027-J4027*10000-K4027*100</f>
        <v>22</v>
      </c>
      <c r="M4027" s="325" t="n">
        <f aca="false">DATE(J4027,K4027,L4027)</f>
        <v>43334</v>
      </c>
      <c r="N4027" s="222" t="n">
        <f aca="false">M4027+E4027</f>
        <v>43334.4331828704</v>
      </c>
      <c r="O4027" s="0" t="n">
        <v>98.17</v>
      </c>
      <c r="P4027" s="0" t="n">
        <v>4.093709</v>
      </c>
      <c r="Q4027" s="0" t="s">
        <v>288</v>
      </c>
    </row>
    <row r="4028" customFormat="false" ht="15" hidden="false" customHeight="false" outlineLevel="0" collapsed="false">
      <c r="A4028" s="0" t="s">
        <v>2059</v>
      </c>
      <c r="B4028" s="0" t="s">
        <v>288</v>
      </c>
      <c r="C4028" s="0" t="s">
        <v>325</v>
      </c>
      <c r="D4028" s="0" t="n">
        <v>20180822</v>
      </c>
      <c r="E4028" s="0" t="s">
        <v>2769</v>
      </c>
      <c r="F4028" s="0" t="n">
        <v>200000</v>
      </c>
      <c r="G4028" s="0" t="n">
        <v>99.397</v>
      </c>
      <c r="H4028" s="0" t="n">
        <v>3.794883</v>
      </c>
      <c r="J4028" s="224" t="n">
        <f aca="false">ROUND(D4028/10000,0)</f>
        <v>2018</v>
      </c>
      <c r="K4028" s="224" t="n">
        <f aca="false">ROUND((D4028-J4028*10000)/100,0)</f>
        <v>8</v>
      </c>
      <c r="L4028" s="224" t="n">
        <f aca="false">D4028-J4028*10000-K4028*100</f>
        <v>22</v>
      </c>
      <c r="M4028" s="325" t="n">
        <f aca="false">DATE(J4028,K4028,L4028)</f>
        <v>43334</v>
      </c>
      <c r="N4028" s="222" t="n">
        <f aca="false">M4028+E4028</f>
        <v>43334.4331828704</v>
      </c>
      <c r="O4028" s="0" t="n">
        <v>99.397</v>
      </c>
      <c r="P4028" s="0" t="n">
        <v>3.794883</v>
      </c>
      <c r="Q4028" s="0" t="s">
        <v>288</v>
      </c>
    </row>
    <row r="4029" customFormat="false" ht="15" hidden="false" customHeight="false" outlineLevel="0" collapsed="false">
      <c r="A4029" s="0" t="s">
        <v>2059</v>
      </c>
      <c r="B4029" s="0" t="s">
        <v>288</v>
      </c>
      <c r="C4029" s="0" t="s">
        <v>325</v>
      </c>
      <c r="D4029" s="0" t="n">
        <v>20180822</v>
      </c>
      <c r="E4029" s="0" t="s">
        <v>2770</v>
      </c>
      <c r="F4029" s="0" t="n">
        <v>149000</v>
      </c>
      <c r="G4029" s="0" t="n">
        <v>98.047</v>
      </c>
      <c r="H4029" s="0" t="n">
        <v>4.123905</v>
      </c>
      <c r="J4029" s="224" t="n">
        <f aca="false">ROUND(D4029/10000,0)</f>
        <v>2018</v>
      </c>
      <c r="K4029" s="224" t="n">
        <f aca="false">ROUND((D4029-J4029*10000)/100,0)</f>
        <v>8</v>
      </c>
      <c r="L4029" s="224" t="n">
        <f aca="false">D4029-J4029*10000-K4029*100</f>
        <v>22</v>
      </c>
      <c r="M4029" s="325" t="n">
        <f aca="false">DATE(J4029,K4029,L4029)</f>
        <v>43334</v>
      </c>
      <c r="N4029" s="222" t="n">
        <f aca="false">M4029+E4029</f>
        <v>43334.4340509259</v>
      </c>
      <c r="O4029" s="0" t="n">
        <v>98.047</v>
      </c>
      <c r="P4029" s="0" t="n">
        <v>4.123905</v>
      </c>
      <c r="Q4029" s="0" t="s">
        <v>288</v>
      </c>
    </row>
    <row r="4030" customFormat="false" ht="15" hidden="false" customHeight="false" outlineLevel="0" collapsed="false">
      <c r="A4030" s="0" t="s">
        <v>2059</v>
      </c>
      <c r="B4030" s="0" t="s">
        <v>288</v>
      </c>
      <c r="C4030" s="0" t="s">
        <v>325</v>
      </c>
      <c r="D4030" s="0" t="n">
        <v>20180822</v>
      </c>
      <c r="E4030" s="0" t="s">
        <v>2771</v>
      </c>
      <c r="F4030" s="0" t="n">
        <v>20000</v>
      </c>
      <c r="G4030" s="0" t="n">
        <v>98.133</v>
      </c>
      <c r="H4030" s="0" t="n">
        <v>4.102788</v>
      </c>
      <c r="J4030" s="224" t="n">
        <f aca="false">ROUND(D4030/10000,0)</f>
        <v>2018</v>
      </c>
      <c r="K4030" s="224" t="n">
        <f aca="false">ROUND((D4030-J4030*10000)/100,0)</f>
        <v>8</v>
      </c>
      <c r="L4030" s="224" t="n">
        <f aca="false">D4030-J4030*10000-K4030*100</f>
        <v>22</v>
      </c>
      <c r="M4030" s="325" t="n">
        <f aca="false">DATE(J4030,K4030,L4030)</f>
        <v>43334</v>
      </c>
      <c r="N4030" s="222" t="n">
        <f aca="false">M4030+E4030</f>
        <v>43334.4497916667</v>
      </c>
      <c r="O4030" s="0" t="n">
        <v>98.133</v>
      </c>
      <c r="P4030" s="0" t="n">
        <v>4.102788</v>
      </c>
      <c r="Q4030" s="0" t="s">
        <v>288</v>
      </c>
    </row>
    <row r="4031" customFormat="false" ht="15" hidden="false" customHeight="false" outlineLevel="0" collapsed="false">
      <c r="A4031" s="0" t="s">
        <v>2059</v>
      </c>
      <c r="B4031" s="0" t="s">
        <v>288</v>
      </c>
      <c r="C4031" s="0" t="s">
        <v>325</v>
      </c>
      <c r="D4031" s="0" t="n">
        <v>20180822</v>
      </c>
      <c r="E4031" s="0" t="s">
        <v>2772</v>
      </c>
      <c r="F4031" s="0" t="n">
        <v>20000</v>
      </c>
      <c r="G4031" s="0" t="n">
        <v>98.233</v>
      </c>
      <c r="H4031" s="0" t="n">
        <v>4.078261</v>
      </c>
      <c r="J4031" s="224" t="n">
        <f aca="false">ROUND(D4031/10000,0)</f>
        <v>2018</v>
      </c>
      <c r="K4031" s="224" t="n">
        <f aca="false">ROUND((D4031-J4031*10000)/100,0)</f>
        <v>8</v>
      </c>
      <c r="L4031" s="224" t="n">
        <f aca="false">D4031-J4031*10000-K4031*100</f>
        <v>22</v>
      </c>
      <c r="M4031" s="325" t="n">
        <f aca="false">DATE(J4031,K4031,L4031)</f>
        <v>43334</v>
      </c>
      <c r="N4031" s="222" t="n">
        <f aca="false">M4031+E4031</f>
        <v>43334.4499421296</v>
      </c>
      <c r="O4031" s="0" t="n">
        <v>98.233</v>
      </c>
      <c r="P4031" s="0" t="n">
        <v>4.078261</v>
      </c>
      <c r="Q4031" s="0" t="s">
        <v>288</v>
      </c>
    </row>
    <row r="4032" customFormat="false" ht="15" hidden="false" customHeight="false" outlineLevel="0" collapsed="false">
      <c r="A4032" s="0" t="s">
        <v>2059</v>
      </c>
      <c r="B4032" s="0" t="s">
        <v>288</v>
      </c>
      <c r="C4032" s="0" t="s">
        <v>325</v>
      </c>
      <c r="D4032" s="0" t="n">
        <v>20180822</v>
      </c>
      <c r="E4032" s="0" t="s">
        <v>2772</v>
      </c>
      <c r="F4032" s="0" t="n">
        <v>20000</v>
      </c>
      <c r="G4032" s="0" t="n">
        <v>98.133</v>
      </c>
      <c r="H4032" s="0" t="n">
        <v>4.102788</v>
      </c>
      <c r="J4032" s="224" t="n">
        <f aca="false">ROUND(D4032/10000,0)</f>
        <v>2018</v>
      </c>
      <c r="K4032" s="224" t="n">
        <f aca="false">ROUND((D4032-J4032*10000)/100,0)</f>
        <v>8</v>
      </c>
      <c r="L4032" s="224" t="n">
        <f aca="false">D4032-J4032*10000-K4032*100</f>
        <v>22</v>
      </c>
      <c r="M4032" s="325" t="n">
        <f aca="false">DATE(J4032,K4032,L4032)</f>
        <v>43334</v>
      </c>
      <c r="N4032" s="222" t="n">
        <f aca="false">M4032+E4032</f>
        <v>43334.4499421296</v>
      </c>
      <c r="O4032" s="0" t="n">
        <v>98.133</v>
      </c>
      <c r="P4032" s="0" t="n">
        <v>4.102788</v>
      </c>
      <c r="Q4032" s="0" t="s">
        <v>288</v>
      </c>
    </row>
    <row r="4033" customFormat="false" ht="15" hidden="false" customHeight="false" outlineLevel="0" collapsed="false">
      <c r="A4033" s="0" t="s">
        <v>2059</v>
      </c>
      <c r="B4033" s="0" t="s">
        <v>288</v>
      </c>
      <c r="C4033" s="0" t="s">
        <v>325</v>
      </c>
      <c r="D4033" s="0" t="n">
        <v>20180822</v>
      </c>
      <c r="E4033" s="0" t="s">
        <v>2772</v>
      </c>
      <c r="F4033" s="0" t="n">
        <v>20000</v>
      </c>
      <c r="G4033" s="0" t="n">
        <v>98.133</v>
      </c>
      <c r="H4033" s="0" t="n">
        <v>4.102788</v>
      </c>
      <c r="J4033" s="224" t="n">
        <f aca="false">ROUND(D4033/10000,0)</f>
        <v>2018</v>
      </c>
      <c r="K4033" s="224" t="n">
        <f aca="false">ROUND((D4033-J4033*10000)/100,0)</f>
        <v>8</v>
      </c>
      <c r="L4033" s="224" t="n">
        <f aca="false">D4033-J4033*10000-K4033*100</f>
        <v>22</v>
      </c>
      <c r="M4033" s="325" t="n">
        <f aca="false">DATE(J4033,K4033,L4033)</f>
        <v>43334</v>
      </c>
      <c r="N4033" s="222" t="n">
        <f aca="false">M4033+E4033</f>
        <v>43334.4499421296</v>
      </c>
      <c r="O4033" s="0" t="n">
        <v>98.133</v>
      </c>
      <c r="P4033" s="0" t="n">
        <v>4.102788</v>
      </c>
      <c r="Q4033" s="0" t="s">
        <v>288</v>
      </c>
    </row>
    <row r="4034" customFormat="false" ht="15" hidden="false" customHeight="false" outlineLevel="0" collapsed="false">
      <c r="A4034" s="0" t="s">
        <v>2059</v>
      </c>
      <c r="B4034" s="0" t="s">
        <v>288</v>
      </c>
      <c r="C4034" s="0" t="s">
        <v>325</v>
      </c>
      <c r="D4034" s="0" t="n">
        <v>20180822</v>
      </c>
      <c r="E4034" s="0" t="s">
        <v>2773</v>
      </c>
      <c r="F4034" s="0" t="n">
        <v>3000</v>
      </c>
      <c r="G4034" s="0" t="n">
        <v>97.953</v>
      </c>
      <c r="H4034" s="0" t="n">
        <v>4.147011</v>
      </c>
      <c r="J4034" s="224" t="n">
        <f aca="false">ROUND(D4034/10000,0)</f>
        <v>2018</v>
      </c>
      <c r="K4034" s="224" t="n">
        <f aca="false">ROUND((D4034-J4034*10000)/100,0)</f>
        <v>8</v>
      </c>
      <c r="L4034" s="224" t="n">
        <f aca="false">D4034-J4034*10000-K4034*100</f>
        <v>22</v>
      </c>
      <c r="M4034" s="325" t="n">
        <f aca="false">DATE(J4034,K4034,L4034)</f>
        <v>43334</v>
      </c>
      <c r="N4034" s="222" t="n">
        <f aca="false">M4034+E4034</f>
        <v>43334.459212963</v>
      </c>
      <c r="O4034" s="0" t="n">
        <v>97.953</v>
      </c>
      <c r="P4034" s="0" t="n">
        <v>4.147011</v>
      </c>
      <c r="Q4034" s="0" t="s">
        <v>288</v>
      </c>
    </row>
    <row r="4035" customFormat="false" ht="15" hidden="false" customHeight="false" outlineLevel="0" collapsed="false">
      <c r="A4035" s="0" t="s">
        <v>2059</v>
      </c>
      <c r="B4035" s="0" t="s">
        <v>288</v>
      </c>
      <c r="C4035" s="0" t="s">
        <v>325</v>
      </c>
      <c r="D4035" s="0" t="n">
        <v>20180822</v>
      </c>
      <c r="E4035" s="0" t="s">
        <v>2774</v>
      </c>
      <c r="F4035" s="0" t="n">
        <v>10000</v>
      </c>
      <c r="G4035" s="0" t="n">
        <v>98.131</v>
      </c>
      <c r="H4035" s="0" t="n">
        <v>4.103279</v>
      </c>
      <c r="J4035" s="224" t="n">
        <f aca="false">ROUND(D4035/10000,0)</f>
        <v>2018</v>
      </c>
      <c r="K4035" s="224" t="n">
        <f aca="false">ROUND((D4035-J4035*10000)/100,0)</f>
        <v>8</v>
      </c>
      <c r="L4035" s="224" t="n">
        <f aca="false">D4035-J4035*10000-K4035*100</f>
        <v>22</v>
      </c>
      <c r="M4035" s="325" t="n">
        <f aca="false">DATE(J4035,K4035,L4035)</f>
        <v>43334</v>
      </c>
      <c r="N4035" s="222" t="n">
        <f aca="false">M4035+E4035</f>
        <v>43334.4642708333</v>
      </c>
      <c r="O4035" s="0" t="n">
        <v>98.131</v>
      </c>
      <c r="P4035" s="0" t="n">
        <v>4.103279</v>
      </c>
      <c r="Q4035" s="0" t="s">
        <v>288</v>
      </c>
    </row>
    <row r="4036" customFormat="false" ht="15" hidden="false" customHeight="false" outlineLevel="0" collapsed="false">
      <c r="A4036" s="0" t="s">
        <v>2059</v>
      </c>
      <c r="B4036" s="0" t="s">
        <v>288</v>
      </c>
      <c r="C4036" s="0" t="s">
        <v>325</v>
      </c>
      <c r="D4036" s="0" t="n">
        <v>20180822</v>
      </c>
      <c r="E4036" s="0" t="s">
        <v>2774</v>
      </c>
      <c r="F4036" s="0" t="n">
        <v>10000</v>
      </c>
      <c r="G4036" s="0" t="n">
        <v>98.131</v>
      </c>
      <c r="H4036" s="0" t="n">
        <v>4.103279</v>
      </c>
      <c r="J4036" s="224" t="n">
        <f aca="false">ROUND(D4036/10000,0)</f>
        <v>2018</v>
      </c>
      <c r="K4036" s="224" t="n">
        <f aca="false">ROUND((D4036-J4036*10000)/100,0)</f>
        <v>8</v>
      </c>
      <c r="L4036" s="224" t="n">
        <f aca="false">D4036-J4036*10000-K4036*100</f>
        <v>22</v>
      </c>
      <c r="M4036" s="325" t="n">
        <f aca="false">DATE(J4036,K4036,L4036)</f>
        <v>43334</v>
      </c>
      <c r="N4036" s="222" t="n">
        <f aca="false">M4036+E4036</f>
        <v>43334.4642708333</v>
      </c>
      <c r="O4036" s="0" t="n">
        <v>98.131</v>
      </c>
      <c r="P4036" s="0" t="n">
        <v>4.103279</v>
      </c>
      <c r="Q4036" s="0" t="s">
        <v>288</v>
      </c>
    </row>
    <row r="4037" customFormat="false" ht="15" hidden="false" customHeight="false" outlineLevel="0" collapsed="false">
      <c r="A4037" s="0" t="s">
        <v>2059</v>
      </c>
      <c r="B4037" s="0" t="s">
        <v>288</v>
      </c>
      <c r="C4037" s="0" t="s">
        <v>325</v>
      </c>
      <c r="D4037" s="0" t="n">
        <v>20180822</v>
      </c>
      <c r="E4037" s="0" t="s">
        <v>2775</v>
      </c>
      <c r="F4037" s="0" t="n">
        <v>10000</v>
      </c>
      <c r="G4037" s="0" t="n">
        <v>98.131</v>
      </c>
      <c r="H4037" s="0" t="n">
        <v>4.103279</v>
      </c>
      <c r="J4037" s="224" t="n">
        <f aca="false">ROUND(D4037/10000,0)</f>
        <v>2018</v>
      </c>
      <c r="K4037" s="224" t="n">
        <f aca="false">ROUND((D4037-J4037*10000)/100,0)</f>
        <v>8</v>
      </c>
      <c r="L4037" s="224" t="n">
        <f aca="false">D4037-J4037*10000-K4037*100</f>
        <v>22</v>
      </c>
      <c r="M4037" s="325" t="n">
        <f aca="false">DATE(J4037,K4037,L4037)</f>
        <v>43334</v>
      </c>
      <c r="N4037" s="222" t="n">
        <f aca="false">M4037+E4037</f>
        <v>43334.4643171296</v>
      </c>
      <c r="O4037" s="0" t="n">
        <v>98.131</v>
      </c>
      <c r="P4037" s="0" t="n">
        <v>4.103279</v>
      </c>
      <c r="Q4037" s="0" t="s">
        <v>288</v>
      </c>
    </row>
    <row r="4038" customFormat="false" ht="15" hidden="false" customHeight="false" outlineLevel="0" collapsed="false">
      <c r="A4038" s="0" t="s">
        <v>2059</v>
      </c>
      <c r="B4038" s="0" t="s">
        <v>288</v>
      </c>
      <c r="C4038" s="0" t="s">
        <v>325</v>
      </c>
      <c r="D4038" s="0" t="n">
        <v>20180822</v>
      </c>
      <c r="E4038" s="0" t="s">
        <v>2776</v>
      </c>
      <c r="F4038" s="0" t="n">
        <v>25000</v>
      </c>
      <c r="G4038" s="0" t="n">
        <v>98.136</v>
      </c>
      <c r="H4038" s="0" t="n">
        <v>4.102052</v>
      </c>
      <c r="J4038" s="224" t="n">
        <f aca="false">ROUND(D4038/10000,0)</f>
        <v>2018</v>
      </c>
      <c r="K4038" s="224" t="n">
        <f aca="false">ROUND((D4038-J4038*10000)/100,0)</f>
        <v>8</v>
      </c>
      <c r="L4038" s="224" t="n">
        <f aca="false">D4038-J4038*10000-K4038*100</f>
        <v>22</v>
      </c>
      <c r="M4038" s="325" t="n">
        <f aca="false">DATE(J4038,K4038,L4038)</f>
        <v>43334</v>
      </c>
      <c r="N4038" s="222" t="n">
        <f aca="false">M4038+E4038</f>
        <v>43334.469375</v>
      </c>
      <c r="O4038" s="0" t="n">
        <v>98.136</v>
      </c>
      <c r="P4038" s="0" t="n">
        <v>4.102052</v>
      </c>
      <c r="Q4038" s="0" t="s">
        <v>288</v>
      </c>
    </row>
    <row r="4039" customFormat="false" ht="15" hidden="false" customHeight="false" outlineLevel="0" collapsed="false">
      <c r="A4039" s="0" t="s">
        <v>2059</v>
      </c>
      <c r="B4039" s="0" t="s">
        <v>288</v>
      </c>
      <c r="C4039" s="0" t="s">
        <v>325</v>
      </c>
      <c r="D4039" s="0" t="n">
        <v>20180822</v>
      </c>
      <c r="E4039" s="0" t="s">
        <v>2776</v>
      </c>
      <c r="F4039" s="0" t="n">
        <v>25000</v>
      </c>
      <c r="G4039" s="0" t="n">
        <v>98.461</v>
      </c>
      <c r="H4039" s="0" t="n">
        <v>4.022447</v>
      </c>
      <c r="J4039" s="224" t="n">
        <f aca="false">ROUND(D4039/10000,0)</f>
        <v>2018</v>
      </c>
      <c r="K4039" s="224" t="n">
        <f aca="false">ROUND((D4039-J4039*10000)/100,0)</f>
        <v>8</v>
      </c>
      <c r="L4039" s="224" t="n">
        <f aca="false">D4039-J4039*10000-K4039*100</f>
        <v>22</v>
      </c>
      <c r="M4039" s="325" t="n">
        <f aca="false">DATE(J4039,K4039,L4039)</f>
        <v>43334</v>
      </c>
      <c r="N4039" s="222" t="n">
        <f aca="false">M4039+E4039</f>
        <v>43334.469375</v>
      </c>
      <c r="O4039" s="0" t="n">
        <v>98.461</v>
      </c>
      <c r="P4039" s="0" t="n">
        <v>4.022447</v>
      </c>
      <c r="Q4039" s="0" t="s">
        <v>288</v>
      </c>
    </row>
    <row r="4040" customFormat="false" ht="15" hidden="false" customHeight="false" outlineLevel="0" collapsed="false">
      <c r="A4040" s="0" t="s">
        <v>2059</v>
      </c>
      <c r="B4040" s="0" t="s">
        <v>288</v>
      </c>
      <c r="C4040" s="0" t="s">
        <v>325</v>
      </c>
      <c r="D4040" s="0" t="n">
        <v>20180822</v>
      </c>
      <c r="E4040" s="0" t="s">
        <v>2777</v>
      </c>
      <c r="F4040" s="0" t="n">
        <v>25000</v>
      </c>
      <c r="G4040" s="0" t="n">
        <v>99.12</v>
      </c>
      <c r="H4040" s="0" t="n">
        <v>3.861968</v>
      </c>
      <c r="J4040" s="224" t="n">
        <f aca="false">ROUND(D4040/10000,0)</f>
        <v>2018</v>
      </c>
      <c r="K4040" s="224" t="n">
        <f aca="false">ROUND((D4040-J4040*10000)/100,0)</f>
        <v>8</v>
      </c>
      <c r="L4040" s="224" t="n">
        <f aca="false">D4040-J4040*10000-K4040*100</f>
        <v>22</v>
      </c>
      <c r="M4040" s="325" t="n">
        <f aca="false">DATE(J4040,K4040,L4040)</f>
        <v>43334</v>
      </c>
      <c r="N4040" s="222" t="n">
        <f aca="false">M4040+E4040</f>
        <v>43334.5048032407</v>
      </c>
      <c r="O4040" s="0" t="n">
        <v>99.12</v>
      </c>
      <c r="P4040" s="0" t="n">
        <v>3.861968</v>
      </c>
      <c r="Q4040" s="0" t="s">
        <v>288</v>
      </c>
    </row>
    <row r="4041" customFormat="false" ht="15" hidden="false" customHeight="false" outlineLevel="0" collapsed="false">
      <c r="A4041" s="0" t="s">
        <v>2059</v>
      </c>
      <c r="B4041" s="0" t="s">
        <v>288</v>
      </c>
      <c r="C4041" s="0" t="s">
        <v>325</v>
      </c>
      <c r="D4041" s="0" t="n">
        <v>20180822</v>
      </c>
      <c r="E4041" s="0" t="s">
        <v>2777</v>
      </c>
      <c r="F4041" s="0" t="n">
        <v>25000</v>
      </c>
      <c r="G4041" s="0" t="n">
        <v>98.12</v>
      </c>
      <c r="H4041" s="0" t="n">
        <v>4.105979</v>
      </c>
      <c r="J4041" s="224" t="n">
        <f aca="false">ROUND(D4041/10000,0)</f>
        <v>2018</v>
      </c>
      <c r="K4041" s="224" t="n">
        <f aca="false">ROUND((D4041-J4041*10000)/100,0)</f>
        <v>8</v>
      </c>
      <c r="L4041" s="224" t="n">
        <f aca="false">D4041-J4041*10000-K4041*100</f>
        <v>22</v>
      </c>
      <c r="M4041" s="325" t="n">
        <f aca="false">DATE(J4041,K4041,L4041)</f>
        <v>43334</v>
      </c>
      <c r="N4041" s="222" t="n">
        <f aca="false">M4041+E4041</f>
        <v>43334.5048032407</v>
      </c>
      <c r="O4041" s="0" t="n">
        <v>98.12</v>
      </c>
      <c r="P4041" s="0" t="n">
        <v>4.105979</v>
      </c>
      <c r="Q4041" s="0" t="s">
        <v>288</v>
      </c>
    </row>
    <row r="4042" customFormat="false" ht="15" hidden="false" customHeight="false" outlineLevel="0" collapsed="false">
      <c r="A4042" s="0" t="s">
        <v>2059</v>
      </c>
      <c r="B4042" s="0" t="s">
        <v>288</v>
      </c>
      <c r="C4042" s="0" t="s">
        <v>325</v>
      </c>
      <c r="D4042" s="0" t="n">
        <v>20180822</v>
      </c>
      <c r="E4042" s="0" t="s">
        <v>2778</v>
      </c>
      <c r="F4042" s="0" t="n">
        <v>10000</v>
      </c>
      <c r="G4042" s="0" t="n">
        <v>98.11</v>
      </c>
      <c r="H4042" s="0" t="n">
        <v>4.108433</v>
      </c>
      <c r="J4042" s="224" t="n">
        <f aca="false">ROUND(D4042/10000,0)</f>
        <v>2018</v>
      </c>
      <c r="K4042" s="224" t="n">
        <f aca="false">ROUND((D4042-J4042*10000)/100,0)</f>
        <v>8</v>
      </c>
      <c r="L4042" s="224" t="n">
        <f aca="false">D4042-J4042*10000-K4042*100</f>
        <v>22</v>
      </c>
      <c r="M4042" s="325" t="n">
        <f aca="false">DATE(J4042,K4042,L4042)</f>
        <v>43334</v>
      </c>
      <c r="N4042" s="222" t="n">
        <f aca="false">M4042+E4042</f>
        <v>43334.5061342593</v>
      </c>
      <c r="O4042" s="0" t="n">
        <v>98.11</v>
      </c>
      <c r="P4042" s="0" t="n">
        <v>4.108433</v>
      </c>
      <c r="Q4042" s="0" t="s">
        <v>288</v>
      </c>
    </row>
    <row r="4043" customFormat="false" ht="15" hidden="false" customHeight="false" outlineLevel="0" collapsed="false">
      <c r="A4043" s="0" t="s">
        <v>2059</v>
      </c>
      <c r="B4043" s="0" t="s">
        <v>288</v>
      </c>
      <c r="C4043" s="0" t="s">
        <v>325</v>
      </c>
      <c r="D4043" s="0" t="n">
        <v>20180822</v>
      </c>
      <c r="E4043" s="0" t="s">
        <v>2779</v>
      </c>
      <c r="F4043" s="0" t="n">
        <v>10000</v>
      </c>
      <c r="G4043" s="0" t="n">
        <v>98.11</v>
      </c>
      <c r="H4043" s="0" t="n">
        <v>4.108433</v>
      </c>
      <c r="J4043" s="224" t="n">
        <f aca="false">ROUND(D4043/10000,0)</f>
        <v>2018</v>
      </c>
      <c r="K4043" s="224" t="n">
        <f aca="false">ROUND((D4043-J4043*10000)/100,0)</f>
        <v>8</v>
      </c>
      <c r="L4043" s="224" t="n">
        <f aca="false">D4043-J4043*10000-K4043*100</f>
        <v>22</v>
      </c>
      <c r="M4043" s="325" t="n">
        <f aca="false">DATE(J4043,K4043,L4043)</f>
        <v>43334</v>
      </c>
      <c r="N4043" s="222" t="n">
        <f aca="false">M4043+E4043</f>
        <v>43334.5064236111</v>
      </c>
      <c r="O4043" s="0" t="n">
        <v>98.11</v>
      </c>
      <c r="P4043" s="0" t="n">
        <v>4.108433</v>
      </c>
      <c r="Q4043" s="0" t="s">
        <v>288</v>
      </c>
    </row>
    <row r="4044" customFormat="false" ht="15" hidden="false" customHeight="false" outlineLevel="0" collapsed="false">
      <c r="A4044" s="0" t="s">
        <v>2059</v>
      </c>
      <c r="B4044" s="0" t="s">
        <v>288</v>
      </c>
      <c r="C4044" s="0" t="s">
        <v>325</v>
      </c>
      <c r="D4044" s="0" t="n">
        <v>20180822</v>
      </c>
      <c r="E4044" s="0" t="s">
        <v>2780</v>
      </c>
      <c r="F4044" s="0" t="n">
        <v>3000</v>
      </c>
      <c r="G4044" s="0" t="n">
        <v>97.695667</v>
      </c>
      <c r="H4044" s="0" t="n">
        <v>4.210397</v>
      </c>
      <c r="J4044" s="224" t="n">
        <f aca="false">ROUND(D4044/10000,0)</f>
        <v>2018</v>
      </c>
      <c r="K4044" s="224" t="n">
        <f aca="false">ROUND((D4044-J4044*10000)/100,0)</f>
        <v>8</v>
      </c>
      <c r="L4044" s="224" t="n">
        <f aca="false">D4044-J4044*10000-K4044*100</f>
        <v>22</v>
      </c>
      <c r="M4044" s="325" t="n">
        <f aca="false">DATE(J4044,K4044,L4044)</f>
        <v>43334</v>
      </c>
      <c r="N4044" s="222" t="n">
        <f aca="false">M4044+E4044</f>
        <v>43334.5225</v>
      </c>
      <c r="O4044" s="0" t="n">
        <v>97.695667</v>
      </c>
      <c r="P4044" s="0" t="n">
        <v>4.210397</v>
      </c>
      <c r="Q4044" s="0" t="s">
        <v>288</v>
      </c>
    </row>
    <row r="4045" customFormat="false" ht="15" hidden="false" customHeight="false" outlineLevel="0" collapsed="false">
      <c r="A4045" s="0" t="s">
        <v>2059</v>
      </c>
      <c r="B4045" s="0" t="s">
        <v>288</v>
      </c>
      <c r="C4045" s="0" t="s">
        <v>325</v>
      </c>
      <c r="D4045" s="0" t="n">
        <v>20180822</v>
      </c>
      <c r="E4045" s="0" t="s">
        <v>2780</v>
      </c>
      <c r="F4045" s="0" t="n">
        <v>3000</v>
      </c>
      <c r="G4045" s="0" t="n">
        <v>98.029</v>
      </c>
      <c r="H4045" s="0" t="n">
        <v>4.128327</v>
      </c>
      <c r="J4045" s="224" t="n">
        <f aca="false">ROUND(D4045/10000,0)</f>
        <v>2018</v>
      </c>
      <c r="K4045" s="224" t="n">
        <f aca="false">ROUND((D4045-J4045*10000)/100,0)</f>
        <v>8</v>
      </c>
      <c r="L4045" s="224" t="n">
        <f aca="false">D4045-J4045*10000-K4045*100</f>
        <v>22</v>
      </c>
      <c r="M4045" s="325" t="n">
        <f aca="false">DATE(J4045,K4045,L4045)</f>
        <v>43334</v>
      </c>
      <c r="N4045" s="222" t="n">
        <f aca="false">M4045+E4045</f>
        <v>43334.5225</v>
      </c>
      <c r="O4045" s="0" t="n">
        <v>98.029</v>
      </c>
      <c r="P4045" s="0" t="n">
        <v>4.128327</v>
      </c>
      <c r="Q4045" s="0" t="s">
        <v>288</v>
      </c>
    </row>
    <row r="4046" customFormat="false" ht="15" hidden="false" customHeight="false" outlineLevel="0" collapsed="false">
      <c r="A4046" s="0" t="s">
        <v>2059</v>
      </c>
      <c r="B4046" s="0" t="s">
        <v>288</v>
      </c>
      <c r="C4046" s="0" t="s">
        <v>325</v>
      </c>
      <c r="D4046" s="0" t="n">
        <v>20180822</v>
      </c>
      <c r="E4046" s="0" t="s">
        <v>2781</v>
      </c>
      <c r="F4046" s="0" t="n">
        <v>12000</v>
      </c>
      <c r="G4046" s="0" t="n">
        <v>98.13</v>
      </c>
      <c r="H4046" s="0" t="n">
        <v>4.103524</v>
      </c>
      <c r="J4046" s="224" t="n">
        <f aca="false">ROUND(D4046/10000,0)</f>
        <v>2018</v>
      </c>
      <c r="K4046" s="224" t="n">
        <f aca="false">ROUND((D4046-J4046*10000)/100,0)</f>
        <v>8</v>
      </c>
      <c r="L4046" s="224" t="n">
        <f aca="false">D4046-J4046*10000-K4046*100</f>
        <v>22</v>
      </c>
      <c r="M4046" s="325" t="n">
        <f aca="false">DATE(J4046,K4046,L4046)</f>
        <v>43334</v>
      </c>
      <c r="N4046" s="222" t="n">
        <f aca="false">M4046+E4046</f>
        <v>43334.5559259259</v>
      </c>
      <c r="O4046" s="0" t="n">
        <v>98.13</v>
      </c>
      <c r="P4046" s="0" t="n">
        <v>4.103524</v>
      </c>
      <c r="Q4046" s="0" t="s">
        <v>288</v>
      </c>
    </row>
    <row r="4047" customFormat="false" ht="15" hidden="false" customHeight="false" outlineLevel="0" collapsed="false">
      <c r="A4047" s="0" t="s">
        <v>2059</v>
      </c>
      <c r="B4047" s="0" t="s">
        <v>288</v>
      </c>
      <c r="C4047" s="0" t="s">
        <v>325</v>
      </c>
      <c r="D4047" s="0" t="n">
        <v>20180822</v>
      </c>
      <c r="E4047" s="0" t="s">
        <v>2098</v>
      </c>
      <c r="F4047" s="0" t="n">
        <v>12000</v>
      </c>
      <c r="G4047" s="0" t="n">
        <v>99.479</v>
      </c>
      <c r="H4047" s="0" t="n">
        <v>3.775066</v>
      </c>
      <c r="J4047" s="224" t="n">
        <f aca="false">ROUND(D4047/10000,0)</f>
        <v>2018</v>
      </c>
      <c r="K4047" s="224" t="n">
        <f aca="false">ROUND((D4047-J4047*10000)/100,0)</f>
        <v>8</v>
      </c>
      <c r="L4047" s="224" t="n">
        <f aca="false">D4047-J4047*10000-K4047*100</f>
        <v>22</v>
      </c>
      <c r="M4047" s="325" t="n">
        <f aca="false">DATE(J4047,K4047,L4047)</f>
        <v>43334</v>
      </c>
      <c r="N4047" s="222" t="n">
        <f aca="false">M4047+E4047</f>
        <v>43334.5559375</v>
      </c>
      <c r="O4047" s="0" t="n">
        <v>99.479</v>
      </c>
      <c r="P4047" s="0" t="n">
        <v>3.775066</v>
      </c>
      <c r="Q4047" s="0" t="s">
        <v>288</v>
      </c>
    </row>
    <row r="4048" customFormat="false" ht="15" hidden="false" customHeight="false" outlineLevel="0" collapsed="false">
      <c r="A4048" s="0" t="s">
        <v>2059</v>
      </c>
      <c r="B4048" s="0" t="s">
        <v>288</v>
      </c>
      <c r="C4048" s="0" t="s">
        <v>325</v>
      </c>
      <c r="D4048" s="0" t="n">
        <v>20180822</v>
      </c>
      <c r="E4048" s="0" t="s">
        <v>2782</v>
      </c>
      <c r="F4048" s="0" t="n">
        <v>40000</v>
      </c>
      <c r="G4048" s="0" t="n">
        <v>98.13</v>
      </c>
      <c r="H4048" s="0" t="n">
        <v>4.103524</v>
      </c>
      <c r="J4048" s="224" t="n">
        <f aca="false">ROUND(D4048/10000,0)</f>
        <v>2018</v>
      </c>
      <c r="K4048" s="224" t="n">
        <f aca="false">ROUND((D4048-J4048*10000)/100,0)</f>
        <v>8</v>
      </c>
      <c r="L4048" s="224" t="n">
        <f aca="false">D4048-J4048*10000-K4048*100</f>
        <v>22</v>
      </c>
      <c r="M4048" s="325" t="n">
        <f aca="false">DATE(J4048,K4048,L4048)</f>
        <v>43334</v>
      </c>
      <c r="N4048" s="222" t="n">
        <f aca="false">M4048+E4048</f>
        <v>43334.5606712963</v>
      </c>
      <c r="O4048" s="0" t="n">
        <v>98.13</v>
      </c>
      <c r="P4048" s="0" t="n">
        <v>4.103524</v>
      </c>
      <c r="Q4048" s="0" t="s">
        <v>288</v>
      </c>
    </row>
    <row r="4049" customFormat="false" ht="15" hidden="false" customHeight="false" outlineLevel="0" collapsed="false">
      <c r="A4049" s="0" t="s">
        <v>2059</v>
      </c>
      <c r="B4049" s="0" t="s">
        <v>288</v>
      </c>
      <c r="C4049" s="0" t="s">
        <v>325</v>
      </c>
      <c r="D4049" s="0" t="n">
        <v>20180822</v>
      </c>
      <c r="E4049" s="0" t="s">
        <v>2783</v>
      </c>
      <c r="F4049" s="0" t="n">
        <v>40000</v>
      </c>
      <c r="G4049" s="0" t="n">
        <v>98.13</v>
      </c>
      <c r="H4049" s="0" t="n">
        <v>4.103524</v>
      </c>
      <c r="J4049" s="224" t="n">
        <f aca="false">ROUND(D4049/10000,0)</f>
        <v>2018</v>
      </c>
      <c r="K4049" s="224" t="n">
        <f aca="false">ROUND((D4049-J4049*10000)/100,0)</f>
        <v>8</v>
      </c>
      <c r="L4049" s="224" t="n">
        <f aca="false">D4049-J4049*10000-K4049*100</f>
        <v>22</v>
      </c>
      <c r="M4049" s="325" t="n">
        <f aca="false">DATE(J4049,K4049,L4049)</f>
        <v>43334</v>
      </c>
      <c r="N4049" s="222" t="n">
        <f aca="false">M4049+E4049</f>
        <v>43334.5606828704</v>
      </c>
      <c r="O4049" s="0" t="n">
        <v>98.13</v>
      </c>
      <c r="P4049" s="0" t="n">
        <v>4.103524</v>
      </c>
      <c r="Q4049" s="0" t="s">
        <v>288</v>
      </c>
    </row>
    <row r="4050" customFormat="false" ht="15" hidden="false" customHeight="false" outlineLevel="0" collapsed="false">
      <c r="A4050" s="0" t="s">
        <v>2059</v>
      </c>
      <c r="B4050" s="0" t="s">
        <v>288</v>
      </c>
      <c r="C4050" s="0" t="s">
        <v>325</v>
      </c>
      <c r="D4050" s="0" t="n">
        <v>20180822</v>
      </c>
      <c r="E4050" s="0" t="s">
        <v>2783</v>
      </c>
      <c r="F4050" s="0" t="n">
        <v>40000</v>
      </c>
      <c r="G4050" s="0" t="n">
        <v>98.23</v>
      </c>
      <c r="H4050" s="0" t="n">
        <v>4.078996</v>
      </c>
      <c r="J4050" s="224" t="n">
        <f aca="false">ROUND(D4050/10000,0)</f>
        <v>2018</v>
      </c>
      <c r="K4050" s="224" t="n">
        <f aca="false">ROUND((D4050-J4050*10000)/100,0)</f>
        <v>8</v>
      </c>
      <c r="L4050" s="224" t="n">
        <f aca="false">D4050-J4050*10000-K4050*100</f>
        <v>22</v>
      </c>
      <c r="M4050" s="325" t="n">
        <f aca="false">DATE(J4050,K4050,L4050)</f>
        <v>43334</v>
      </c>
      <c r="N4050" s="222" t="n">
        <f aca="false">M4050+E4050</f>
        <v>43334.5606828704</v>
      </c>
      <c r="O4050" s="0" t="n">
        <v>98.23</v>
      </c>
      <c r="P4050" s="0" t="n">
        <v>4.078996</v>
      </c>
      <c r="Q4050" s="0" t="s">
        <v>288</v>
      </c>
    </row>
    <row r="4051" customFormat="false" ht="15" hidden="false" customHeight="false" outlineLevel="0" collapsed="false">
      <c r="A4051" s="0" t="s">
        <v>2059</v>
      </c>
      <c r="B4051" s="0" t="s">
        <v>288</v>
      </c>
      <c r="C4051" s="0" t="s">
        <v>325</v>
      </c>
      <c r="D4051" s="0" t="n">
        <v>20180822</v>
      </c>
      <c r="E4051" s="0" t="s">
        <v>2783</v>
      </c>
      <c r="F4051" s="0" t="n">
        <v>40000</v>
      </c>
      <c r="G4051" s="0" t="n">
        <v>98.13</v>
      </c>
      <c r="H4051" s="0" t="n">
        <v>4.103524</v>
      </c>
      <c r="J4051" s="224" t="n">
        <f aca="false">ROUND(D4051/10000,0)</f>
        <v>2018</v>
      </c>
      <c r="K4051" s="224" t="n">
        <f aca="false">ROUND((D4051-J4051*10000)/100,0)</f>
        <v>8</v>
      </c>
      <c r="L4051" s="224" t="n">
        <f aca="false">D4051-J4051*10000-K4051*100</f>
        <v>22</v>
      </c>
      <c r="M4051" s="325" t="n">
        <f aca="false">DATE(J4051,K4051,L4051)</f>
        <v>43334</v>
      </c>
      <c r="N4051" s="222" t="n">
        <f aca="false">M4051+E4051</f>
        <v>43334.5606828704</v>
      </c>
      <c r="O4051" s="0" t="n">
        <v>98.13</v>
      </c>
      <c r="P4051" s="0" t="n">
        <v>4.103524</v>
      </c>
      <c r="Q4051" s="0" t="s">
        <v>288</v>
      </c>
    </row>
    <row r="4052" customFormat="false" ht="15" hidden="false" customHeight="false" outlineLevel="0" collapsed="false">
      <c r="A4052" s="0" t="s">
        <v>2059</v>
      </c>
      <c r="B4052" s="0" t="s">
        <v>288</v>
      </c>
      <c r="C4052" s="0" t="s">
        <v>325</v>
      </c>
      <c r="D4052" s="0" t="n">
        <v>20180822</v>
      </c>
      <c r="E4052" s="0" t="s">
        <v>2784</v>
      </c>
      <c r="F4052" s="0" t="n">
        <v>10000</v>
      </c>
      <c r="G4052" s="0" t="n">
        <v>98.13</v>
      </c>
      <c r="H4052" s="0" t="n">
        <v>4.103524</v>
      </c>
      <c r="J4052" s="224" t="n">
        <f aca="false">ROUND(D4052/10000,0)</f>
        <v>2018</v>
      </c>
      <c r="K4052" s="224" t="n">
        <f aca="false">ROUND((D4052-J4052*10000)/100,0)</f>
        <v>8</v>
      </c>
      <c r="L4052" s="224" t="n">
        <f aca="false">D4052-J4052*10000-K4052*100</f>
        <v>22</v>
      </c>
      <c r="M4052" s="325" t="n">
        <f aca="false">DATE(J4052,K4052,L4052)</f>
        <v>43334</v>
      </c>
      <c r="N4052" s="222" t="n">
        <f aca="false">M4052+E4052</f>
        <v>43334.5626388889</v>
      </c>
      <c r="O4052" s="0" t="n">
        <v>98.13</v>
      </c>
      <c r="P4052" s="0" t="n">
        <v>4.103524</v>
      </c>
      <c r="Q4052" s="0" t="s">
        <v>288</v>
      </c>
    </row>
    <row r="4053" customFormat="false" ht="15" hidden="false" customHeight="false" outlineLevel="0" collapsed="false">
      <c r="A4053" s="0" t="s">
        <v>2059</v>
      </c>
      <c r="B4053" s="0" t="s">
        <v>288</v>
      </c>
      <c r="C4053" s="0" t="s">
        <v>325</v>
      </c>
      <c r="D4053" s="0" t="n">
        <v>20180822</v>
      </c>
      <c r="E4053" s="0" t="s">
        <v>2784</v>
      </c>
      <c r="F4053" s="0" t="n">
        <v>10000</v>
      </c>
      <c r="G4053" s="0" t="n">
        <v>99.479</v>
      </c>
      <c r="H4053" s="0" t="n">
        <v>3.775066</v>
      </c>
      <c r="J4053" s="224" t="n">
        <f aca="false">ROUND(D4053/10000,0)</f>
        <v>2018</v>
      </c>
      <c r="K4053" s="224" t="n">
        <f aca="false">ROUND((D4053-J4053*10000)/100,0)</f>
        <v>8</v>
      </c>
      <c r="L4053" s="224" t="n">
        <f aca="false">D4053-J4053*10000-K4053*100</f>
        <v>22</v>
      </c>
      <c r="M4053" s="325" t="n">
        <f aca="false">DATE(J4053,K4053,L4053)</f>
        <v>43334</v>
      </c>
      <c r="N4053" s="222" t="n">
        <f aca="false">M4053+E4053</f>
        <v>43334.5626388889</v>
      </c>
      <c r="O4053" s="0" t="n">
        <v>99.479</v>
      </c>
      <c r="P4053" s="0" t="n">
        <v>3.775066</v>
      </c>
      <c r="Q4053" s="0" t="s">
        <v>288</v>
      </c>
    </row>
    <row r="4054" customFormat="false" ht="15" hidden="false" customHeight="false" outlineLevel="0" collapsed="false">
      <c r="A4054" s="0" t="s">
        <v>2059</v>
      </c>
      <c r="B4054" s="0" t="s">
        <v>288</v>
      </c>
      <c r="C4054" s="0" t="s">
        <v>325</v>
      </c>
      <c r="D4054" s="0" t="n">
        <v>20180822</v>
      </c>
      <c r="E4054" s="0" t="s">
        <v>2785</v>
      </c>
      <c r="F4054" s="0" t="n">
        <v>30000</v>
      </c>
      <c r="G4054" s="0" t="n">
        <v>98.13</v>
      </c>
      <c r="H4054" s="0" t="n">
        <v>4.103524</v>
      </c>
      <c r="J4054" s="224" t="n">
        <f aca="false">ROUND(D4054/10000,0)</f>
        <v>2018</v>
      </c>
      <c r="K4054" s="224" t="n">
        <f aca="false">ROUND((D4054-J4054*10000)/100,0)</f>
        <v>8</v>
      </c>
      <c r="L4054" s="224" t="n">
        <f aca="false">D4054-J4054*10000-K4054*100</f>
        <v>22</v>
      </c>
      <c r="M4054" s="325" t="n">
        <f aca="false">DATE(J4054,K4054,L4054)</f>
        <v>43334</v>
      </c>
      <c r="N4054" s="222" t="n">
        <f aca="false">M4054+E4054</f>
        <v>43334.5659027778</v>
      </c>
      <c r="O4054" s="0" t="n">
        <v>98.13</v>
      </c>
      <c r="P4054" s="0" t="n">
        <v>4.103524</v>
      </c>
      <c r="Q4054" s="0" t="s">
        <v>288</v>
      </c>
    </row>
    <row r="4055" customFormat="false" ht="15" hidden="false" customHeight="false" outlineLevel="0" collapsed="false">
      <c r="A4055" s="0" t="s">
        <v>2059</v>
      </c>
      <c r="B4055" s="0" t="s">
        <v>288</v>
      </c>
      <c r="C4055" s="0" t="s">
        <v>325</v>
      </c>
      <c r="D4055" s="0" t="n">
        <v>20180822</v>
      </c>
      <c r="E4055" s="0" t="s">
        <v>2786</v>
      </c>
      <c r="F4055" s="0" t="n">
        <v>30000</v>
      </c>
      <c r="G4055" s="0" t="n">
        <v>98.13</v>
      </c>
      <c r="H4055" s="0" t="n">
        <v>4.103524</v>
      </c>
      <c r="J4055" s="224" t="n">
        <f aca="false">ROUND(D4055/10000,0)</f>
        <v>2018</v>
      </c>
      <c r="K4055" s="224" t="n">
        <f aca="false">ROUND((D4055-J4055*10000)/100,0)</f>
        <v>8</v>
      </c>
      <c r="L4055" s="224" t="n">
        <f aca="false">D4055-J4055*10000-K4055*100</f>
        <v>22</v>
      </c>
      <c r="M4055" s="325" t="n">
        <f aca="false">DATE(J4055,K4055,L4055)</f>
        <v>43334</v>
      </c>
      <c r="N4055" s="222" t="n">
        <f aca="false">M4055+E4055</f>
        <v>43334.5659143519</v>
      </c>
      <c r="O4055" s="0" t="n">
        <v>98.13</v>
      </c>
      <c r="P4055" s="0" t="n">
        <v>4.103524</v>
      </c>
      <c r="Q4055" s="0" t="s">
        <v>288</v>
      </c>
    </row>
    <row r="4056" customFormat="false" ht="15" hidden="false" customHeight="false" outlineLevel="0" collapsed="false">
      <c r="A4056" s="0" t="s">
        <v>2059</v>
      </c>
      <c r="B4056" s="0" t="s">
        <v>288</v>
      </c>
      <c r="C4056" s="0" t="s">
        <v>325</v>
      </c>
      <c r="D4056" s="0" t="n">
        <v>20180822</v>
      </c>
      <c r="E4056" s="0" t="s">
        <v>2787</v>
      </c>
      <c r="F4056" s="0" t="n">
        <v>30000</v>
      </c>
      <c r="G4056" s="0" t="n">
        <v>98.13</v>
      </c>
      <c r="H4056" s="0" t="n">
        <v>4.103524</v>
      </c>
      <c r="J4056" s="224" t="n">
        <f aca="false">ROUND(D4056/10000,0)</f>
        <v>2018</v>
      </c>
      <c r="K4056" s="224" t="n">
        <f aca="false">ROUND((D4056-J4056*10000)/100,0)</f>
        <v>8</v>
      </c>
      <c r="L4056" s="224" t="n">
        <f aca="false">D4056-J4056*10000-K4056*100</f>
        <v>22</v>
      </c>
      <c r="M4056" s="325" t="n">
        <f aca="false">DATE(J4056,K4056,L4056)</f>
        <v>43334</v>
      </c>
      <c r="N4056" s="222" t="n">
        <f aca="false">M4056+E4056</f>
        <v>43334.5661111111</v>
      </c>
      <c r="O4056" s="0" t="n">
        <v>98.13</v>
      </c>
      <c r="P4056" s="0" t="n">
        <v>4.103524</v>
      </c>
      <c r="Q4056" s="0" t="s">
        <v>288</v>
      </c>
    </row>
    <row r="4057" customFormat="false" ht="15" hidden="false" customHeight="false" outlineLevel="0" collapsed="false">
      <c r="A4057" s="0" t="s">
        <v>2059</v>
      </c>
      <c r="B4057" s="0" t="s">
        <v>288</v>
      </c>
      <c r="C4057" s="0" t="s">
        <v>325</v>
      </c>
      <c r="D4057" s="0" t="n">
        <v>20180822</v>
      </c>
      <c r="E4057" s="0" t="s">
        <v>2788</v>
      </c>
      <c r="F4057" s="0" t="n">
        <v>200000</v>
      </c>
      <c r="G4057" s="0" t="n">
        <v>98.25</v>
      </c>
      <c r="H4057" s="0" t="n">
        <v>4.074094</v>
      </c>
      <c r="J4057" s="224" t="n">
        <f aca="false">ROUND(D4057/10000,0)</f>
        <v>2018</v>
      </c>
      <c r="K4057" s="224" t="n">
        <f aca="false">ROUND((D4057-J4057*10000)/100,0)</f>
        <v>8</v>
      </c>
      <c r="L4057" s="224" t="n">
        <f aca="false">D4057-J4057*10000-K4057*100</f>
        <v>22</v>
      </c>
      <c r="M4057" s="325" t="n">
        <f aca="false">DATE(J4057,K4057,L4057)</f>
        <v>43334</v>
      </c>
      <c r="N4057" s="222" t="n">
        <f aca="false">M4057+E4057</f>
        <v>43334.5990509259</v>
      </c>
      <c r="O4057" s="0" t="n">
        <v>98.25</v>
      </c>
      <c r="P4057" s="0" t="n">
        <v>4.074094</v>
      </c>
      <c r="Q4057" s="0" t="s">
        <v>288</v>
      </c>
    </row>
    <row r="4058" customFormat="false" ht="15" hidden="false" customHeight="false" outlineLevel="0" collapsed="false">
      <c r="A4058" s="0" t="s">
        <v>2059</v>
      </c>
      <c r="B4058" s="0" t="s">
        <v>288</v>
      </c>
      <c r="C4058" s="0" t="s">
        <v>325</v>
      </c>
      <c r="D4058" s="0" t="n">
        <v>20180822</v>
      </c>
      <c r="E4058" s="0" t="s">
        <v>2788</v>
      </c>
      <c r="F4058" s="0" t="n">
        <v>200000</v>
      </c>
      <c r="G4058" s="0" t="n">
        <v>98.75</v>
      </c>
      <c r="H4058" s="0" t="n">
        <v>3.951916</v>
      </c>
      <c r="J4058" s="224" t="n">
        <f aca="false">ROUND(D4058/10000,0)</f>
        <v>2018</v>
      </c>
      <c r="K4058" s="224" t="n">
        <f aca="false">ROUND((D4058-J4058*10000)/100,0)</f>
        <v>8</v>
      </c>
      <c r="L4058" s="224" t="n">
        <f aca="false">D4058-J4058*10000-K4058*100</f>
        <v>22</v>
      </c>
      <c r="M4058" s="325" t="n">
        <f aca="false">DATE(J4058,K4058,L4058)</f>
        <v>43334</v>
      </c>
      <c r="N4058" s="222" t="n">
        <f aca="false">M4058+E4058</f>
        <v>43334.5990509259</v>
      </c>
      <c r="O4058" s="0" t="n">
        <v>98.75</v>
      </c>
      <c r="P4058" s="0" t="n">
        <v>3.951916</v>
      </c>
      <c r="Q4058" s="0" t="s">
        <v>288</v>
      </c>
    </row>
    <row r="4059" customFormat="false" ht="15" hidden="false" customHeight="false" outlineLevel="0" collapsed="false">
      <c r="A4059" s="0" t="s">
        <v>2059</v>
      </c>
      <c r="B4059" s="0" t="s">
        <v>288</v>
      </c>
      <c r="C4059" s="0" t="s">
        <v>325</v>
      </c>
      <c r="D4059" s="0" t="n">
        <v>20180822</v>
      </c>
      <c r="E4059" s="0" t="s">
        <v>2788</v>
      </c>
      <c r="F4059" s="0" t="n">
        <v>200000</v>
      </c>
      <c r="G4059" s="0" t="n">
        <v>98.25</v>
      </c>
      <c r="H4059" s="0" t="n">
        <v>4.074094</v>
      </c>
      <c r="J4059" s="224" t="n">
        <f aca="false">ROUND(D4059/10000,0)</f>
        <v>2018</v>
      </c>
      <c r="K4059" s="224" t="n">
        <f aca="false">ROUND((D4059-J4059*10000)/100,0)</f>
        <v>8</v>
      </c>
      <c r="L4059" s="224" t="n">
        <f aca="false">D4059-J4059*10000-K4059*100</f>
        <v>22</v>
      </c>
      <c r="M4059" s="325" t="n">
        <f aca="false">DATE(J4059,K4059,L4059)</f>
        <v>43334</v>
      </c>
      <c r="N4059" s="222" t="n">
        <f aca="false">M4059+E4059</f>
        <v>43334.5990509259</v>
      </c>
      <c r="O4059" s="0" t="n">
        <v>98.25</v>
      </c>
      <c r="P4059" s="0" t="n">
        <v>4.074094</v>
      </c>
      <c r="Q4059" s="0" t="s">
        <v>288</v>
      </c>
    </row>
    <row r="4060" customFormat="false" ht="15" hidden="false" customHeight="false" outlineLevel="0" collapsed="false">
      <c r="A4060" s="0" t="s">
        <v>2059</v>
      </c>
      <c r="B4060" s="0" t="s">
        <v>288</v>
      </c>
      <c r="C4060" s="0" t="s">
        <v>325</v>
      </c>
      <c r="D4060" s="0" t="n">
        <v>20180822</v>
      </c>
      <c r="E4060" s="0" t="s">
        <v>2789</v>
      </c>
      <c r="F4060" s="0" t="n">
        <v>125000</v>
      </c>
      <c r="G4060" s="0" t="n">
        <v>98.143</v>
      </c>
      <c r="H4060" s="0" t="n">
        <v>4.100334</v>
      </c>
      <c r="J4060" s="224" t="n">
        <f aca="false">ROUND(D4060/10000,0)</f>
        <v>2018</v>
      </c>
      <c r="K4060" s="224" t="n">
        <f aca="false">ROUND((D4060-J4060*10000)/100,0)</f>
        <v>8</v>
      </c>
      <c r="L4060" s="224" t="n">
        <f aca="false">D4060-J4060*10000-K4060*100</f>
        <v>22</v>
      </c>
      <c r="M4060" s="325" t="n">
        <f aca="false">DATE(J4060,K4060,L4060)</f>
        <v>43334</v>
      </c>
      <c r="N4060" s="222" t="n">
        <f aca="false">M4060+E4060</f>
        <v>43334.6004398148</v>
      </c>
      <c r="O4060" s="0" t="n">
        <v>98.143</v>
      </c>
      <c r="P4060" s="0" t="n">
        <v>4.100334</v>
      </c>
      <c r="Q4060" s="0" t="s">
        <v>288</v>
      </c>
    </row>
    <row r="4061" customFormat="false" ht="15" hidden="false" customHeight="false" outlineLevel="0" collapsed="false">
      <c r="A4061" s="0" t="s">
        <v>2059</v>
      </c>
      <c r="B4061" s="0" t="s">
        <v>288</v>
      </c>
      <c r="C4061" s="0" t="s">
        <v>325</v>
      </c>
      <c r="D4061" s="0" t="n">
        <v>20180822</v>
      </c>
      <c r="E4061" s="0" t="s">
        <v>2790</v>
      </c>
      <c r="F4061" s="0" t="n">
        <v>1650000</v>
      </c>
      <c r="G4061" s="0" t="n">
        <v>98.029</v>
      </c>
      <c r="H4061" s="0" t="n">
        <v>4.128327</v>
      </c>
      <c r="J4061" s="224" t="n">
        <f aca="false">ROUND(D4061/10000,0)</f>
        <v>2018</v>
      </c>
      <c r="K4061" s="224" t="n">
        <f aca="false">ROUND((D4061-J4061*10000)/100,0)</f>
        <v>8</v>
      </c>
      <c r="L4061" s="224" t="n">
        <f aca="false">D4061-J4061*10000-K4061*100</f>
        <v>22</v>
      </c>
      <c r="M4061" s="325" t="n">
        <f aca="false">DATE(J4061,K4061,L4061)</f>
        <v>43334</v>
      </c>
      <c r="N4061" s="222" t="n">
        <f aca="false">M4061+E4061</f>
        <v>43334.6250810185</v>
      </c>
      <c r="O4061" s="0" t="n">
        <v>98.029</v>
      </c>
      <c r="P4061" s="0" t="n">
        <v>4.128327</v>
      </c>
      <c r="Q4061" s="0" t="s">
        <v>288</v>
      </c>
    </row>
    <row r="4062" customFormat="false" ht="15" hidden="false" customHeight="false" outlineLevel="0" collapsed="false">
      <c r="A4062" s="0" t="s">
        <v>2059</v>
      </c>
      <c r="B4062" s="0" t="s">
        <v>288</v>
      </c>
      <c r="C4062" s="0" t="s">
        <v>325</v>
      </c>
      <c r="D4062" s="0" t="n">
        <v>20180822</v>
      </c>
      <c r="E4062" s="0" t="s">
        <v>2790</v>
      </c>
      <c r="F4062" s="0" t="n">
        <v>140000</v>
      </c>
      <c r="G4062" s="0" t="n">
        <v>98.08</v>
      </c>
      <c r="H4062" s="0" t="n">
        <v>4.115799</v>
      </c>
      <c r="J4062" s="224" t="n">
        <f aca="false">ROUND(D4062/10000,0)</f>
        <v>2018</v>
      </c>
      <c r="K4062" s="224" t="n">
        <f aca="false">ROUND((D4062-J4062*10000)/100,0)</f>
        <v>8</v>
      </c>
      <c r="L4062" s="224" t="n">
        <f aca="false">D4062-J4062*10000-K4062*100</f>
        <v>22</v>
      </c>
      <c r="M4062" s="325" t="n">
        <f aca="false">DATE(J4062,K4062,L4062)</f>
        <v>43334</v>
      </c>
      <c r="N4062" s="222" t="n">
        <f aca="false">M4062+E4062</f>
        <v>43334.6250810185</v>
      </c>
      <c r="O4062" s="0" t="n">
        <v>98.08</v>
      </c>
      <c r="P4062" s="0" t="n">
        <v>4.115799</v>
      </c>
      <c r="Q4062" s="0" t="s">
        <v>288</v>
      </c>
    </row>
    <row r="4063" customFormat="false" ht="15" hidden="false" customHeight="false" outlineLevel="0" collapsed="false">
      <c r="A4063" s="0" t="s">
        <v>2059</v>
      </c>
      <c r="B4063" s="0" t="s">
        <v>288</v>
      </c>
      <c r="C4063" s="0" t="s">
        <v>325</v>
      </c>
      <c r="D4063" s="0" t="n">
        <v>20180822</v>
      </c>
      <c r="E4063" s="0" t="s">
        <v>2791</v>
      </c>
      <c r="F4063" s="0" t="n">
        <v>800000</v>
      </c>
      <c r="G4063" s="0" t="n">
        <v>98.046</v>
      </c>
      <c r="H4063" s="0" t="n">
        <v>4.12415</v>
      </c>
      <c r="J4063" s="224" t="n">
        <f aca="false">ROUND(D4063/10000,0)</f>
        <v>2018</v>
      </c>
      <c r="K4063" s="224" t="n">
        <f aca="false">ROUND((D4063-J4063*10000)/100,0)</f>
        <v>8</v>
      </c>
      <c r="L4063" s="224" t="n">
        <f aca="false">D4063-J4063*10000-K4063*100</f>
        <v>22</v>
      </c>
      <c r="M4063" s="325" t="n">
        <f aca="false">DATE(J4063,K4063,L4063)</f>
        <v>43334</v>
      </c>
      <c r="N4063" s="222" t="n">
        <f aca="false">M4063+E4063</f>
        <v>43334.6250925926</v>
      </c>
      <c r="O4063" s="0" t="n">
        <v>98.046</v>
      </c>
      <c r="P4063" s="0" t="n">
        <v>4.12415</v>
      </c>
      <c r="Q4063" s="0" t="s">
        <v>288</v>
      </c>
    </row>
    <row r="4064" customFormat="false" ht="15" hidden="false" customHeight="false" outlineLevel="0" collapsed="false">
      <c r="A4064" s="0" t="s">
        <v>2059</v>
      </c>
      <c r="B4064" s="0" t="s">
        <v>288</v>
      </c>
      <c r="C4064" s="0" t="s">
        <v>325</v>
      </c>
      <c r="D4064" s="0" t="n">
        <v>20180822</v>
      </c>
      <c r="E4064" s="0" t="s">
        <v>2792</v>
      </c>
      <c r="F4064" s="0" t="n">
        <v>300000</v>
      </c>
      <c r="G4064" s="0" t="n">
        <v>98.206</v>
      </c>
      <c r="H4064" s="0" t="n">
        <v>4.08488</v>
      </c>
      <c r="J4064" s="224" t="n">
        <f aca="false">ROUND(D4064/10000,0)</f>
        <v>2018</v>
      </c>
      <c r="K4064" s="224" t="n">
        <f aca="false">ROUND((D4064-J4064*10000)/100,0)</f>
        <v>8</v>
      </c>
      <c r="L4064" s="224" t="n">
        <f aca="false">D4064-J4064*10000-K4064*100</f>
        <v>22</v>
      </c>
      <c r="M4064" s="325" t="n">
        <f aca="false">DATE(J4064,K4064,L4064)</f>
        <v>43334</v>
      </c>
      <c r="N4064" s="222" t="n">
        <f aca="false">M4064+E4064</f>
        <v>43334.6486921296</v>
      </c>
      <c r="O4064" s="0" t="n">
        <v>98.206</v>
      </c>
      <c r="P4064" s="0" t="n">
        <v>4.08488</v>
      </c>
      <c r="Q4064" s="0" t="s">
        <v>288</v>
      </c>
    </row>
    <row r="4065" customFormat="false" ht="15" hidden="false" customHeight="false" outlineLevel="0" collapsed="false">
      <c r="A4065" s="0" t="s">
        <v>2059</v>
      </c>
      <c r="B4065" s="0" t="s">
        <v>288</v>
      </c>
      <c r="C4065" s="0" t="s">
        <v>325</v>
      </c>
      <c r="D4065" s="0" t="n">
        <v>20180822</v>
      </c>
      <c r="E4065" s="0" t="s">
        <v>2793</v>
      </c>
      <c r="F4065" s="0" t="n">
        <v>35000</v>
      </c>
      <c r="G4065" s="0" t="n">
        <v>98.19</v>
      </c>
      <c r="H4065" s="0" t="n">
        <v>4.088804</v>
      </c>
      <c r="J4065" s="224" t="n">
        <f aca="false">ROUND(D4065/10000,0)</f>
        <v>2018</v>
      </c>
      <c r="K4065" s="224" t="n">
        <f aca="false">ROUND((D4065-J4065*10000)/100,0)</f>
        <v>8</v>
      </c>
      <c r="L4065" s="224" t="n">
        <f aca="false">D4065-J4065*10000-K4065*100</f>
        <v>22</v>
      </c>
      <c r="M4065" s="325" t="n">
        <f aca="false">DATE(J4065,K4065,L4065)</f>
        <v>43334</v>
      </c>
      <c r="N4065" s="222" t="n">
        <f aca="false">M4065+E4065</f>
        <v>43334.6653240741</v>
      </c>
      <c r="O4065" s="0" t="n">
        <v>98.19</v>
      </c>
      <c r="P4065" s="0" t="n">
        <v>4.088804</v>
      </c>
      <c r="Q4065" s="0" t="s">
        <v>288</v>
      </c>
    </row>
    <row r="4066" customFormat="false" ht="15" hidden="false" customHeight="false" outlineLevel="0" collapsed="false">
      <c r="A4066" s="0" t="s">
        <v>2059</v>
      </c>
      <c r="B4066" s="0" t="s">
        <v>288</v>
      </c>
      <c r="C4066" s="0" t="s">
        <v>325</v>
      </c>
      <c r="D4066" s="0" t="n">
        <v>20180822</v>
      </c>
      <c r="E4066" s="0" t="s">
        <v>2794</v>
      </c>
      <c r="F4066" s="0" t="n">
        <v>35000</v>
      </c>
      <c r="G4066" s="0" t="n">
        <v>98.29</v>
      </c>
      <c r="H4066" s="0" t="n">
        <v>4.064293</v>
      </c>
      <c r="J4066" s="224" t="n">
        <f aca="false">ROUND(D4066/10000,0)</f>
        <v>2018</v>
      </c>
      <c r="K4066" s="224" t="n">
        <f aca="false">ROUND((D4066-J4066*10000)/100,0)</f>
        <v>8</v>
      </c>
      <c r="L4066" s="224" t="n">
        <f aca="false">D4066-J4066*10000-K4066*100</f>
        <v>22</v>
      </c>
      <c r="M4066" s="325" t="n">
        <f aca="false">DATE(J4066,K4066,L4066)</f>
        <v>43334</v>
      </c>
      <c r="N4066" s="222" t="n">
        <f aca="false">M4066+E4066</f>
        <v>43334.6653472222</v>
      </c>
      <c r="O4066" s="0" t="n">
        <v>98.29</v>
      </c>
      <c r="P4066" s="0" t="n">
        <v>4.064293</v>
      </c>
      <c r="Q4066" s="0" t="s">
        <v>288</v>
      </c>
    </row>
    <row r="4067" customFormat="false" ht="15" hidden="false" customHeight="false" outlineLevel="0" collapsed="false">
      <c r="A4067" s="0" t="s">
        <v>2059</v>
      </c>
      <c r="B4067" s="0" t="s">
        <v>288</v>
      </c>
      <c r="C4067" s="0" t="s">
        <v>325</v>
      </c>
      <c r="D4067" s="0" t="n">
        <v>20180822</v>
      </c>
      <c r="E4067" s="0" t="s">
        <v>2794</v>
      </c>
      <c r="F4067" s="0" t="n">
        <v>35000</v>
      </c>
      <c r="G4067" s="0" t="n">
        <v>98.19</v>
      </c>
      <c r="H4067" s="0" t="n">
        <v>4.088804</v>
      </c>
      <c r="J4067" s="224" t="n">
        <f aca="false">ROUND(D4067/10000,0)</f>
        <v>2018</v>
      </c>
      <c r="K4067" s="224" t="n">
        <f aca="false">ROUND((D4067-J4067*10000)/100,0)</f>
        <v>8</v>
      </c>
      <c r="L4067" s="224" t="n">
        <f aca="false">D4067-J4067*10000-K4067*100</f>
        <v>22</v>
      </c>
      <c r="M4067" s="325" t="n">
        <f aca="false">DATE(J4067,K4067,L4067)</f>
        <v>43334</v>
      </c>
      <c r="N4067" s="222" t="n">
        <f aca="false">M4067+E4067</f>
        <v>43334.6653472222</v>
      </c>
      <c r="O4067" s="0" t="n">
        <v>98.19</v>
      </c>
      <c r="P4067" s="0" t="n">
        <v>4.088804</v>
      </c>
      <c r="Q4067" s="0" t="s">
        <v>288</v>
      </c>
    </row>
    <row r="4068" customFormat="false" ht="15" hidden="false" customHeight="false" outlineLevel="0" collapsed="false">
      <c r="A4068" s="0" t="s">
        <v>2059</v>
      </c>
      <c r="B4068" s="0" t="s">
        <v>288</v>
      </c>
      <c r="C4068" s="0" t="s">
        <v>325</v>
      </c>
      <c r="D4068" s="0" t="n">
        <v>20180823</v>
      </c>
      <c r="E4068" s="0" t="s">
        <v>2795</v>
      </c>
      <c r="F4068" s="0" t="n">
        <v>500000</v>
      </c>
      <c r="G4068" s="0" t="n">
        <v>98.192</v>
      </c>
      <c r="H4068" s="0" t="n">
        <v>4.089111</v>
      </c>
      <c r="J4068" s="224" t="n">
        <f aca="false">ROUND(D4068/10000,0)</f>
        <v>2018</v>
      </c>
      <c r="K4068" s="224" t="n">
        <f aca="false">ROUND((D4068-J4068*10000)/100,0)</f>
        <v>8</v>
      </c>
      <c r="L4068" s="224" t="n">
        <f aca="false">D4068-J4068*10000-K4068*100</f>
        <v>23</v>
      </c>
      <c r="M4068" s="325" t="n">
        <f aca="false">DATE(J4068,K4068,L4068)</f>
        <v>43335</v>
      </c>
      <c r="N4068" s="222" t="n">
        <f aca="false">M4068+E4068</f>
        <v>43335.3456018519</v>
      </c>
      <c r="O4068" s="0" t="n">
        <v>98.192</v>
      </c>
      <c r="P4068" s="0" t="n">
        <v>4.089111</v>
      </c>
      <c r="Q4068" s="0" t="s">
        <v>288</v>
      </c>
    </row>
    <row r="4069" customFormat="false" ht="15" hidden="false" customHeight="false" outlineLevel="0" collapsed="false">
      <c r="A4069" s="0" t="s">
        <v>2059</v>
      </c>
      <c r="B4069" s="0" t="s">
        <v>288</v>
      </c>
      <c r="C4069" s="0" t="s">
        <v>325</v>
      </c>
      <c r="D4069" s="0" t="n">
        <v>20180823</v>
      </c>
      <c r="E4069" s="0" t="s">
        <v>2796</v>
      </c>
      <c r="F4069" s="0" t="n">
        <v>3000</v>
      </c>
      <c r="G4069" s="0" t="n">
        <v>97.699667</v>
      </c>
      <c r="H4069" s="0" t="n">
        <v>4.210414</v>
      </c>
      <c r="J4069" s="224" t="n">
        <f aca="false">ROUND(D4069/10000,0)</f>
        <v>2018</v>
      </c>
      <c r="K4069" s="224" t="n">
        <f aca="false">ROUND((D4069-J4069*10000)/100,0)</f>
        <v>8</v>
      </c>
      <c r="L4069" s="224" t="n">
        <f aca="false">D4069-J4069*10000-K4069*100</f>
        <v>23</v>
      </c>
      <c r="M4069" s="325" t="n">
        <f aca="false">DATE(J4069,K4069,L4069)</f>
        <v>43335</v>
      </c>
      <c r="N4069" s="222" t="n">
        <f aca="false">M4069+E4069</f>
        <v>43335.4185185185</v>
      </c>
      <c r="O4069" s="0" t="n">
        <v>97.699667</v>
      </c>
      <c r="P4069" s="0" t="n">
        <v>4.210414</v>
      </c>
      <c r="Q4069" s="0" t="s">
        <v>288</v>
      </c>
    </row>
    <row r="4070" customFormat="false" ht="15" hidden="false" customHeight="false" outlineLevel="0" collapsed="false">
      <c r="A4070" s="0" t="s">
        <v>2059</v>
      </c>
      <c r="B4070" s="0" t="s">
        <v>288</v>
      </c>
      <c r="C4070" s="0" t="s">
        <v>325</v>
      </c>
      <c r="D4070" s="0" t="n">
        <v>20180823</v>
      </c>
      <c r="E4070" s="0" t="s">
        <v>2796</v>
      </c>
      <c r="F4070" s="0" t="n">
        <v>3000</v>
      </c>
      <c r="G4070" s="0" t="n">
        <v>98.033</v>
      </c>
      <c r="H4070" s="0" t="n">
        <v>4.128208</v>
      </c>
      <c r="J4070" s="224" t="n">
        <f aca="false">ROUND(D4070/10000,0)</f>
        <v>2018</v>
      </c>
      <c r="K4070" s="224" t="n">
        <f aca="false">ROUND((D4070-J4070*10000)/100,0)</f>
        <v>8</v>
      </c>
      <c r="L4070" s="224" t="n">
        <f aca="false">D4070-J4070*10000-K4070*100</f>
        <v>23</v>
      </c>
      <c r="M4070" s="325" t="n">
        <f aca="false">DATE(J4070,K4070,L4070)</f>
        <v>43335</v>
      </c>
      <c r="N4070" s="222" t="n">
        <f aca="false">M4070+E4070</f>
        <v>43335.4185185185</v>
      </c>
      <c r="O4070" s="0" t="n">
        <v>98.033</v>
      </c>
      <c r="P4070" s="0" t="n">
        <v>4.128208</v>
      </c>
      <c r="Q4070" s="0" t="s">
        <v>288</v>
      </c>
    </row>
    <row r="4071" customFormat="false" ht="15" hidden="false" customHeight="false" outlineLevel="0" collapsed="false">
      <c r="A4071" s="0" t="s">
        <v>2059</v>
      </c>
      <c r="B4071" s="0" t="s">
        <v>288</v>
      </c>
      <c r="C4071" s="0" t="s">
        <v>325</v>
      </c>
      <c r="D4071" s="0" t="n">
        <v>20180823</v>
      </c>
      <c r="E4071" s="0" t="s">
        <v>2797</v>
      </c>
      <c r="F4071" s="0" t="n">
        <v>9000</v>
      </c>
      <c r="G4071" s="0" t="n">
        <v>98.054</v>
      </c>
      <c r="H4071" s="0" t="n">
        <v>4.12304</v>
      </c>
      <c r="J4071" s="224" t="n">
        <f aca="false">ROUND(D4071/10000,0)</f>
        <v>2018</v>
      </c>
      <c r="K4071" s="224" t="n">
        <f aca="false">ROUND((D4071-J4071*10000)/100,0)</f>
        <v>8</v>
      </c>
      <c r="L4071" s="224" t="n">
        <f aca="false">D4071-J4071*10000-K4071*100</f>
        <v>23</v>
      </c>
      <c r="M4071" s="325" t="n">
        <f aca="false">DATE(J4071,K4071,L4071)</f>
        <v>43335</v>
      </c>
      <c r="N4071" s="222" t="n">
        <f aca="false">M4071+E4071</f>
        <v>43335.4288657407</v>
      </c>
      <c r="O4071" s="0" t="n">
        <v>98.054</v>
      </c>
      <c r="P4071" s="0" t="n">
        <v>4.12304</v>
      </c>
      <c r="Q4071" s="0" t="s">
        <v>288</v>
      </c>
    </row>
    <row r="4072" customFormat="false" ht="15" hidden="false" customHeight="false" outlineLevel="0" collapsed="false">
      <c r="A4072" s="0" t="s">
        <v>2059</v>
      </c>
      <c r="B4072" s="0" t="s">
        <v>288</v>
      </c>
      <c r="C4072" s="0" t="s">
        <v>325</v>
      </c>
      <c r="D4072" s="0" t="n">
        <v>20180823</v>
      </c>
      <c r="E4072" s="0" t="s">
        <v>2798</v>
      </c>
      <c r="F4072" s="0" t="n">
        <v>30000</v>
      </c>
      <c r="G4072" s="0" t="n">
        <v>98.13</v>
      </c>
      <c r="H4072" s="0" t="n">
        <v>4.104347</v>
      </c>
      <c r="J4072" s="224" t="n">
        <f aca="false">ROUND(D4072/10000,0)</f>
        <v>2018</v>
      </c>
      <c r="K4072" s="224" t="n">
        <f aca="false">ROUND((D4072-J4072*10000)/100,0)</f>
        <v>8</v>
      </c>
      <c r="L4072" s="224" t="n">
        <f aca="false">D4072-J4072*10000-K4072*100</f>
        <v>23</v>
      </c>
      <c r="M4072" s="325" t="n">
        <f aca="false">DATE(J4072,K4072,L4072)</f>
        <v>43335</v>
      </c>
      <c r="N4072" s="222" t="n">
        <f aca="false">M4072+E4072</f>
        <v>43335.4350694444</v>
      </c>
      <c r="O4072" s="0" t="n">
        <v>98.13</v>
      </c>
      <c r="P4072" s="0" t="n">
        <v>4.104347</v>
      </c>
      <c r="Q4072" s="0" t="s">
        <v>288</v>
      </c>
    </row>
    <row r="4073" customFormat="false" ht="15" hidden="false" customHeight="false" outlineLevel="0" collapsed="false">
      <c r="A4073" s="0" t="s">
        <v>2059</v>
      </c>
      <c r="B4073" s="0" t="s">
        <v>288</v>
      </c>
      <c r="C4073" s="0" t="s">
        <v>325</v>
      </c>
      <c r="D4073" s="0" t="n">
        <v>20180823</v>
      </c>
      <c r="E4073" s="0" t="s">
        <v>2798</v>
      </c>
      <c r="F4073" s="0" t="n">
        <v>30000</v>
      </c>
      <c r="G4073" s="0" t="n">
        <v>98.13</v>
      </c>
      <c r="H4073" s="0" t="n">
        <v>4.104347</v>
      </c>
      <c r="J4073" s="224" t="n">
        <f aca="false">ROUND(D4073/10000,0)</f>
        <v>2018</v>
      </c>
      <c r="K4073" s="224" t="n">
        <f aca="false">ROUND((D4073-J4073*10000)/100,0)</f>
        <v>8</v>
      </c>
      <c r="L4073" s="224" t="n">
        <f aca="false">D4073-J4073*10000-K4073*100</f>
        <v>23</v>
      </c>
      <c r="M4073" s="325" t="n">
        <f aca="false">DATE(J4073,K4073,L4073)</f>
        <v>43335</v>
      </c>
      <c r="N4073" s="222" t="n">
        <f aca="false">M4073+E4073</f>
        <v>43335.4350694444</v>
      </c>
      <c r="O4073" s="0" t="n">
        <v>98.13</v>
      </c>
      <c r="P4073" s="0" t="n">
        <v>4.104347</v>
      </c>
      <c r="Q4073" s="0" t="s">
        <v>288</v>
      </c>
    </row>
    <row r="4074" customFormat="false" ht="15" hidden="false" customHeight="false" outlineLevel="0" collapsed="false">
      <c r="A4074" s="0" t="s">
        <v>2059</v>
      </c>
      <c r="B4074" s="0" t="s">
        <v>288</v>
      </c>
      <c r="C4074" s="0" t="s">
        <v>325</v>
      </c>
      <c r="D4074" s="0" t="n">
        <v>20180823</v>
      </c>
      <c r="E4074" s="0" t="s">
        <v>2799</v>
      </c>
      <c r="F4074" s="0" t="n">
        <v>30000</v>
      </c>
      <c r="G4074" s="0" t="n">
        <v>98.25</v>
      </c>
      <c r="H4074" s="0" t="n">
        <v>4.074867</v>
      </c>
      <c r="J4074" s="224" t="n">
        <f aca="false">ROUND(D4074/10000,0)</f>
        <v>2018</v>
      </c>
      <c r="K4074" s="224" t="n">
        <f aca="false">ROUND((D4074-J4074*10000)/100,0)</f>
        <v>8</v>
      </c>
      <c r="L4074" s="224" t="n">
        <f aca="false">D4074-J4074*10000-K4074*100</f>
        <v>23</v>
      </c>
      <c r="M4074" s="325" t="n">
        <f aca="false">DATE(J4074,K4074,L4074)</f>
        <v>43335</v>
      </c>
      <c r="N4074" s="222" t="n">
        <f aca="false">M4074+E4074</f>
        <v>43335.4350925926</v>
      </c>
      <c r="O4074" s="0" t="n">
        <v>98.25</v>
      </c>
      <c r="P4074" s="0" t="n">
        <v>4.074867</v>
      </c>
      <c r="Q4074" s="0" t="s">
        <v>288</v>
      </c>
    </row>
    <row r="4075" customFormat="false" ht="15" hidden="false" customHeight="false" outlineLevel="0" collapsed="false">
      <c r="A4075" s="0" t="s">
        <v>2059</v>
      </c>
      <c r="B4075" s="0" t="s">
        <v>288</v>
      </c>
      <c r="C4075" s="0" t="s">
        <v>325</v>
      </c>
      <c r="D4075" s="0" t="n">
        <v>20180823</v>
      </c>
      <c r="E4075" s="0" t="s">
        <v>2800</v>
      </c>
      <c r="F4075" s="0" t="n">
        <v>50000</v>
      </c>
      <c r="G4075" s="0" t="n">
        <v>98.155</v>
      </c>
      <c r="H4075" s="0" t="n">
        <v>4.098202</v>
      </c>
      <c r="J4075" s="224" t="n">
        <f aca="false">ROUND(D4075/10000,0)</f>
        <v>2018</v>
      </c>
      <c r="K4075" s="224" t="n">
        <f aca="false">ROUND((D4075-J4075*10000)/100,0)</f>
        <v>8</v>
      </c>
      <c r="L4075" s="224" t="n">
        <f aca="false">D4075-J4075*10000-K4075*100</f>
        <v>23</v>
      </c>
      <c r="M4075" s="325" t="n">
        <f aca="false">DATE(J4075,K4075,L4075)</f>
        <v>43335</v>
      </c>
      <c r="N4075" s="222" t="n">
        <f aca="false">M4075+E4075</f>
        <v>43335.4374652778</v>
      </c>
      <c r="O4075" s="0" t="n">
        <v>98.155</v>
      </c>
      <c r="P4075" s="0" t="n">
        <v>4.098202</v>
      </c>
      <c r="Q4075" s="0" t="s">
        <v>288</v>
      </c>
    </row>
    <row r="4076" customFormat="false" ht="15" hidden="false" customHeight="false" outlineLevel="0" collapsed="false">
      <c r="A4076" s="0" t="s">
        <v>2059</v>
      </c>
      <c r="B4076" s="0" t="s">
        <v>288</v>
      </c>
      <c r="C4076" s="0" t="s">
        <v>325</v>
      </c>
      <c r="D4076" s="0" t="n">
        <v>20180823</v>
      </c>
      <c r="E4076" s="0" t="s">
        <v>2800</v>
      </c>
      <c r="F4076" s="0" t="n">
        <v>50000</v>
      </c>
      <c r="G4076" s="0" t="n">
        <v>98.155</v>
      </c>
      <c r="H4076" s="0" t="n">
        <v>4.098202</v>
      </c>
      <c r="J4076" s="224" t="n">
        <f aca="false">ROUND(D4076/10000,0)</f>
        <v>2018</v>
      </c>
      <c r="K4076" s="224" t="n">
        <f aca="false">ROUND((D4076-J4076*10000)/100,0)</f>
        <v>8</v>
      </c>
      <c r="L4076" s="224" t="n">
        <f aca="false">D4076-J4076*10000-K4076*100</f>
        <v>23</v>
      </c>
      <c r="M4076" s="325" t="n">
        <f aca="false">DATE(J4076,K4076,L4076)</f>
        <v>43335</v>
      </c>
      <c r="N4076" s="222" t="n">
        <f aca="false">M4076+E4076</f>
        <v>43335.4374652778</v>
      </c>
      <c r="O4076" s="0" t="n">
        <v>98.155</v>
      </c>
      <c r="P4076" s="0" t="n">
        <v>4.098202</v>
      </c>
      <c r="Q4076" s="0" t="s">
        <v>288</v>
      </c>
    </row>
    <row r="4077" customFormat="false" ht="15" hidden="false" customHeight="false" outlineLevel="0" collapsed="false">
      <c r="A4077" s="0" t="s">
        <v>2059</v>
      </c>
      <c r="B4077" s="0" t="s">
        <v>288</v>
      </c>
      <c r="C4077" s="0" t="s">
        <v>325</v>
      </c>
      <c r="D4077" s="0" t="n">
        <v>20180823</v>
      </c>
      <c r="E4077" s="0" t="s">
        <v>2801</v>
      </c>
      <c r="F4077" s="0" t="n">
        <v>15000</v>
      </c>
      <c r="G4077" s="0" t="n">
        <v>98.17</v>
      </c>
      <c r="H4077" s="0" t="n">
        <v>4.094516</v>
      </c>
      <c r="J4077" s="224" t="n">
        <f aca="false">ROUND(D4077/10000,0)</f>
        <v>2018</v>
      </c>
      <c r="K4077" s="224" t="n">
        <f aca="false">ROUND((D4077-J4077*10000)/100,0)</f>
        <v>8</v>
      </c>
      <c r="L4077" s="224" t="n">
        <f aca="false">D4077-J4077*10000-K4077*100</f>
        <v>23</v>
      </c>
      <c r="M4077" s="325" t="n">
        <f aca="false">DATE(J4077,K4077,L4077)</f>
        <v>43335</v>
      </c>
      <c r="N4077" s="222" t="n">
        <f aca="false">M4077+E4077</f>
        <v>43335.4397106482</v>
      </c>
      <c r="O4077" s="0" t="n">
        <v>98.17</v>
      </c>
      <c r="P4077" s="0" t="n">
        <v>4.094516</v>
      </c>
      <c r="Q4077" s="0" t="s">
        <v>288</v>
      </c>
    </row>
    <row r="4078" customFormat="false" ht="15" hidden="false" customHeight="false" outlineLevel="0" collapsed="false">
      <c r="A4078" s="0" t="s">
        <v>2059</v>
      </c>
      <c r="B4078" s="0" t="s">
        <v>288</v>
      </c>
      <c r="C4078" s="0" t="s">
        <v>325</v>
      </c>
      <c r="D4078" s="0" t="n">
        <v>20180823</v>
      </c>
      <c r="E4078" s="0" t="s">
        <v>2801</v>
      </c>
      <c r="F4078" s="0" t="n">
        <v>15000</v>
      </c>
      <c r="G4078" s="0" t="n">
        <v>99.151</v>
      </c>
      <c r="H4078" s="0" t="n">
        <v>3.854848</v>
      </c>
      <c r="J4078" s="224" t="n">
        <f aca="false">ROUND(D4078/10000,0)</f>
        <v>2018</v>
      </c>
      <c r="K4078" s="224" t="n">
        <f aca="false">ROUND((D4078-J4078*10000)/100,0)</f>
        <v>8</v>
      </c>
      <c r="L4078" s="224" t="n">
        <f aca="false">D4078-J4078*10000-K4078*100</f>
        <v>23</v>
      </c>
      <c r="M4078" s="325" t="n">
        <f aca="false">DATE(J4078,K4078,L4078)</f>
        <v>43335</v>
      </c>
      <c r="N4078" s="222" t="n">
        <f aca="false">M4078+E4078</f>
        <v>43335.4397106482</v>
      </c>
      <c r="O4078" s="0" t="n">
        <v>99.151</v>
      </c>
      <c r="P4078" s="0" t="n">
        <v>3.854848</v>
      </c>
      <c r="Q4078" s="0" t="s">
        <v>288</v>
      </c>
    </row>
    <row r="4079" customFormat="false" ht="15" hidden="false" customHeight="false" outlineLevel="0" collapsed="false">
      <c r="A4079" s="0" t="s">
        <v>2059</v>
      </c>
      <c r="B4079" s="0" t="s">
        <v>288</v>
      </c>
      <c r="C4079" s="0" t="s">
        <v>325</v>
      </c>
      <c r="D4079" s="0" t="n">
        <v>20180823</v>
      </c>
      <c r="E4079" s="0" t="s">
        <v>2802</v>
      </c>
      <c r="F4079" s="0" t="n">
        <v>10000</v>
      </c>
      <c r="G4079" s="0" t="n">
        <v>98.134</v>
      </c>
      <c r="H4079" s="0" t="n">
        <v>4.103364</v>
      </c>
      <c r="J4079" s="224" t="n">
        <f aca="false">ROUND(D4079/10000,0)</f>
        <v>2018</v>
      </c>
      <c r="K4079" s="224" t="n">
        <f aca="false">ROUND((D4079-J4079*10000)/100,0)</f>
        <v>8</v>
      </c>
      <c r="L4079" s="224" t="n">
        <f aca="false">D4079-J4079*10000-K4079*100</f>
        <v>23</v>
      </c>
      <c r="M4079" s="325" t="n">
        <f aca="false">DATE(J4079,K4079,L4079)</f>
        <v>43335</v>
      </c>
      <c r="N4079" s="222" t="n">
        <f aca="false">M4079+E4079</f>
        <v>43335.4500810185</v>
      </c>
      <c r="O4079" s="0" t="n">
        <v>98.134</v>
      </c>
      <c r="P4079" s="0" t="n">
        <v>4.103364</v>
      </c>
      <c r="Q4079" s="0" t="s">
        <v>288</v>
      </c>
    </row>
    <row r="4080" customFormat="false" ht="15" hidden="false" customHeight="false" outlineLevel="0" collapsed="false">
      <c r="A4080" s="0" t="s">
        <v>2059</v>
      </c>
      <c r="B4080" s="0" t="s">
        <v>288</v>
      </c>
      <c r="C4080" s="0" t="s">
        <v>325</v>
      </c>
      <c r="D4080" s="0" t="n">
        <v>20180823</v>
      </c>
      <c r="E4080" s="0" t="s">
        <v>2803</v>
      </c>
      <c r="F4080" s="0" t="n">
        <v>10000</v>
      </c>
      <c r="G4080" s="0" t="n">
        <v>98.134</v>
      </c>
      <c r="H4080" s="0" t="n">
        <v>4.103364</v>
      </c>
      <c r="J4080" s="224" t="n">
        <f aca="false">ROUND(D4080/10000,0)</f>
        <v>2018</v>
      </c>
      <c r="K4080" s="224" t="n">
        <f aca="false">ROUND((D4080-J4080*10000)/100,0)</f>
        <v>8</v>
      </c>
      <c r="L4080" s="224" t="n">
        <f aca="false">D4080-J4080*10000-K4080*100</f>
        <v>23</v>
      </c>
      <c r="M4080" s="325" t="n">
        <f aca="false">DATE(J4080,K4080,L4080)</f>
        <v>43335</v>
      </c>
      <c r="N4080" s="222" t="n">
        <f aca="false">M4080+E4080</f>
        <v>43335.4503009259</v>
      </c>
      <c r="O4080" s="0" t="n">
        <v>98.134</v>
      </c>
      <c r="P4080" s="0" t="n">
        <v>4.103364</v>
      </c>
      <c r="Q4080" s="0" t="s">
        <v>288</v>
      </c>
    </row>
    <row r="4081" customFormat="false" ht="15" hidden="false" customHeight="false" outlineLevel="0" collapsed="false">
      <c r="A4081" s="0" t="s">
        <v>2059</v>
      </c>
      <c r="B4081" s="0" t="s">
        <v>288</v>
      </c>
      <c r="C4081" s="0" t="s">
        <v>325</v>
      </c>
      <c r="D4081" s="0" t="n">
        <v>20180823</v>
      </c>
      <c r="E4081" s="0" t="s">
        <v>2804</v>
      </c>
      <c r="F4081" s="0" t="n">
        <v>20000</v>
      </c>
      <c r="G4081" s="0" t="n">
        <v>98.14</v>
      </c>
      <c r="H4081" s="0" t="n">
        <v>4.101889</v>
      </c>
      <c r="J4081" s="224" t="n">
        <f aca="false">ROUND(D4081/10000,0)</f>
        <v>2018</v>
      </c>
      <c r="K4081" s="224" t="n">
        <f aca="false">ROUND((D4081-J4081*10000)/100,0)</f>
        <v>8</v>
      </c>
      <c r="L4081" s="224" t="n">
        <f aca="false">D4081-J4081*10000-K4081*100</f>
        <v>23</v>
      </c>
      <c r="M4081" s="325" t="n">
        <f aca="false">DATE(J4081,K4081,L4081)</f>
        <v>43335</v>
      </c>
      <c r="N4081" s="222" t="n">
        <f aca="false">M4081+E4081</f>
        <v>43335.4517592593</v>
      </c>
      <c r="O4081" s="0" t="n">
        <v>98.14</v>
      </c>
      <c r="P4081" s="0" t="n">
        <v>4.101889</v>
      </c>
      <c r="Q4081" s="0" t="s">
        <v>288</v>
      </c>
    </row>
    <row r="4082" customFormat="false" ht="15" hidden="false" customHeight="false" outlineLevel="0" collapsed="false">
      <c r="A4082" s="0" t="s">
        <v>2059</v>
      </c>
      <c r="B4082" s="0" t="s">
        <v>288</v>
      </c>
      <c r="C4082" s="0" t="s">
        <v>325</v>
      </c>
      <c r="D4082" s="0" t="n">
        <v>20180823</v>
      </c>
      <c r="E4082" s="0" t="s">
        <v>2805</v>
      </c>
      <c r="F4082" s="0" t="n">
        <v>20000</v>
      </c>
      <c r="G4082" s="0" t="n">
        <v>98.14</v>
      </c>
      <c r="H4082" s="0" t="n">
        <v>4.101889</v>
      </c>
      <c r="J4082" s="224" t="n">
        <f aca="false">ROUND(D4082/10000,0)</f>
        <v>2018</v>
      </c>
      <c r="K4082" s="224" t="n">
        <f aca="false">ROUND((D4082-J4082*10000)/100,0)</f>
        <v>8</v>
      </c>
      <c r="L4082" s="224" t="n">
        <f aca="false">D4082-J4082*10000-K4082*100</f>
        <v>23</v>
      </c>
      <c r="M4082" s="325" t="n">
        <f aca="false">DATE(J4082,K4082,L4082)</f>
        <v>43335</v>
      </c>
      <c r="N4082" s="222" t="n">
        <f aca="false">M4082+E4082</f>
        <v>43335.4517708333</v>
      </c>
      <c r="O4082" s="0" t="n">
        <v>98.14</v>
      </c>
      <c r="P4082" s="0" t="n">
        <v>4.101889</v>
      </c>
      <c r="Q4082" s="0" t="s">
        <v>288</v>
      </c>
    </row>
    <row r="4083" customFormat="false" ht="15" hidden="false" customHeight="false" outlineLevel="0" collapsed="false">
      <c r="A4083" s="0" t="s">
        <v>2059</v>
      </c>
      <c r="B4083" s="0" t="s">
        <v>288</v>
      </c>
      <c r="C4083" s="0" t="s">
        <v>325</v>
      </c>
      <c r="D4083" s="0" t="n">
        <v>20180823</v>
      </c>
      <c r="E4083" s="0" t="s">
        <v>2806</v>
      </c>
      <c r="F4083" s="0" t="n">
        <v>20000</v>
      </c>
      <c r="G4083" s="0" t="n">
        <v>98.26</v>
      </c>
      <c r="H4083" s="0" t="n">
        <v>4.072412</v>
      </c>
      <c r="J4083" s="224" t="n">
        <f aca="false">ROUND(D4083/10000,0)</f>
        <v>2018</v>
      </c>
      <c r="K4083" s="224" t="n">
        <f aca="false">ROUND((D4083-J4083*10000)/100,0)</f>
        <v>8</v>
      </c>
      <c r="L4083" s="224" t="n">
        <f aca="false">D4083-J4083*10000-K4083*100</f>
        <v>23</v>
      </c>
      <c r="M4083" s="325" t="n">
        <f aca="false">DATE(J4083,K4083,L4083)</f>
        <v>43335</v>
      </c>
      <c r="N4083" s="222" t="n">
        <f aca="false">M4083+E4083</f>
        <v>43335.4517824074</v>
      </c>
      <c r="O4083" s="0" t="n">
        <v>98.26</v>
      </c>
      <c r="P4083" s="0" t="n">
        <v>4.072412</v>
      </c>
      <c r="Q4083" s="0" t="s">
        <v>288</v>
      </c>
    </row>
    <row r="4084" customFormat="false" ht="15" hidden="false" customHeight="false" outlineLevel="0" collapsed="false">
      <c r="A4084" s="0" t="s">
        <v>2059</v>
      </c>
      <c r="B4084" s="0" t="s">
        <v>288</v>
      </c>
      <c r="C4084" s="0" t="s">
        <v>325</v>
      </c>
      <c r="D4084" s="0" t="n">
        <v>20180823</v>
      </c>
      <c r="E4084" s="0" t="s">
        <v>2807</v>
      </c>
      <c r="F4084" s="0" t="n">
        <v>40000</v>
      </c>
      <c r="G4084" s="0" t="n">
        <v>98.12</v>
      </c>
      <c r="H4084" s="0" t="n">
        <v>4.106806</v>
      </c>
      <c r="J4084" s="224" t="n">
        <f aca="false">ROUND(D4084/10000,0)</f>
        <v>2018</v>
      </c>
      <c r="K4084" s="224" t="n">
        <f aca="false">ROUND((D4084-J4084*10000)/100,0)</f>
        <v>8</v>
      </c>
      <c r="L4084" s="224" t="n">
        <f aca="false">D4084-J4084*10000-K4084*100</f>
        <v>23</v>
      </c>
      <c r="M4084" s="325" t="n">
        <f aca="false">DATE(J4084,K4084,L4084)</f>
        <v>43335</v>
      </c>
      <c r="N4084" s="222" t="n">
        <f aca="false">M4084+E4084</f>
        <v>43335.4605324074</v>
      </c>
      <c r="O4084" s="0" t="n">
        <v>98.12</v>
      </c>
      <c r="P4084" s="0" t="n">
        <v>4.106806</v>
      </c>
      <c r="Q4084" s="0" t="s">
        <v>288</v>
      </c>
    </row>
    <row r="4085" customFormat="false" ht="15" hidden="false" customHeight="false" outlineLevel="0" collapsed="false">
      <c r="A4085" s="0" t="s">
        <v>2059</v>
      </c>
      <c r="B4085" s="0" t="s">
        <v>288</v>
      </c>
      <c r="C4085" s="0" t="s">
        <v>325</v>
      </c>
      <c r="D4085" s="0" t="n">
        <v>20180823</v>
      </c>
      <c r="E4085" s="0" t="s">
        <v>2573</v>
      </c>
      <c r="F4085" s="0" t="n">
        <v>40000</v>
      </c>
      <c r="G4085" s="0" t="n">
        <v>98.12</v>
      </c>
      <c r="H4085" s="0" t="n">
        <v>4.106806</v>
      </c>
      <c r="J4085" s="224" t="n">
        <f aca="false">ROUND(D4085/10000,0)</f>
        <v>2018</v>
      </c>
      <c r="K4085" s="224" t="n">
        <f aca="false">ROUND((D4085-J4085*10000)/100,0)</f>
        <v>8</v>
      </c>
      <c r="L4085" s="224" t="n">
        <f aca="false">D4085-J4085*10000-K4085*100</f>
        <v>23</v>
      </c>
      <c r="M4085" s="325" t="n">
        <f aca="false">DATE(J4085,K4085,L4085)</f>
        <v>43335</v>
      </c>
      <c r="N4085" s="222" t="n">
        <f aca="false">M4085+E4085</f>
        <v>43335.4605439815</v>
      </c>
      <c r="O4085" s="0" t="n">
        <v>98.12</v>
      </c>
      <c r="P4085" s="0" t="n">
        <v>4.106806</v>
      </c>
      <c r="Q4085" s="0" t="s">
        <v>288</v>
      </c>
    </row>
    <row r="4086" customFormat="false" ht="15" hidden="false" customHeight="false" outlineLevel="0" collapsed="false">
      <c r="A4086" s="0" t="s">
        <v>2059</v>
      </c>
      <c r="B4086" s="0" t="s">
        <v>288</v>
      </c>
      <c r="C4086" s="0" t="s">
        <v>325</v>
      </c>
      <c r="D4086" s="0" t="n">
        <v>20180823</v>
      </c>
      <c r="E4086" s="0" t="s">
        <v>2808</v>
      </c>
      <c r="F4086" s="0" t="n">
        <v>40000</v>
      </c>
      <c r="G4086" s="0" t="n">
        <v>98.22</v>
      </c>
      <c r="H4086" s="0" t="n">
        <v>4.082233</v>
      </c>
      <c r="J4086" s="224" t="n">
        <f aca="false">ROUND(D4086/10000,0)</f>
        <v>2018</v>
      </c>
      <c r="K4086" s="224" t="n">
        <f aca="false">ROUND((D4086-J4086*10000)/100,0)</f>
        <v>8</v>
      </c>
      <c r="L4086" s="224" t="n">
        <f aca="false">D4086-J4086*10000-K4086*100</f>
        <v>23</v>
      </c>
      <c r="M4086" s="325" t="n">
        <f aca="false">DATE(J4086,K4086,L4086)</f>
        <v>43335</v>
      </c>
      <c r="N4086" s="222" t="n">
        <f aca="false">M4086+E4086</f>
        <v>43335.4605902778</v>
      </c>
      <c r="O4086" s="0" t="n">
        <v>98.22</v>
      </c>
      <c r="P4086" s="0" t="n">
        <v>4.082233</v>
      </c>
      <c r="Q4086" s="0" t="s">
        <v>288</v>
      </c>
    </row>
    <row r="4087" customFormat="false" ht="15" hidden="false" customHeight="false" outlineLevel="0" collapsed="false">
      <c r="A4087" s="0" t="s">
        <v>2059</v>
      </c>
      <c r="B4087" s="0" t="s">
        <v>288</v>
      </c>
      <c r="C4087" s="0" t="s">
        <v>325</v>
      </c>
      <c r="D4087" s="0" t="n">
        <v>20180823</v>
      </c>
      <c r="E4087" s="0" t="s">
        <v>2808</v>
      </c>
      <c r="F4087" s="0" t="n">
        <v>40000</v>
      </c>
      <c r="G4087" s="0" t="n">
        <v>98.12</v>
      </c>
      <c r="H4087" s="0" t="n">
        <v>4.106806</v>
      </c>
      <c r="J4087" s="224" t="n">
        <f aca="false">ROUND(D4087/10000,0)</f>
        <v>2018</v>
      </c>
      <c r="K4087" s="224" t="n">
        <f aca="false">ROUND((D4087-J4087*10000)/100,0)</f>
        <v>8</v>
      </c>
      <c r="L4087" s="224" t="n">
        <f aca="false">D4087-J4087*10000-K4087*100</f>
        <v>23</v>
      </c>
      <c r="M4087" s="325" t="n">
        <f aca="false">DATE(J4087,K4087,L4087)</f>
        <v>43335</v>
      </c>
      <c r="N4087" s="222" t="n">
        <f aca="false">M4087+E4087</f>
        <v>43335.4605902778</v>
      </c>
      <c r="O4087" s="0" t="n">
        <v>98.12</v>
      </c>
      <c r="P4087" s="0" t="n">
        <v>4.106806</v>
      </c>
      <c r="Q4087" s="0" t="s">
        <v>288</v>
      </c>
    </row>
    <row r="4088" customFormat="false" ht="15" hidden="false" customHeight="false" outlineLevel="0" collapsed="false">
      <c r="A4088" s="0" t="s">
        <v>2059</v>
      </c>
      <c r="B4088" s="0" t="s">
        <v>288</v>
      </c>
      <c r="C4088" s="0" t="s">
        <v>325</v>
      </c>
      <c r="D4088" s="0" t="n">
        <v>20180823</v>
      </c>
      <c r="E4088" s="0" t="s">
        <v>2809</v>
      </c>
      <c r="F4088" s="0" t="n">
        <v>10000</v>
      </c>
      <c r="G4088" s="0" t="n">
        <v>98.147</v>
      </c>
      <c r="H4088" s="0" t="n">
        <v>4.100168</v>
      </c>
      <c r="J4088" s="224" t="n">
        <f aca="false">ROUND(D4088/10000,0)</f>
        <v>2018</v>
      </c>
      <c r="K4088" s="224" t="n">
        <f aca="false">ROUND((D4088-J4088*10000)/100,0)</f>
        <v>8</v>
      </c>
      <c r="L4088" s="224" t="n">
        <f aca="false">D4088-J4088*10000-K4088*100</f>
        <v>23</v>
      </c>
      <c r="M4088" s="325" t="n">
        <f aca="false">DATE(J4088,K4088,L4088)</f>
        <v>43335</v>
      </c>
      <c r="N4088" s="222" t="n">
        <f aca="false">M4088+E4088</f>
        <v>43335.4641203704</v>
      </c>
      <c r="O4088" s="0" t="n">
        <v>98.147</v>
      </c>
      <c r="P4088" s="0" t="n">
        <v>4.100168</v>
      </c>
      <c r="Q4088" s="0" t="s">
        <v>288</v>
      </c>
    </row>
    <row r="4089" customFormat="false" ht="15" hidden="false" customHeight="false" outlineLevel="0" collapsed="false">
      <c r="A4089" s="0" t="s">
        <v>2059</v>
      </c>
      <c r="B4089" s="0" t="s">
        <v>288</v>
      </c>
      <c r="C4089" s="0" t="s">
        <v>325</v>
      </c>
      <c r="D4089" s="0" t="n">
        <v>20180823</v>
      </c>
      <c r="E4089" s="0" t="s">
        <v>2810</v>
      </c>
      <c r="F4089" s="0" t="n">
        <v>10000</v>
      </c>
      <c r="G4089" s="0" t="n">
        <v>98.147</v>
      </c>
      <c r="H4089" s="0" t="n">
        <v>4.100168</v>
      </c>
      <c r="J4089" s="224" t="n">
        <f aca="false">ROUND(D4089/10000,0)</f>
        <v>2018</v>
      </c>
      <c r="K4089" s="224" t="n">
        <f aca="false">ROUND((D4089-J4089*10000)/100,0)</f>
        <v>8</v>
      </c>
      <c r="L4089" s="224" t="n">
        <f aca="false">D4089-J4089*10000-K4089*100</f>
        <v>23</v>
      </c>
      <c r="M4089" s="325" t="n">
        <f aca="false">DATE(J4089,K4089,L4089)</f>
        <v>43335</v>
      </c>
      <c r="N4089" s="222" t="n">
        <f aca="false">M4089+E4089</f>
        <v>43335.4646990741</v>
      </c>
      <c r="O4089" s="0" t="n">
        <v>98.147</v>
      </c>
      <c r="P4089" s="0" t="n">
        <v>4.100168</v>
      </c>
      <c r="Q4089" s="0" t="s">
        <v>288</v>
      </c>
    </row>
    <row r="4090" customFormat="false" ht="15" hidden="false" customHeight="false" outlineLevel="0" collapsed="false">
      <c r="A4090" s="0" t="s">
        <v>2059</v>
      </c>
      <c r="B4090" s="0" t="s">
        <v>288</v>
      </c>
      <c r="C4090" s="0" t="s">
        <v>325</v>
      </c>
      <c r="D4090" s="0" t="n">
        <v>20180823</v>
      </c>
      <c r="E4090" s="0" t="s">
        <v>2811</v>
      </c>
      <c r="F4090" s="0" t="n">
        <v>165000</v>
      </c>
      <c r="G4090" s="0" t="n">
        <v>98.065</v>
      </c>
      <c r="H4090" s="0" t="n">
        <v>4.120333</v>
      </c>
      <c r="J4090" s="224" t="n">
        <f aca="false">ROUND(D4090/10000,0)</f>
        <v>2018</v>
      </c>
      <c r="K4090" s="224" t="n">
        <f aca="false">ROUND((D4090-J4090*10000)/100,0)</f>
        <v>8</v>
      </c>
      <c r="L4090" s="224" t="n">
        <f aca="false">D4090-J4090*10000-K4090*100</f>
        <v>23</v>
      </c>
      <c r="M4090" s="325" t="n">
        <f aca="false">DATE(J4090,K4090,L4090)</f>
        <v>43335</v>
      </c>
      <c r="N4090" s="222" t="n">
        <f aca="false">M4090+E4090</f>
        <v>43335.4668402778</v>
      </c>
      <c r="O4090" s="0" t="n">
        <v>98.065</v>
      </c>
      <c r="P4090" s="0" t="n">
        <v>4.120333</v>
      </c>
      <c r="Q4090" s="0" t="s">
        <v>288</v>
      </c>
    </row>
    <row r="4091" customFormat="false" ht="15" hidden="false" customHeight="false" outlineLevel="0" collapsed="false">
      <c r="A4091" s="0" t="s">
        <v>2059</v>
      </c>
      <c r="B4091" s="0" t="s">
        <v>288</v>
      </c>
      <c r="C4091" s="0" t="s">
        <v>325</v>
      </c>
      <c r="D4091" s="0" t="n">
        <v>20180823</v>
      </c>
      <c r="E4091" s="0" t="s">
        <v>2812</v>
      </c>
      <c r="F4091" s="0" t="n">
        <v>25000</v>
      </c>
      <c r="G4091" s="0" t="n">
        <v>99.146</v>
      </c>
      <c r="H4091" s="0" t="n">
        <v>3.856063</v>
      </c>
      <c r="J4091" s="224" t="n">
        <f aca="false">ROUND(D4091/10000,0)</f>
        <v>2018</v>
      </c>
      <c r="K4091" s="224" t="n">
        <f aca="false">ROUND((D4091-J4091*10000)/100,0)</f>
        <v>8</v>
      </c>
      <c r="L4091" s="224" t="n">
        <f aca="false">D4091-J4091*10000-K4091*100</f>
        <v>23</v>
      </c>
      <c r="M4091" s="325" t="n">
        <f aca="false">DATE(J4091,K4091,L4091)</f>
        <v>43335</v>
      </c>
      <c r="N4091" s="222" t="n">
        <f aca="false">M4091+E4091</f>
        <v>43335.4746064815</v>
      </c>
      <c r="O4091" s="0" t="n">
        <v>99.146</v>
      </c>
      <c r="P4091" s="0" t="n">
        <v>3.856063</v>
      </c>
      <c r="Q4091" s="0" t="s">
        <v>288</v>
      </c>
    </row>
    <row r="4092" customFormat="false" ht="15" hidden="false" customHeight="false" outlineLevel="0" collapsed="false">
      <c r="A4092" s="0" t="s">
        <v>2059</v>
      </c>
      <c r="B4092" s="0" t="s">
        <v>288</v>
      </c>
      <c r="C4092" s="0" t="s">
        <v>325</v>
      </c>
      <c r="D4092" s="0" t="n">
        <v>20180823</v>
      </c>
      <c r="E4092" s="0" t="s">
        <v>2812</v>
      </c>
      <c r="F4092" s="0" t="n">
        <v>25000</v>
      </c>
      <c r="G4092" s="0" t="n">
        <v>98.14</v>
      </c>
      <c r="H4092" s="0" t="n">
        <v>4.101889</v>
      </c>
      <c r="J4092" s="224" t="n">
        <f aca="false">ROUND(D4092/10000,0)</f>
        <v>2018</v>
      </c>
      <c r="K4092" s="224" t="n">
        <f aca="false">ROUND((D4092-J4092*10000)/100,0)</f>
        <v>8</v>
      </c>
      <c r="L4092" s="224" t="n">
        <f aca="false">D4092-J4092*10000-K4092*100</f>
        <v>23</v>
      </c>
      <c r="M4092" s="325" t="n">
        <f aca="false">DATE(J4092,K4092,L4092)</f>
        <v>43335</v>
      </c>
      <c r="N4092" s="222" t="n">
        <f aca="false">M4092+E4092</f>
        <v>43335.4746064815</v>
      </c>
      <c r="O4092" s="0" t="n">
        <v>98.14</v>
      </c>
      <c r="P4092" s="0" t="n">
        <v>4.101889</v>
      </c>
      <c r="Q4092" s="0" t="s">
        <v>288</v>
      </c>
    </row>
    <row r="4093" customFormat="false" ht="15" hidden="false" customHeight="false" outlineLevel="0" collapsed="false">
      <c r="A4093" s="0" t="s">
        <v>2059</v>
      </c>
      <c r="B4093" s="0" t="s">
        <v>288</v>
      </c>
      <c r="C4093" s="0" t="s">
        <v>325</v>
      </c>
      <c r="D4093" s="0" t="n">
        <v>20180823</v>
      </c>
      <c r="E4093" s="0" t="s">
        <v>2813</v>
      </c>
      <c r="F4093" s="0" t="n">
        <v>25000</v>
      </c>
      <c r="G4093" s="0" t="n">
        <v>98.14</v>
      </c>
      <c r="H4093" s="0" t="n">
        <v>4.101889</v>
      </c>
      <c r="J4093" s="224" t="n">
        <f aca="false">ROUND(D4093/10000,0)</f>
        <v>2018</v>
      </c>
      <c r="K4093" s="224" t="n">
        <f aca="false">ROUND((D4093-J4093*10000)/100,0)</f>
        <v>8</v>
      </c>
      <c r="L4093" s="224" t="n">
        <f aca="false">D4093-J4093*10000-K4093*100</f>
        <v>23</v>
      </c>
      <c r="M4093" s="325" t="n">
        <f aca="false">DATE(J4093,K4093,L4093)</f>
        <v>43335</v>
      </c>
      <c r="N4093" s="222" t="n">
        <f aca="false">M4093+E4093</f>
        <v>43335.4746180556</v>
      </c>
      <c r="O4093" s="0" t="n">
        <v>98.14</v>
      </c>
      <c r="P4093" s="0" t="n">
        <v>4.101889</v>
      </c>
      <c r="Q4093" s="0" t="s">
        <v>288</v>
      </c>
    </row>
    <row r="4094" customFormat="false" ht="15" hidden="false" customHeight="false" outlineLevel="0" collapsed="false">
      <c r="A4094" s="0" t="s">
        <v>2059</v>
      </c>
      <c r="B4094" s="0" t="s">
        <v>288</v>
      </c>
      <c r="C4094" s="0" t="s">
        <v>325</v>
      </c>
      <c r="D4094" s="0" t="n">
        <v>20180823</v>
      </c>
      <c r="E4094" s="0" t="s">
        <v>2814</v>
      </c>
      <c r="F4094" s="0" t="n">
        <v>12000</v>
      </c>
      <c r="G4094" s="0" t="n">
        <v>98.12</v>
      </c>
      <c r="H4094" s="0" t="n">
        <v>4.106806</v>
      </c>
      <c r="J4094" s="224" t="n">
        <f aca="false">ROUND(D4094/10000,0)</f>
        <v>2018</v>
      </c>
      <c r="K4094" s="224" t="n">
        <f aca="false">ROUND((D4094-J4094*10000)/100,0)</f>
        <v>8</v>
      </c>
      <c r="L4094" s="224" t="n">
        <f aca="false">D4094-J4094*10000-K4094*100</f>
        <v>23</v>
      </c>
      <c r="M4094" s="325" t="n">
        <f aca="false">DATE(J4094,K4094,L4094)</f>
        <v>43335</v>
      </c>
      <c r="N4094" s="222" t="n">
        <f aca="false">M4094+E4094</f>
        <v>43335.4801273148</v>
      </c>
      <c r="O4094" s="0" t="n">
        <v>98.12</v>
      </c>
      <c r="P4094" s="0" t="n">
        <v>4.106806</v>
      </c>
      <c r="Q4094" s="0" t="s">
        <v>288</v>
      </c>
    </row>
    <row r="4095" customFormat="false" ht="15" hidden="false" customHeight="false" outlineLevel="0" collapsed="false">
      <c r="A4095" s="0" t="s">
        <v>2059</v>
      </c>
      <c r="B4095" s="0" t="s">
        <v>288</v>
      </c>
      <c r="C4095" s="0" t="s">
        <v>325</v>
      </c>
      <c r="D4095" s="0" t="n">
        <v>20180823</v>
      </c>
      <c r="E4095" s="0" t="s">
        <v>2814</v>
      </c>
      <c r="F4095" s="0" t="n">
        <v>12000</v>
      </c>
      <c r="G4095" s="0" t="n">
        <v>98.1512</v>
      </c>
      <c r="H4095" s="0" t="n">
        <v>4.099136</v>
      </c>
      <c r="J4095" s="224" t="n">
        <f aca="false">ROUND(D4095/10000,0)</f>
        <v>2018</v>
      </c>
      <c r="K4095" s="224" t="n">
        <f aca="false">ROUND((D4095-J4095*10000)/100,0)</f>
        <v>8</v>
      </c>
      <c r="L4095" s="224" t="n">
        <f aca="false">D4095-J4095*10000-K4095*100</f>
        <v>23</v>
      </c>
      <c r="M4095" s="325" t="n">
        <f aca="false">DATE(J4095,K4095,L4095)</f>
        <v>43335</v>
      </c>
      <c r="N4095" s="222" t="n">
        <f aca="false">M4095+E4095</f>
        <v>43335.4801273148</v>
      </c>
      <c r="O4095" s="0" t="n">
        <v>98.1512</v>
      </c>
      <c r="P4095" s="0" t="n">
        <v>4.099136</v>
      </c>
      <c r="Q4095" s="0" t="s">
        <v>288</v>
      </c>
    </row>
    <row r="4096" customFormat="false" ht="15" hidden="false" customHeight="false" outlineLevel="0" collapsed="false">
      <c r="A4096" s="0" t="s">
        <v>2059</v>
      </c>
      <c r="B4096" s="0" t="s">
        <v>288</v>
      </c>
      <c r="C4096" s="0" t="s">
        <v>325</v>
      </c>
      <c r="D4096" s="0" t="n">
        <v>20180823</v>
      </c>
      <c r="E4096" s="0" t="s">
        <v>2814</v>
      </c>
      <c r="F4096" s="0" t="n">
        <v>12000</v>
      </c>
      <c r="G4096" s="0" t="n">
        <v>98.1512</v>
      </c>
      <c r="H4096" s="0" t="n">
        <v>4.099136</v>
      </c>
      <c r="J4096" s="224" t="n">
        <f aca="false">ROUND(D4096/10000,0)</f>
        <v>2018</v>
      </c>
      <c r="K4096" s="224" t="n">
        <f aca="false">ROUND((D4096-J4096*10000)/100,0)</f>
        <v>8</v>
      </c>
      <c r="L4096" s="224" t="n">
        <f aca="false">D4096-J4096*10000-K4096*100</f>
        <v>23</v>
      </c>
      <c r="M4096" s="325" t="n">
        <f aca="false">DATE(J4096,K4096,L4096)</f>
        <v>43335</v>
      </c>
      <c r="N4096" s="222" t="n">
        <f aca="false">M4096+E4096</f>
        <v>43335.4801273148</v>
      </c>
      <c r="O4096" s="0" t="n">
        <v>98.1512</v>
      </c>
      <c r="P4096" s="0" t="n">
        <v>4.099136</v>
      </c>
      <c r="Q4096" s="0" t="s">
        <v>288</v>
      </c>
    </row>
    <row r="4097" customFormat="false" ht="15" hidden="false" customHeight="false" outlineLevel="0" collapsed="false">
      <c r="A4097" s="0" t="s">
        <v>2059</v>
      </c>
      <c r="B4097" s="0" t="s">
        <v>288</v>
      </c>
      <c r="C4097" s="0" t="s">
        <v>325</v>
      </c>
      <c r="D4097" s="0" t="n">
        <v>20180823</v>
      </c>
      <c r="E4097" s="0" t="s">
        <v>2815</v>
      </c>
      <c r="F4097" s="0" t="n">
        <v>12000</v>
      </c>
      <c r="G4097" s="0" t="n">
        <v>99.3512</v>
      </c>
      <c r="H4097" s="0" t="n">
        <v>3.806276</v>
      </c>
      <c r="J4097" s="224" t="n">
        <f aca="false">ROUND(D4097/10000,0)</f>
        <v>2018</v>
      </c>
      <c r="K4097" s="224" t="n">
        <f aca="false">ROUND((D4097-J4097*10000)/100,0)</f>
        <v>8</v>
      </c>
      <c r="L4097" s="224" t="n">
        <f aca="false">D4097-J4097*10000-K4097*100</f>
        <v>23</v>
      </c>
      <c r="M4097" s="325" t="n">
        <f aca="false">DATE(J4097,K4097,L4097)</f>
        <v>43335</v>
      </c>
      <c r="N4097" s="222" t="n">
        <f aca="false">M4097+E4097</f>
        <v>43335.4801388889</v>
      </c>
      <c r="O4097" s="0" t="n">
        <v>99.3512</v>
      </c>
      <c r="P4097" s="0" t="n">
        <v>3.806276</v>
      </c>
      <c r="Q4097" s="0" t="s">
        <v>288</v>
      </c>
    </row>
    <row r="4098" customFormat="false" ht="15" hidden="false" customHeight="false" outlineLevel="0" collapsed="false">
      <c r="A4098" s="0" t="s">
        <v>2059</v>
      </c>
      <c r="B4098" s="0" t="s">
        <v>288</v>
      </c>
      <c r="C4098" s="0" t="s">
        <v>325</v>
      </c>
      <c r="D4098" s="0" t="n">
        <v>20180823</v>
      </c>
      <c r="E4098" s="0" t="s">
        <v>2816</v>
      </c>
      <c r="F4098" s="0" t="n">
        <v>498000</v>
      </c>
      <c r="G4098" s="0" t="n">
        <v>98.159</v>
      </c>
      <c r="H4098" s="0" t="n">
        <v>4.097219</v>
      </c>
      <c r="J4098" s="224" t="n">
        <f aca="false">ROUND(D4098/10000,0)</f>
        <v>2018</v>
      </c>
      <c r="K4098" s="224" t="n">
        <f aca="false">ROUND((D4098-J4098*10000)/100,0)</f>
        <v>8</v>
      </c>
      <c r="L4098" s="224" t="n">
        <f aca="false">D4098-J4098*10000-K4098*100</f>
        <v>23</v>
      </c>
      <c r="M4098" s="325" t="n">
        <f aca="false">DATE(J4098,K4098,L4098)</f>
        <v>43335</v>
      </c>
      <c r="N4098" s="222" t="n">
        <f aca="false">M4098+E4098</f>
        <v>43335.4809837963</v>
      </c>
      <c r="O4098" s="0" t="n">
        <v>98.159</v>
      </c>
      <c r="P4098" s="0" t="n">
        <v>4.097219</v>
      </c>
      <c r="Q4098" s="0" t="s">
        <v>288</v>
      </c>
    </row>
    <row r="4099" customFormat="false" ht="15" hidden="false" customHeight="false" outlineLevel="0" collapsed="false">
      <c r="A4099" s="0" t="s">
        <v>2059</v>
      </c>
      <c r="B4099" s="0" t="s">
        <v>288</v>
      </c>
      <c r="C4099" s="0" t="s">
        <v>325</v>
      </c>
      <c r="D4099" s="0" t="n">
        <v>20180823</v>
      </c>
      <c r="E4099" s="0" t="s">
        <v>2817</v>
      </c>
      <c r="F4099" s="0" t="n">
        <v>30000</v>
      </c>
      <c r="G4099" s="0" t="n">
        <v>98.198</v>
      </c>
      <c r="H4099" s="0" t="n">
        <v>4.087637</v>
      </c>
      <c r="J4099" s="224" t="n">
        <f aca="false">ROUND(D4099/10000,0)</f>
        <v>2018</v>
      </c>
      <c r="K4099" s="224" t="n">
        <f aca="false">ROUND((D4099-J4099*10000)/100,0)</f>
        <v>8</v>
      </c>
      <c r="L4099" s="224" t="n">
        <f aca="false">D4099-J4099*10000-K4099*100</f>
        <v>23</v>
      </c>
      <c r="M4099" s="325" t="n">
        <f aca="false">DATE(J4099,K4099,L4099)</f>
        <v>43335</v>
      </c>
      <c r="N4099" s="222" t="n">
        <f aca="false">M4099+E4099</f>
        <v>43335.4930439815</v>
      </c>
      <c r="O4099" s="0" t="n">
        <v>98.198</v>
      </c>
      <c r="P4099" s="0" t="n">
        <v>4.087637</v>
      </c>
      <c r="Q4099" s="0" t="s">
        <v>288</v>
      </c>
    </row>
    <row r="4100" customFormat="false" ht="15" hidden="false" customHeight="false" outlineLevel="0" collapsed="false">
      <c r="A4100" s="0" t="s">
        <v>2059</v>
      </c>
      <c r="B4100" s="0" t="s">
        <v>288</v>
      </c>
      <c r="C4100" s="0" t="s">
        <v>325</v>
      </c>
      <c r="D4100" s="0" t="n">
        <v>20180823</v>
      </c>
      <c r="E4100" s="0" t="s">
        <v>2817</v>
      </c>
      <c r="F4100" s="0" t="n">
        <v>30000</v>
      </c>
      <c r="G4100" s="0" t="n">
        <v>98.198</v>
      </c>
      <c r="H4100" s="0" t="n">
        <v>4.087637</v>
      </c>
      <c r="J4100" s="224" t="n">
        <f aca="false">ROUND(D4100/10000,0)</f>
        <v>2018</v>
      </c>
      <c r="K4100" s="224" t="n">
        <f aca="false">ROUND((D4100-J4100*10000)/100,0)</f>
        <v>8</v>
      </c>
      <c r="L4100" s="224" t="n">
        <f aca="false">D4100-J4100*10000-K4100*100</f>
        <v>23</v>
      </c>
      <c r="M4100" s="325" t="n">
        <f aca="false">DATE(J4100,K4100,L4100)</f>
        <v>43335</v>
      </c>
      <c r="N4100" s="222" t="n">
        <f aca="false">M4100+E4100</f>
        <v>43335.4930439815</v>
      </c>
      <c r="O4100" s="0" t="n">
        <v>98.198</v>
      </c>
      <c r="P4100" s="0" t="n">
        <v>4.087637</v>
      </c>
      <c r="Q4100" s="0" t="s">
        <v>288</v>
      </c>
    </row>
    <row r="4101" customFormat="false" ht="15" hidden="false" customHeight="false" outlineLevel="0" collapsed="false">
      <c r="A4101" s="0" t="s">
        <v>2059</v>
      </c>
      <c r="B4101" s="0" t="s">
        <v>288</v>
      </c>
      <c r="C4101" s="0" t="s">
        <v>325</v>
      </c>
      <c r="D4101" s="0" t="n">
        <v>20180823</v>
      </c>
      <c r="E4101" s="0" t="s">
        <v>2817</v>
      </c>
      <c r="F4101" s="0" t="n">
        <v>30000</v>
      </c>
      <c r="G4101" s="0" t="n">
        <v>98.198</v>
      </c>
      <c r="H4101" s="0" t="n">
        <v>4.087637</v>
      </c>
      <c r="J4101" s="224" t="n">
        <f aca="false">ROUND(D4101/10000,0)</f>
        <v>2018</v>
      </c>
      <c r="K4101" s="224" t="n">
        <f aca="false">ROUND((D4101-J4101*10000)/100,0)</f>
        <v>8</v>
      </c>
      <c r="L4101" s="224" t="n">
        <f aca="false">D4101-J4101*10000-K4101*100</f>
        <v>23</v>
      </c>
      <c r="M4101" s="325" t="n">
        <f aca="false">DATE(J4101,K4101,L4101)</f>
        <v>43335</v>
      </c>
      <c r="N4101" s="222" t="n">
        <f aca="false">M4101+E4101</f>
        <v>43335.4930439815</v>
      </c>
      <c r="O4101" s="0" t="n">
        <v>98.198</v>
      </c>
      <c r="P4101" s="0" t="n">
        <v>4.087637</v>
      </c>
      <c r="Q4101" s="0" t="s">
        <v>288</v>
      </c>
    </row>
    <row r="4102" customFormat="false" ht="15" hidden="false" customHeight="false" outlineLevel="0" collapsed="false">
      <c r="A4102" s="0" t="s">
        <v>2059</v>
      </c>
      <c r="B4102" s="0" t="s">
        <v>288</v>
      </c>
      <c r="C4102" s="0" t="s">
        <v>325</v>
      </c>
      <c r="D4102" s="0" t="n">
        <v>20180823</v>
      </c>
      <c r="E4102" s="0" t="s">
        <v>2818</v>
      </c>
      <c r="F4102" s="0" t="n">
        <v>3000</v>
      </c>
      <c r="G4102" s="0" t="n">
        <v>98.04</v>
      </c>
      <c r="H4102" s="0" t="n">
        <v>4.126485</v>
      </c>
      <c r="J4102" s="224" t="n">
        <f aca="false">ROUND(D4102/10000,0)</f>
        <v>2018</v>
      </c>
      <c r="K4102" s="224" t="n">
        <f aca="false">ROUND((D4102-J4102*10000)/100,0)</f>
        <v>8</v>
      </c>
      <c r="L4102" s="224" t="n">
        <f aca="false">D4102-J4102*10000-K4102*100</f>
        <v>23</v>
      </c>
      <c r="M4102" s="325" t="n">
        <f aca="false">DATE(J4102,K4102,L4102)</f>
        <v>43335</v>
      </c>
      <c r="N4102" s="222" t="n">
        <f aca="false">M4102+E4102</f>
        <v>43335.5111689815</v>
      </c>
      <c r="O4102" s="0" t="n">
        <v>98.04</v>
      </c>
      <c r="P4102" s="0" t="n">
        <v>4.126485</v>
      </c>
      <c r="Q4102" s="0" t="s">
        <v>288</v>
      </c>
    </row>
    <row r="4103" customFormat="false" ht="15" hidden="false" customHeight="false" outlineLevel="0" collapsed="false">
      <c r="A4103" s="0" t="s">
        <v>2059</v>
      </c>
      <c r="B4103" s="0" t="s">
        <v>288</v>
      </c>
      <c r="C4103" s="0" t="s">
        <v>325</v>
      </c>
      <c r="D4103" s="0" t="n">
        <v>20180823</v>
      </c>
      <c r="E4103" s="0" t="s">
        <v>2818</v>
      </c>
      <c r="F4103" s="0" t="n">
        <v>3000</v>
      </c>
      <c r="G4103" s="0" t="n">
        <v>98.04</v>
      </c>
      <c r="H4103" s="0" t="n">
        <v>4.126485</v>
      </c>
      <c r="J4103" s="224" t="n">
        <f aca="false">ROUND(D4103/10000,0)</f>
        <v>2018</v>
      </c>
      <c r="K4103" s="224" t="n">
        <f aca="false">ROUND((D4103-J4103*10000)/100,0)</f>
        <v>8</v>
      </c>
      <c r="L4103" s="224" t="n">
        <f aca="false">D4103-J4103*10000-K4103*100</f>
        <v>23</v>
      </c>
      <c r="M4103" s="325" t="n">
        <f aca="false">DATE(J4103,K4103,L4103)</f>
        <v>43335</v>
      </c>
      <c r="N4103" s="222" t="n">
        <f aca="false">M4103+E4103</f>
        <v>43335.5111689815</v>
      </c>
      <c r="O4103" s="0" t="n">
        <v>98.04</v>
      </c>
      <c r="P4103" s="0" t="n">
        <v>4.126485</v>
      </c>
      <c r="Q4103" s="0" t="s">
        <v>288</v>
      </c>
    </row>
    <row r="4104" customFormat="false" ht="15" hidden="false" customHeight="false" outlineLevel="0" collapsed="false">
      <c r="A4104" s="0" t="s">
        <v>2059</v>
      </c>
      <c r="B4104" s="0" t="s">
        <v>288</v>
      </c>
      <c r="C4104" s="0" t="s">
        <v>325</v>
      </c>
      <c r="D4104" s="0" t="n">
        <v>20180823</v>
      </c>
      <c r="E4104" s="0" t="s">
        <v>2819</v>
      </c>
      <c r="F4104" s="0" t="n">
        <v>10000</v>
      </c>
      <c r="G4104" s="0" t="n">
        <v>98.893</v>
      </c>
      <c r="H4104" s="0" t="n">
        <v>3.917612</v>
      </c>
      <c r="J4104" s="224" t="n">
        <f aca="false">ROUND(D4104/10000,0)</f>
        <v>2018</v>
      </c>
      <c r="K4104" s="224" t="n">
        <f aca="false">ROUND((D4104-J4104*10000)/100,0)</f>
        <v>8</v>
      </c>
      <c r="L4104" s="224" t="n">
        <f aca="false">D4104-J4104*10000-K4104*100</f>
        <v>23</v>
      </c>
      <c r="M4104" s="325" t="n">
        <f aca="false">DATE(J4104,K4104,L4104)</f>
        <v>43335</v>
      </c>
      <c r="N4104" s="222" t="n">
        <f aca="false">M4104+E4104</f>
        <v>43335.519375</v>
      </c>
      <c r="O4104" s="0" t="n">
        <v>98.893</v>
      </c>
      <c r="P4104" s="0" t="n">
        <v>3.917612</v>
      </c>
      <c r="Q4104" s="0" t="s">
        <v>288</v>
      </c>
    </row>
    <row r="4105" customFormat="false" ht="15" hidden="false" customHeight="false" outlineLevel="0" collapsed="false">
      <c r="A4105" s="0" t="s">
        <v>2059</v>
      </c>
      <c r="B4105" s="0" t="s">
        <v>288</v>
      </c>
      <c r="C4105" s="0" t="s">
        <v>325</v>
      </c>
      <c r="D4105" s="0" t="n">
        <v>20180823</v>
      </c>
      <c r="E4105" s="0" t="s">
        <v>2820</v>
      </c>
      <c r="F4105" s="0" t="n">
        <v>100000</v>
      </c>
      <c r="G4105" s="0" t="n">
        <v>98.135</v>
      </c>
      <c r="H4105" s="0" t="n">
        <v>4.103118</v>
      </c>
      <c r="J4105" s="224" t="n">
        <f aca="false">ROUND(D4105/10000,0)</f>
        <v>2018</v>
      </c>
      <c r="K4105" s="224" t="n">
        <f aca="false">ROUND((D4105-J4105*10000)/100,0)</f>
        <v>8</v>
      </c>
      <c r="L4105" s="224" t="n">
        <f aca="false">D4105-J4105*10000-K4105*100</f>
        <v>23</v>
      </c>
      <c r="M4105" s="325" t="n">
        <f aca="false">DATE(J4105,K4105,L4105)</f>
        <v>43335</v>
      </c>
      <c r="N4105" s="222" t="n">
        <f aca="false">M4105+E4105</f>
        <v>43335.5465625</v>
      </c>
      <c r="O4105" s="0" t="n">
        <v>98.135</v>
      </c>
      <c r="P4105" s="0" t="n">
        <v>4.103118</v>
      </c>
      <c r="Q4105" s="0" t="s">
        <v>288</v>
      </c>
    </row>
    <row r="4106" customFormat="false" ht="15" hidden="false" customHeight="false" outlineLevel="0" collapsed="false">
      <c r="A4106" s="0" t="s">
        <v>2059</v>
      </c>
      <c r="B4106" s="0" t="s">
        <v>288</v>
      </c>
      <c r="C4106" s="0" t="s">
        <v>325</v>
      </c>
      <c r="D4106" s="0" t="n">
        <v>20180823</v>
      </c>
      <c r="E4106" s="0" t="s">
        <v>2821</v>
      </c>
      <c r="F4106" s="0" t="n">
        <v>4000</v>
      </c>
      <c r="G4106" s="0" t="n">
        <v>98.188</v>
      </c>
      <c r="H4106" s="0" t="n">
        <v>4.090093</v>
      </c>
      <c r="J4106" s="224" t="n">
        <f aca="false">ROUND(D4106/10000,0)</f>
        <v>2018</v>
      </c>
      <c r="K4106" s="224" t="n">
        <f aca="false">ROUND((D4106-J4106*10000)/100,0)</f>
        <v>8</v>
      </c>
      <c r="L4106" s="224" t="n">
        <f aca="false">D4106-J4106*10000-K4106*100</f>
        <v>23</v>
      </c>
      <c r="M4106" s="325" t="n">
        <f aca="false">DATE(J4106,K4106,L4106)</f>
        <v>43335</v>
      </c>
      <c r="N4106" s="222" t="n">
        <f aca="false">M4106+E4106</f>
        <v>43335.5541550926</v>
      </c>
      <c r="O4106" s="0" t="n">
        <v>98.188</v>
      </c>
      <c r="P4106" s="0" t="n">
        <v>4.090093</v>
      </c>
      <c r="Q4106" s="0" t="s">
        <v>288</v>
      </c>
    </row>
    <row r="4107" customFormat="false" ht="15" hidden="false" customHeight="false" outlineLevel="0" collapsed="false">
      <c r="A4107" s="0" t="s">
        <v>2059</v>
      </c>
      <c r="B4107" s="0" t="s">
        <v>288</v>
      </c>
      <c r="C4107" s="0" t="s">
        <v>325</v>
      </c>
      <c r="D4107" s="0" t="n">
        <v>20180823</v>
      </c>
      <c r="E4107" s="0" t="s">
        <v>2821</v>
      </c>
      <c r="F4107" s="0" t="n">
        <v>4000</v>
      </c>
      <c r="G4107" s="0" t="n">
        <v>98.388</v>
      </c>
      <c r="H4107" s="0" t="n">
        <v>4.041016</v>
      </c>
      <c r="J4107" s="224" t="n">
        <f aca="false">ROUND(D4107/10000,0)</f>
        <v>2018</v>
      </c>
      <c r="K4107" s="224" t="n">
        <f aca="false">ROUND((D4107-J4107*10000)/100,0)</f>
        <v>8</v>
      </c>
      <c r="L4107" s="224" t="n">
        <f aca="false">D4107-J4107*10000-K4107*100</f>
        <v>23</v>
      </c>
      <c r="M4107" s="325" t="n">
        <f aca="false">DATE(J4107,K4107,L4107)</f>
        <v>43335</v>
      </c>
      <c r="N4107" s="222" t="n">
        <f aca="false">M4107+E4107</f>
        <v>43335.5541550926</v>
      </c>
      <c r="O4107" s="0" t="n">
        <v>98.388</v>
      </c>
      <c r="P4107" s="0" t="n">
        <v>4.041016</v>
      </c>
      <c r="Q4107" s="0" t="s">
        <v>288</v>
      </c>
    </row>
    <row r="4108" customFormat="false" ht="15" hidden="false" customHeight="false" outlineLevel="0" collapsed="false">
      <c r="A4108" s="0" t="s">
        <v>2059</v>
      </c>
      <c r="B4108" s="0" t="s">
        <v>288</v>
      </c>
      <c r="C4108" s="0" t="s">
        <v>325</v>
      </c>
      <c r="D4108" s="0" t="n">
        <v>20180823</v>
      </c>
      <c r="E4108" s="0" t="s">
        <v>2821</v>
      </c>
      <c r="F4108" s="0" t="n">
        <v>4000</v>
      </c>
      <c r="G4108" s="0" t="n">
        <v>98.388</v>
      </c>
      <c r="H4108" s="0" t="n">
        <v>4.041016</v>
      </c>
      <c r="J4108" s="224" t="n">
        <f aca="false">ROUND(D4108/10000,0)</f>
        <v>2018</v>
      </c>
      <c r="K4108" s="224" t="n">
        <f aca="false">ROUND((D4108-J4108*10000)/100,0)</f>
        <v>8</v>
      </c>
      <c r="L4108" s="224" t="n">
        <f aca="false">D4108-J4108*10000-K4108*100</f>
        <v>23</v>
      </c>
      <c r="M4108" s="325" t="n">
        <f aca="false">DATE(J4108,K4108,L4108)</f>
        <v>43335</v>
      </c>
      <c r="N4108" s="222" t="n">
        <f aca="false">M4108+E4108</f>
        <v>43335.5541550926</v>
      </c>
      <c r="O4108" s="0" t="n">
        <v>98.388</v>
      </c>
      <c r="P4108" s="0" t="n">
        <v>4.041016</v>
      </c>
      <c r="Q4108" s="0" t="s">
        <v>288</v>
      </c>
    </row>
    <row r="4109" customFormat="false" ht="15" hidden="false" customHeight="false" outlineLevel="0" collapsed="false">
      <c r="A4109" s="0" t="s">
        <v>2059</v>
      </c>
      <c r="B4109" s="0" t="s">
        <v>288</v>
      </c>
      <c r="C4109" s="0" t="s">
        <v>325</v>
      </c>
      <c r="D4109" s="0" t="n">
        <v>20180823</v>
      </c>
      <c r="E4109" s="0" t="s">
        <v>942</v>
      </c>
      <c r="F4109" s="0" t="n">
        <v>282000</v>
      </c>
      <c r="G4109" s="0" t="n">
        <v>98.158</v>
      </c>
      <c r="H4109" s="0" t="n">
        <v>4.097465</v>
      </c>
      <c r="J4109" s="224" t="n">
        <f aca="false">ROUND(D4109/10000,0)</f>
        <v>2018</v>
      </c>
      <c r="K4109" s="224" t="n">
        <f aca="false">ROUND((D4109-J4109*10000)/100,0)</f>
        <v>8</v>
      </c>
      <c r="L4109" s="224" t="n">
        <f aca="false">D4109-J4109*10000-K4109*100</f>
        <v>23</v>
      </c>
      <c r="M4109" s="325" t="n">
        <f aca="false">DATE(J4109,K4109,L4109)</f>
        <v>43335</v>
      </c>
      <c r="N4109" s="222" t="n">
        <f aca="false">M4109+E4109</f>
        <v>43335.5785763889</v>
      </c>
      <c r="O4109" s="0" t="n">
        <v>98.158</v>
      </c>
      <c r="P4109" s="0" t="n">
        <v>4.097465</v>
      </c>
      <c r="Q4109" s="0" t="s">
        <v>288</v>
      </c>
    </row>
    <row r="4110" customFormat="false" ht="15" hidden="false" customHeight="false" outlineLevel="0" collapsed="false">
      <c r="A4110" s="0" t="s">
        <v>2059</v>
      </c>
      <c r="B4110" s="0" t="s">
        <v>288</v>
      </c>
      <c r="C4110" s="0" t="s">
        <v>325</v>
      </c>
      <c r="D4110" s="0" t="n">
        <v>20180823</v>
      </c>
      <c r="E4110" s="0" t="s">
        <v>2822</v>
      </c>
      <c r="F4110" s="0" t="n">
        <v>70000</v>
      </c>
      <c r="G4110" s="0" t="n">
        <v>98.17</v>
      </c>
      <c r="H4110" s="0" t="n">
        <v>4.094516</v>
      </c>
      <c r="J4110" s="224" t="n">
        <f aca="false">ROUND(D4110/10000,0)</f>
        <v>2018</v>
      </c>
      <c r="K4110" s="224" t="n">
        <f aca="false">ROUND((D4110-J4110*10000)/100,0)</f>
        <v>8</v>
      </c>
      <c r="L4110" s="224" t="n">
        <f aca="false">D4110-J4110*10000-K4110*100</f>
        <v>23</v>
      </c>
      <c r="M4110" s="325" t="n">
        <f aca="false">DATE(J4110,K4110,L4110)</f>
        <v>43335</v>
      </c>
      <c r="N4110" s="222" t="n">
        <f aca="false">M4110+E4110</f>
        <v>43335.6045023148</v>
      </c>
      <c r="O4110" s="0" t="n">
        <v>98.17</v>
      </c>
      <c r="P4110" s="0" t="n">
        <v>4.094516</v>
      </c>
      <c r="Q4110" s="0" t="s">
        <v>288</v>
      </c>
    </row>
    <row r="4111" customFormat="false" ht="15" hidden="false" customHeight="false" outlineLevel="0" collapsed="false">
      <c r="A4111" s="0" t="s">
        <v>2059</v>
      </c>
      <c r="B4111" s="0" t="s">
        <v>288</v>
      </c>
      <c r="C4111" s="0" t="s">
        <v>325</v>
      </c>
      <c r="D4111" s="0" t="n">
        <v>20180823</v>
      </c>
      <c r="E4111" s="0" t="s">
        <v>2823</v>
      </c>
      <c r="F4111" s="0" t="n">
        <v>70000</v>
      </c>
      <c r="G4111" s="0" t="n">
        <v>98.17</v>
      </c>
      <c r="H4111" s="0" t="n">
        <v>4.094516</v>
      </c>
      <c r="J4111" s="224" t="n">
        <f aca="false">ROUND(D4111/10000,0)</f>
        <v>2018</v>
      </c>
      <c r="K4111" s="224" t="n">
        <f aca="false">ROUND((D4111-J4111*10000)/100,0)</f>
        <v>8</v>
      </c>
      <c r="L4111" s="224" t="n">
        <f aca="false">D4111-J4111*10000-K4111*100</f>
        <v>23</v>
      </c>
      <c r="M4111" s="325" t="n">
        <f aca="false">DATE(J4111,K4111,L4111)</f>
        <v>43335</v>
      </c>
      <c r="N4111" s="222" t="n">
        <f aca="false">M4111+E4111</f>
        <v>43335.6045138889</v>
      </c>
      <c r="O4111" s="0" t="n">
        <v>98.17</v>
      </c>
      <c r="P4111" s="0" t="n">
        <v>4.094516</v>
      </c>
      <c r="Q4111" s="0" t="s">
        <v>288</v>
      </c>
    </row>
    <row r="4112" customFormat="false" ht="15" hidden="false" customHeight="false" outlineLevel="0" collapsed="false">
      <c r="A4112" s="0" t="s">
        <v>2059</v>
      </c>
      <c r="B4112" s="0" t="s">
        <v>288</v>
      </c>
      <c r="C4112" s="0" t="s">
        <v>325</v>
      </c>
      <c r="D4112" s="0" t="n">
        <v>20180823</v>
      </c>
      <c r="E4112" s="0" t="s">
        <v>932</v>
      </c>
      <c r="F4112" s="0" t="n">
        <v>70000</v>
      </c>
      <c r="G4112" s="0" t="n">
        <v>98.27</v>
      </c>
      <c r="H4112" s="0" t="n">
        <v>4.069958</v>
      </c>
      <c r="J4112" s="224" t="n">
        <f aca="false">ROUND(D4112/10000,0)</f>
        <v>2018</v>
      </c>
      <c r="K4112" s="224" t="n">
        <f aca="false">ROUND((D4112-J4112*10000)/100,0)</f>
        <v>8</v>
      </c>
      <c r="L4112" s="224" t="n">
        <f aca="false">D4112-J4112*10000-K4112*100</f>
        <v>23</v>
      </c>
      <c r="M4112" s="325" t="n">
        <f aca="false">DATE(J4112,K4112,L4112)</f>
        <v>43335</v>
      </c>
      <c r="N4112" s="222" t="n">
        <f aca="false">M4112+E4112</f>
        <v>43335.604537037</v>
      </c>
      <c r="O4112" s="0" t="n">
        <v>98.27</v>
      </c>
      <c r="P4112" s="0" t="n">
        <v>4.069958</v>
      </c>
      <c r="Q4112" s="0" t="s">
        <v>288</v>
      </c>
    </row>
    <row r="4113" customFormat="false" ht="15" hidden="false" customHeight="false" outlineLevel="0" collapsed="false">
      <c r="A4113" s="0" t="s">
        <v>2059</v>
      </c>
      <c r="B4113" s="0" t="s">
        <v>288</v>
      </c>
      <c r="C4113" s="0" t="s">
        <v>325</v>
      </c>
      <c r="D4113" s="0" t="n">
        <v>20180823</v>
      </c>
      <c r="E4113" s="0" t="s">
        <v>2824</v>
      </c>
      <c r="F4113" s="0" t="n">
        <v>10000</v>
      </c>
      <c r="G4113" s="0" t="n">
        <v>98.143</v>
      </c>
      <c r="H4113" s="0" t="n">
        <v>4.101152</v>
      </c>
      <c r="J4113" s="224" t="n">
        <f aca="false">ROUND(D4113/10000,0)</f>
        <v>2018</v>
      </c>
      <c r="K4113" s="224" t="n">
        <f aca="false">ROUND((D4113-J4113*10000)/100,0)</f>
        <v>8</v>
      </c>
      <c r="L4113" s="224" t="n">
        <f aca="false">D4113-J4113*10000-K4113*100</f>
        <v>23</v>
      </c>
      <c r="M4113" s="325" t="n">
        <f aca="false">DATE(J4113,K4113,L4113)</f>
        <v>43335</v>
      </c>
      <c r="N4113" s="222" t="n">
        <f aca="false">M4113+E4113</f>
        <v>43335.6094328704</v>
      </c>
      <c r="O4113" s="0" t="n">
        <v>98.143</v>
      </c>
      <c r="P4113" s="0" t="n">
        <v>4.101152</v>
      </c>
      <c r="Q4113" s="0" t="s">
        <v>288</v>
      </c>
    </row>
    <row r="4114" customFormat="false" ht="15" hidden="false" customHeight="false" outlineLevel="0" collapsed="false">
      <c r="A4114" s="0" t="s">
        <v>2059</v>
      </c>
      <c r="B4114" s="0" t="s">
        <v>288</v>
      </c>
      <c r="C4114" s="0" t="s">
        <v>325</v>
      </c>
      <c r="D4114" s="0" t="n">
        <v>20180823</v>
      </c>
      <c r="E4114" s="0" t="s">
        <v>2825</v>
      </c>
      <c r="F4114" s="0" t="n">
        <v>10000</v>
      </c>
      <c r="G4114" s="0" t="n">
        <v>98.143</v>
      </c>
      <c r="H4114" s="0" t="n">
        <v>4.101152</v>
      </c>
      <c r="J4114" s="224" t="n">
        <f aca="false">ROUND(D4114/10000,0)</f>
        <v>2018</v>
      </c>
      <c r="K4114" s="224" t="n">
        <f aca="false">ROUND((D4114-J4114*10000)/100,0)</f>
        <v>8</v>
      </c>
      <c r="L4114" s="224" t="n">
        <f aca="false">D4114-J4114*10000-K4114*100</f>
        <v>23</v>
      </c>
      <c r="M4114" s="325" t="n">
        <f aca="false">DATE(J4114,K4114,L4114)</f>
        <v>43335</v>
      </c>
      <c r="N4114" s="222" t="n">
        <f aca="false">M4114+E4114</f>
        <v>43335.6095023148</v>
      </c>
      <c r="O4114" s="0" t="n">
        <v>98.143</v>
      </c>
      <c r="P4114" s="0" t="n">
        <v>4.101152</v>
      </c>
      <c r="Q4114" s="0" t="s">
        <v>288</v>
      </c>
    </row>
    <row r="4115" customFormat="false" ht="15" hidden="false" customHeight="false" outlineLevel="0" collapsed="false">
      <c r="A4115" s="0" t="s">
        <v>2059</v>
      </c>
      <c r="B4115" s="0" t="s">
        <v>288</v>
      </c>
      <c r="C4115" s="0" t="s">
        <v>325</v>
      </c>
      <c r="D4115" s="0" t="n">
        <v>20180823</v>
      </c>
      <c r="E4115" s="0" t="s">
        <v>2826</v>
      </c>
      <c r="F4115" s="0" t="n">
        <v>1000000</v>
      </c>
      <c r="G4115" s="0" t="n">
        <v>97.997</v>
      </c>
      <c r="H4115" s="0" t="n">
        <v>4.137071</v>
      </c>
      <c r="J4115" s="224" t="n">
        <f aca="false">ROUND(D4115/10000,0)</f>
        <v>2018</v>
      </c>
      <c r="K4115" s="224" t="n">
        <f aca="false">ROUND((D4115-J4115*10000)/100,0)</f>
        <v>8</v>
      </c>
      <c r="L4115" s="224" t="n">
        <f aca="false">D4115-J4115*10000-K4115*100</f>
        <v>23</v>
      </c>
      <c r="M4115" s="325" t="n">
        <f aca="false">DATE(J4115,K4115,L4115)</f>
        <v>43335</v>
      </c>
      <c r="N4115" s="222" t="n">
        <f aca="false">M4115+E4115</f>
        <v>43335.6729050926</v>
      </c>
      <c r="O4115" s="0" t="n">
        <v>97.997</v>
      </c>
      <c r="P4115" s="0" t="n">
        <v>4.137071</v>
      </c>
      <c r="Q4115" s="0" t="s">
        <v>288</v>
      </c>
    </row>
    <row r="4116" customFormat="false" ht="15" hidden="false" customHeight="false" outlineLevel="0" collapsed="false">
      <c r="A4116" s="0" t="s">
        <v>2059</v>
      </c>
      <c r="B4116" s="0" t="s">
        <v>288</v>
      </c>
      <c r="C4116" s="0" t="s">
        <v>325</v>
      </c>
      <c r="D4116" s="0" t="n">
        <v>20180823</v>
      </c>
      <c r="E4116" s="0" t="s">
        <v>2827</v>
      </c>
      <c r="F4116" s="0" t="n">
        <v>30000</v>
      </c>
      <c r="G4116" s="0" t="n">
        <v>98.12</v>
      </c>
      <c r="H4116" s="0" t="n">
        <v>4.106806</v>
      </c>
      <c r="J4116" s="224" t="n">
        <f aca="false">ROUND(D4116/10000,0)</f>
        <v>2018</v>
      </c>
      <c r="K4116" s="224" t="n">
        <f aca="false">ROUND((D4116-J4116*10000)/100,0)</f>
        <v>8</v>
      </c>
      <c r="L4116" s="224" t="n">
        <f aca="false">D4116-J4116*10000-K4116*100</f>
        <v>23</v>
      </c>
      <c r="M4116" s="325" t="n">
        <f aca="false">DATE(J4116,K4116,L4116)</f>
        <v>43335</v>
      </c>
      <c r="N4116" s="222" t="n">
        <f aca="false">M4116+E4116</f>
        <v>43335.6781828704</v>
      </c>
      <c r="O4116" s="0" t="n">
        <v>98.12</v>
      </c>
      <c r="P4116" s="0" t="n">
        <v>4.106806</v>
      </c>
      <c r="Q4116" s="0" t="s">
        <v>288</v>
      </c>
    </row>
    <row r="4117" customFormat="false" ht="15" hidden="false" customHeight="false" outlineLevel="0" collapsed="false">
      <c r="A4117" s="0" t="s">
        <v>2059</v>
      </c>
      <c r="B4117" s="0" t="s">
        <v>288</v>
      </c>
      <c r="C4117" s="0" t="s">
        <v>325</v>
      </c>
      <c r="D4117" s="0" t="n">
        <v>20180823</v>
      </c>
      <c r="E4117" s="0" t="s">
        <v>2827</v>
      </c>
      <c r="F4117" s="0" t="n">
        <v>30000</v>
      </c>
      <c r="G4117" s="0" t="n">
        <v>98.12</v>
      </c>
      <c r="H4117" s="0" t="n">
        <v>4.106806</v>
      </c>
      <c r="J4117" s="224" t="n">
        <f aca="false">ROUND(D4117/10000,0)</f>
        <v>2018</v>
      </c>
      <c r="K4117" s="224" t="n">
        <f aca="false">ROUND((D4117-J4117*10000)/100,0)</f>
        <v>8</v>
      </c>
      <c r="L4117" s="224" t="n">
        <f aca="false">D4117-J4117*10000-K4117*100</f>
        <v>23</v>
      </c>
      <c r="M4117" s="325" t="n">
        <f aca="false">DATE(J4117,K4117,L4117)</f>
        <v>43335</v>
      </c>
      <c r="N4117" s="222" t="n">
        <f aca="false">M4117+E4117</f>
        <v>43335.6781828704</v>
      </c>
      <c r="O4117" s="0" t="n">
        <v>98.12</v>
      </c>
      <c r="P4117" s="0" t="n">
        <v>4.106806</v>
      </c>
      <c r="Q4117" s="0" t="s">
        <v>288</v>
      </c>
    </row>
    <row r="4118" customFormat="false" ht="15" hidden="false" customHeight="false" outlineLevel="0" collapsed="false">
      <c r="A4118" s="0" t="s">
        <v>2059</v>
      </c>
      <c r="B4118" s="0" t="s">
        <v>288</v>
      </c>
      <c r="C4118" s="0" t="s">
        <v>325</v>
      </c>
      <c r="D4118" s="0" t="n">
        <v>20180823</v>
      </c>
      <c r="E4118" s="0" t="s">
        <v>2827</v>
      </c>
      <c r="F4118" s="0" t="n">
        <v>30000</v>
      </c>
      <c r="G4118" s="0" t="n">
        <v>98.12</v>
      </c>
      <c r="H4118" s="0" t="n">
        <v>4.106806</v>
      </c>
      <c r="J4118" s="224" t="n">
        <f aca="false">ROUND(D4118/10000,0)</f>
        <v>2018</v>
      </c>
      <c r="K4118" s="224" t="n">
        <f aca="false">ROUND((D4118-J4118*10000)/100,0)</f>
        <v>8</v>
      </c>
      <c r="L4118" s="224" t="n">
        <f aca="false">D4118-J4118*10000-K4118*100</f>
        <v>23</v>
      </c>
      <c r="M4118" s="325" t="n">
        <f aca="false">DATE(J4118,K4118,L4118)</f>
        <v>43335</v>
      </c>
      <c r="N4118" s="222" t="n">
        <f aca="false">M4118+E4118</f>
        <v>43335.6781828704</v>
      </c>
      <c r="O4118" s="0" t="n">
        <v>98.12</v>
      </c>
      <c r="P4118" s="0" t="n">
        <v>4.106806</v>
      </c>
      <c r="Q4118" s="0" t="s">
        <v>288</v>
      </c>
    </row>
    <row r="4119" customFormat="false" ht="15" hidden="false" customHeight="false" outlineLevel="0" collapsed="false">
      <c r="A4119" s="0" t="s">
        <v>2059</v>
      </c>
      <c r="B4119" s="0" t="s">
        <v>288</v>
      </c>
      <c r="C4119" s="0" t="s">
        <v>325</v>
      </c>
      <c r="D4119" s="0" t="n">
        <v>20180823</v>
      </c>
      <c r="E4119" s="0" t="s">
        <v>2828</v>
      </c>
      <c r="F4119" s="0" t="n">
        <v>30000</v>
      </c>
      <c r="G4119" s="0" t="n">
        <v>98.12</v>
      </c>
      <c r="H4119" s="0" t="n">
        <v>4.106806</v>
      </c>
      <c r="J4119" s="224" t="n">
        <f aca="false">ROUND(D4119/10000,0)</f>
        <v>2018</v>
      </c>
      <c r="K4119" s="224" t="n">
        <f aca="false">ROUND((D4119-J4119*10000)/100,0)</f>
        <v>8</v>
      </c>
      <c r="L4119" s="224" t="n">
        <f aca="false">D4119-J4119*10000-K4119*100</f>
        <v>23</v>
      </c>
      <c r="M4119" s="325" t="n">
        <f aca="false">DATE(J4119,K4119,L4119)</f>
        <v>43335</v>
      </c>
      <c r="N4119" s="222" t="n">
        <f aca="false">M4119+E4119</f>
        <v>43335.6781944444</v>
      </c>
      <c r="O4119" s="0" t="n">
        <v>98.12</v>
      </c>
      <c r="P4119" s="0" t="n">
        <v>4.106806</v>
      </c>
      <c r="Q4119" s="0" t="s">
        <v>288</v>
      </c>
    </row>
    <row r="4120" customFormat="false" ht="15" hidden="false" customHeight="false" outlineLevel="0" collapsed="false">
      <c r="A4120" s="0" t="s">
        <v>2059</v>
      </c>
      <c r="B4120" s="0" t="s">
        <v>288</v>
      </c>
      <c r="C4120" s="0" t="s">
        <v>325</v>
      </c>
      <c r="D4120" s="0" t="n">
        <v>20180823</v>
      </c>
      <c r="E4120" s="0" t="s">
        <v>2829</v>
      </c>
      <c r="F4120" s="0" t="n">
        <v>100000</v>
      </c>
      <c r="G4120" s="0" t="n">
        <v>98.25</v>
      </c>
      <c r="H4120" s="0" t="n">
        <v>4.074867</v>
      </c>
      <c r="J4120" s="224" t="n">
        <f aca="false">ROUND(D4120/10000,0)</f>
        <v>2018</v>
      </c>
      <c r="K4120" s="224" t="n">
        <f aca="false">ROUND((D4120-J4120*10000)/100,0)</f>
        <v>8</v>
      </c>
      <c r="L4120" s="224" t="n">
        <f aca="false">D4120-J4120*10000-K4120*100</f>
        <v>23</v>
      </c>
      <c r="M4120" s="325" t="n">
        <f aca="false">DATE(J4120,K4120,L4120)</f>
        <v>43335</v>
      </c>
      <c r="N4120" s="222" t="n">
        <f aca="false">M4120+E4120</f>
        <v>43335.7117361111</v>
      </c>
      <c r="O4120" s="0" t="n">
        <v>98.25</v>
      </c>
      <c r="P4120" s="0" t="n">
        <v>4.074867</v>
      </c>
      <c r="Q4120" s="0" t="s">
        <v>288</v>
      </c>
    </row>
    <row r="4121" customFormat="false" ht="15" hidden="false" customHeight="false" outlineLevel="0" collapsed="false">
      <c r="A4121" s="0" t="s">
        <v>2059</v>
      </c>
      <c r="B4121" s="0" t="s">
        <v>288</v>
      </c>
      <c r="C4121" s="0" t="s">
        <v>325</v>
      </c>
      <c r="D4121" s="0" t="n">
        <v>20180823</v>
      </c>
      <c r="E4121" s="0" t="s">
        <v>2829</v>
      </c>
      <c r="F4121" s="0" t="n">
        <v>100000</v>
      </c>
      <c r="G4121" s="0" t="n">
        <v>98.25</v>
      </c>
      <c r="H4121" s="0" t="n">
        <v>4.074867</v>
      </c>
      <c r="J4121" s="224" t="n">
        <f aca="false">ROUND(D4121/10000,0)</f>
        <v>2018</v>
      </c>
      <c r="K4121" s="224" t="n">
        <f aca="false">ROUND((D4121-J4121*10000)/100,0)</f>
        <v>8</v>
      </c>
      <c r="L4121" s="224" t="n">
        <f aca="false">D4121-J4121*10000-K4121*100</f>
        <v>23</v>
      </c>
      <c r="M4121" s="325" t="n">
        <f aca="false">DATE(J4121,K4121,L4121)</f>
        <v>43335</v>
      </c>
      <c r="N4121" s="222" t="n">
        <f aca="false">M4121+E4121</f>
        <v>43335.7117361111</v>
      </c>
      <c r="O4121" s="0" t="n">
        <v>98.25</v>
      </c>
      <c r="P4121" s="0" t="n">
        <v>4.074867</v>
      </c>
      <c r="Q4121" s="0" t="s">
        <v>288</v>
      </c>
    </row>
    <row r="4122" customFormat="false" ht="15" hidden="false" customHeight="false" outlineLevel="0" collapsed="false">
      <c r="A4122" s="0" t="s">
        <v>2059</v>
      </c>
      <c r="B4122" s="0" t="s">
        <v>288</v>
      </c>
      <c r="C4122" s="0" t="s">
        <v>325</v>
      </c>
      <c r="D4122" s="0" t="n">
        <v>20180824</v>
      </c>
      <c r="E4122" s="0" t="s">
        <v>2830</v>
      </c>
      <c r="F4122" s="0" t="n">
        <v>2000</v>
      </c>
      <c r="G4122" s="0" t="n">
        <v>97.885</v>
      </c>
      <c r="H4122" s="0" t="n">
        <v>4.164977</v>
      </c>
      <c r="J4122" s="224" t="n">
        <f aca="false">ROUND(D4122/10000,0)</f>
        <v>2018</v>
      </c>
      <c r="K4122" s="224" t="n">
        <f aca="false">ROUND((D4122-J4122*10000)/100,0)</f>
        <v>8</v>
      </c>
      <c r="L4122" s="224" t="n">
        <f aca="false">D4122-J4122*10000-K4122*100</f>
        <v>24</v>
      </c>
      <c r="M4122" s="325" t="n">
        <f aca="false">DATE(J4122,K4122,L4122)</f>
        <v>43336</v>
      </c>
      <c r="N4122" s="222" t="n">
        <f aca="false">M4122+E4122</f>
        <v>43336.4090625</v>
      </c>
      <c r="O4122" s="0" t="n">
        <v>97.885</v>
      </c>
      <c r="P4122" s="0" t="n">
        <v>4.164977</v>
      </c>
      <c r="Q4122" s="0" t="s">
        <v>288</v>
      </c>
    </row>
    <row r="4123" customFormat="false" ht="15" hidden="false" customHeight="false" outlineLevel="0" collapsed="false">
      <c r="A4123" s="0" t="s">
        <v>2059</v>
      </c>
      <c r="B4123" s="0" t="s">
        <v>288</v>
      </c>
      <c r="C4123" s="0" t="s">
        <v>325</v>
      </c>
      <c r="D4123" s="0" t="n">
        <v>20180824</v>
      </c>
      <c r="E4123" s="0" t="s">
        <v>2831</v>
      </c>
      <c r="F4123" s="0" t="n">
        <v>10000</v>
      </c>
      <c r="G4123" s="0" t="n">
        <v>98.147</v>
      </c>
      <c r="H4123" s="0" t="n">
        <v>4.100442</v>
      </c>
      <c r="J4123" s="224" t="n">
        <f aca="false">ROUND(D4123/10000,0)</f>
        <v>2018</v>
      </c>
      <c r="K4123" s="224" t="n">
        <f aca="false">ROUND((D4123-J4123*10000)/100,0)</f>
        <v>8</v>
      </c>
      <c r="L4123" s="224" t="n">
        <f aca="false">D4123-J4123*10000-K4123*100</f>
        <v>24</v>
      </c>
      <c r="M4123" s="325" t="n">
        <f aca="false">DATE(J4123,K4123,L4123)</f>
        <v>43336</v>
      </c>
      <c r="N4123" s="222" t="n">
        <f aca="false">M4123+E4123</f>
        <v>43336.4117476852</v>
      </c>
      <c r="O4123" s="0" t="n">
        <v>98.147</v>
      </c>
      <c r="P4123" s="0" t="n">
        <v>4.100442</v>
      </c>
      <c r="Q4123" s="0" t="s">
        <v>288</v>
      </c>
    </row>
    <row r="4124" customFormat="false" ht="15" hidden="false" customHeight="false" outlineLevel="0" collapsed="false">
      <c r="A4124" s="0" t="s">
        <v>2059</v>
      </c>
      <c r="B4124" s="0" t="s">
        <v>288</v>
      </c>
      <c r="C4124" s="0" t="s">
        <v>325</v>
      </c>
      <c r="D4124" s="0" t="n">
        <v>20180824</v>
      </c>
      <c r="E4124" s="0" t="s">
        <v>2831</v>
      </c>
      <c r="F4124" s="0" t="n">
        <v>10000</v>
      </c>
      <c r="G4124" s="0" t="n">
        <v>98.022</v>
      </c>
      <c r="H4124" s="0" t="n">
        <v>4.131206</v>
      </c>
      <c r="J4124" s="224" t="n">
        <f aca="false">ROUND(D4124/10000,0)</f>
        <v>2018</v>
      </c>
      <c r="K4124" s="224" t="n">
        <f aca="false">ROUND((D4124-J4124*10000)/100,0)</f>
        <v>8</v>
      </c>
      <c r="L4124" s="224" t="n">
        <f aca="false">D4124-J4124*10000-K4124*100</f>
        <v>24</v>
      </c>
      <c r="M4124" s="325" t="n">
        <f aca="false">DATE(J4124,K4124,L4124)</f>
        <v>43336</v>
      </c>
      <c r="N4124" s="222" t="n">
        <f aca="false">M4124+E4124</f>
        <v>43336.4117476852</v>
      </c>
      <c r="O4124" s="0" t="n">
        <v>98.022</v>
      </c>
      <c r="P4124" s="0" t="n">
        <v>4.131206</v>
      </c>
      <c r="Q4124" s="0" t="s">
        <v>288</v>
      </c>
    </row>
    <row r="4125" customFormat="false" ht="15" hidden="false" customHeight="false" outlineLevel="0" collapsed="false">
      <c r="A4125" s="0" t="s">
        <v>2059</v>
      </c>
      <c r="B4125" s="0" t="s">
        <v>288</v>
      </c>
      <c r="C4125" s="0" t="s">
        <v>325</v>
      </c>
      <c r="D4125" s="0" t="n">
        <v>20180824</v>
      </c>
      <c r="E4125" s="0" t="s">
        <v>2832</v>
      </c>
      <c r="F4125" s="0" t="n">
        <v>6000</v>
      </c>
      <c r="G4125" s="0" t="n">
        <v>98.022</v>
      </c>
      <c r="H4125" s="0" t="n">
        <v>4.131206</v>
      </c>
      <c r="J4125" s="224" t="n">
        <f aca="false">ROUND(D4125/10000,0)</f>
        <v>2018</v>
      </c>
      <c r="K4125" s="224" t="n">
        <f aca="false">ROUND((D4125-J4125*10000)/100,0)</f>
        <v>8</v>
      </c>
      <c r="L4125" s="224" t="n">
        <f aca="false">D4125-J4125*10000-K4125*100</f>
        <v>24</v>
      </c>
      <c r="M4125" s="325" t="n">
        <f aca="false">DATE(J4125,K4125,L4125)</f>
        <v>43336</v>
      </c>
      <c r="N4125" s="222" t="n">
        <f aca="false">M4125+E4125</f>
        <v>43336.4120833333</v>
      </c>
      <c r="O4125" s="0" t="n">
        <v>98.022</v>
      </c>
      <c r="P4125" s="0" t="n">
        <v>4.131206</v>
      </c>
      <c r="Q4125" s="0" t="s">
        <v>288</v>
      </c>
    </row>
    <row r="4126" customFormat="false" ht="15" hidden="false" customHeight="false" outlineLevel="0" collapsed="false">
      <c r="A4126" s="0" t="s">
        <v>2059</v>
      </c>
      <c r="B4126" s="0" t="s">
        <v>288</v>
      </c>
      <c r="C4126" s="0" t="s">
        <v>325</v>
      </c>
      <c r="D4126" s="0" t="n">
        <v>20180824</v>
      </c>
      <c r="E4126" s="0" t="s">
        <v>2487</v>
      </c>
      <c r="F4126" s="0" t="n">
        <v>20000</v>
      </c>
      <c r="G4126" s="0" t="n">
        <v>98.164</v>
      </c>
      <c r="H4126" s="0" t="n">
        <v>4.096261</v>
      </c>
      <c r="J4126" s="224" t="n">
        <f aca="false">ROUND(D4126/10000,0)</f>
        <v>2018</v>
      </c>
      <c r="K4126" s="224" t="n">
        <f aca="false">ROUND((D4126-J4126*10000)/100,0)</f>
        <v>8</v>
      </c>
      <c r="L4126" s="224" t="n">
        <f aca="false">D4126-J4126*10000-K4126*100</f>
        <v>24</v>
      </c>
      <c r="M4126" s="325" t="n">
        <f aca="false">DATE(J4126,K4126,L4126)</f>
        <v>43336</v>
      </c>
      <c r="N4126" s="222" t="n">
        <f aca="false">M4126+E4126</f>
        <v>43336.4244560185</v>
      </c>
      <c r="O4126" s="0" t="n">
        <v>98.164</v>
      </c>
      <c r="P4126" s="0" t="n">
        <v>4.096261</v>
      </c>
      <c r="Q4126" s="0" t="s">
        <v>288</v>
      </c>
    </row>
    <row r="4127" customFormat="false" ht="15" hidden="false" customHeight="false" outlineLevel="0" collapsed="false">
      <c r="A4127" s="0" t="s">
        <v>2059</v>
      </c>
      <c r="B4127" s="0" t="s">
        <v>288</v>
      </c>
      <c r="C4127" s="0" t="s">
        <v>325</v>
      </c>
      <c r="D4127" s="0" t="n">
        <v>20180824</v>
      </c>
      <c r="E4127" s="0" t="s">
        <v>2487</v>
      </c>
      <c r="F4127" s="0" t="n">
        <v>20000</v>
      </c>
      <c r="G4127" s="0" t="n">
        <v>98.064</v>
      </c>
      <c r="H4127" s="0" t="n">
        <v>4.120864</v>
      </c>
      <c r="J4127" s="224" t="n">
        <f aca="false">ROUND(D4127/10000,0)</f>
        <v>2018</v>
      </c>
      <c r="K4127" s="224" t="n">
        <f aca="false">ROUND((D4127-J4127*10000)/100,0)</f>
        <v>8</v>
      </c>
      <c r="L4127" s="224" t="n">
        <f aca="false">D4127-J4127*10000-K4127*100</f>
        <v>24</v>
      </c>
      <c r="M4127" s="325" t="n">
        <f aca="false">DATE(J4127,K4127,L4127)</f>
        <v>43336</v>
      </c>
      <c r="N4127" s="222" t="n">
        <f aca="false">M4127+E4127</f>
        <v>43336.4244560185</v>
      </c>
      <c r="O4127" s="0" t="n">
        <v>98.064</v>
      </c>
      <c r="P4127" s="0" t="n">
        <v>4.120864</v>
      </c>
      <c r="Q4127" s="0" t="s">
        <v>288</v>
      </c>
    </row>
    <row r="4128" customFormat="false" ht="15" hidden="false" customHeight="false" outlineLevel="0" collapsed="false">
      <c r="A4128" s="0" t="s">
        <v>2059</v>
      </c>
      <c r="B4128" s="0" t="s">
        <v>288</v>
      </c>
      <c r="C4128" s="0" t="s">
        <v>325</v>
      </c>
      <c r="D4128" s="0" t="n">
        <v>20180824</v>
      </c>
      <c r="E4128" s="0" t="s">
        <v>2833</v>
      </c>
      <c r="F4128" s="0" t="n">
        <v>25000</v>
      </c>
      <c r="G4128" s="0" t="n">
        <v>98.116</v>
      </c>
      <c r="H4128" s="0" t="n">
        <v>4.108067</v>
      </c>
      <c r="J4128" s="224" t="n">
        <f aca="false">ROUND(D4128/10000,0)</f>
        <v>2018</v>
      </c>
      <c r="K4128" s="224" t="n">
        <f aca="false">ROUND((D4128-J4128*10000)/100,0)</f>
        <v>8</v>
      </c>
      <c r="L4128" s="224" t="n">
        <f aca="false">D4128-J4128*10000-K4128*100</f>
        <v>24</v>
      </c>
      <c r="M4128" s="325" t="n">
        <f aca="false">DATE(J4128,K4128,L4128)</f>
        <v>43336</v>
      </c>
      <c r="N4128" s="222" t="n">
        <f aca="false">M4128+E4128</f>
        <v>43336.426099537</v>
      </c>
      <c r="O4128" s="0" t="n">
        <v>98.116</v>
      </c>
      <c r="P4128" s="0" t="n">
        <v>4.108067</v>
      </c>
      <c r="Q4128" s="0" t="s">
        <v>288</v>
      </c>
    </row>
    <row r="4129" customFormat="false" ht="15" hidden="false" customHeight="false" outlineLevel="0" collapsed="false">
      <c r="A4129" s="0" t="s">
        <v>2059</v>
      </c>
      <c r="B4129" s="0" t="s">
        <v>288</v>
      </c>
      <c r="C4129" s="0" t="s">
        <v>325</v>
      </c>
      <c r="D4129" s="0" t="n">
        <v>20180824</v>
      </c>
      <c r="E4129" s="0" t="s">
        <v>2834</v>
      </c>
      <c r="F4129" s="0" t="n">
        <v>25000</v>
      </c>
      <c r="G4129" s="0" t="n">
        <v>98.23</v>
      </c>
      <c r="H4129" s="0" t="n">
        <v>4.080039</v>
      </c>
      <c r="J4129" s="224" t="n">
        <f aca="false">ROUND(D4129/10000,0)</f>
        <v>2018</v>
      </c>
      <c r="K4129" s="224" t="n">
        <f aca="false">ROUND((D4129-J4129*10000)/100,0)</f>
        <v>8</v>
      </c>
      <c r="L4129" s="224" t="n">
        <f aca="false">D4129-J4129*10000-K4129*100</f>
        <v>24</v>
      </c>
      <c r="M4129" s="325" t="n">
        <f aca="false">DATE(J4129,K4129,L4129)</f>
        <v>43336</v>
      </c>
      <c r="N4129" s="222" t="n">
        <f aca="false">M4129+E4129</f>
        <v>43336.4261111111</v>
      </c>
      <c r="O4129" s="0" t="n">
        <v>98.23</v>
      </c>
      <c r="P4129" s="0" t="n">
        <v>4.080039</v>
      </c>
      <c r="Q4129" s="0" t="s">
        <v>288</v>
      </c>
    </row>
    <row r="4130" customFormat="false" ht="15" hidden="false" customHeight="false" outlineLevel="0" collapsed="false">
      <c r="A4130" s="0" t="s">
        <v>2059</v>
      </c>
      <c r="B4130" s="0" t="s">
        <v>288</v>
      </c>
      <c r="C4130" s="0" t="s">
        <v>325</v>
      </c>
      <c r="D4130" s="0" t="n">
        <v>20180824</v>
      </c>
      <c r="E4130" s="0" t="s">
        <v>2835</v>
      </c>
      <c r="F4130" s="0" t="n">
        <v>14000</v>
      </c>
      <c r="G4130" s="0" t="n">
        <v>100.275</v>
      </c>
      <c r="H4130" s="0" t="n">
        <v>3.582923</v>
      </c>
      <c r="J4130" s="224" t="n">
        <f aca="false">ROUND(D4130/10000,0)</f>
        <v>2018</v>
      </c>
      <c r="K4130" s="224" t="n">
        <f aca="false">ROUND((D4130-J4130*10000)/100,0)</f>
        <v>8</v>
      </c>
      <c r="L4130" s="224" t="n">
        <f aca="false">D4130-J4130*10000-K4130*100</f>
        <v>24</v>
      </c>
      <c r="M4130" s="325" t="n">
        <f aca="false">DATE(J4130,K4130,L4130)</f>
        <v>43336</v>
      </c>
      <c r="N4130" s="222" t="n">
        <f aca="false">M4130+E4130</f>
        <v>43336.4455208333</v>
      </c>
      <c r="O4130" s="0" t="n">
        <v>100.275</v>
      </c>
      <c r="P4130" s="0" t="n">
        <v>3.582923</v>
      </c>
      <c r="Q4130" s="0" t="s">
        <v>288</v>
      </c>
    </row>
    <row r="4131" customFormat="false" ht="15" hidden="false" customHeight="false" outlineLevel="0" collapsed="false">
      <c r="A4131" s="0" t="s">
        <v>2059</v>
      </c>
      <c r="B4131" s="0" t="s">
        <v>288</v>
      </c>
      <c r="C4131" s="0" t="s">
        <v>325</v>
      </c>
      <c r="D4131" s="0" t="n">
        <v>20180824</v>
      </c>
      <c r="E4131" s="0" t="s">
        <v>2835</v>
      </c>
      <c r="F4131" s="0" t="n">
        <v>14000</v>
      </c>
      <c r="G4131" s="0" t="n">
        <v>98.075</v>
      </c>
      <c r="H4131" s="0" t="n">
        <v>4.118157</v>
      </c>
      <c r="J4131" s="224" t="n">
        <f aca="false">ROUND(D4131/10000,0)</f>
        <v>2018</v>
      </c>
      <c r="K4131" s="224" t="n">
        <f aca="false">ROUND((D4131-J4131*10000)/100,0)</f>
        <v>8</v>
      </c>
      <c r="L4131" s="224" t="n">
        <f aca="false">D4131-J4131*10000-K4131*100</f>
        <v>24</v>
      </c>
      <c r="M4131" s="325" t="n">
        <f aca="false">DATE(J4131,K4131,L4131)</f>
        <v>43336</v>
      </c>
      <c r="N4131" s="222" t="n">
        <f aca="false">M4131+E4131</f>
        <v>43336.4455208333</v>
      </c>
      <c r="O4131" s="0" t="n">
        <v>98.075</v>
      </c>
      <c r="P4131" s="0" t="n">
        <v>4.118157</v>
      </c>
      <c r="Q4131" s="0" t="s">
        <v>288</v>
      </c>
    </row>
    <row r="4132" customFormat="false" ht="15" hidden="false" customHeight="false" outlineLevel="0" collapsed="false">
      <c r="A4132" s="0" t="s">
        <v>2059</v>
      </c>
      <c r="B4132" s="0" t="s">
        <v>288</v>
      </c>
      <c r="C4132" s="0" t="s">
        <v>325</v>
      </c>
      <c r="D4132" s="0" t="n">
        <v>20180824</v>
      </c>
      <c r="E4132" s="0" t="s">
        <v>2364</v>
      </c>
      <c r="F4132" s="0" t="n">
        <v>150000</v>
      </c>
      <c r="G4132" s="0" t="n">
        <v>97.982</v>
      </c>
      <c r="H4132" s="0" t="n">
        <v>4.141061</v>
      </c>
      <c r="J4132" s="224" t="n">
        <f aca="false">ROUND(D4132/10000,0)</f>
        <v>2018</v>
      </c>
      <c r="K4132" s="224" t="n">
        <f aca="false">ROUND((D4132-J4132*10000)/100,0)</f>
        <v>8</v>
      </c>
      <c r="L4132" s="224" t="n">
        <f aca="false">D4132-J4132*10000-K4132*100</f>
        <v>24</v>
      </c>
      <c r="M4132" s="325" t="n">
        <f aca="false">DATE(J4132,K4132,L4132)</f>
        <v>43336</v>
      </c>
      <c r="N4132" s="222" t="n">
        <f aca="false">M4132+E4132</f>
        <v>43336.4589351852</v>
      </c>
      <c r="O4132" s="0" t="n">
        <v>97.982</v>
      </c>
      <c r="P4132" s="0" t="n">
        <v>4.141061</v>
      </c>
      <c r="Q4132" s="0" t="s">
        <v>288</v>
      </c>
    </row>
    <row r="4133" customFormat="false" ht="15" hidden="false" customHeight="false" outlineLevel="0" collapsed="false">
      <c r="A4133" s="0" t="s">
        <v>2059</v>
      </c>
      <c r="B4133" s="0" t="s">
        <v>288</v>
      </c>
      <c r="C4133" s="0" t="s">
        <v>325</v>
      </c>
      <c r="D4133" s="0" t="n">
        <v>20180824</v>
      </c>
      <c r="E4133" s="0" t="s">
        <v>1652</v>
      </c>
      <c r="F4133" s="0" t="n">
        <v>100000</v>
      </c>
      <c r="G4133" s="0" t="n">
        <v>98.817</v>
      </c>
      <c r="H4133" s="0" t="n">
        <v>3.936316</v>
      </c>
      <c r="J4133" s="224" t="n">
        <f aca="false">ROUND(D4133/10000,0)</f>
        <v>2018</v>
      </c>
      <c r="K4133" s="224" t="n">
        <f aca="false">ROUND((D4133-J4133*10000)/100,0)</f>
        <v>8</v>
      </c>
      <c r="L4133" s="224" t="n">
        <f aca="false">D4133-J4133*10000-K4133*100</f>
        <v>24</v>
      </c>
      <c r="M4133" s="325" t="n">
        <f aca="false">DATE(J4133,K4133,L4133)</f>
        <v>43336</v>
      </c>
      <c r="N4133" s="222" t="n">
        <f aca="false">M4133+E4133</f>
        <v>43336.4619444444</v>
      </c>
      <c r="O4133" s="0" t="n">
        <v>98.817</v>
      </c>
      <c r="P4133" s="0" t="n">
        <v>3.936316</v>
      </c>
      <c r="Q4133" s="0" t="s">
        <v>288</v>
      </c>
    </row>
    <row r="4134" customFormat="false" ht="15" hidden="false" customHeight="false" outlineLevel="0" collapsed="false">
      <c r="A4134" s="0" t="s">
        <v>2059</v>
      </c>
      <c r="B4134" s="0" t="s">
        <v>288</v>
      </c>
      <c r="C4134" s="0" t="s">
        <v>325</v>
      </c>
      <c r="D4134" s="0" t="n">
        <v>20180824</v>
      </c>
      <c r="E4134" s="0" t="s">
        <v>2836</v>
      </c>
      <c r="F4134" s="0" t="n">
        <v>100000</v>
      </c>
      <c r="G4134" s="0" t="n">
        <v>98.816</v>
      </c>
      <c r="H4134" s="0" t="n">
        <v>3.93656</v>
      </c>
      <c r="J4134" s="224" t="n">
        <f aca="false">ROUND(D4134/10000,0)</f>
        <v>2018</v>
      </c>
      <c r="K4134" s="224" t="n">
        <f aca="false">ROUND((D4134-J4134*10000)/100,0)</f>
        <v>8</v>
      </c>
      <c r="L4134" s="224" t="n">
        <f aca="false">D4134-J4134*10000-K4134*100</f>
        <v>24</v>
      </c>
      <c r="M4134" s="325" t="n">
        <f aca="false">DATE(J4134,K4134,L4134)</f>
        <v>43336</v>
      </c>
      <c r="N4134" s="222" t="n">
        <f aca="false">M4134+E4134</f>
        <v>43336.4622453704</v>
      </c>
      <c r="O4134" s="0" t="n">
        <v>98.816</v>
      </c>
      <c r="P4134" s="0" t="n">
        <v>3.93656</v>
      </c>
      <c r="Q4134" s="0" t="s">
        <v>288</v>
      </c>
    </row>
    <row r="4135" customFormat="false" ht="15" hidden="false" customHeight="false" outlineLevel="0" collapsed="false">
      <c r="A4135" s="0" t="s">
        <v>2059</v>
      </c>
      <c r="B4135" s="0" t="s">
        <v>288</v>
      </c>
      <c r="C4135" s="0" t="s">
        <v>325</v>
      </c>
      <c r="D4135" s="0" t="n">
        <v>20180824</v>
      </c>
      <c r="E4135" s="0" t="s">
        <v>1622</v>
      </c>
      <c r="F4135" s="0" t="n">
        <v>15000</v>
      </c>
      <c r="G4135" s="0" t="n">
        <v>99.095</v>
      </c>
      <c r="H4135" s="0" t="n">
        <v>3.868597</v>
      </c>
      <c r="J4135" s="224" t="n">
        <f aca="false">ROUND(D4135/10000,0)</f>
        <v>2018</v>
      </c>
      <c r="K4135" s="224" t="n">
        <f aca="false">ROUND((D4135-J4135*10000)/100,0)</f>
        <v>8</v>
      </c>
      <c r="L4135" s="224" t="n">
        <f aca="false">D4135-J4135*10000-K4135*100</f>
        <v>24</v>
      </c>
      <c r="M4135" s="325" t="n">
        <f aca="false">DATE(J4135,K4135,L4135)</f>
        <v>43336</v>
      </c>
      <c r="N4135" s="222" t="n">
        <f aca="false">M4135+E4135</f>
        <v>43336.4899305556</v>
      </c>
      <c r="O4135" s="0" t="n">
        <v>99.095</v>
      </c>
      <c r="P4135" s="0" t="n">
        <v>3.868597</v>
      </c>
      <c r="Q4135" s="0" t="s">
        <v>288</v>
      </c>
    </row>
    <row r="4136" customFormat="false" ht="15" hidden="false" customHeight="false" outlineLevel="0" collapsed="false">
      <c r="A4136" s="0" t="s">
        <v>2059</v>
      </c>
      <c r="B4136" s="0" t="s">
        <v>288</v>
      </c>
      <c r="C4136" s="0" t="s">
        <v>325</v>
      </c>
      <c r="D4136" s="0" t="n">
        <v>20180824</v>
      </c>
      <c r="E4136" s="0" t="s">
        <v>2837</v>
      </c>
      <c r="F4136" s="0" t="n">
        <v>10000</v>
      </c>
      <c r="G4136" s="0" t="n">
        <v>98.07</v>
      </c>
      <c r="H4136" s="0" t="n">
        <v>4.119387</v>
      </c>
      <c r="J4136" s="224" t="n">
        <f aca="false">ROUND(D4136/10000,0)</f>
        <v>2018</v>
      </c>
      <c r="K4136" s="224" t="n">
        <f aca="false">ROUND((D4136-J4136*10000)/100,0)</f>
        <v>8</v>
      </c>
      <c r="L4136" s="224" t="n">
        <f aca="false">D4136-J4136*10000-K4136*100</f>
        <v>24</v>
      </c>
      <c r="M4136" s="325" t="n">
        <f aca="false">DATE(J4136,K4136,L4136)</f>
        <v>43336</v>
      </c>
      <c r="N4136" s="222" t="n">
        <f aca="false">M4136+E4136</f>
        <v>43336.4988773148</v>
      </c>
      <c r="O4136" s="0" t="n">
        <v>98.07</v>
      </c>
      <c r="P4136" s="0" t="n">
        <v>4.119387</v>
      </c>
      <c r="Q4136" s="0" t="s">
        <v>288</v>
      </c>
    </row>
    <row r="4137" customFormat="false" ht="15" hidden="false" customHeight="false" outlineLevel="0" collapsed="false">
      <c r="A4137" s="0" t="s">
        <v>2059</v>
      </c>
      <c r="B4137" s="0" t="s">
        <v>288</v>
      </c>
      <c r="C4137" s="0" t="s">
        <v>325</v>
      </c>
      <c r="D4137" s="0" t="n">
        <v>20180824</v>
      </c>
      <c r="E4137" s="0" t="s">
        <v>2837</v>
      </c>
      <c r="F4137" s="0" t="n">
        <v>10000</v>
      </c>
      <c r="G4137" s="0" t="n">
        <v>98.17</v>
      </c>
      <c r="H4137" s="0" t="n">
        <v>4.094786</v>
      </c>
      <c r="J4137" s="224" t="n">
        <f aca="false">ROUND(D4137/10000,0)</f>
        <v>2018</v>
      </c>
      <c r="K4137" s="224" t="n">
        <f aca="false">ROUND((D4137-J4137*10000)/100,0)</f>
        <v>8</v>
      </c>
      <c r="L4137" s="224" t="n">
        <f aca="false">D4137-J4137*10000-K4137*100</f>
        <v>24</v>
      </c>
      <c r="M4137" s="325" t="n">
        <f aca="false">DATE(J4137,K4137,L4137)</f>
        <v>43336</v>
      </c>
      <c r="N4137" s="222" t="n">
        <f aca="false">M4137+E4137</f>
        <v>43336.4988773148</v>
      </c>
      <c r="O4137" s="0" t="n">
        <v>98.17</v>
      </c>
      <c r="P4137" s="0" t="n">
        <v>4.094786</v>
      </c>
      <c r="Q4137" s="0" t="s">
        <v>288</v>
      </c>
    </row>
    <row r="4138" customFormat="false" ht="15" hidden="false" customHeight="false" outlineLevel="0" collapsed="false">
      <c r="A4138" s="0" t="s">
        <v>2059</v>
      </c>
      <c r="B4138" s="0" t="s">
        <v>288</v>
      </c>
      <c r="C4138" s="0" t="s">
        <v>325</v>
      </c>
      <c r="D4138" s="0" t="n">
        <v>20180824</v>
      </c>
      <c r="E4138" s="0" t="s">
        <v>2837</v>
      </c>
      <c r="F4138" s="0" t="n">
        <v>10000</v>
      </c>
      <c r="G4138" s="0" t="n">
        <v>98.07</v>
      </c>
      <c r="H4138" s="0" t="n">
        <v>4.119387</v>
      </c>
      <c r="J4138" s="224" t="n">
        <f aca="false">ROUND(D4138/10000,0)</f>
        <v>2018</v>
      </c>
      <c r="K4138" s="224" t="n">
        <f aca="false">ROUND((D4138-J4138*10000)/100,0)</f>
        <v>8</v>
      </c>
      <c r="L4138" s="224" t="n">
        <f aca="false">D4138-J4138*10000-K4138*100</f>
        <v>24</v>
      </c>
      <c r="M4138" s="325" t="n">
        <f aca="false">DATE(J4138,K4138,L4138)</f>
        <v>43336</v>
      </c>
      <c r="N4138" s="222" t="n">
        <f aca="false">M4138+E4138</f>
        <v>43336.4988773148</v>
      </c>
      <c r="O4138" s="0" t="n">
        <v>98.07</v>
      </c>
      <c r="P4138" s="0" t="n">
        <v>4.119387</v>
      </c>
      <c r="Q4138" s="0" t="s">
        <v>288</v>
      </c>
    </row>
    <row r="4139" customFormat="false" ht="15" hidden="false" customHeight="false" outlineLevel="0" collapsed="false">
      <c r="A4139" s="0" t="s">
        <v>2059</v>
      </c>
      <c r="B4139" s="0" t="s">
        <v>288</v>
      </c>
      <c r="C4139" s="0" t="s">
        <v>325</v>
      </c>
      <c r="D4139" s="0" t="n">
        <v>20180824</v>
      </c>
      <c r="E4139" s="0" t="s">
        <v>2838</v>
      </c>
      <c r="F4139" s="0" t="n">
        <v>20000</v>
      </c>
      <c r="G4139" s="0" t="n">
        <v>98.16</v>
      </c>
      <c r="H4139" s="0" t="n">
        <v>4.097245</v>
      </c>
      <c r="J4139" s="224" t="n">
        <f aca="false">ROUND(D4139/10000,0)</f>
        <v>2018</v>
      </c>
      <c r="K4139" s="224" t="n">
        <f aca="false">ROUND((D4139-J4139*10000)/100,0)</f>
        <v>8</v>
      </c>
      <c r="L4139" s="224" t="n">
        <f aca="false">D4139-J4139*10000-K4139*100</f>
        <v>24</v>
      </c>
      <c r="M4139" s="325" t="n">
        <f aca="false">DATE(J4139,K4139,L4139)</f>
        <v>43336</v>
      </c>
      <c r="N4139" s="222" t="n">
        <f aca="false">M4139+E4139</f>
        <v>43336.5284375</v>
      </c>
      <c r="O4139" s="0" t="n">
        <v>98.16</v>
      </c>
      <c r="P4139" s="0" t="n">
        <v>4.097245</v>
      </c>
      <c r="Q4139" s="0" t="s">
        <v>288</v>
      </c>
    </row>
    <row r="4140" customFormat="false" ht="15" hidden="false" customHeight="false" outlineLevel="0" collapsed="false">
      <c r="A4140" s="0" t="s">
        <v>2059</v>
      </c>
      <c r="B4140" s="0" t="s">
        <v>288</v>
      </c>
      <c r="C4140" s="0" t="s">
        <v>325</v>
      </c>
      <c r="D4140" s="0" t="n">
        <v>20180824</v>
      </c>
      <c r="E4140" s="0" t="s">
        <v>2838</v>
      </c>
      <c r="F4140" s="0" t="n">
        <v>20000</v>
      </c>
      <c r="G4140" s="0" t="n">
        <v>98.16</v>
      </c>
      <c r="H4140" s="0" t="n">
        <v>4.097245</v>
      </c>
      <c r="J4140" s="224" t="n">
        <f aca="false">ROUND(D4140/10000,0)</f>
        <v>2018</v>
      </c>
      <c r="K4140" s="224" t="n">
        <f aca="false">ROUND((D4140-J4140*10000)/100,0)</f>
        <v>8</v>
      </c>
      <c r="L4140" s="224" t="n">
        <f aca="false">D4140-J4140*10000-K4140*100</f>
        <v>24</v>
      </c>
      <c r="M4140" s="325" t="n">
        <f aca="false">DATE(J4140,K4140,L4140)</f>
        <v>43336</v>
      </c>
      <c r="N4140" s="222" t="n">
        <f aca="false">M4140+E4140</f>
        <v>43336.5284375</v>
      </c>
      <c r="O4140" s="0" t="n">
        <v>98.16</v>
      </c>
      <c r="P4140" s="0" t="n">
        <v>4.097245</v>
      </c>
      <c r="Q4140" s="0" t="s">
        <v>288</v>
      </c>
    </row>
    <row r="4141" customFormat="false" ht="15" hidden="false" customHeight="false" outlineLevel="0" collapsed="false">
      <c r="A4141" s="0" t="s">
        <v>2059</v>
      </c>
      <c r="B4141" s="0" t="s">
        <v>288</v>
      </c>
      <c r="C4141" s="0" t="s">
        <v>325</v>
      </c>
      <c r="D4141" s="0" t="n">
        <v>20180824</v>
      </c>
      <c r="E4141" s="0" t="s">
        <v>2838</v>
      </c>
      <c r="F4141" s="0" t="n">
        <v>20000</v>
      </c>
      <c r="G4141" s="0" t="n">
        <v>98.16</v>
      </c>
      <c r="H4141" s="0" t="n">
        <v>4.097245</v>
      </c>
      <c r="J4141" s="224" t="n">
        <f aca="false">ROUND(D4141/10000,0)</f>
        <v>2018</v>
      </c>
      <c r="K4141" s="224" t="n">
        <f aca="false">ROUND((D4141-J4141*10000)/100,0)</f>
        <v>8</v>
      </c>
      <c r="L4141" s="224" t="n">
        <f aca="false">D4141-J4141*10000-K4141*100</f>
        <v>24</v>
      </c>
      <c r="M4141" s="325" t="n">
        <f aca="false">DATE(J4141,K4141,L4141)</f>
        <v>43336</v>
      </c>
      <c r="N4141" s="222" t="n">
        <f aca="false">M4141+E4141</f>
        <v>43336.5284375</v>
      </c>
      <c r="O4141" s="0" t="n">
        <v>98.16</v>
      </c>
      <c r="P4141" s="0" t="n">
        <v>4.097245</v>
      </c>
      <c r="Q4141" s="0" t="s">
        <v>288</v>
      </c>
    </row>
    <row r="4142" customFormat="false" ht="15" hidden="false" customHeight="false" outlineLevel="0" collapsed="false">
      <c r="A4142" s="0" t="s">
        <v>2059</v>
      </c>
      <c r="B4142" s="0" t="s">
        <v>288</v>
      </c>
      <c r="C4142" s="0" t="s">
        <v>325</v>
      </c>
      <c r="D4142" s="0" t="n">
        <v>20180824</v>
      </c>
      <c r="E4142" s="0" t="s">
        <v>2838</v>
      </c>
      <c r="F4142" s="0" t="n">
        <v>20000</v>
      </c>
      <c r="G4142" s="0" t="n">
        <v>98.16</v>
      </c>
      <c r="H4142" s="0" t="n">
        <v>4.097245</v>
      </c>
      <c r="J4142" s="224" t="n">
        <f aca="false">ROUND(D4142/10000,0)</f>
        <v>2018</v>
      </c>
      <c r="K4142" s="224" t="n">
        <f aca="false">ROUND((D4142-J4142*10000)/100,0)</f>
        <v>8</v>
      </c>
      <c r="L4142" s="224" t="n">
        <f aca="false">D4142-J4142*10000-K4142*100</f>
        <v>24</v>
      </c>
      <c r="M4142" s="325" t="n">
        <f aca="false">DATE(J4142,K4142,L4142)</f>
        <v>43336</v>
      </c>
      <c r="N4142" s="222" t="n">
        <f aca="false">M4142+E4142</f>
        <v>43336.5284375</v>
      </c>
      <c r="O4142" s="0" t="n">
        <v>98.16</v>
      </c>
      <c r="P4142" s="0" t="n">
        <v>4.097245</v>
      </c>
      <c r="Q4142" s="0" t="s">
        <v>288</v>
      </c>
    </row>
    <row r="4143" customFormat="false" ht="15" hidden="false" customHeight="false" outlineLevel="0" collapsed="false">
      <c r="A4143" s="0" t="s">
        <v>2059</v>
      </c>
      <c r="B4143" s="0" t="s">
        <v>288</v>
      </c>
      <c r="C4143" s="0" t="s">
        <v>325</v>
      </c>
      <c r="D4143" s="0" t="n">
        <v>20180824</v>
      </c>
      <c r="E4143" s="0" t="s">
        <v>2839</v>
      </c>
      <c r="F4143" s="0" t="n">
        <v>15000</v>
      </c>
      <c r="G4143" s="0" t="n">
        <v>98.08</v>
      </c>
      <c r="H4143" s="0" t="n">
        <v>4.116926</v>
      </c>
      <c r="J4143" s="224" t="n">
        <f aca="false">ROUND(D4143/10000,0)</f>
        <v>2018</v>
      </c>
      <c r="K4143" s="224" t="n">
        <f aca="false">ROUND((D4143-J4143*10000)/100,0)</f>
        <v>8</v>
      </c>
      <c r="L4143" s="224" t="n">
        <f aca="false">D4143-J4143*10000-K4143*100</f>
        <v>24</v>
      </c>
      <c r="M4143" s="325" t="n">
        <f aca="false">DATE(J4143,K4143,L4143)</f>
        <v>43336</v>
      </c>
      <c r="N4143" s="222" t="n">
        <f aca="false">M4143+E4143</f>
        <v>43336.528912037</v>
      </c>
      <c r="O4143" s="0" t="n">
        <v>98.08</v>
      </c>
      <c r="P4143" s="0" t="n">
        <v>4.116926</v>
      </c>
      <c r="Q4143" s="0" t="s">
        <v>288</v>
      </c>
    </row>
    <row r="4144" customFormat="false" ht="15" hidden="false" customHeight="false" outlineLevel="0" collapsed="false">
      <c r="A4144" s="0" t="s">
        <v>2059</v>
      </c>
      <c r="B4144" s="0" t="s">
        <v>288</v>
      </c>
      <c r="C4144" s="0" t="s">
        <v>325</v>
      </c>
      <c r="D4144" s="0" t="n">
        <v>20180824</v>
      </c>
      <c r="E4144" s="0" t="s">
        <v>2839</v>
      </c>
      <c r="F4144" s="0" t="n">
        <v>15000</v>
      </c>
      <c r="G4144" s="0" t="n">
        <v>98.15</v>
      </c>
      <c r="H4144" s="0" t="n">
        <v>4.099704</v>
      </c>
      <c r="J4144" s="224" t="n">
        <f aca="false">ROUND(D4144/10000,0)</f>
        <v>2018</v>
      </c>
      <c r="K4144" s="224" t="n">
        <f aca="false">ROUND((D4144-J4144*10000)/100,0)</f>
        <v>8</v>
      </c>
      <c r="L4144" s="224" t="n">
        <f aca="false">D4144-J4144*10000-K4144*100</f>
        <v>24</v>
      </c>
      <c r="M4144" s="325" t="n">
        <f aca="false">DATE(J4144,K4144,L4144)</f>
        <v>43336</v>
      </c>
      <c r="N4144" s="222" t="n">
        <f aca="false">M4144+E4144</f>
        <v>43336.528912037</v>
      </c>
      <c r="O4144" s="0" t="n">
        <v>98.15</v>
      </c>
      <c r="P4144" s="0" t="n">
        <v>4.099704</v>
      </c>
      <c r="Q4144" s="0" t="s">
        <v>288</v>
      </c>
    </row>
    <row r="4145" customFormat="false" ht="15" hidden="false" customHeight="false" outlineLevel="0" collapsed="false">
      <c r="A4145" s="0" t="s">
        <v>2059</v>
      </c>
      <c r="B4145" s="0" t="s">
        <v>288</v>
      </c>
      <c r="C4145" s="0" t="s">
        <v>325</v>
      </c>
      <c r="D4145" s="0" t="n">
        <v>20180824</v>
      </c>
      <c r="E4145" s="0" t="s">
        <v>2840</v>
      </c>
      <c r="F4145" s="0" t="n">
        <v>15000</v>
      </c>
      <c r="G4145" s="0" t="n">
        <v>98.15</v>
      </c>
      <c r="H4145" s="0" t="n">
        <v>4.099704</v>
      </c>
      <c r="J4145" s="224" t="n">
        <f aca="false">ROUND(D4145/10000,0)</f>
        <v>2018</v>
      </c>
      <c r="K4145" s="224" t="n">
        <f aca="false">ROUND((D4145-J4145*10000)/100,0)</f>
        <v>8</v>
      </c>
      <c r="L4145" s="224" t="n">
        <f aca="false">D4145-J4145*10000-K4145*100</f>
        <v>24</v>
      </c>
      <c r="M4145" s="325" t="n">
        <f aca="false">DATE(J4145,K4145,L4145)</f>
        <v>43336</v>
      </c>
      <c r="N4145" s="222" t="n">
        <f aca="false">M4145+E4145</f>
        <v>43336.5289236111</v>
      </c>
      <c r="O4145" s="0" t="n">
        <v>98.15</v>
      </c>
      <c r="P4145" s="0" t="n">
        <v>4.099704</v>
      </c>
      <c r="Q4145" s="0" t="s">
        <v>288</v>
      </c>
    </row>
    <row r="4146" customFormat="false" ht="15" hidden="false" customHeight="false" outlineLevel="0" collapsed="false">
      <c r="A4146" s="0" t="s">
        <v>2059</v>
      </c>
      <c r="B4146" s="0" t="s">
        <v>288</v>
      </c>
      <c r="C4146" s="0" t="s">
        <v>325</v>
      </c>
      <c r="D4146" s="0" t="n">
        <v>20180824</v>
      </c>
      <c r="E4146" s="0" t="s">
        <v>2841</v>
      </c>
      <c r="F4146" s="0" t="n">
        <v>13000</v>
      </c>
      <c r="G4146" s="0" t="n">
        <v>98.211</v>
      </c>
      <c r="H4146" s="0" t="n">
        <v>4.084708</v>
      </c>
      <c r="J4146" s="224" t="n">
        <f aca="false">ROUND(D4146/10000,0)</f>
        <v>2018</v>
      </c>
      <c r="K4146" s="224" t="n">
        <f aca="false">ROUND((D4146-J4146*10000)/100,0)</f>
        <v>8</v>
      </c>
      <c r="L4146" s="224" t="n">
        <f aca="false">D4146-J4146*10000-K4146*100</f>
        <v>24</v>
      </c>
      <c r="M4146" s="325" t="n">
        <f aca="false">DATE(J4146,K4146,L4146)</f>
        <v>43336</v>
      </c>
      <c r="N4146" s="222" t="n">
        <f aca="false">M4146+E4146</f>
        <v>43336.5342013889</v>
      </c>
      <c r="O4146" s="0" t="n">
        <v>98.211</v>
      </c>
      <c r="P4146" s="0" t="n">
        <v>4.084708</v>
      </c>
      <c r="Q4146" s="0" t="s">
        <v>288</v>
      </c>
    </row>
    <row r="4147" customFormat="false" ht="15" hidden="false" customHeight="false" outlineLevel="0" collapsed="false">
      <c r="A4147" s="0" t="s">
        <v>2059</v>
      </c>
      <c r="B4147" s="0" t="s">
        <v>288</v>
      </c>
      <c r="C4147" s="0" t="s">
        <v>325</v>
      </c>
      <c r="D4147" s="0" t="n">
        <v>20180824</v>
      </c>
      <c r="E4147" s="0" t="s">
        <v>2842</v>
      </c>
      <c r="F4147" s="0" t="n">
        <v>13000</v>
      </c>
      <c r="G4147" s="0" t="n">
        <v>98.211</v>
      </c>
      <c r="H4147" s="0" t="n">
        <v>4.084708</v>
      </c>
      <c r="J4147" s="224" t="n">
        <f aca="false">ROUND(D4147/10000,0)</f>
        <v>2018</v>
      </c>
      <c r="K4147" s="224" t="n">
        <f aca="false">ROUND((D4147-J4147*10000)/100,0)</f>
        <v>8</v>
      </c>
      <c r="L4147" s="224" t="n">
        <f aca="false">D4147-J4147*10000-K4147*100</f>
        <v>24</v>
      </c>
      <c r="M4147" s="325" t="n">
        <f aca="false">DATE(J4147,K4147,L4147)</f>
        <v>43336</v>
      </c>
      <c r="N4147" s="222" t="n">
        <f aca="false">M4147+E4147</f>
        <v>43336.5342592593</v>
      </c>
      <c r="O4147" s="0" t="n">
        <v>98.211</v>
      </c>
      <c r="P4147" s="0" t="n">
        <v>4.084708</v>
      </c>
      <c r="Q4147" s="0" t="s">
        <v>288</v>
      </c>
    </row>
    <row r="4148" customFormat="false" ht="15" hidden="false" customHeight="false" outlineLevel="0" collapsed="false">
      <c r="A4148" s="0" t="s">
        <v>2059</v>
      </c>
      <c r="B4148" s="0" t="s">
        <v>288</v>
      </c>
      <c r="C4148" s="0" t="s">
        <v>325</v>
      </c>
      <c r="D4148" s="0" t="n">
        <v>20180824</v>
      </c>
      <c r="E4148" s="0" t="s">
        <v>2843</v>
      </c>
      <c r="F4148" s="0" t="n">
        <v>30000</v>
      </c>
      <c r="G4148" s="0" t="n">
        <v>98.102</v>
      </c>
      <c r="H4148" s="0" t="n">
        <v>4.111512</v>
      </c>
      <c r="J4148" s="224" t="n">
        <f aca="false">ROUND(D4148/10000,0)</f>
        <v>2018</v>
      </c>
      <c r="K4148" s="224" t="n">
        <f aca="false">ROUND((D4148-J4148*10000)/100,0)</f>
        <v>8</v>
      </c>
      <c r="L4148" s="224" t="n">
        <f aca="false">D4148-J4148*10000-K4148*100</f>
        <v>24</v>
      </c>
      <c r="M4148" s="325" t="n">
        <f aca="false">DATE(J4148,K4148,L4148)</f>
        <v>43336</v>
      </c>
      <c r="N4148" s="222" t="n">
        <f aca="false">M4148+E4148</f>
        <v>43336.5978819444</v>
      </c>
      <c r="O4148" s="0" t="n">
        <v>98.102</v>
      </c>
      <c r="P4148" s="0" t="n">
        <v>4.111512</v>
      </c>
      <c r="Q4148" s="0" t="s">
        <v>288</v>
      </c>
    </row>
    <row r="4149" customFormat="false" ht="15" hidden="false" customHeight="false" outlineLevel="0" collapsed="false">
      <c r="A4149" s="0" t="s">
        <v>2059</v>
      </c>
      <c r="B4149" s="0" t="s">
        <v>288</v>
      </c>
      <c r="C4149" s="0" t="s">
        <v>325</v>
      </c>
      <c r="D4149" s="0" t="n">
        <v>20180824</v>
      </c>
      <c r="E4149" s="0" t="s">
        <v>2843</v>
      </c>
      <c r="F4149" s="0" t="n">
        <v>30000</v>
      </c>
      <c r="G4149" s="0" t="n">
        <v>98.302</v>
      </c>
      <c r="H4149" s="0" t="n">
        <v>4.062357</v>
      </c>
      <c r="J4149" s="224" t="n">
        <f aca="false">ROUND(D4149/10000,0)</f>
        <v>2018</v>
      </c>
      <c r="K4149" s="224" t="n">
        <f aca="false">ROUND((D4149-J4149*10000)/100,0)</f>
        <v>8</v>
      </c>
      <c r="L4149" s="224" t="n">
        <f aca="false">D4149-J4149*10000-K4149*100</f>
        <v>24</v>
      </c>
      <c r="M4149" s="325" t="n">
        <f aca="false">DATE(J4149,K4149,L4149)</f>
        <v>43336</v>
      </c>
      <c r="N4149" s="222" t="n">
        <f aca="false">M4149+E4149</f>
        <v>43336.5978819444</v>
      </c>
      <c r="O4149" s="0" t="n">
        <v>98.302</v>
      </c>
      <c r="P4149" s="0" t="n">
        <v>4.062357</v>
      </c>
      <c r="Q4149" s="0" t="s">
        <v>288</v>
      </c>
    </row>
    <row r="4150" customFormat="false" ht="15" hidden="false" customHeight="false" outlineLevel="0" collapsed="false">
      <c r="A4150" s="0" t="s">
        <v>2059</v>
      </c>
      <c r="B4150" s="0" t="s">
        <v>288</v>
      </c>
      <c r="C4150" s="0" t="s">
        <v>325</v>
      </c>
      <c r="D4150" s="0" t="n">
        <v>20180824</v>
      </c>
      <c r="E4150" s="0" t="s">
        <v>2843</v>
      </c>
      <c r="F4150" s="0" t="n">
        <v>30000</v>
      </c>
      <c r="G4150" s="0" t="n">
        <v>98.302</v>
      </c>
      <c r="H4150" s="0" t="n">
        <v>4.062357</v>
      </c>
      <c r="J4150" s="224" t="n">
        <f aca="false">ROUND(D4150/10000,0)</f>
        <v>2018</v>
      </c>
      <c r="K4150" s="224" t="n">
        <f aca="false">ROUND((D4150-J4150*10000)/100,0)</f>
        <v>8</v>
      </c>
      <c r="L4150" s="224" t="n">
        <f aca="false">D4150-J4150*10000-K4150*100</f>
        <v>24</v>
      </c>
      <c r="M4150" s="325" t="n">
        <f aca="false">DATE(J4150,K4150,L4150)</f>
        <v>43336</v>
      </c>
      <c r="N4150" s="222" t="n">
        <f aca="false">M4150+E4150</f>
        <v>43336.5978819444</v>
      </c>
      <c r="O4150" s="0" t="n">
        <v>98.302</v>
      </c>
      <c r="P4150" s="0" t="n">
        <v>4.062357</v>
      </c>
      <c r="Q4150" s="0" t="s">
        <v>288</v>
      </c>
    </row>
    <row r="4151" customFormat="false" ht="15" hidden="false" customHeight="false" outlineLevel="0" collapsed="false">
      <c r="A4151" s="0" t="s">
        <v>2059</v>
      </c>
      <c r="B4151" s="0" t="s">
        <v>288</v>
      </c>
      <c r="C4151" s="0" t="s">
        <v>325</v>
      </c>
      <c r="D4151" s="0" t="n">
        <v>20180824</v>
      </c>
      <c r="E4151" s="0" t="s">
        <v>2844</v>
      </c>
      <c r="F4151" s="0" t="n">
        <v>20000</v>
      </c>
      <c r="G4151" s="0" t="n">
        <v>98.08</v>
      </c>
      <c r="H4151" s="0" t="n">
        <v>4.116926</v>
      </c>
      <c r="J4151" s="224" t="n">
        <f aca="false">ROUND(D4151/10000,0)</f>
        <v>2018</v>
      </c>
      <c r="K4151" s="224" t="n">
        <f aca="false">ROUND((D4151-J4151*10000)/100,0)</f>
        <v>8</v>
      </c>
      <c r="L4151" s="224" t="n">
        <f aca="false">D4151-J4151*10000-K4151*100</f>
        <v>24</v>
      </c>
      <c r="M4151" s="325" t="n">
        <f aca="false">DATE(J4151,K4151,L4151)</f>
        <v>43336</v>
      </c>
      <c r="N4151" s="222" t="n">
        <f aca="false">M4151+E4151</f>
        <v>43336.6007291667</v>
      </c>
      <c r="O4151" s="0" t="n">
        <v>98.08</v>
      </c>
      <c r="P4151" s="0" t="n">
        <v>4.116926</v>
      </c>
      <c r="Q4151" s="0" t="s">
        <v>288</v>
      </c>
    </row>
    <row r="4152" customFormat="false" ht="15" hidden="false" customHeight="false" outlineLevel="0" collapsed="false">
      <c r="A4152" s="0" t="s">
        <v>2059</v>
      </c>
      <c r="B4152" s="0" t="s">
        <v>288</v>
      </c>
      <c r="C4152" s="0" t="s">
        <v>325</v>
      </c>
      <c r="D4152" s="0" t="n">
        <v>20180824</v>
      </c>
      <c r="E4152" s="0" t="s">
        <v>2844</v>
      </c>
      <c r="F4152" s="0" t="n">
        <v>20000</v>
      </c>
      <c r="G4152" s="0" t="n">
        <v>99.327</v>
      </c>
      <c r="H4152" s="0" t="n">
        <v>3.812251</v>
      </c>
      <c r="J4152" s="224" t="n">
        <f aca="false">ROUND(D4152/10000,0)</f>
        <v>2018</v>
      </c>
      <c r="K4152" s="224" t="n">
        <f aca="false">ROUND((D4152-J4152*10000)/100,0)</f>
        <v>8</v>
      </c>
      <c r="L4152" s="224" t="n">
        <f aca="false">D4152-J4152*10000-K4152*100</f>
        <v>24</v>
      </c>
      <c r="M4152" s="325" t="n">
        <f aca="false">DATE(J4152,K4152,L4152)</f>
        <v>43336</v>
      </c>
      <c r="N4152" s="222" t="n">
        <f aca="false">M4152+E4152</f>
        <v>43336.6007291667</v>
      </c>
      <c r="O4152" s="0" t="n">
        <v>99.327</v>
      </c>
      <c r="P4152" s="0" t="n">
        <v>3.812251</v>
      </c>
      <c r="Q4152" s="0" t="s">
        <v>288</v>
      </c>
    </row>
    <row r="4153" customFormat="false" ht="15" hidden="false" customHeight="false" outlineLevel="0" collapsed="false">
      <c r="A4153" s="0" t="s">
        <v>2059</v>
      </c>
      <c r="B4153" s="0" t="s">
        <v>288</v>
      </c>
      <c r="C4153" s="0" t="s">
        <v>325</v>
      </c>
      <c r="D4153" s="0" t="n">
        <v>20180824</v>
      </c>
      <c r="E4153" s="0" t="s">
        <v>2024</v>
      </c>
      <c r="F4153" s="0" t="n">
        <v>20000</v>
      </c>
      <c r="G4153" s="0" t="n">
        <v>98.15</v>
      </c>
      <c r="H4153" s="0" t="n">
        <v>4.099704</v>
      </c>
      <c r="J4153" s="224" t="n">
        <f aca="false">ROUND(D4153/10000,0)</f>
        <v>2018</v>
      </c>
      <c r="K4153" s="224" t="n">
        <f aca="false">ROUND((D4153-J4153*10000)/100,0)</f>
        <v>8</v>
      </c>
      <c r="L4153" s="224" t="n">
        <f aca="false">D4153-J4153*10000-K4153*100</f>
        <v>24</v>
      </c>
      <c r="M4153" s="325" t="n">
        <f aca="false">DATE(J4153,K4153,L4153)</f>
        <v>43336</v>
      </c>
      <c r="N4153" s="222" t="n">
        <f aca="false">M4153+E4153</f>
        <v>43336.6007407407</v>
      </c>
      <c r="O4153" s="0" t="n">
        <v>98.15</v>
      </c>
      <c r="P4153" s="0" t="n">
        <v>4.099704</v>
      </c>
      <c r="Q4153" s="0" t="s">
        <v>288</v>
      </c>
    </row>
    <row r="4154" customFormat="false" ht="15" hidden="false" customHeight="false" outlineLevel="0" collapsed="false">
      <c r="A4154" s="0" t="s">
        <v>2059</v>
      </c>
      <c r="B4154" s="0" t="s">
        <v>288</v>
      </c>
      <c r="C4154" s="0" t="s">
        <v>325</v>
      </c>
      <c r="D4154" s="0" t="n">
        <v>20180824</v>
      </c>
      <c r="E4154" s="0" t="s">
        <v>2845</v>
      </c>
      <c r="F4154" s="0" t="n">
        <v>10000</v>
      </c>
      <c r="G4154" s="0" t="n">
        <v>98.102</v>
      </c>
      <c r="H4154" s="0" t="n">
        <v>4.111512</v>
      </c>
      <c r="J4154" s="224" t="n">
        <f aca="false">ROUND(D4154/10000,0)</f>
        <v>2018</v>
      </c>
      <c r="K4154" s="224" t="n">
        <f aca="false">ROUND((D4154-J4154*10000)/100,0)</f>
        <v>8</v>
      </c>
      <c r="L4154" s="224" t="n">
        <f aca="false">D4154-J4154*10000-K4154*100</f>
        <v>24</v>
      </c>
      <c r="M4154" s="325" t="n">
        <f aca="false">DATE(J4154,K4154,L4154)</f>
        <v>43336</v>
      </c>
      <c r="N4154" s="222" t="n">
        <f aca="false">M4154+E4154</f>
        <v>43336.6502662037</v>
      </c>
      <c r="O4154" s="0" t="n">
        <v>98.102</v>
      </c>
      <c r="P4154" s="0" t="n">
        <v>4.111512</v>
      </c>
      <c r="Q4154" s="0" t="s">
        <v>288</v>
      </c>
    </row>
    <row r="4155" customFormat="false" ht="15" hidden="false" customHeight="false" outlineLevel="0" collapsed="false">
      <c r="A4155" s="0" t="s">
        <v>2059</v>
      </c>
      <c r="B4155" s="0" t="s">
        <v>288</v>
      </c>
      <c r="C4155" s="0" t="s">
        <v>325</v>
      </c>
      <c r="D4155" s="0" t="n">
        <v>20180824</v>
      </c>
      <c r="E4155" s="0" t="s">
        <v>2845</v>
      </c>
      <c r="F4155" s="0" t="n">
        <v>10000</v>
      </c>
      <c r="G4155" s="0" t="n">
        <v>98.102</v>
      </c>
      <c r="H4155" s="0" t="n">
        <v>4.111512</v>
      </c>
      <c r="J4155" s="224" t="n">
        <f aca="false">ROUND(D4155/10000,0)</f>
        <v>2018</v>
      </c>
      <c r="K4155" s="224" t="n">
        <f aca="false">ROUND((D4155-J4155*10000)/100,0)</f>
        <v>8</v>
      </c>
      <c r="L4155" s="224" t="n">
        <f aca="false">D4155-J4155*10000-K4155*100</f>
        <v>24</v>
      </c>
      <c r="M4155" s="325" t="n">
        <f aca="false">DATE(J4155,K4155,L4155)</f>
        <v>43336</v>
      </c>
      <c r="N4155" s="222" t="n">
        <f aca="false">M4155+E4155</f>
        <v>43336.6502662037</v>
      </c>
      <c r="O4155" s="0" t="n">
        <v>98.102</v>
      </c>
      <c r="P4155" s="0" t="n">
        <v>4.111512</v>
      </c>
      <c r="Q4155" s="0" t="s">
        <v>288</v>
      </c>
    </row>
    <row r="4156" customFormat="false" ht="15" hidden="false" customHeight="false" outlineLevel="0" collapsed="false">
      <c r="A4156" s="0" t="s">
        <v>2059</v>
      </c>
      <c r="B4156" s="0" t="s">
        <v>288</v>
      </c>
      <c r="C4156" s="0" t="s">
        <v>325</v>
      </c>
      <c r="D4156" s="0" t="n">
        <v>20180824</v>
      </c>
      <c r="E4156" s="0" t="s">
        <v>2845</v>
      </c>
      <c r="F4156" s="0" t="n">
        <v>10000</v>
      </c>
      <c r="G4156" s="0" t="n">
        <v>98.102</v>
      </c>
      <c r="H4156" s="0" t="n">
        <v>4.111512</v>
      </c>
      <c r="J4156" s="224" t="n">
        <f aca="false">ROUND(D4156/10000,0)</f>
        <v>2018</v>
      </c>
      <c r="K4156" s="224" t="n">
        <f aca="false">ROUND((D4156-J4156*10000)/100,0)</f>
        <v>8</v>
      </c>
      <c r="L4156" s="224" t="n">
        <f aca="false">D4156-J4156*10000-K4156*100</f>
        <v>24</v>
      </c>
      <c r="M4156" s="325" t="n">
        <f aca="false">DATE(J4156,K4156,L4156)</f>
        <v>43336</v>
      </c>
      <c r="N4156" s="222" t="n">
        <f aca="false">M4156+E4156</f>
        <v>43336.6502662037</v>
      </c>
      <c r="O4156" s="0" t="n">
        <v>98.102</v>
      </c>
      <c r="P4156" s="0" t="n">
        <v>4.111512</v>
      </c>
      <c r="Q4156" s="0" t="s">
        <v>288</v>
      </c>
    </row>
    <row r="4157" customFormat="false" ht="15" hidden="false" customHeight="false" outlineLevel="0" collapsed="false">
      <c r="A4157" s="0" t="s">
        <v>2059</v>
      </c>
      <c r="B4157" s="0" t="s">
        <v>288</v>
      </c>
      <c r="C4157" s="0" t="s">
        <v>325</v>
      </c>
      <c r="D4157" s="0" t="n">
        <v>20180824</v>
      </c>
      <c r="E4157" s="0" t="s">
        <v>2846</v>
      </c>
      <c r="F4157" s="0" t="n">
        <v>19000</v>
      </c>
      <c r="G4157" s="0" t="n">
        <v>98.12</v>
      </c>
      <c r="H4157" s="0" t="n">
        <v>4.107083</v>
      </c>
      <c r="J4157" s="224" t="n">
        <f aca="false">ROUND(D4157/10000,0)</f>
        <v>2018</v>
      </c>
      <c r="K4157" s="224" t="n">
        <f aca="false">ROUND((D4157-J4157*10000)/100,0)</f>
        <v>8</v>
      </c>
      <c r="L4157" s="224" t="n">
        <f aca="false">D4157-J4157*10000-K4157*100</f>
        <v>24</v>
      </c>
      <c r="M4157" s="325" t="n">
        <f aca="false">DATE(J4157,K4157,L4157)</f>
        <v>43336</v>
      </c>
      <c r="N4157" s="222" t="n">
        <f aca="false">M4157+E4157</f>
        <v>43336.6517939815</v>
      </c>
      <c r="O4157" s="0" t="n">
        <v>98.12</v>
      </c>
      <c r="P4157" s="0" t="n">
        <v>4.107083</v>
      </c>
      <c r="Q4157" s="0" t="s">
        <v>288</v>
      </c>
    </row>
    <row r="4158" customFormat="false" ht="15" hidden="false" customHeight="false" outlineLevel="0" collapsed="false">
      <c r="A4158" s="0" t="s">
        <v>2059</v>
      </c>
      <c r="B4158" s="0" t="s">
        <v>288</v>
      </c>
      <c r="C4158" s="0" t="s">
        <v>325</v>
      </c>
      <c r="D4158" s="0" t="n">
        <v>20180824</v>
      </c>
      <c r="E4158" s="0" t="s">
        <v>2847</v>
      </c>
      <c r="F4158" s="0" t="n">
        <v>6000</v>
      </c>
      <c r="G4158" s="0" t="n">
        <v>98.12</v>
      </c>
      <c r="H4158" s="0" t="n">
        <v>4.107083</v>
      </c>
      <c r="J4158" s="224" t="n">
        <f aca="false">ROUND(D4158/10000,0)</f>
        <v>2018</v>
      </c>
      <c r="K4158" s="224" t="n">
        <f aca="false">ROUND((D4158-J4158*10000)/100,0)</f>
        <v>8</v>
      </c>
      <c r="L4158" s="224" t="n">
        <f aca="false">D4158-J4158*10000-K4158*100</f>
        <v>24</v>
      </c>
      <c r="M4158" s="325" t="n">
        <f aca="false">DATE(J4158,K4158,L4158)</f>
        <v>43336</v>
      </c>
      <c r="N4158" s="222" t="n">
        <f aca="false">M4158+E4158</f>
        <v>43336.6518171296</v>
      </c>
      <c r="O4158" s="0" t="n">
        <v>98.12</v>
      </c>
      <c r="P4158" s="0" t="n">
        <v>4.107083</v>
      </c>
      <c r="Q4158" s="0" t="s">
        <v>288</v>
      </c>
    </row>
    <row r="4159" customFormat="false" ht="15" hidden="false" customHeight="false" outlineLevel="0" collapsed="false">
      <c r="A4159" s="0" t="s">
        <v>2059</v>
      </c>
      <c r="B4159" s="0" t="s">
        <v>288</v>
      </c>
      <c r="C4159" s="0" t="s">
        <v>325</v>
      </c>
      <c r="D4159" s="0" t="n">
        <v>20180824</v>
      </c>
      <c r="E4159" s="0" t="s">
        <v>2847</v>
      </c>
      <c r="F4159" s="0" t="n">
        <v>13000</v>
      </c>
      <c r="G4159" s="0" t="n">
        <v>98.12</v>
      </c>
      <c r="H4159" s="0" t="n">
        <v>4.107083</v>
      </c>
      <c r="J4159" s="224" t="n">
        <f aca="false">ROUND(D4159/10000,0)</f>
        <v>2018</v>
      </c>
      <c r="K4159" s="224" t="n">
        <f aca="false">ROUND((D4159-J4159*10000)/100,0)</f>
        <v>8</v>
      </c>
      <c r="L4159" s="224" t="n">
        <f aca="false">D4159-J4159*10000-K4159*100</f>
        <v>24</v>
      </c>
      <c r="M4159" s="325" t="n">
        <f aca="false">DATE(J4159,K4159,L4159)</f>
        <v>43336</v>
      </c>
      <c r="N4159" s="222" t="n">
        <f aca="false">M4159+E4159</f>
        <v>43336.6518171296</v>
      </c>
      <c r="O4159" s="0" t="n">
        <v>98.12</v>
      </c>
      <c r="P4159" s="0" t="n">
        <v>4.107083</v>
      </c>
      <c r="Q4159" s="0" t="s">
        <v>288</v>
      </c>
    </row>
    <row r="4160" customFormat="false" ht="15" hidden="false" customHeight="false" outlineLevel="0" collapsed="false">
      <c r="A4160" s="0" t="s">
        <v>2059</v>
      </c>
      <c r="B4160" s="0" t="s">
        <v>288</v>
      </c>
      <c r="C4160" s="0" t="s">
        <v>325</v>
      </c>
      <c r="D4160" s="0" t="n">
        <v>20180824</v>
      </c>
      <c r="E4160" s="0" t="s">
        <v>2847</v>
      </c>
      <c r="F4160" s="0" t="n">
        <v>19000</v>
      </c>
      <c r="G4160" s="0" t="n">
        <v>98.12</v>
      </c>
      <c r="H4160" s="0" t="n">
        <v>4.107083</v>
      </c>
      <c r="J4160" s="224" t="n">
        <f aca="false">ROUND(D4160/10000,0)</f>
        <v>2018</v>
      </c>
      <c r="K4160" s="224" t="n">
        <f aca="false">ROUND((D4160-J4160*10000)/100,0)</f>
        <v>8</v>
      </c>
      <c r="L4160" s="224" t="n">
        <f aca="false">D4160-J4160*10000-K4160*100</f>
        <v>24</v>
      </c>
      <c r="M4160" s="325" t="n">
        <f aca="false">DATE(J4160,K4160,L4160)</f>
        <v>43336</v>
      </c>
      <c r="N4160" s="222" t="n">
        <f aca="false">M4160+E4160</f>
        <v>43336.6518171296</v>
      </c>
      <c r="O4160" s="0" t="n">
        <v>98.12</v>
      </c>
      <c r="P4160" s="0" t="n">
        <v>4.107083</v>
      </c>
      <c r="Q4160" s="0" t="s">
        <v>288</v>
      </c>
    </row>
    <row r="4161" customFormat="false" ht="15" hidden="false" customHeight="false" outlineLevel="0" collapsed="false">
      <c r="A4161" s="0" t="s">
        <v>2059</v>
      </c>
      <c r="B4161" s="0" t="s">
        <v>288</v>
      </c>
      <c r="C4161" s="0" t="s">
        <v>325</v>
      </c>
      <c r="D4161" s="0" t="n">
        <v>20180824</v>
      </c>
      <c r="E4161" s="0" t="s">
        <v>2848</v>
      </c>
      <c r="F4161" s="0" t="n">
        <v>3000</v>
      </c>
      <c r="G4161" s="0" t="n">
        <v>97.906</v>
      </c>
      <c r="H4161" s="0" t="n">
        <v>4.159797</v>
      </c>
      <c r="J4161" s="224" t="n">
        <f aca="false">ROUND(D4161/10000,0)</f>
        <v>2018</v>
      </c>
      <c r="K4161" s="224" t="n">
        <f aca="false">ROUND((D4161-J4161*10000)/100,0)</f>
        <v>8</v>
      </c>
      <c r="L4161" s="224" t="n">
        <f aca="false">D4161-J4161*10000-K4161*100</f>
        <v>24</v>
      </c>
      <c r="M4161" s="325" t="n">
        <f aca="false">DATE(J4161,K4161,L4161)</f>
        <v>43336</v>
      </c>
      <c r="N4161" s="222" t="n">
        <f aca="false">M4161+E4161</f>
        <v>43336.6560763889</v>
      </c>
      <c r="O4161" s="0" t="n">
        <v>97.906</v>
      </c>
      <c r="P4161" s="0" t="n">
        <v>4.159797</v>
      </c>
      <c r="Q4161" s="0" t="s">
        <v>288</v>
      </c>
    </row>
    <row r="4162" customFormat="false" ht="15" hidden="false" customHeight="false" outlineLevel="0" collapsed="false">
      <c r="A4162" s="0" t="s">
        <v>2059</v>
      </c>
      <c r="B4162" s="0" t="s">
        <v>288</v>
      </c>
      <c r="C4162" s="0" t="s">
        <v>325</v>
      </c>
      <c r="D4162" s="0" t="n">
        <v>20180824</v>
      </c>
      <c r="E4162" s="0" t="s">
        <v>2848</v>
      </c>
      <c r="F4162" s="0" t="n">
        <v>3000</v>
      </c>
      <c r="G4162" s="0" t="n">
        <v>97.906</v>
      </c>
      <c r="H4162" s="0" t="n">
        <v>4.159797</v>
      </c>
      <c r="J4162" s="224" t="n">
        <f aca="false">ROUND(D4162/10000,0)</f>
        <v>2018</v>
      </c>
      <c r="K4162" s="224" t="n">
        <f aca="false">ROUND((D4162-J4162*10000)/100,0)</f>
        <v>8</v>
      </c>
      <c r="L4162" s="224" t="n">
        <f aca="false">D4162-J4162*10000-K4162*100</f>
        <v>24</v>
      </c>
      <c r="M4162" s="325" t="n">
        <f aca="false">DATE(J4162,K4162,L4162)</f>
        <v>43336</v>
      </c>
      <c r="N4162" s="222" t="n">
        <f aca="false">M4162+E4162</f>
        <v>43336.6560763889</v>
      </c>
      <c r="O4162" s="0" t="n">
        <v>97.906</v>
      </c>
      <c r="P4162" s="0" t="n">
        <v>4.159797</v>
      </c>
      <c r="Q4162" s="0" t="s">
        <v>288</v>
      </c>
    </row>
    <row r="4163" customFormat="false" ht="15" hidden="false" customHeight="false" outlineLevel="0" collapsed="false">
      <c r="A4163" s="0" t="s">
        <v>2059</v>
      </c>
      <c r="B4163" s="0" t="s">
        <v>288</v>
      </c>
      <c r="C4163" s="0" t="s">
        <v>325</v>
      </c>
      <c r="D4163" s="0" t="n">
        <v>20180827</v>
      </c>
      <c r="E4163" s="0" t="s">
        <v>2849</v>
      </c>
      <c r="F4163" s="0" t="n">
        <v>30000</v>
      </c>
      <c r="G4163" s="0" t="n">
        <v>98.429</v>
      </c>
      <c r="H4163" s="0" t="n">
        <v>4.031438</v>
      </c>
      <c r="J4163" s="224" t="n">
        <f aca="false">ROUND(D4163/10000,0)</f>
        <v>2018</v>
      </c>
      <c r="K4163" s="224" t="n">
        <f aca="false">ROUND((D4163-J4163*10000)/100,0)</f>
        <v>8</v>
      </c>
      <c r="L4163" s="224" t="n">
        <f aca="false">D4163-J4163*10000-K4163*100</f>
        <v>27</v>
      </c>
      <c r="M4163" s="325" t="n">
        <f aca="false">DATE(J4163,K4163,L4163)</f>
        <v>43339</v>
      </c>
      <c r="N4163" s="222" t="n">
        <f aca="false">M4163+E4163</f>
        <v>43339.2023726852</v>
      </c>
      <c r="O4163" s="0" t="n">
        <v>98.429</v>
      </c>
      <c r="P4163" s="0" t="n">
        <v>4.031438</v>
      </c>
      <c r="Q4163" s="0" t="s">
        <v>288</v>
      </c>
    </row>
    <row r="4164" customFormat="false" ht="15" hidden="false" customHeight="false" outlineLevel="0" collapsed="false">
      <c r="A4164" s="0" t="s">
        <v>2059</v>
      </c>
      <c r="B4164" s="0" t="s">
        <v>288</v>
      </c>
      <c r="C4164" s="0" t="s">
        <v>325</v>
      </c>
      <c r="D4164" s="0" t="n">
        <v>20180827</v>
      </c>
      <c r="E4164" s="0" t="s">
        <v>2850</v>
      </c>
      <c r="F4164" s="0" t="n">
        <v>100000</v>
      </c>
      <c r="G4164" s="0" t="n">
        <v>98.125</v>
      </c>
      <c r="H4164" s="0" t="n">
        <v>4.10613</v>
      </c>
      <c r="J4164" s="224" t="n">
        <f aca="false">ROUND(D4164/10000,0)</f>
        <v>2018</v>
      </c>
      <c r="K4164" s="224" t="n">
        <f aca="false">ROUND((D4164-J4164*10000)/100,0)</f>
        <v>8</v>
      </c>
      <c r="L4164" s="224" t="n">
        <f aca="false">D4164-J4164*10000-K4164*100</f>
        <v>27</v>
      </c>
      <c r="M4164" s="325" t="n">
        <f aca="false">DATE(J4164,K4164,L4164)</f>
        <v>43339</v>
      </c>
      <c r="N4164" s="222" t="n">
        <f aca="false">M4164+E4164</f>
        <v>43339.3326273148</v>
      </c>
      <c r="O4164" s="0" t="n">
        <v>98.125</v>
      </c>
      <c r="P4164" s="0" t="n">
        <v>4.10613</v>
      </c>
      <c r="Q4164" s="0" t="s">
        <v>288</v>
      </c>
    </row>
    <row r="4165" customFormat="false" ht="15" hidden="false" customHeight="false" outlineLevel="0" collapsed="false">
      <c r="A4165" s="0" t="s">
        <v>2059</v>
      </c>
      <c r="B4165" s="0" t="s">
        <v>288</v>
      </c>
      <c r="C4165" s="0" t="s">
        <v>325</v>
      </c>
      <c r="D4165" s="0" t="n">
        <v>20180827</v>
      </c>
      <c r="E4165" s="0" t="s">
        <v>2851</v>
      </c>
      <c r="F4165" s="0" t="n">
        <v>5000000</v>
      </c>
      <c r="G4165" s="0" t="n">
        <v>97.984</v>
      </c>
      <c r="H4165" s="0" t="n">
        <v>4.140865</v>
      </c>
      <c r="J4165" s="224" t="n">
        <f aca="false">ROUND(D4165/10000,0)</f>
        <v>2018</v>
      </c>
      <c r="K4165" s="224" t="n">
        <f aca="false">ROUND((D4165-J4165*10000)/100,0)</f>
        <v>8</v>
      </c>
      <c r="L4165" s="224" t="n">
        <f aca="false">D4165-J4165*10000-K4165*100</f>
        <v>27</v>
      </c>
      <c r="M4165" s="325" t="n">
        <f aca="false">DATE(J4165,K4165,L4165)</f>
        <v>43339</v>
      </c>
      <c r="N4165" s="222" t="n">
        <f aca="false">M4165+E4165</f>
        <v>43339.3609722222</v>
      </c>
      <c r="O4165" s="0" t="n">
        <v>97.984</v>
      </c>
      <c r="P4165" s="0" t="n">
        <v>4.140865</v>
      </c>
      <c r="Q4165" s="0" t="s">
        <v>288</v>
      </c>
    </row>
    <row r="4166" customFormat="false" ht="15" hidden="false" customHeight="false" outlineLevel="0" collapsed="false">
      <c r="A4166" s="0" t="s">
        <v>2059</v>
      </c>
      <c r="B4166" s="0" t="s">
        <v>288</v>
      </c>
      <c r="C4166" s="0" t="s">
        <v>325</v>
      </c>
      <c r="D4166" s="0" t="n">
        <v>20180827</v>
      </c>
      <c r="E4166" s="0" t="s">
        <v>2852</v>
      </c>
      <c r="F4166" s="0" t="n">
        <v>25000</v>
      </c>
      <c r="G4166" s="0" t="n">
        <v>98.085</v>
      </c>
      <c r="H4166" s="0" t="n">
        <v>4.115978</v>
      </c>
      <c r="J4166" s="224" t="n">
        <f aca="false">ROUND(D4166/10000,0)</f>
        <v>2018</v>
      </c>
      <c r="K4166" s="224" t="n">
        <f aca="false">ROUND((D4166-J4166*10000)/100,0)</f>
        <v>8</v>
      </c>
      <c r="L4166" s="224" t="n">
        <f aca="false">D4166-J4166*10000-K4166*100</f>
        <v>27</v>
      </c>
      <c r="M4166" s="325" t="n">
        <f aca="false">DATE(J4166,K4166,L4166)</f>
        <v>43339</v>
      </c>
      <c r="N4166" s="222" t="n">
        <f aca="false">M4166+E4166</f>
        <v>43339.4417361111</v>
      </c>
      <c r="O4166" s="0" t="n">
        <v>98.085</v>
      </c>
      <c r="P4166" s="0" t="n">
        <v>4.115978</v>
      </c>
      <c r="Q4166" s="0" t="s">
        <v>288</v>
      </c>
    </row>
    <row r="4167" customFormat="false" ht="15" hidden="false" customHeight="false" outlineLevel="0" collapsed="false">
      <c r="A4167" s="0" t="s">
        <v>2059</v>
      </c>
      <c r="B4167" s="0" t="s">
        <v>288</v>
      </c>
      <c r="C4167" s="0" t="s">
        <v>325</v>
      </c>
      <c r="D4167" s="0" t="n">
        <v>20180827</v>
      </c>
      <c r="E4167" s="0" t="s">
        <v>2853</v>
      </c>
      <c r="F4167" s="0" t="n">
        <v>25000</v>
      </c>
      <c r="G4167" s="0" t="n">
        <v>98.185</v>
      </c>
      <c r="H4167" s="0" t="n">
        <v>4.091367</v>
      </c>
      <c r="J4167" s="224" t="n">
        <f aca="false">ROUND(D4167/10000,0)</f>
        <v>2018</v>
      </c>
      <c r="K4167" s="224" t="n">
        <f aca="false">ROUND((D4167-J4167*10000)/100,0)</f>
        <v>8</v>
      </c>
      <c r="L4167" s="224" t="n">
        <f aca="false">D4167-J4167*10000-K4167*100</f>
        <v>27</v>
      </c>
      <c r="M4167" s="325" t="n">
        <f aca="false">DATE(J4167,K4167,L4167)</f>
        <v>43339</v>
      </c>
      <c r="N4167" s="222" t="n">
        <f aca="false">M4167+E4167</f>
        <v>43339.4417476852</v>
      </c>
      <c r="O4167" s="0" t="n">
        <v>98.185</v>
      </c>
      <c r="P4167" s="0" t="n">
        <v>4.091367</v>
      </c>
      <c r="Q4167" s="0" t="s">
        <v>288</v>
      </c>
    </row>
    <row r="4168" customFormat="false" ht="15" hidden="false" customHeight="false" outlineLevel="0" collapsed="false">
      <c r="A4168" s="0" t="s">
        <v>2059</v>
      </c>
      <c r="B4168" s="0" t="s">
        <v>288</v>
      </c>
      <c r="C4168" s="0" t="s">
        <v>325</v>
      </c>
      <c r="D4168" s="0" t="n">
        <v>20180827</v>
      </c>
      <c r="E4168" s="0" t="s">
        <v>2854</v>
      </c>
      <c r="F4168" s="0" t="n">
        <v>50000</v>
      </c>
      <c r="G4168" s="0" t="n">
        <v>98.084</v>
      </c>
      <c r="H4168" s="0" t="n">
        <v>4.116224</v>
      </c>
      <c r="J4168" s="224" t="n">
        <f aca="false">ROUND(D4168/10000,0)</f>
        <v>2018</v>
      </c>
      <c r="K4168" s="224" t="n">
        <f aca="false">ROUND((D4168-J4168*10000)/100,0)</f>
        <v>8</v>
      </c>
      <c r="L4168" s="224" t="n">
        <f aca="false">D4168-J4168*10000-K4168*100</f>
        <v>27</v>
      </c>
      <c r="M4168" s="325" t="n">
        <f aca="false">DATE(J4168,K4168,L4168)</f>
        <v>43339</v>
      </c>
      <c r="N4168" s="222" t="n">
        <f aca="false">M4168+E4168</f>
        <v>43339.4468518519</v>
      </c>
      <c r="O4168" s="0" t="n">
        <v>98.084</v>
      </c>
      <c r="P4168" s="0" t="n">
        <v>4.116224</v>
      </c>
      <c r="Q4168" s="0" t="s">
        <v>288</v>
      </c>
    </row>
    <row r="4169" customFormat="false" ht="15" hidden="false" customHeight="false" outlineLevel="0" collapsed="false">
      <c r="A4169" s="0" t="s">
        <v>2059</v>
      </c>
      <c r="B4169" s="0" t="s">
        <v>288</v>
      </c>
      <c r="C4169" s="0" t="s">
        <v>325</v>
      </c>
      <c r="D4169" s="0" t="n">
        <v>20180827</v>
      </c>
      <c r="E4169" s="0" t="s">
        <v>2855</v>
      </c>
      <c r="F4169" s="0" t="n">
        <v>4000</v>
      </c>
      <c r="G4169" s="0" t="n">
        <v>98.003</v>
      </c>
      <c r="H4169" s="0" t="n">
        <v>4.136181</v>
      </c>
      <c r="J4169" s="224" t="n">
        <f aca="false">ROUND(D4169/10000,0)</f>
        <v>2018</v>
      </c>
      <c r="K4169" s="224" t="n">
        <f aca="false">ROUND((D4169-J4169*10000)/100,0)</f>
        <v>8</v>
      </c>
      <c r="L4169" s="224" t="n">
        <f aca="false">D4169-J4169*10000-K4169*100</f>
        <v>27</v>
      </c>
      <c r="M4169" s="325" t="n">
        <f aca="false">DATE(J4169,K4169,L4169)</f>
        <v>43339</v>
      </c>
      <c r="N4169" s="222" t="n">
        <f aca="false">M4169+E4169</f>
        <v>43339.4543634259</v>
      </c>
      <c r="O4169" s="0" t="n">
        <v>98.003</v>
      </c>
      <c r="P4169" s="0" t="n">
        <v>4.136181</v>
      </c>
      <c r="Q4169" s="0" t="s">
        <v>288</v>
      </c>
    </row>
    <row r="4170" customFormat="false" ht="15" hidden="false" customHeight="false" outlineLevel="0" collapsed="false">
      <c r="A4170" s="0" t="s">
        <v>2059</v>
      </c>
      <c r="B4170" s="0" t="s">
        <v>288</v>
      </c>
      <c r="C4170" s="0" t="s">
        <v>325</v>
      </c>
      <c r="D4170" s="0" t="n">
        <v>20180827</v>
      </c>
      <c r="E4170" s="0" t="s">
        <v>2856</v>
      </c>
      <c r="F4170" s="0" t="n">
        <v>4000</v>
      </c>
      <c r="G4170" s="0" t="n">
        <v>97.753</v>
      </c>
      <c r="H4170" s="0" t="n">
        <v>4.197897</v>
      </c>
      <c r="J4170" s="224" t="n">
        <f aca="false">ROUND(D4170/10000,0)</f>
        <v>2018</v>
      </c>
      <c r="K4170" s="224" t="n">
        <f aca="false">ROUND((D4170-J4170*10000)/100,0)</f>
        <v>8</v>
      </c>
      <c r="L4170" s="224" t="n">
        <f aca="false">D4170-J4170*10000-K4170*100</f>
        <v>27</v>
      </c>
      <c r="M4170" s="325" t="n">
        <f aca="false">DATE(J4170,K4170,L4170)</f>
        <v>43339</v>
      </c>
      <c r="N4170" s="222" t="n">
        <f aca="false">M4170+E4170</f>
        <v>43339.4543981482</v>
      </c>
      <c r="O4170" s="0" t="n">
        <v>97.753</v>
      </c>
      <c r="P4170" s="0" t="n">
        <v>4.197897</v>
      </c>
      <c r="Q4170" s="0" t="s">
        <v>288</v>
      </c>
    </row>
    <row r="4171" customFormat="false" ht="15" hidden="false" customHeight="false" outlineLevel="0" collapsed="false">
      <c r="A4171" s="0" t="s">
        <v>2059</v>
      </c>
      <c r="B4171" s="0" t="s">
        <v>288</v>
      </c>
      <c r="C4171" s="0" t="s">
        <v>325</v>
      </c>
      <c r="D4171" s="0" t="n">
        <v>20180827</v>
      </c>
      <c r="E4171" s="0" t="s">
        <v>2856</v>
      </c>
      <c r="F4171" s="0" t="n">
        <v>4000</v>
      </c>
      <c r="G4171" s="0" t="n">
        <v>98.003</v>
      </c>
      <c r="H4171" s="0" t="n">
        <v>4.136181</v>
      </c>
      <c r="J4171" s="224" t="n">
        <f aca="false">ROUND(D4171/10000,0)</f>
        <v>2018</v>
      </c>
      <c r="K4171" s="224" t="n">
        <f aca="false">ROUND((D4171-J4171*10000)/100,0)</f>
        <v>8</v>
      </c>
      <c r="L4171" s="224" t="n">
        <f aca="false">D4171-J4171*10000-K4171*100</f>
        <v>27</v>
      </c>
      <c r="M4171" s="325" t="n">
        <f aca="false">DATE(J4171,K4171,L4171)</f>
        <v>43339</v>
      </c>
      <c r="N4171" s="222" t="n">
        <f aca="false">M4171+E4171</f>
        <v>43339.4543981482</v>
      </c>
      <c r="O4171" s="0" t="n">
        <v>98.003</v>
      </c>
      <c r="P4171" s="0" t="n">
        <v>4.136181</v>
      </c>
      <c r="Q4171" s="0" t="s">
        <v>288</v>
      </c>
    </row>
    <row r="4172" customFormat="false" ht="15" hidden="false" customHeight="false" outlineLevel="0" collapsed="false">
      <c r="A4172" s="0" t="s">
        <v>2059</v>
      </c>
      <c r="B4172" s="0" t="s">
        <v>288</v>
      </c>
      <c r="C4172" s="0" t="s">
        <v>325</v>
      </c>
      <c r="D4172" s="0" t="n">
        <v>20180827</v>
      </c>
      <c r="E4172" s="0" t="s">
        <v>2857</v>
      </c>
      <c r="F4172" s="0" t="n">
        <v>15000</v>
      </c>
      <c r="G4172" s="0" t="n">
        <v>98.081</v>
      </c>
      <c r="H4172" s="0" t="n">
        <v>4.116963</v>
      </c>
      <c r="J4172" s="224" t="n">
        <f aca="false">ROUND(D4172/10000,0)</f>
        <v>2018</v>
      </c>
      <c r="K4172" s="224" t="n">
        <f aca="false">ROUND((D4172-J4172*10000)/100,0)</f>
        <v>8</v>
      </c>
      <c r="L4172" s="224" t="n">
        <f aca="false">D4172-J4172*10000-K4172*100</f>
        <v>27</v>
      </c>
      <c r="M4172" s="325" t="n">
        <f aca="false">DATE(J4172,K4172,L4172)</f>
        <v>43339</v>
      </c>
      <c r="N4172" s="222" t="n">
        <f aca="false">M4172+E4172</f>
        <v>43339.4608796296</v>
      </c>
      <c r="O4172" s="0" t="n">
        <v>98.081</v>
      </c>
      <c r="P4172" s="0" t="n">
        <v>4.116963</v>
      </c>
      <c r="Q4172" s="0" t="s">
        <v>288</v>
      </c>
    </row>
    <row r="4173" customFormat="false" ht="15" hidden="false" customHeight="false" outlineLevel="0" collapsed="false">
      <c r="A4173" s="0" t="s">
        <v>2059</v>
      </c>
      <c r="B4173" s="0" t="s">
        <v>288</v>
      </c>
      <c r="C4173" s="0" t="s">
        <v>325</v>
      </c>
      <c r="D4173" s="0" t="n">
        <v>20180827</v>
      </c>
      <c r="E4173" s="0" t="s">
        <v>390</v>
      </c>
      <c r="F4173" s="0" t="n">
        <v>15000</v>
      </c>
      <c r="G4173" s="0" t="n">
        <v>98.081</v>
      </c>
      <c r="H4173" s="0" t="n">
        <v>4.116963</v>
      </c>
      <c r="J4173" s="224" t="n">
        <f aca="false">ROUND(D4173/10000,0)</f>
        <v>2018</v>
      </c>
      <c r="K4173" s="224" t="n">
        <f aca="false">ROUND((D4173-J4173*10000)/100,0)</f>
        <v>8</v>
      </c>
      <c r="L4173" s="224" t="n">
        <f aca="false">D4173-J4173*10000-K4173*100</f>
        <v>27</v>
      </c>
      <c r="M4173" s="325" t="n">
        <f aca="false">DATE(J4173,K4173,L4173)</f>
        <v>43339</v>
      </c>
      <c r="N4173" s="222" t="n">
        <f aca="false">M4173+E4173</f>
        <v>43339.4617824074</v>
      </c>
      <c r="O4173" s="0" t="n">
        <v>98.081</v>
      </c>
      <c r="P4173" s="0" t="n">
        <v>4.116963</v>
      </c>
      <c r="Q4173" s="0" t="s">
        <v>288</v>
      </c>
    </row>
    <row r="4174" customFormat="false" ht="15" hidden="false" customHeight="false" outlineLevel="0" collapsed="false">
      <c r="A4174" s="0" t="s">
        <v>2059</v>
      </c>
      <c r="B4174" s="0" t="s">
        <v>288</v>
      </c>
      <c r="C4174" s="0" t="s">
        <v>325</v>
      </c>
      <c r="D4174" s="0" t="n">
        <v>20180827</v>
      </c>
      <c r="E4174" s="0" t="s">
        <v>2858</v>
      </c>
      <c r="F4174" s="0" t="n">
        <v>10000</v>
      </c>
      <c r="G4174" s="0" t="n">
        <v>98.088</v>
      </c>
      <c r="H4174" s="0" t="n">
        <v>4.115239</v>
      </c>
      <c r="J4174" s="224" t="n">
        <f aca="false">ROUND(D4174/10000,0)</f>
        <v>2018</v>
      </c>
      <c r="K4174" s="224" t="n">
        <f aca="false">ROUND((D4174-J4174*10000)/100,0)</f>
        <v>8</v>
      </c>
      <c r="L4174" s="224" t="n">
        <f aca="false">D4174-J4174*10000-K4174*100</f>
        <v>27</v>
      </c>
      <c r="M4174" s="325" t="n">
        <f aca="false">DATE(J4174,K4174,L4174)</f>
        <v>43339</v>
      </c>
      <c r="N4174" s="222" t="n">
        <f aca="false">M4174+E4174</f>
        <v>43339.4682407407</v>
      </c>
      <c r="O4174" s="0" t="n">
        <v>98.088</v>
      </c>
      <c r="P4174" s="0" t="n">
        <v>4.115239</v>
      </c>
      <c r="Q4174" s="0" t="s">
        <v>288</v>
      </c>
    </row>
    <row r="4175" customFormat="false" ht="15" hidden="false" customHeight="false" outlineLevel="0" collapsed="false">
      <c r="A4175" s="0" t="s">
        <v>2059</v>
      </c>
      <c r="B4175" s="0" t="s">
        <v>288</v>
      </c>
      <c r="C4175" s="0" t="s">
        <v>325</v>
      </c>
      <c r="D4175" s="0" t="n">
        <v>20180827</v>
      </c>
      <c r="E4175" s="0" t="s">
        <v>2859</v>
      </c>
      <c r="F4175" s="0" t="n">
        <v>10000</v>
      </c>
      <c r="G4175" s="0" t="n">
        <v>98.088</v>
      </c>
      <c r="H4175" s="0" t="n">
        <v>4.115239</v>
      </c>
      <c r="J4175" s="224" t="n">
        <f aca="false">ROUND(D4175/10000,0)</f>
        <v>2018</v>
      </c>
      <c r="K4175" s="224" t="n">
        <f aca="false">ROUND((D4175-J4175*10000)/100,0)</f>
        <v>8</v>
      </c>
      <c r="L4175" s="224" t="n">
        <f aca="false">D4175-J4175*10000-K4175*100</f>
        <v>27</v>
      </c>
      <c r="M4175" s="325" t="n">
        <f aca="false">DATE(J4175,K4175,L4175)</f>
        <v>43339</v>
      </c>
      <c r="N4175" s="222" t="n">
        <f aca="false">M4175+E4175</f>
        <v>43339.468275463</v>
      </c>
      <c r="O4175" s="0" t="n">
        <v>98.088</v>
      </c>
      <c r="P4175" s="0" t="n">
        <v>4.115239</v>
      </c>
      <c r="Q4175" s="0" t="s">
        <v>288</v>
      </c>
    </row>
    <row r="4176" customFormat="false" ht="15" hidden="false" customHeight="false" outlineLevel="0" collapsed="false">
      <c r="A4176" s="0" t="s">
        <v>2059</v>
      </c>
      <c r="B4176" s="0" t="s">
        <v>288</v>
      </c>
      <c r="C4176" s="0" t="s">
        <v>325</v>
      </c>
      <c r="D4176" s="0" t="n">
        <v>20180827</v>
      </c>
      <c r="E4176" s="0" t="s">
        <v>2859</v>
      </c>
      <c r="F4176" s="0" t="n">
        <v>10000</v>
      </c>
      <c r="G4176" s="0" t="n">
        <v>98.188</v>
      </c>
      <c r="H4176" s="0" t="n">
        <v>4.090629</v>
      </c>
      <c r="J4176" s="224" t="n">
        <f aca="false">ROUND(D4176/10000,0)</f>
        <v>2018</v>
      </c>
      <c r="K4176" s="224" t="n">
        <f aca="false">ROUND((D4176-J4176*10000)/100,0)</f>
        <v>8</v>
      </c>
      <c r="L4176" s="224" t="n">
        <f aca="false">D4176-J4176*10000-K4176*100</f>
        <v>27</v>
      </c>
      <c r="M4176" s="325" t="n">
        <f aca="false">DATE(J4176,K4176,L4176)</f>
        <v>43339</v>
      </c>
      <c r="N4176" s="222" t="n">
        <f aca="false">M4176+E4176</f>
        <v>43339.468275463</v>
      </c>
      <c r="O4176" s="0" t="n">
        <v>98.188</v>
      </c>
      <c r="P4176" s="0" t="n">
        <v>4.090629</v>
      </c>
      <c r="Q4176" s="0" t="s">
        <v>288</v>
      </c>
    </row>
    <row r="4177" customFormat="false" ht="15" hidden="false" customHeight="false" outlineLevel="0" collapsed="false">
      <c r="A4177" s="0" t="s">
        <v>2059</v>
      </c>
      <c r="B4177" s="0" t="s">
        <v>288</v>
      </c>
      <c r="C4177" s="0" t="s">
        <v>325</v>
      </c>
      <c r="D4177" s="0" t="n">
        <v>20180827</v>
      </c>
      <c r="E4177" s="0" t="s">
        <v>2859</v>
      </c>
      <c r="F4177" s="0" t="n">
        <v>10000</v>
      </c>
      <c r="G4177" s="0" t="n">
        <v>98.088</v>
      </c>
      <c r="H4177" s="0" t="n">
        <v>4.115239</v>
      </c>
      <c r="J4177" s="224" t="n">
        <f aca="false">ROUND(D4177/10000,0)</f>
        <v>2018</v>
      </c>
      <c r="K4177" s="224" t="n">
        <f aca="false">ROUND((D4177-J4177*10000)/100,0)</f>
        <v>8</v>
      </c>
      <c r="L4177" s="224" t="n">
        <f aca="false">D4177-J4177*10000-K4177*100</f>
        <v>27</v>
      </c>
      <c r="M4177" s="325" t="n">
        <f aca="false">DATE(J4177,K4177,L4177)</f>
        <v>43339</v>
      </c>
      <c r="N4177" s="222" t="n">
        <f aca="false">M4177+E4177</f>
        <v>43339.468275463</v>
      </c>
      <c r="O4177" s="0" t="n">
        <v>98.088</v>
      </c>
      <c r="P4177" s="0" t="n">
        <v>4.115239</v>
      </c>
      <c r="Q4177" s="0" t="s">
        <v>288</v>
      </c>
    </row>
    <row r="4178" customFormat="false" ht="15" hidden="false" customHeight="false" outlineLevel="0" collapsed="false">
      <c r="A4178" s="0" t="s">
        <v>2059</v>
      </c>
      <c r="B4178" s="0" t="s">
        <v>288</v>
      </c>
      <c r="C4178" s="0" t="s">
        <v>325</v>
      </c>
      <c r="D4178" s="0" t="n">
        <v>20180827</v>
      </c>
      <c r="E4178" s="0" t="s">
        <v>2860</v>
      </c>
      <c r="F4178" s="0" t="n">
        <v>10000</v>
      </c>
      <c r="G4178" s="0" t="n">
        <v>98.088</v>
      </c>
      <c r="H4178" s="0" t="n">
        <v>4.115239</v>
      </c>
      <c r="J4178" s="224" t="n">
        <f aca="false">ROUND(D4178/10000,0)</f>
        <v>2018</v>
      </c>
      <c r="K4178" s="224" t="n">
        <f aca="false">ROUND((D4178-J4178*10000)/100,0)</f>
        <v>8</v>
      </c>
      <c r="L4178" s="224" t="n">
        <f aca="false">D4178-J4178*10000-K4178*100</f>
        <v>27</v>
      </c>
      <c r="M4178" s="325" t="n">
        <f aca="false">DATE(J4178,K4178,L4178)</f>
        <v>43339</v>
      </c>
      <c r="N4178" s="222" t="n">
        <f aca="false">M4178+E4178</f>
        <v>43339.468912037</v>
      </c>
      <c r="O4178" s="0" t="n">
        <v>98.088</v>
      </c>
      <c r="P4178" s="0" t="n">
        <v>4.115239</v>
      </c>
      <c r="Q4178" s="0" t="s">
        <v>288</v>
      </c>
    </row>
    <row r="4179" customFormat="false" ht="15" hidden="false" customHeight="false" outlineLevel="0" collapsed="false">
      <c r="A4179" s="0" t="s">
        <v>2059</v>
      </c>
      <c r="B4179" s="0" t="s">
        <v>288</v>
      </c>
      <c r="C4179" s="0" t="s">
        <v>325</v>
      </c>
      <c r="D4179" s="0" t="n">
        <v>20180827</v>
      </c>
      <c r="E4179" s="0" t="s">
        <v>2861</v>
      </c>
      <c r="F4179" s="0" t="n">
        <v>10000</v>
      </c>
      <c r="G4179" s="0" t="n">
        <v>98.088</v>
      </c>
      <c r="H4179" s="0" t="n">
        <v>4.115239</v>
      </c>
      <c r="J4179" s="224" t="n">
        <f aca="false">ROUND(D4179/10000,0)</f>
        <v>2018</v>
      </c>
      <c r="K4179" s="224" t="n">
        <f aca="false">ROUND((D4179-J4179*10000)/100,0)</f>
        <v>8</v>
      </c>
      <c r="L4179" s="224" t="n">
        <f aca="false">D4179-J4179*10000-K4179*100</f>
        <v>27</v>
      </c>
      <c r="M4179" s="325" t="n">
        <f aca="false">DATE(J4179,K4179,L4179)</f>
        <v>43339</v>
      </c>
      <c r="N4179" s="222" t="n">
        <f aca="false">M4179+E4179</f>
        <v>43339.4689930556</v>
      </c>
      <c r="O4179" s="0" t="n">
        <v>98.088</v>
      </c>
      <c r="P4179" s="0" t="n">
        <v>4.115239</v>
      </c>
      <c r="Q4179" s="0" t="s">
        <v>288</v>
      </c>
    </row>
    <row r="4180" customFormat="false" ht="15" hidden="false" customHeight="false" outlineLevel="0" collapsed="false">
      <c r="A4180" s="0" t="s">
        <v>2059</v>
      </c>
      <c r="B4180" s="0" t="s">
        <v>288</v>
      </c>
      <c r="C4180" s="0" t="s">
        <v>325</v>
      </c>
      <c r="D4180" s="0" t="n">
        <v>20180827</v>
      </c>
      <c r="E4180" s="0" t="s">
        <v>2861</v>
      </c>
      <c r="F4180" s="0" t="n">
        <v>10000</v>
      </c>
      <c r="G4180" s="0" t="n">
        <v>98.188</v>
      </c>
      <c r="H4180" s="0" t="n">
        <v>4.090629</v>
      </c>
      <c r="J4180" s="224" t="n">
        <f aca="false">ROUND(D4180/10000,0)</f>
        <v>2018</v>
      </c>
      <c r="K4180" s="224" t="n">
        <f aca="false">ROUND((D4180-J4180*10000)/100,0)</f>
        <v>8</v>
      </c>
      <c r="L4180" s="224" t="n">
        <f aca="false">D4180-J4180*10000-K4180*100</f>
        <v>27</v>
      </c>
      <c r="M4180" s="325" t="n">
        <f aca="false">DATE(J4180,K4180,L4180)</f>
        <v>43339</v>
      </c>
      <c r="N4180" s="222" t="n">
        <f aca="false">M4180+E4180</f>
        <v>43339.4689930556</v>
      </c>
      <c r="O4180" s="0" t="n">
        <v>98.188</v>
      </c>
      <c r="P4180" s="0" t="n">
        <v>4.090629</v>
      </c>
      <c r="Q4180" s="0" t="s">
        <v>288</v>
      </c>
    </row>
    <row r="4181" customFormat="false" ht="15" hidden="false" customHeight="false" outlineLevel="0" collapsed="false">
      <c r="A4181" s="0" t="s">
        <v>2059</v>
      </c>
      <c r="B4181" s="0" t="s">
        <v>288</v>
      </c>
      <c r="C4181" s="0" t="s">
        <v>325</v>
      </c>
      <c r="D4181" s="0" t="n">
        <v>20180827</v>
      </c>
      <c r="E4181" s="0" t="s">
        <v>2861</v>
      </c>
      <c r="F4181" s="0" t="n">
        <v>10000</v>
      </c>
      <c r="G4181" s="0" t="n">
        <v>98.088</v>
      </c>
      <c r="H4181" s="0" t="n">
        <v>4.115239</v>
      </c>
      <c r="J4181" s="224" t="n">
        <f aca="false">ROUND(D4181/10000,0)</f>
        <v>2018</v>
      </c>
      <c r="K4181" s="224" t="n">
        <f aca="false">ROUND((D4181-J4181*10000)/100,0)</f>
        <v>8</v>
      </c>
      <c r="L4181" s="224" t="n">
        <f aca="false">D4181-J4181*10000-K4181*100</f>
        <v>27</v>
      </c>
      <c r="M4181" s="325" t="n">
        <f aca="false">DATE(J4181,K4181,L4181)</f>
        <v>43339</v>
      </c>
      <c r="N4181" s="222" t="n">
        <f aca="false">M4181+E4181</f>
        <v>43339.4689930556</v>
      </c>
      <c r="O4181" s="0" t="n">
        <v>98.088</v>
      </c>
      <c r="P4181" s="0" t="n">
        <v>4.115239</v>
      </c>
      <c r="Q4181" s="0" t="s">
        <v>288</v>
      </c>
    </row>
    <row r="4182" customFormat="false" ht="15" hidden="false" customHeight="false" outlineLevel="0" collapsed="false">
      <c r="A4182" s="0" t="s">
        <v>2059</v>
      </c>
      <c r="B4182" s="0" t="s">
        <v>288</v>
      </c>
      <c r="C4182" s="0" t="s">
        <v>325</v>
      </c>
      <c r="D4182" s="0" t="n">
        <v>20180827</v>
      </c>
      <c r="E4182" s="0" t="s">
        <v>2862</v>
      </c>
      <c r="F4182" s="0" t="n">
        <v>15000</v>
      </c>
      <c r="G4182" s="0" t="n">
        <v>98.084</v>
      </c>
      <c r="H4182" s="0" t="n">
        <v>4.116224</v>
      </c>
      <c r="J4182" s="224" t="n">
        <f aca="false">ROUND(D4182/10000,0)</f>
        <v>2018</v>
      </c>
      <c r="K4182" s="224" t="n">
        <f aca="false">ROUND((D4182-J4182*10000)/100,0)</f>
        <v>8</v>
      </c>
      <c r="L4182" s="224" t="n">
        <f aca="false">D4182-J4182*10000-K4182*100</f>
        <v>27</v>
      </c>
      <c r="M4182" s="325" t="n">
        <f aca="false">DATE(J4182,K4182,L4182)</f>
        <v>43339</v>
      </c>
      <c r="N4182" s="222" t="n">
        <f aca="false">M4182+E4182</f>
        <v>43339.4713657407</v>
      </c>
      <c r="O4182" s="0" t="n">
        <v>98.084</v>
      </c>
      <c r="P4182" s="0" t="n">
        <v>4.116224</v>
      </c>
      <c r="Q4182" s="0" t="s">
        <v>288</v>
      </c>
    </row>
    <row r="4183" customFormat="false" ht="15" hidden="false" customHeight="false" outlineLevel="0" collapsed="false">
      <c r="A4183" s="0" t="s">
        <v>2059</v>
      </c>
      <c r="B4183" s="0" t="s">
        <v>288</v>
      </c>
      <c r="C4183" s="0" t="s">
        <v>325</v>
      </c>
      <c r="D4183" s="0" t="n">
        <v>20180827</v>
      </c>
      <c r="E4183" s="0" t="s">
        <v>2863</v>
      </c>
      <c r="F4183" s="0" t="n">
        <v>15000</v>
      </c>
      <c r="G4183" s="0" t="n">
        <v>98.084</v>
      </c>
      <c r="H4183" s="0" t="n">
        <v>4.116224</v>
      </c>
      <c r="J4183" s="224" t="n">
        <f aca="false">ROUND(D4183/10000,0)</f>
        <v>2018</v>
      </c>
      <c r="K4183" s="224" t="n">
        <f aca="false">ROUND((D4183-J4183*10000)/100,0)</f>
        <v>8</v>
      </c>
      <c r="L4183" s="224" t="n">
        <f aca="false">D4183-J4183*10000-K4183*100</f>
        <v>27</v>
      </c>
      <c r="M4183" s="325" t="n">
        <f aca="false">DATE(J4183,K4183,L4183)</f>
        <v>43339</v>
      </c>
      <c r="N4183" s="222" t="n">
        <f aca="false">M4183+E4183</f>
        <v>43339.4714467593</v>
      </c>
      <c r="O4183" s="0" t="n">
        <v>98.084</v>
      </c>
      <c r="P4183" s="0" t="n">
        <v>4.116224</v>
      </c>
      <c r="Q4183" s="0" t="s">
        <v>288</v>
      </c>
    </row>
    <row r="4184" customFormat="false" ht="15" hidden="false" customHeight="false" outlineLevel="0" collapsed="false">
      <c r="A4184" s="0" t="s">
        <v>2059</v>
      </c>
      <c r="B4184" s="0" t="s">
        <v>288</v>
      </c>
      <c r="C4184" s="0" t="s">
        <v>325</v>
      </c>
      <c r="D4184" s="0" t="n">
        <v>20180827</v>
      </c>
      <c r="E4184" s="0" t="s">
        <v>1998</v>
      </c>
      <c r="F4184" s="0" t="n">
        <v>194000</v>
      </c>
      <c r="G4184" s="0" t="n">
        <v>97.979</v>
      </c>
      <c r="H4184" s="0" t="n">
        <v>4.142097</v>
      </c>
      <c r="J4184" s="224" t="n">
        <f aca="false">ROUND(D4184/10000,0)</f>
        <v>2018</v>
      </c>
      <c r="K4184" s="224" t="n">
        <f aca="false">ROUND((D4184-J4184*10000)/100,0)</f>
        <v>8</v>
      </c>
      <c r="L4184" s="224" t="n">
        <f aca="false">D4184-J4184*10000-K4184*100</f>
        <v>27</v>
      </c>
      <c r="M4184" s="325" t="n">
        <f aca="false">DATE(J4184,K4184,L4184)</f>
        <v>43339</v>
      </c>
      <c r="N4184" s="222" t="n">
        <f aca="false">M4184+E4184</f>
        <v>43339.4728587963</v>
      </c>
      <c r="O4184" s="0" t="n">
        <v>97.979</v>
      </c>
      <c r="P4184" s="0" t="n">
        <v>4.142097</v>
      </c>
      <c r="Q4184" s="0" t="s">
        <v>288</v>
      </c>
    </row>
    <row r="4185" customFormat="false" ht="15" hidden="false" customHeight="false" outlineLevel="0" collapsed="false">
      <c r="A4185" s="0" t="s">
        <v>2059</v>
      </c>
      <c r="B4185" s="0" t="s">
        <v>288</v>
      </c>
      <c r="C4185" s="0" t="s">
        <v>325</v>
      </c>
      <c r="D4185" s="0" t="n">
        <v>20180827</v>
      </c>
      <c r="E4185" s="0" t="s">
        <v>352</v>
      </c>
      <c r="F4185" s="0" t="n">
        <v>20000</v>
      </c>
      <c r="G4185" s="0" t="n">
        <v>98.0836</v>
      </c>
      <c r="H4185" s="0" t="n">
        <v>4.116323</v>
      </c>
      <c r="J4185" s="224" t="n">
        <f aca="false">ROUND(D4185/10000,0)</f>
        <v>2018</v>
      </c>
      <c r="K4185" s="224" t="n">
        <f aca="false">ROUND((D4185-J4185*10000)/100,0)</f>
        <v>8</v>
      </c>
      <c r="L4185" s="224" t="n">
        <f aca="false">D4185-J4185*10000-K4185*100</f>
        <v>27</v>
      </c>
      <c r="M4185" s="325" t="n">
        <f aca="false">DATE(J4185,K4185,L4185)</f>
        <v>43339</v>
      </c>
      <c r="N4185" s="222" t="n">
        <f aca="false">M4185+E4185</f>
        <v>43339.5026273148</v>
      </c>
      <c r="O4185" s="0" t="n">
        <v>98.0836</v>
      </c>
      <c r="P4185" s="0" t="n">
        <v>4.116323</v>
      </c>
      <c r="Q4185" s="0" t="s">
        <v>288</v>
      </c>
    </row>
    <row r="4186" customFormat="false" ht="15" hidden="false" customHeight="false" outlineLevel="0" collapsed="false">
      <c r="A4186" s="0" t="s">
        <v>2059</v>
      </c>
      <c r="B4186" s="0" t="s">
        <v>288</v>
      </c>
      <c r="C4186" s="0" t="s">
        <v>325</v>
      </c>
      <c r="D4186" s="0" t="n">
        <v>20180827</v>
      </c>
      <c r="E4186" s="0" t="s">
        <v>2864</v>
      </c>
      <c r="F4186" s="0" t="n">
        <v>20000</v>
      </c>
      <c r="G4186" s="0" t="n">
        <v>99.4316</v>
      </c>
      <c r="H4186" s="0" t="n">
        <v>3.786993</v>
      </c>
      <c r="J4186" s="224" t="n">
        <f aca="false">ROUND(D4186/10000,0)</f>
        <v>2018</v>
      </c>
      <c r="K4186" s="224" t="n">
        <f aca="false">ROUND((D4186-J4186*10000)/100,0)</f>
        <v>8</v>
      </c>
      <c r="L4186" s="224" t="n">
        <f aca="false">D4186-J4186*10000-K4186*100</f>
        <v>27</v>
      </c>
      <c r="M4186" s="325" t="n">
        <f aca="false">DATE(J4186,K4186,L4186)</f>
        <v>43339</v>
      </c>
      <c r="N4186" s="222" t="n">
        <f aca="false">M4186+E4186</f>
        <v>43339.5026388889</v>
      </c>
      <c r="O4186" s="0" t="n">
        <v>99.4316</v>
      </c>
      <c r="P4186" s="0" t="n">
        <v>3.786993</v>
      </c>
      <c r="Q4186" s="0" t="s">
        <v>288</v>
      </c>
    </row>
    <row r="4187" customFormat="false" ht="15" hidden="false" customHeight="false" outlineLevel="0" collapsed="false">
      <c r="A4187" s="0" t="s">
        <v>2059</v>
      </c>
      <c r="B4187" s="0" t="s">
        <v>288</v>
      </c>
      <c r="C4187" s="0" t="s">
        <v>325</v>
      </c>
      <c r="D4187" s="0" t="n">
        <v>20180827</v>
      </c>
      <c r="E4187" s="0" t="s">
        <v>2865</v>
      </c>
      <c r="F4187" s="0" t="n">
        <v>20000</v>
      </c>
      <c r="G4187" s="0" t="n">
        <v>98.092</v>
      </c>
      <c r="H4187" s="0" t="n">
        <v>4.114254</v>
      </c>
      <c r="J4187" s="224" t="n">
        <f aca="false">ROUND(D4187/10000,0)</f>
        <v>2018</v>
      </c>
      <c r="K4187" s="224" t="n">
        <f aca="false">ROUND((D4187-J4187*10000)/100,0)</f>
        <v>8</v>
      </c>
      <c r="L4187" s="224" t="n">
        <f aca="false">D4187-J4187*10000-K4187*100</f>
        <v>27</v>
      </c>
      <c r="M4187" s="325" t="n">
        <f aca="false">DATE(J4187,K4187,L4187)</f>
        <v>43339</v>
      </c>
      <c r="N4187" s="222" t="n">
        <f aca="false">M4187+E4187</f>
        <v>43339.5053240741</v>
      </c>
      <c r="O4187" s="0" t="n">
        <v>98.092</v>
      </c>
      <c r="P4187" s="0" t="n">
        <v>4.114254</v>
      </c>
      <c r="Q4187" s="0" t="s">
        <v>288</v>
      </c>
    </row>
    <row r="4188" customFormat="false" ht="15" hidden="false" customHeight="false" outlineLevel="0" collapsed="false">
      <c r="A4188" s="0" t="s">
        <v>2059</v>
      </c>
      <c r="B4188" s="0" t="s">
        <v>288</v>
      </c>
      <c r="C4188" s="0" t="s">
        <v>325</v>
      </c>
      <c r="D4188" s="0" t="n">
        <v>20180827</v>
      </c>
      <c r="E4188" s="0" t="s">
        <v>2865</v>
      </c>
      <c r="F4188" s="0" t="n">
        <v>20000</v>
      </c>
      <c r="G4188" s="0" t="n">
        <v>98.192</v>
      </c>
      <c r="H4188" s="0" t="n">
        <v>4.089645</v>
      </c>
      <c r="J4188" s="224" t="n">
        <f aca="false">ROUND(D4188/10000,0)</f>
        <v>2018</v>
      </c>
      <c r="K4188" s="224" t="n">
        <f aca="false">ROUND((D4188-J4188*10000)/100,0)</f>
        <v>8</v>
      </c>
      <c r="L4188" s="224" t="n">
        <f aca="false">D4188-J4188*10000-K4188*100</f>
        <v>27</v>
      </c>
      <c r="M4188" s="325" t="n">
        <f aca="false">DATE(J4188,K4188,L4188)</f>
        <v>43339</v>
      </c>
      <c r="N4188" s="222" t="n">
        <f aca="false">M4188+E4188</f>
        <v>43339.5053240741</v>
      </c>
      <c r="O4188" s="0" t="n">
        <v>98.192</v>
      </c>
      <c r="P4188" s="0" t="n">
        <v>4.089645</v>
      </c>
      <c r="Q4188" s="0" t="s">
        <v>288</v>
      </c>
    </row>
    <row r="4189" customFormat="false" ht="15" hidden="false" customHeight="false" outlineLevel="0" collapsed="false">
      <c r="A4189" s="0" t="s">
        <v>2059</v>
      </c>
      <c r="B4189" s="0" t="s">
        <v>288</v>
      </c>
      <c r="C4189" s="0" t="s">
        <v>325</v>
      </c>
      <c r="D4189" s="0" t="n">
        <v>20180827</v>
      </c>
      <c r="E4189" s="0" t="s">
        <v>2866</v>
      </c>
      <c r="F4189" s="0" t="n">
        <v>225000</v>
      </c>
      <c r="G4189" s="0" t="n">
        <v>97.963</v>
      </c>
      <c r="H4189" s="0" t="n">
        <v>4.146043</v>
      </c>
      <c r="J4189" s="224" t="n">
        <f aca="false">ROUND(D4189/10000,0)</f>
        <v>2018</v>
      </c>
      <c r="K4189" s="224" t="n">
        <f aca="false">ROUND((D4189-J4189*10000)/100,0)</f>
        <v>8</v>
      </c>
      <c r="L4189" s="224" t="n">
        <f aca="false">D4189-J4189*10000-K4189*100</f>
        <v>27</v>
      </c>
      <c r="M4189" s="325" t="n">
        <f aca="false">DATE(J4189,K4189,L4189)</f>
        <v>43339</v>
      </c>
      <c r="N4189" s="222" t="n">
        <f aca="false">M4189+E4189</f>
        <v>43339.5106712963</v>
      </c>
      <c r="O4189" s="0" t="n">
        <v>97.963</v>
      </c>
      <c r="P4189" s="0" t="n">
        <v>4.146043</v>
      </c>
      <c r="Q4189" s="0" t="s">
        <v>288</v>
      </c>
    </row>
    <row r="4190" customFormat="false" ht="15" hidden="false" customHeight="false" outlineLevel="0" collapsed="false">
      <c r="A4190" s="0" t="s">
        <v>2059</v>
      </c>
      <c r="B4190" s="0" t="s">
        <v>288</v>
      </c>
      <c r="C4190" s="0" t="s">
        <v>325</v>
      </c>
      <c r="D4190" s="0" t="n">
        <v>20180827</v>
      </c>
      <c r="E4190" s="0" t="s">
        <v>2867</v>
      </c>
      <c r="F4190" s="0" t="n">
        <v>25000</v>
      </c>
      <c r="G4190" s="0" t="n">
        <v>99.091</v>
      </c>
      <c r="H4190" s="0" t="n">
        <v>3.869712</v>
      </c>
      <c r="J4190" s="224" t="n">
        <f aca="false">ROUND(D4190/10000,0)</f>
        <v>2018</v>
      </c>
      <c r="K4190" s="224" t="n">
        <f aca="false">ROUND((D4190-J4190*10000)/100,0)</f>
        <v>8</v>
      </c>
      <c r="L4190" s="224" t="n">
        <f aca="false">D4190-J4190*10000-K4190*100</f>
        <v>27</v>
      </c>
      <c r="M4190" s="325" t="n">
        <f aca="false">DATE(J4190,K4190,L4190)</f>
        <v>43339</v>
      </c>
      <c r="N4190" s="222" t="n">
        <f aca="false">M4190+E4190</f>
        <v>43339.5447569444</v>
      </c>
      <c r="O4190" s="0" t="n">
        <v>99.091</v>
      </c>
      <c r="P4190" s="0" t="n">
        <v>3.869712</v>
      </c>
      <c r="Q4190" s="0" t="s">
        <v>288</v>
      </c>
    </row>
    <row r="4191" customFormat="false" ht="15" hidden="false" customHeight="false" outlineLevel="0" collapsed="false">
      <c r="A4191" s="0" t="s">
        <v>2059</v>
      </c>
      <c r="B4191" s="0" t="s">
        <v>288</v>
      </c>
      <c r="C4191" s="0" t="s">
        <v>325</v>
      </c>
      <c r="D4191" s="0" t="n">
        <v>20180827</v>
      </c>
      <c r="E4191" s="0" t="s">
        <v>456</v>
      </c>
      <c r="F4191" s="0" t="n">
        <v>13000</v>
      </c>
      <c r="G4191" s="0" t="n">
        <v>98.048</v>
      </c>
      <c r="H4191" s="0" t="n">
        <v>4.125091</v>
      </c>
      <c r="J4191" s="224" t="n">
        <f aca="false">ROUND(D4191/10000,0)</f>
        <v>2018</v>
      </c>
      <c r="K4191" s="224" t="n">
        <f aca="false">ROUND((D4191-J4191*10000)/100,0)</f>
        <v>8</v>
      </c>
      <c r="L4191" s="224" t="n">
        <f aca="false">D4191-J4191*10000-K4191*100</f>
        <v>27</v>
      </c>
      <c r="M4191" s="325" t="n">
        <f aca="false">DATE(J4191,K4191,L4191)</f>
        <v>43339</v>
      </c>
      <c r="N4191" s="222" t="n">
        <f aca="false">M4191+E4191</f>
        <v>43339.5777777778</v>
      </c>
      <c r="O4191" s="0" t="n">
        <v>98.048</v>
      </c>
      <c r="P4191" s="0" t="n">
        <v>4.125091</v>
      </c>
      <c r="Q4191" s="0" t="s">
        <v>288</v>
      </c>
    </row>
    <row r="4192" customFormat="false" ht="15" hidden="false" customHeight="false" outlineLevel="0" collapsed="false">
      <c r="A4192" s="0" t="s">
        <v>2059</v>
      </c>
      <c r="B4192" s="0" t="s">
        <v>288</v>
      </c>
      <c r="C4192" s="0" t="s">
        <v>325</v>
      </c>
      <c r="D4192" s="0" t="n">
        <v>20180827</v>
      </c>
      <c r="E4192" s="0" t="s">
        <v>456</v>
      </c>
      <c r="F4192" s="0" t="n">
        <v>13000</v>
      </c>
      <c r="G4192" s="0" t="n">
        <v>98.048</v>
      </c>
      <c r="H4192" s="0" t="n">
        <v>4.125091</v>
      </c>
      <c r="J4192" s="224" t="n">
        <f aca="false">ROUND(D4192/10000,0)</f>
        <v>2018</v>
      </c>
      <c r="K4192" s="224" t="n">
        <f aca="false">ROUND((D4192-J4192*10000)/100,0)</f>
        <v>8</v>
      </c>
      <c r="L4192" s="224" t="n">
        <f aca="false">D4192-J4192*10000-K4192*100</f>
        <v>27</v>
      </c>
      <c r="M4192" s="325" t="n">
        <f aca="false">DATE(J4192,K4192,L4192)</f>
        <v>43339</v>
      </c>
      <c r="N4192" s="222" t="n">
        <f aca="false">M4192+E4192</f>
        <v>43339.5777777778</v>
      </c>
      <c r="O4192" s="0" t="n">
        <v>98.048</v>
      </c>
      <c r="P4192" s="0" t="n">
        <v>4.125091</v>
      </c>
      <c r="Q4192" s="0" t="s">
        <v>288</v>
      </c>
    </row>
    <row r="4193" customFormat="false" ht="15" hidden="false" customHeight="false" outlineLevel="0" collapsed="false">
      <c r="A4193" s="0" t="s">
        <v>2059</v>
      </c>
      <c r="B4193" s="0" t="s">
        <v>288</v>
      </c>
      <c r="C4193" s="0" t="s">
        <v>325</v>
      </c>
      <c r="D4193" s="0" t="n">
        <v>20180827</v>
      </c>
      <c r="E4193" s="0" t="s">
        <v>1970</v>
      </c>
      <c r="F4193" s="0" t="n">
        <v>25000</v>
      </c>
      <c r="G4193" s="0" t="n">
        <v>99.4338</v>
      </c>
      <c r="H4193" s="0" t="n">
        <v>3.78646</v>
      </c>
      <c r="J4193" s="224" t="n">
        <f aca="false">ROUND(D4193/10000,0)</f>
        <v>2018</v>
      </c>
      <c r="K4193" s="224" t="n">
        <f aca="false">ROUND((D4193-J4193*10000)/100,0)</f>
        <v>8</v>
      </c>
      <c r="L4193" s="224" t="n">
        <f aca="false">D4193-J4193*10000-K4193*100</f>
        <v>27</v>
      </c>
      <c r="M4193" s="325" t="n">
        <f aca="false">DATE(J4193,K4193,L4193)</f>
        <v>43339</v>
      </c>
      <c r="N4193" s="222" t="n">
        <f aca="false">M4193+E4193</f>
        <v>43339.5799768519</v>
      </c>
      <c r="O4193" s="0" t="n">
        <v>99.4338</v>
      </c>
      <c r="P4193" s="0" t="n">
        <v>3.78646</v>
      </c>
      <c r="Q4193" s="0" t="s">
        <v>288</v>
      </c>
    </row>
    <row r="4194" customFormat="false" ht="15" hidden="false" customHeight="false" outlineLevel="0" collapsed="false">
      <c r="A4194" s="0" t="s">
        <v>2059</v>
      </c>
      <c r="B4194" s="0" t="s">
        <v>288</v>
      </c>
      <c r="C4194" s="0" t="s">
        <v>325</v>
      </c>
      <c r="D4194" s="0" t="n">
        <v>20180827</v>
      </c>
      <c r="E4194" s="0" t="s">
        <v>1970</v>
      </c>
      <c r="F4194" s="0" t="n">
        <v>25000</v>
      </c>
      <c r="G4194" s="0" t="n">
        <v>98.0858</v>
      </c>
      <c r="H4194" s="0" t="n">
        <v>4.115781</v>
      </c>
      <c r="J4194" s="224" t="n">
        <f aca="false">ROUND(D4194/10000,0)</f>
        <v>2018</v>
      </c>
      <c r="K4194" s="224" t="n">
        <f aca="false">ROUND((D4194-J4194*10000)/100,0)</f>
        <v>8</v>
      </c>
      <c r="L4194" s="224" t="n">
        <f aca="false">D4194-J4194*10000-K4194*100</f>
        <v>27</v>
      </c>
      <c r="M4194" s="325" t="n">
        <f aca="false">DATE(J4194,K4194,L4194)</f>
        <v>43339</v>
      </c>
      <c r="N4194" s="222" t="n">
        <f aca="false">M4194+E4194</f>
        <v>43339.5799768519</v>
      </c>
      <c r="O4194" s="0" t="n">
        <v>98.0858</v>
      </c>
      <c r="P4194" s="0" t="n">
        <v>4.115781</v>
      </c>
      <c r="Q4194" s="0" t="s">
        <v>288</v>
      </c>
    </row>
    <row r="4195" customFormat="false" ht="15" hidden="false" customHeight="false" outlineLevel="0" collapsed="false">
      <c r="A4195" s="0" t="s">
        <v>2059</v>
      </c>
      <c r="B4195" s="0" t="s">
        <v>288</v>
      </c>
      <c r="C4195" s="0" t="s">
        <v>325</v>
      </c>
      <c r="D4195" s="0" t="n">
        <v>20180827</v>
      </c>
      <c r="E4195" s="0" t="s">
        <v>2868</v>
      </c>
      <c r="F4195" s="0" t="n">
        <v>20000</v>
      </c>
      <c r="G4195" s="0" t="n">
        <v>98.091</v>
      </c>
      <c r="H4195" s="0" t="n">
        <v>4.1145</v>
      </c>
      <c r="J4195" s="224" t="n">
        <f aca="false">ROUND(D4195/10000,0)</f>
        <v>2018</v>
      </c>
      <c r="K4195" s="224" t="n">
        <f aca="false">ROUND((D4195-J4195*10000)/100,0)</f>
        <v>8</v>
      </c>
      <c r="L4195" s="224" t="n">
        <f aca="false">D4195-J4195*10000-K4195*100</f>
        <v>27</v>
      </c>
      <c r="M4195" s="325" t="n">
        <f aca="false">DATE(J4195,K4195,L4195)</f>
        <v>43339</v>
      </c>
      <c r="N4195" s="222" t="n">
        <f aca="false">M4195+E4195</f>
        <v>43339.5834953704</v>
      </c>
      <c r="O4195" s="0" t="n">
        <v>98.091</v>
      </c>
      <c r="P4195" s="0" t="n">
        <v>4.1145</v>
      </c>
      <c r="Q4195" s="0" t="s">
        <v>288</v>
      </c>
    </row>
    <row r="4196" customFormat="false" ht="15" hidden="false" customHeight="false" outlineLevel="0" collapsed="false">
      <c r="A4196" s="0" t="s">
        <v>2059</v>
      </c>
      <c r="B4196" s="0" t="s">
        <v>288</v>
      </c>
      <c r="C4196" s="0" t="s">
        <v>325</v>
      </c>
      <c r="D4196" s="0" t="n">
        <v>20180827</v>
      </c>
      <c r="E4196" s="0" t="s">
        <v>2868</v>
      </c>
      <c r="F4196" s="0" t="n">
        <v>35000</v>
      </c>
      <c r="G4196" s="0" t="n">
        <v>98.181</v>
      </c>
      <c r="H4196" s="0" t="n">
        <v>4.092351</v>
      </c>
      <c r="J4196" s="224" t="n">
        <f aca="false">ROUND(D4196/10000,0)</f>
        <v>2018</v>
      </c>
      <c r="K4196" s="224" t="n">
        <f aca="false">ROUND((D4196-J4196*10000)/100,0)</f>
        <v>8</v>
      </c>
      <c r="L4196" s="224" t="n">
        <f aca="false">D4196-J4196*10000-K4196*100</f>
        <v>27</v>
      </c>
      <c r="M4196" s="325" t="n">
        <f aca="false">DATE(J4196,K4196,L4196)</f>
        <v>43339</v>
      </c>
      <c r="N4196" s="222" t="n">
        <f aca="false">M4196+E4196</f>
        <v>43339.5834953704</v>
      </c>
      <c r="O4196" s="0" t="n">
        <v>98.181</v>
      </c>
      <c r="P4196" s="0" t="n">
        <v>4.092351</v>
      </c>
      <c r="Q4196" s="0" t="s">
        <v>288</v>
      </c>
    </row>
    <row r="4197" customFormat="false" ht="15" hidden="false" customHeight="false" outlineLevel="0" collapsed="false">
      <c r="A4197" s="0" t="s">
        <v>2059</v>
      </c>
      <c r="B4197" s="0" t="s">
        <v>288</v>
      </c>
      <c r="C4197" s="0" t="s">
        <v>325</v>
      </c>
      <c r="D4197" s="0" t="n">
        <v>20180827</v>
      </c>
      <c r="E4197" s="0" t="s">
        <v>2868</v>
      </c>
      <c r="F4197" s="0" t="n">
        <v>35000</v>
      </c>
      <c r="G4197" s="0" t="n">
        <v>98.081</v>
      </c>
      <c r="H4197" s="0" t="n">
        <v>4.116963</v>
      </c>
      <c r="J4197" s="224" t="n">
        <f aca="false">ROUND(D4197/10000,0)</f>
        <v>2018</v>
      </c>
      <c r="K4197" s="224" t="n">
        <f aca="false">ROUND((D4197-J4197*10000)/100,0)</f>
        <v>8</v>
      </c>
      <c r="L4197" s="224" t="n">
        <f aca="false">D4197-J4197*10000-K4197*100</f>
        <v>27</v>
      </c>
      <c r="M4197" s="325" t="n">
        <f aca="false">DATE(J4197,K4197,L4197)</f>
        <v>43339</v>
      </c>
      <c r="N4197" s="222" t="n">
        <f aca="false">M4197+E4197</f>
        <v>43339.5834953704</v>
      </c>
      <c r="O4197" s="0" t="n">
        <v>98.081</v>
      </c>
      <c r="P4197" s="0" t="n">
        <v>4.116963</v>
      </c>
      <c r="Q4197" s="0" t="s">
        <v>288</v>
      </c>
    </row>
    <row r="4198" customFormat="false" ht="15" hidden="false" customHeight="false" outlineLevel="0" collapsed="false">
      <c r="A4198" s="0" t="s">
        <v>2059</v>
      </c>
      <c r="B4198" s="0" t="s">
        <v>288</v>
      </c>
      <c r="C4198" s="0" t="s">
        <v>325</v>
      </c>
      <c r="D4198" s="0" t="n">
        <v>20180827</v>
      </c>
      <c r="E4198" s="0" t="s">
        <v>2868</v>
      </c>
      <c r="F4198" s="0" t="n">
        <v>15000</v>
      </c>
      <c r="G4198" s="0" t="n">
        <v>98.068</v>
      </c>
      <c r="H4198" s="0" t="n">
        <v>4.120165</v>
      </c>
      <c r="J4198" s="224" t="n">
        <f aca="false">ROUND(D4198/10000,0)</f>
        <v>2018</v>
      </c>
      <c r="K4198" s="224" t="n">
        <f aca="false">ROUND((D4198-J4198*10000)/100,0)</f>
        <v>8</v>
      </c>
      <c r="L4198" s="224" t="n">
        <f aca="false">D4198-J4198*10000-K4198*100</f>
        <v>27</v>
      </c>
      <c r="M4198" s="325" t="n">
        <f aca="false">DATE(J4198,K4198,L4198)</f>
        <v>43339</v>
      </c>
      <c r="N4198" s="222" t="n">
        <f aca="false">M4198+E4198</f>
        <v>43339.5834953704</v>
      </c>
      <c r="O4198" s="0" t="n">
        <v>98.068</v>
      </c>
      <c r="P4198" s="0" t="n">
        <v>4.120165</v>
      </c>
      <c r="Q4198" s="0" t="s">
        <v>288</v>
      </c>
    </row>
    <row r="4199" customFormat="false" ht="15" hidden="false" customHeight="false" outlineLevel="0" collapsed="false">
      <c r="A4199" s="0" t="s">
        <v>2059</v>
      </c>
      <c r="B4199" s="0" t="s">
        <v>288</v>
      </c>
      <c r="C4199" s="0" t="s">
        <v>325</v>
      </c>
      <c r="D4199" s="0" t="n">
        <v>20180827</v>
      </c>
      <c r="E4199" s="0" t="s">
        <v>2869</v>
      </c>
      <c r="F4199" s="0" t="n">
        <v>50000</v>
      </c>
      <c r="G4199" s="0" t="n">
        <v>98.105</v>
      </c>
      <c r="H4199" s="0" t="n">
        <v>4.111053</v>
      </c>
      <c r="J4199" s="224" t="n">
        <f aca="false">ROUND(D4199/10000,0)</f>
        <v>2018</v>
      </c>
      <c r="K4199" s="224" t="n">
        <f aca="false">ROUND((D4199-J4199*10000)/100,0)</f>
        <v>8</v>
      </c>
      <c r="L4199" s="224" t="n">
        <f aca="false">D4199-J4199*10000-K4199*100</f>
        <v>27</v>
      </c>
      <c r="M4199" s="325" t="n">
        <f aca="false">DATE(J4199,K4199,L4199)</f>
        <v>43339</v>
      </c>
      <c r="N4199" s="222" t="n">
        <f aca="false">M4199+E4199</f>
        <v>43339.5886226852</v>
      </c>
      <c r="O4199" s="0" t="n">
        <v>98.105</v>
      </c>
      <c r="P4199" s="0" t="n">
        <v>4.111053</v>
      </c>
      <c r="Q4199" s="0" t="s">
        <v>288</v>
      </c>
    </row>
    <row r="4200" customFormat="false" ht="15" hidden="false" customHeight="false" outlineLevel="0" collapsed="false">
      <c r="A4200" s="0" t="s">
        <v>2059</v>
      </c>
      <c r="B4200" s="0" t="s">
        <v>288</v>
      </c>
      <c r="C4200" s="0" t="s">
        <v>325</v>
      </c>
      <c r="D4200" s="0" t="n">
        <v>20180827</v>
      </c>
      <c r="E4200" s="0" t="s">
        <v>2870</v>
      </c>
      <c r="F4200" s="0" t="n">
        <v>50000</v>
      </c>
      <c r="G4200" s="0" t="n">
        <v>98.105</v>
      </c>
      <c r="H4200" s="0" t="n">
        <v>4.111053</v>
      </c>
      <c r="J4200" s="224" t="n">
        <f aca="false">ROUND(D4200/10000,0)</f>
        <v>2018</v>
      </c>
      <c r="K4200" s="224" t="n">
        <f aca="false">ROUND((D4200-J4200*10000)/100,0)</f>
        <v>8</v>
      </c>
      <c r="L4200" s="224" t="n">
        <f aca="false">D4200-J4200*10000-K4200*100</f>
        <v>27</v>
      </c>
      <c r="M4200" s="325" t="n">
        <f aca="false">DATE(J4200,K4200,L4200)</f>
        <v>43339</v>
      </c>
      <c r="N4200" s="222" t="n">
        <f aca="false">M4200+E4200</f>
        <v>43339.5892592593</v>
      </c>
      <c r="O4200" s="0" t="n">
        <v>98.105</v>
      </c>
      <c r="P4200" s="0" t="n">
        <v>4.111053</v>
      </c>
      <c r="Q4200" s="0" t="s">
        <v>288</v>
      </c>
    </row>
    <row r="4201" customFormat="false" ht="15" hidden="false" customHeight="false" outlineLevel="0" collapsed="false">
      <c r="A4201" s="0" t="s">
        <v>2059</v>
      </c>
      <c r="B4201" s="0" t="s">
        <v>288</v>
      </c>
      <c r="C4201" s="0" t="s">
        <v>325</v>
      </c>
      <c r="D4201" s="0" t="n">
        <v>20180827</v>
      </c>
      <c r="E4201" s="0" t="s">
        <v>2871</v>
      </c>
      <c r="F4201" s="0" t="n">
        <v>23000</v>
      </c>
      <c r="G4201" s="0" t="n">
        <v>98.06</v>
      </c>
      <c r="H4201" s="0" t="n">
        <v>4.122135</v>
      </c>
      <c r="J4201" s="224" t="n">
        <f aca="false">ROUND(D4201/10000,0)</f>
        <v>2018</v>
      </c>
      <c r="K4201" s="224" t="n">
        <f aca="false">ROUND((D4201-J4201*10000)/100,0)</f>
        <v>8</v>
      </c>
      <c r="L4201" s="224" t="n">
        <f aca="false">D4201-J4201*10000-K4201*100</f>
        <v>27</v>
      </c>
      <c r="M4201" s="325" t="n">
        <f aca="false">DATE(J4201,K4201,L4201)</f>
        <v>43339</v>
      </c>
      <c r="N4201" s="222" t="n">
        <f aca="false">M4201+E4201</f>
        <v>43339.6089351852</v>
      </c>
      <c r="O4201" s="0" t="n">
        <v>98.06</v>
      </c>
      <c r="P4201" s="0" t="n">
        <v>4.122135</v>
      </c>
      <c r="Q4201" s="0" t="s">
        <v>288</v>
      </c>
    </row>
    <row r="4202" customFormat="false" ht="15" hidden="false" customHeight="false" outlineLevel="0" collapsed="false">
      <c r="A4202" s="0" t="s">
        <v>2059</v>
      </c>
      <c r="B4202" s="0" t="s">
        <v>288</v>
      </c>
      <c r="C4202" s="0" t="s">
        <v>325</v>
      </c>
      <c r="D4202" s="0" t="n">
        <v>20180827</v>
      </c>
      <c r="E4202" s="0" t="s">
        <v>2872</v>
      </c>
      <c r="F4202" s="0" t="n">
        <v>23000</v>
      </c>
      <c r="G4202" s="0" t="n">
        <v>98.06</v>
      </c>
      <c r="H4202" s="0" t="n">
        <v>4.122135</v>
      </c>
      <c r="J4202" s="224" t="n">
        <f aca="false">ROUND(D4202/10000,0)</f>
        <v>2018</v>
      </c>
      <c r="K4202" s="224" t="n">
        <f aca="false">ROUND((D4202-J4202*10000)/100,0)</f>
        <v>8</v>
      </c>
      <c r="L4202" s="224" t="n">
        <f aca="false">D4202-J4202*10000-K4202*100</f>
        <v>27</v>
      </c>
      <c r="M4202" s="325" t="n">
        <f aca="false">DATE(J4202,K4202,L4202)</f>
        <v>43339</v>
      </c>
      <c r="N4202" s="222" t="n">
        <f aca="false">M4202+E4202</f>
        <v>43339.6089467593</v>
      </c>
      <c r="O4202" s="0" t="n">
        <v>98.06</v>
      </c>
      <c r="P4202" s="0" t="n">
        <v>4.122135</v>
      </c>
      <c r="Q4202" s="0" t="s">
        <v>288</v>
      </c>
    </row>
    <row r="4203" customFormat="false" ht="15" hidden="false" customHeight="false" outlineLevel="0" collapsed="false">
      <c r="A4203" s="0" t="s">
        <v>2059</v>
      </c>
      <c r="B4203" s="0" t="s">
        <v>288</v>
      </c>
      <c r="C4203" s="0" t="s">
        <v>325</v>
      </c>
      <c r="D4203" s="0" t="n">
        <v>20180827</v>
      </c>
      <c r="E4203" s="0" t="s">
        <v>2873</v>
      </c>
      <c r="F4203" s="0" t="n">
        <v>23000</v>
      </c>
      <c r="G4203" s="0" t="n">
        <v>98.06</v>
      </c>
      <c r="H4203" s="0" t="n">
        <v>4.122135</v>
      </c>
      <c r="J4203" s="224" t="n">
        <f aca="false">ROUND(D4203/10000,0)</f>
        <v>2018</v>
      </c>
      <c r="K4203" s="224" t="n">
        <f aca="false">ROUND((D4203-J4203*10000)/100,0)</f>
        <v>8</v>
      </c>
      <c r="L4203" s="224" t="n">
        <f aca="false">D4203-J4203*10000-K4203*100</f>
        <v>27</v>
      </c>
      <c r="M4203" s="325" t="n">
        <f aca="false">DATE(J4203,K4203,L4203)</f>
        <v>43339</v>
      </c>
      <c r="N4203" s="222" t="n">
        <f aca="false">M4203+E4203</f>
        <v>43339.6089583333</v>
      </c>
      <c r="O4203" s="0" t="n">
        <v>98.06</v>
      </c>
      <c r="P4203" s="0" t="n">
        <v>4.122135</v>
      </c>
      <c r="Q4203" s="0" t="s">
        <v>288</v>
      </c>
    </row>
    <row r="4204" customFormat="false" ht="15" hidden="false" customHeight="false" outlineLevel="0" collapsed="false">
      <c r="A4204" s="0" t="s">
        <v>2059</v>
      </c>
      <c r="B4204" s="0" t="s">
        <v>288</v>
      </c>
      <c r="C4204" s="0" t="s">
        <v>325</v>
      </c>
      <c r="D4204" s="0" t="n">
        <v>20180827</v>
      </c>
      <c r="E4204" s="0" t="s">
        <v>2873</v>
      </c>
      <c r="F4204" s="0" t="n">
        <v>23000</v>
      </c>
      <c r="G4204" s="0" t="n">
        <v>98.16</v>
      </c>
      <c r="H4204" s="0" t="n">
        <v>4.097517</v>
      </c>
      <c r="J4204" s="224" t="n">
        <f aca="false">ROUND(D4204/10000,0)</f>
        <v>2018</v>
      </c>
      <c r="K4204" s="224" t="n">
        <f aca="false">ROUND((D4204-J4204*10000)/100,0)</f>
        <v>8</v>
      </c>
      <c r="L4204" s="224" t="n">
        <f aca="false">D4204-J4204*10000-K4204*100</f>
        <v>27</v>
      </c>
      <c r="M4204" s="325" t="n">
        <f aca="false">DATE(J4204,K4204,L4204)</f>
        <v>43339</v>
      </c>
      <c r="N4204" s="222" t="n">
        <f aca="false">M4204+E4204</f>
        <v>43339.6089583333</v>
      </c>
      <c r="O4204" s="0" t="n">
        <v>98.16</v>
      </c>
      <c r="P4204" s="0" t="n">
        <v>4.097517</v>
      </c>
      <c r="Q4204" s="0" t="s">
        <v>288</v>
      </c>
    </row>
    <row r="4205" customFormat="false" ht="15" hidden="false" customHeight="false" outlineLevel="0" collapsed="false">
      <c r="A4205" s="0" t="s">
        <v>2059</v>
      </c>
      <c r="B4205" s="0" t="s">
        <v>288</v>
      </c>
      <c r="C4205" s="0" t="s">
        <v>325</v>
      </c>
      <c r="D4205" s="0" t="n">
        <v>20180827</v>
      </c>
      <c r="E4205" s="0" t="s">
        <v>2874</v>
      </c>
      <c r="F4205" s="0" t="n">
        <v>10000</v>
      </c>
      <c r="G4205" s="0" t="n">
        <v>98.074</v>
      </c>
      <c r="H4205" s="0" t="n">
        <v>4.118687</v>
      </c>
      <c r="J4205" s="224" t="n">
        <f aca="false">ROUND(D4205/10000,0)</f>
        <v>2018</v>
      </c>
      <c r="K4205" s="224" t="n">
        <f aca="false">ROUND((D4205-J4205*10000)/100,0)</f>
        <v>8</v>
      </c>
      <c r="L4205" s="224" t="n">
        <f aca="false">D4205-J4205*10000-K4205*100</f>
        <v>27</v>
      </c>
      <c r="M4205" s="325" t="n">
        <f aca="false">DATE(J4205,K4205,L4205)</f>
        <v>43339</v>
      </c>
      <c r="N4205" s="222" t="n">
        <f aca="false">M4205+E4205</f>
        <v>43339.6236111111</v>
      </c>
      <c r="O4205" s="0" t="n">
        <v>98.074</v>
      </c>
      <c r="P4205" s="0" t="n">
        <v>4.118687</v>
      </c>
      <c r="Q4205" s="0" t="s">
        <v>288</v>
      </c>
    </row>
    <row r="4206" customFormat="false" ht="15" hidden="false" customHeight="false" outlineLevel="0" collapsed="false">
      <c r="A4206" s="0" t="s">
        <v>2059</v>
      </c>
      <c r="B4206" s="0" t="s">
        <v>288</v>
      </c>
      <c r="C4206" s="0" t="s">
        <v>325</v>
      </c>
      <c r="D4206" s="0" t="n">
        <v>20180827</v>
      </c>
      <c r="E4206" s="0" t="s">
        <v>2874</v>
      </c>
      <c r="F4206" s="0" t="n">
        <v>10000</v>
      </c>
      <c r="G4206" s="0" t="n">
        <v>98.074</v>
      </c>
      <c r="H4206" s="0" t="n">
        <v>4.118687</v>
      </c>
      <c r="J4206" s="224" t="n">
        <f aca="false">ROUND(D4206/10000,0)</f>
        <v>2018</v>
      </c>
      <c r="K4206" s="224" t="n">
        <f aca="false">ROUND((D4206-J4206*10000)/100,0)</f>
        <v>8</v>
      </c>
      <c r="L4206" s="224" t="n">
        <f aca="false">D4206-J4206*10000-K4206*100</f>
        <v>27</v>
      </c>
      <c r="M4206" s="325" t="n">
        <f aca="false">DATE(J4206,K4206,L4206)</f>
        <v>43339</v>
      </c>
      <c r="N4206" s="222" t="n">
        <f aca="false">M4206+E4206</f>
        <v>43339.6236111111</v>
      </c>
      <c r="O4206" s="0" t="n">
        <v>98.074</v>
      </c>
      <c r="P4206" s="0" t="n">
        <v>4.118687</v>
      </c>
      <c r="Q4206" s="0" t="s">
        <v>288</v>
      </c>
    </row>
    <row r="4207" customFormat="false" ht="15" hidden="false" customHeight="false" outlineLevel="0" collapsed="false">
      <c r="A4207" s="0" t="s">
        <v>2059</v>
      </c>
      <c r="B4207" s="0" t="s">
        <v>288</v>
      </c>
      <c r="C4207" s="0" t="s">
        <v>325</v>
      </c>
      <c r="D4207" s="0" t="n">
        <v>20180827</v>
      </c>
      <c r="E4207" s="0" t="s">
        <v>2874</v>
      </c>
      <c r="F4207" s="0" t="n">
        <v>10000</v>
      </c>
      <c r="G4207" s="0" t="n">
        <v>98.074</v>
      </c>
      <c r="H4207" s="0" t="n">
        <v>4.118687</v>
      </c>
      <c r="J4207" s="224" t="n">
        <f aca="false">ROUND(D4207/10000,0)</f>
        <v>2018</v>
      </c>
      <c r="K4207" s="224" t="n">
        <f aca="false">ROUND((D4207-J4207*10000)/100,0)</f>
        <v>8</v>
      </c>
      <c r="L4207" s="224" t="n">
        <f aca="false">D4207-J4207*10000-K4207*100</f>
        <v>27</v>
      </c>
      <c r="M4207" s="325" t="n">
        <f aca="false">DATE(J4207,K4207,L4207)</f>
        <v>43339</v>
      </c>
      <c r="N4207" s="222" t="n">
        <f aca="false">M4207+E4207</f>
        <v>43339.6236111111</v>
      </c>
      <c r="O4207" s="0" t="n">
        <v>98.074</v>
      </c>
      <c r="P4207" s="0" t="n">
        <v>4.118687</v>
      </c>
      <c r="Q4207" s="0" t="s">
        <v>288</v>
      </c>
    </row>
    <row r="4208" customFormat="false" ht="15" hidden="false" customHeight="false" outlineLevel="0" collapsed="false">
      <c r="A4208" s="0" t="s">
        <v>2059</v>
      </c>
      <c r="B4208" s="0" t="s">
        <v>288</v>
      </c>
      <c r="C4208" s="0" t="s">
        <v>325</v>
      </c>
      <c r="D4208" s="0" t="n">
        <v>20180827</v>
      </c>
      <c r="E4208" s="0" t="s">
        <v>2875</v>
      </c>
      <c r="F4208" s="0" t="n">
        <v>20000</v>
      </c>
      <c r="G4208" s="0" t="n">
        <v>98.0737</v>
      </c>
      <c r="H4208" s="0" t="n">
        <v>4.118761</v>
      </c>
      <c r="J4208" s="224" t="n">
        <f aca="false">ROUND(D4208/10000,0)</f>
        <v>2018</v>
      </c>
      <c r="K4208" s="224" t="n">
        <f aca="false">ROUND((D4208-J4208*10000)/100,0)</f>
        <v>8</v>
      </c>
      <c r="L4208" s="224" t="n">
        <f aca="false">D4208-J4208*10000-K4208*100</f>
        <v>27</v>
      </c>
      <c r="M4208" s="325" t="n">
        <f aca="false">DATE(J4208,K4208,L4208)</f>
        <v>43339</v>
      </c>
      <c r="N4208" s="222" t="n">
        <f aca="false">M4208+E4208</f>
        <v>43339.6294097222</v>
      </c>
      <c r="O4208" s="0" t="n">
        <v>98.0737</v>
      </c>
      <c r="P4208" s="0" t="n">
        <v>4.118761</v>
      </c>
      <c r="Q4208" s="0" t="s">
        <v>288</v>
      </c>
    </row>
    <row r="4209" customFormat="false" ht="15" hidden="false" customHeight="false" outlineLevel="0" collapsed="false">
      <c r="A4209" s="0" t="s">
        <v>2059</v>
      </c>
      <c r="B4209" s="0" t="s">
        <v>288</v>
      </c>
      <c r="C4209" s="0" t="s">
        <v>325</v>
      </c>
      <c r="D4209" s="0" t="n">
        <v>20180827</v>
      </c>
      <c r="E4209" s="0" t="s">
        <v>2875</v>
      </c>
      <c r="F4209" s="0" t="n">
        <v>20000</v>
      </c>
      <c r="G4209" s="0" t="n">
        <v>99.4217</v>
      </c>
      <c r="H4209" s="0" t="n">
        <v>3.789393</v>
      </c>
      <c r="J4209" s="224" t="n">
        <f aca="false">ROUND(D4209/10000,0)</f>
        <v>2018</v>
      </c>
      <c r="K4209" s="224" t="n">
        <f aca="false">ROUND((D4209-J4209*10000)/100,0)</f>
        <v>8</v>
      </c>
      <c r="L4209" s="224" t="n">
        <f aca="false">D4209-J4209*10000-K4209*100</f>
        <v>27</v>
      </c>
      <c r="M4209" s="325" t="n">
        <f aca="false">DATE(J4209,K4209,L4209)</f>
        <v>43339</v>
      </c>
      <c r="N4209" s="222" t="n">
        <f aca="false">M4209+E4209</f>
        <v>43339.6294097222</v>
      </c>
      <c r="O4209" s="0" t="n">
        <v>99.4217</v>
      </c>
      <c r="P4209" s="0" t="n">
        <v>3.789393</v>
      </c>
      <c r="Q4209" s="0" t="s">
        <v>288</v>
      </c>
    </row>
    <row r="4210" customFormat="false" ht="15" hidden="false" customHeight="false" outlineLevel="0" collapsed="false">
      <c r="A4210" s="0" t="s">
        <v>2059</v>
      </c>
      <c r="B4210" s="0" t="s">
        <v>288</v>
      </c>
      <c r="C4210" s="0" t="s">
        <v>325</v>
      </c>
      <c r="D4210" s="0" t="n">
        <v>20180827</v>
      </c>
      <c r="E4210" s="0" t="s">
        <v>2875</v>
      </c>
      <c r="F4210" s="0" t="n">
        <v>20000</v>
      </c>
      <c r="G4210" s="0" t="n">
        <v>98.8737</v>
      </c>
      <c r="H4210" s="0" t="n">
        <v>3.922659</v>
      </c>
      <c r="J4210" s="224" t="n">
        <f aca="false">ROUND(D4210/10000,0)</f>
        <v>2018</v>
      </c>
      <c r="K4210" s="224" t="n">
        <f aca="false">ROUND((D4210-J4210*10000)/100,0)</f>
        <v>8</v>
      </c>
      <c r="L4210" s="224" t="n">
        <f aca="false">D4210-J4210*10000-K4210*100</f>
        <v>27</v>
      </c>
      <c r="M4210" s="325" t="n">
        <f aca="false">DATE(J4210,K4210,L4210)</f>
        <v>43339</v>
      </c>
      <c r="N4210" s="222" t="n">
        <f aca="false">M4210+E4210</f>
        <v>43339.6294097222</v>
      </c>
      <c r="O4210" s="0" t="n">
        <v>98.8737</v>
      </c>
      <c r="P4210" s="0" t="n">
        <v>3.922659</v>
      </c>
      <c r="Q4210" s="0" t="s">
        <v>288</v>
      </c>
    </row>
    <row r="4211" customFormat="false" ht="15" hidden="false" customHeight="false" outlineLevel="0" collapsed="false">
      <c r="A4211" s="0" t="s">
        <v>2059</v>
      </c>
      <c r="B4211" s="0" t="s">
        <v>288</v>
      </c>
      <c r="C4211" s="0" t="s">
        <v>325</v>
      </c>
      <c r="D4211" s="0" t="n">
        <v>20180827</v>
      </c>
      <c r="E4211" s="0" t="s">
        <v>2876</v>
      </c>
      <c r="F4211" s="0" t="n">
        <v>55000</v>
      </c>
      <c r="G4211" s="0" t="n">
        <v>98.065</v>
      </c>
      <c r="H4211" s="0" t="n">
        <v>4.120904</v>
      </c>
      <c r="J4211" s="224" t="n">
        <f aca="false">ROUND(D4211/10000,0)</f>
        <v>2018</v>
      </c>
      <c r="K4211" s="224" t="n">
        <f aca="false">ROUND((D4211-J4211*10000)/100,0)</f>
        <v>8</v>
      </c>
      <c r="L4211" s="224" t="n">
        <f aca="false">D4211-J4211*10000-K4211*100</f>
        <v>27</v>
      </c>
      <c r="M4211" s="325" t="n">
        <f aca="false">DATE(J4211,K4211,L4211)</f>
        <v>43339</v>
      </c>
      <c r="N4211" s="222" t="n">
        <f aca="false">M4211+E4211</f>
        <v>43339.6376967593</v>
      </c>
      <c r="O4211" s="0" t="n">
        <v>98.065</v>
      </c>
      <c r="P4211" s="0" t="n">
        <v>4.120904</v>
      </c>
      <c r="Q4211" s="0" t="s">
        <v>288</v>
      </c>
    </row>
    <row r="4212" customFormat="false" ht="15" hidden="false" customHeight="false" outlineLevel="0" collapsed="false">
      <c r="A4212" s="0" t="s">
        <v>2059</v>
      </c>
      <c r="B4212" s="0" t="s">
        <v>288</v>
      </c>
      <c r="C4212" s="0" t="s">
        <v>325</v>
      </c>
      <c r="D4212" s="0" t="n">
        <v>20180827</v>
      </c>
      <c r="E4212" s="0" t="s">
        <v>2877</v>
      </c>
      <c r="F4212" s="0" t="n">
        <v>25000</v>
      </c>
      <c r="G4212" s="0" t="n">
        <v>98.065</v>
      </c>
      <c r="H4212" s="0" t="n">
        <v>4.120904</v>
      </c>
      <c r="J4212" s="224" t="n">
        <f aca="false">ROUND(D4212/10000,0)</f>
        <v>2018</v>
      </c>
      <c r="K4212" s="224" t="n">
        <f aca="false">ROUND((D4212-J4212*10000)/100,0)</f>
        <v>8</v>
      </c>
      <c r="L4212" s="224" t="n">
        <f aca="false">D4212-J4212*10000-K4212*100</f>
        <v>27</v>
      </c>
      <c r="M4212" s="325" t="n">
        <f aca="false">DATE(J4212,K4212,L4212)</f>
        <v>43339</v>
      </c>
      <c r="N4212" s="222" t="n">
        <f aca="false">M4212+E4212</f>
        <v>43339.6377662037</v>
      </c>
      <c r="O4212" s="0" t="n">
        <v>98.065</v>
      </c>
      <c r="P4212" s="0" t="n">
        <v>4.120904</v>
      </c>
      <c r="Q4212" s="0" t="s">
        <v>288</v>
      </c>
    </row>
    <row r="4213" customFormat="false" ht="15" hidden="false" customHeight="false" outlineLevel="0" collapsed="false">
      <c r="A4213" s="0" t="s">
        <v>2059</v>
      </c>
      <c r="B4213" s="0" t="s">
        <v>288</v>
      </c>
      <c r="C4213" s="0" t="s">
        <v>325</v>
      </c>
      <c r="D4213" s="0" t="n">
        <v>20180827</v>
      </c>
      <c r="E4213" s="0" t="s">
        <v>2878</v>
      </c>
      <c r="F4213" s="0" t="n">
        <v>10000</v>
      </c>
      <c r="G4213" s="0" t="n">
        <v>98.065</v>
      </c>
      <c r="H4213" s="0" t="n">
        <v>4.120904</v>
      </c>
      <c r="J4213" s="224" t="n">
        <f aca="false">ROUND(D4213/10000,0)</f>
        <v>2018</v>
      </c>
      <c r="K4213" s="224" t="n">
        <f aca="false">ROUND((D4213-J4213*10000)/100,0)</f>
        <v>8</v>
      </c>
      <c r="L4213" s="224" t="n">
        <f aca="false">D4213-J4213*10000-K4213*100</f>
        <v>27</v>
      </c>
      <c r="M4213" s="325" t="n">
        <f aca="false">DATE(J4213,K4213,L4213)</f>
        <v>43339</v>
      </c>
      <c r="N4213" s="222" t="n">
        <f aca="false">M4213+E4213</f>
        <v>43339.637974537</v>
      </c>
      <c r="O4213" s="0" t="n">
        <v>98.065</v>
      </c>
      <c r="P4213" s="0" t="n">
        <v>4.120904</v>
      </c>
      <c r="Q4213" s="0" t="s">
        <v>288</v>
      </c>
    </row>
    <row r="4214" customFormat="false" ht="15" hidden="false" customHeight="false" outlineLevel="0" collapsed="false">
      <c r="A4214" s="0" t="s">
        <v>2059</v>
      </c>
      <c r="B4214" s="0" t="s">
        <v>288</v>
      </c>
      <c r="C4214" s="0" t="s">
        <v>325</v>
      </c>
      <c r="D4214" s="0" t="n">
        <v>20180827</v>
      </c>
      <c r="E4214" s="0" t="s">
        <v>2879</v>
      </c>
      <c r="F4214" s="0" t="n">
        <v>10000</v>
      </c>
      <c r="G4214" s="0" t="n">
        <v>98.065</v>
      </c>
      <c r="H4214" s="0" t="n">
        <v>4.120904</v>
      </c>
      <c r="J4214" s="224" t="n">
        <f aca="false">ROUND(D4214/10000,0)</f>
        <v>2018</v>
      </c>
      <c r="K4214" s="224" t="n">
        <f aca="false">ROUND((D4214-J4214*10000)/100,0)</f>
        <v>8</v>
      </c>
      <c r="L4214" s="224" t="n">
        <f aca="false">D4214-J4214*10000-K4214*100</f>
        <v>27</v>
      </c>
      <c r="M4214" s="325" t="n">
        <f aca="false">DATE(J4214,K4214,L4214)</f>
        <v>43339</v>
      </c>
      <c r="N4214" s="222" t="n">
        <f aca="false">M4214+E4214</f>
        <v>43339.6381828704</v>
      </c>
      <c r="O4214" s="0" t="n">
        <v>98.065</v>
      </c>
      <c r="P4214" s="0" t="n">
        <v>4.120904</v>
      </c>
      <c r="Q4214" s="0" t="s">
        <v>288</v>
      </c>
    </row>
    <row r="4215" customFormat="false" ht="15" hidden="false" customHeight="false" outlineLevel="0" collapsed="false">
      <c r="A4215" s="0" t="s">
        <v>2059</v>
      </c>
      <c r="B4215" s="0" t="s">
        <v>288</v>
      </c>
      <c r="C4215" s="0" t="s">
        <v>325</v>
      </c>
      <c r="D4215" s="0" t="n">
        <v>20180827</v>
      </c>
      <c r="E4215" s="0" t="s">
        <v>2880</v>
      </c>
      <c r="F4215" s="0" t="n">
        <v>10000</v>
      </c>
      <c r="G4215" s="0" t="n">
        <v>98.065</v>
      </c>
      <c r="H4215" s="0" t="n">
        <v>4.120904</v>
      </c>
      <c r="J4215" s="224" t="n">
        <f aca="false">ROUND(D4215/10000,0)</f>
        <v>2018</v>
      </c>
      <c r="K4215" s="224" t="n">
        <f aca="false">ROUND((D4215-J4215*10000)/100,0)</f>
        <v>8</v>
      </c>
      <c r="L4215" s="224" t="n">
        <f aca="false">D4215-J4215*10000-K4215*100</f>
        <v>27</v>
      </c>
      <c r="M4215" s="325" t="n">
        <f aca="false">DATE(J4215,K4215,L4215)</f>
        <v>43339</v>
      </c>
      <c r="N4215" s="222" t="n">
        <f aca="false">M4215+E4215</f>
        <v>43339.6384953704</v>
      </c>
      <c r="O4215" s="0" t="n">
        <v>98.065</v>
      </c>
      <c r="P4215" s="0" t="n">
        <v>4.120904</v>
      </c>
      <c r="Q4215" s="0" t="s">
        <v>288</v>
      </c>
    </row>
    <row r="4216" customFormat="false" ht="15" hidden="false" customHeight="false" outlineLevel="0" collapsed="false">
      <c r="A4216" s="0" t="s">
        <v>2059</v>
      </c>
      <c r="B4216" s="0" t="s">
        <v>288</v>
      </c>
      <c r="C4216" s="0" t="s">
        <v>325</v>
      </c>
      <c r="D4216" s="0" t="n">
        <v>20180827</v>
      </c>
      <c r="E4216" s="0" t="s">
        <v>2881</v>
      </c>
      <c r="F4216" s="0" t="n">
        <v>10000</v>
      </c>
      <c r="G4216" s="0" t="n">
        <v>98.065</v>
      </c>
      <c r="H4216" s="0" t="n">
        <v>4.120904</v>
      </c>
      <c r="J4216" s="224" t="n">
        <f aca="false">ROUND(D4216/10000,0)</f>
        <v>2018</v>
      </c>
      <c r="K4216" s="224" t="n">
        <f aca="false">ROUND((D4216-J4216*10000)/100,0)</f>
        <v>8</v>
      </c>
      <c r="L4216" s="224" t="n">
        <f aca="false">D4216-J4216*10000-K4216*100</f>
        <v>27</v>
      </c>
      <c r="M4216" s="325" t="n">
        <f aca="false">DATE(J4216,K4216,L4216)</f>
        <v>43339</v>
      </c>
      <c r="N4216" s="222" t="n">
        <f aca="false">M4216+E4216</f>
        <v>43339.6390740741</v>
      </c>
      <c r="O4216" s="0" t="n">
        <v>98.065</v>
      </c>
      <c r="P4216" s="0" t="n">
        <v>4.120904</v>
      </c>
      <c r="Q4216" s="0" t="s">
        <v>288</v>
      </c>
    </row>
    <row r="4217" customFormat="false" ht="15" hidden="false" customHeight="false" outlineLevel="0" collapsed="false">
      <c r="A4217" s="0" t="s">
        <v>2059</v>
      </c>
      <c r="B4217" s="0" t="s">
        <v>288</v>
      </c>
      <c r="C4217" s="0" t="s">
        <v>325</v>
      </c>
      <c r="D4217" s="0" t="n">
        <v>20180827</v>
      </c>
      <c r="E4217" s="0" t="s">
        <v>2882</v>
      </c>
      <c r="F4217" s="0" t="n">
        <v>10000</v>
      </c>
      <c r="G4217" s="0" t="n">
        <v>98.065</v>
      </c>
      <c r="H4217" s="0" t="n">
        <v>4.120904</v>
      </c>
      <c r="J4217" s="224" t="n">
        <f aca="false">ROUND(D4217/10000,0)</f>
        <v>2018</v>
      </c>
      <c r="K4217" s="224" t="n">
        <f aca="false">ROUND((D4217-J4217*10000)/100,0)</f>
        <v>8</v>
      </c>
      <c r="L4217" s="224" t="n">
        <f aca="false">D4217-J4217*10000-K4217*100</f>
        <v>27</v>
      </c>
      <c r="M4217" s="325" t="n">
        <f aca="false">DATE(J4217,K4217,L4217)</f>
        <v>43339</v>
      </c>
      <c r="N4217" s="222" t="n">
        <f aca="false">M4217+E4217</f>
        <v>43339.6391666667</v>
      </c>
      <c r="O4217" s="0" t="n">
        <v>98.065</v>
      </c>
      <c r="P4217" s="0" t="n">
        <v>4.120904</v>
      </c>
      <c r="Q4217" s="0" t="s">
        <v>288</v>
      </c>
    </row>
    <row r="4218" customFormat="false" ht="15" hidden="false" customHeight="false" outlineLevel="0" collapsed="false">
      <c r="A4218" s="0" t="s">
        <v>2059</v>
      </c>
      <c r="B4218" s="0" t="s">
        <v>288</v>
      </c>
      <c r="C4218" s="0" t="s">
        <v>325</v>
      </c>
      <c r="D4218" s="0" t="n">
        <v>20180827</v>
      </c>
      <c r="E4218" s="0" t="s">
        <v>2883</v>
      </c>
      <c r="F4218" s="0" t="n">
        <v>25000</v>
      </c>
      <c r="G4218" s="0" t="n">
        <v>98.065</v>
      </c>
      <c r="H4218" s="0" t="n">
        <v>4.120904</v>
      </c>
      <c r="J4218" s="224" t="n">
        <f aca="false">ROUND(D4218/10000,0)</f>
        <v>2018</v>
      </c>
      <c r="K4218" s="224" t="n">
        <f aca="false">ROUND((D4218-J4218*10000)/100,0)</f>
        <v>8</v>
      </c>
      <c r="L4218" s="224" t="n">
        <f aca="false">D4218-J4218*10000-K4218*100</f>
        <v>27</v>
      </c>
      <c r="M4218" s="325" t="n">
        <f aca="false">DATE(J4218,K4218,L4218)</f>
        <v>43339</v>
      </c>
      <c r="N4218" s="222" t="n">
        <f aca="false">M4218+E4218</f>
        <v>43339.6501157407</v>
      </c>
      <c r="O4218" s="0" t="n">
        <v>98.065</v>
      </c>
      <c r="P4218" s="0" t="n">
        <v>4.120904</v>
      </c>
      <c r="Q4218" s="0" t="s">
        <v>288</v>
      </c>
    </row>
    <row r="4219" customFormat="false" ht="15" hidden="false" customHeight="false" outlineLevel="0" collapsed="false">
      <c r="A4219" s="0" t="s">
        <v>2059</v>
      </c>
      <c r="B4219" s="0" t="s">
        <v>288</v>
      </c>
      <c r="C4219" s="0" t="s">
        <v>325</v>
      </c>
      <c r="D4219" s="0" t="n">
        <v>20180827</v>
      </c>
      <c r="E4219" s="0" t="s">
        <v>2884</v>
      </c>
      <c r="F4219" s="0" t="n">
        <v>25000</v>
      </c>
      <c r="G4219" s="0" t="n">
        <v>98.065</v>
      </c>
      <c r="H4219" s="0" t="n">
        <v>4.120904</v>
      </c>
      <c r="J4219" s="224" t="n">
        <f aca="false">ROUND(D4219/10000,0)</f>
        <v>2018</v>
      </c>
      <c r="K4219" s="224" t="n">
        <f aca="false">ROUND((D4219-J4219*10000)/100,0)</f>
        <v>8</v>
      </c>
      <c r="L4219" s="224" t="n">
        <f aca="false">D4219-J4219*10000-K4219*100</f>
        <v>27</v>
      </c>
      <c r="M4219" s="325" t="n">
        <f aca="false">DATE(J4219,K4219,L4219)</f>
        <v>43339</v>
      </c>
      <c r="N4219" s="222" t="n">
        <f aca="false">M4219+E4219</f>
        <v>43339.6503587963</v>
      </c>
      <c r="O4219" s="0" t="n">
        <v>98.065</v>
      </c>
      <c r="P4219" s="0" t="n">
        <v>4.120904</v>
      </c>
      <c r="Q4219" s="0" t="s">
        <v>288</v>
      </c>
    </row>
    <row r="4220" customFormat="false" ht="15" hidden="false" customHeight="false" outlineLevel="0" collapsed="false">
      <c r="A4220" s="0" t="s">
        <v>2059</v>
      </c>
      <c r="B4220" s="0" t="s">
        <v>288</v>
      </c>
      <c r="C4220" s="0" t="s">
        <v>325</v>
      </c>
      <c r="D4220" s="0" t="n">
        <v>20180827</v>
      </c>
      <c r="E4220" s="0" t="s">
        <v>2885</v>
      </c>
      <c r="F4220" s="0" t="n">
        <v>95000</v>
      </c>
      <c r="G4220" s="0" t="n">
        <v>98.072</v>
      </c>
      <c r="H4220" s="0" t="n">
        <v>4.119179</v>
      </c>
      <c r="J4220" s="224" t="n">
        <f aca="false">ROUND(D4220/10000,0)</f>
        <v>2018</v>
      </c>
      <c r="K4220" s="224" t="n">
        <f aca="false">ROUND((D4220-J4220*10000)/100,0)</f>
        <v>8</v>
      </c>
      <c r="L4220" s="224" t="n">
        <f aca="false">D4220-J4220*10000-K4220*100</f>
        <v>27</v>
      </c>
      <c r="M4220" s="325" t="n">
        <f aca="false">DATE(J4220,K4220,L4220)</f>
        <v>43339</v>
      </c>
      <c r="N4220" s="222" t="n">
        <f aca="false">M4220+E4220</f>
        <v>43339.6592476852</v>
      </c>
      <c r="O4220" s="0" t="n">
        <v>98.072</v>
      </c>
      <c r="P4220" s="0" t="n">
        <v>4.119179</v>
      </c>
      <c r="Q4220" s="0" t="s">
        <v>288</v>
      </c>
    </row>
    <row r="4221" customFormat="false" ht="15" hidden="false" customHeight="false" outlineLevel="0" collapsed="false">
      <c r="A4221" s="0" t="s">
        <v>2059</v>
      </c>
      <c r="B4221" s="0" t="s">
        <v>288</v>
      </c>
      <c r="C4221" s="0" t="s">
        <v>325</v>
      </c>
      <c r="D4221" s="0" t="n">
        <v>20180827</v>
      </c>
      <c r="E4221" s="0" t="s">
        <v>2886</v>
      </c>
      <c r="F4221" s="0" t="n">
        <v>15000</v>
      </c>
      <c r="G4221" s="0" t="n">
        <v>98.072</v>
      </c>
      <c r="H4221" s="0" t="n">
        <v>4.119179</v>
      </c>
      <c r="J4221" s="224" t="n">
        <f aca="false">ROUND(D4221/10000,0)</f>
        <v>2018</v>
      </c>
      <c r="K4221" s="224" t="n">
        <f aca="false">ROUND((D4221-J4221*10000)/100,0)</f>
        <v>8</v>
      </c>
      <c r="L4221" s="224" t="n">
        <f aca="false">D4221-J4221*10000-K4221*100</f>
        <v>27</v>
      </c>
      <c r="M4221" s="325" t="n">
        <f aca="false">DATE(J4221,K4221,L4221)</f>
        <v>43339</v>
      </c>
      <c r="N4221" s="222" t="n">
        <f aca="false">M4221+E4221</f>
        <v>43339.6592824074</v>
      </c>
      <c r="O4221" s="0" t="n">
        <v>98.072</v>
      </c>
      <c r="P4221" s="0" t="n">
        <v>4.119179</v>
      </c>
      <c r="Q4221" s="0" t="s">
        <v>288</v>
      </c>
    </row>
    <row r="4222" customFormat="false" ht="15" hidden="false" customHeight="false" outlineLevel="0" collapsed="false">
      <c r="A4222" s="0" t="s">
        <v>2059</v>
      </c>
      <c r="B4222" s="0" t="s">
        <v>288</v>
      </c>
      <c r="C4222" s="0" t="s">
        <v>325</v>
      </c>
      <c r="D4222" s="0" t="n">
        <v>20180827</v>
      </c>
      <c r="E4222" s="0" t="s">
        <v>2887</v>
      </c>
      <c r="F4222" s="0" t="n">
        <v>25000</v>
      </c>
      <c r="G4222" s="0" t="n">
        <v>98.072</v>
      </c>
      <c r="H4222" s="0" t="n">
        <v>4.119179</v>
      </c>
      <c r="J4222" s="224" t="n">
        <f aca="false">ROUND(D4222/10000,0)</f>
        <v>2018</v>
      </c>
      <c r="K4222" s="224" t="n">
        <f aca="false">ROUND((D4222-J4222*10000)/100,0)</f>
        <v>8</v>
      </c>
      <c r="L4222" s="224" t="n">
        <f aca="false">D4222-J4222*10000-K4222*100</f>
        <v>27</v>
      </c>
      <c r="M4222" s="325" t="n">
        <f aca="false">DATE(J4222,K4222,L4222)</f>
        <v>43339</v>
      </c>
      <c r="N4222" s="222" t="n">
        <f aca="false">M4222+E4222</f>
        <v>43339.659537037</v>
      </c>
      <c r="O4222" s="0" t="n">
        <v>98.072</v>
      </c>
      <c r="P4222" s="0" t="n">
        <v>4.119179</v>
      </c>
      <c r="Q4222" s="0" t="s">
        <v>288</v>
      </c>
    </row>
    <row r="4223" customFormat="false" ht="15" hidden="false" customHeight="false" outlineLevel="0" collapsed="false">
      <c r="A4223" s="0" t="s">
        <v>2059</v>
      </c>
      <c r="B4223" s="0" t="s">
        <v>288</v>
      </c>
      <c r="C4223" s="0" t="s">
        <v>325</v>
      </c>
      <c r="D4223" s="0" t="n">
        <v>20180827</v>
      </c>
      <c r="E4223" s="0" t="s">
        <v>2888</v>
      </c>
      <c r="F4223" s="0" t="n">
        <v>10000</v>
      </c>
      <c r="G4223" s="0" t="n">
        <v>98.072</v>
      </c>
      <c r="H4223" s="0" t="n">
        <v>4.119179</v>
      </c>
      <c r="J4223" s="224" t="n">
        <f aca="false">ROUND(D4223/10000,0)</f>
        <v>2018</v>
      </c>
      <c r="K4223" s="224" t="n">
        <f aca="false">ROUND((D4223-J4223*10000)/100,0)</f>
        <v>8</v>
      </c>
      <c r="L4223" s="224" t="n">
        <f aca="false">D4223-J4223*10000-K4223*100</f>
        <v>27</v>
      </c>
      <c r="M4223" s="325" t="n">
        <f aca="false">DATE(J4223,K4223,L4223)</f>
        <v>43339</v>
      </c>
      <c r="N4223" s="222" t="n">
        <f aca="false">M4223+E4223</f>
        <v>43339.6597569444</v>
      </c>
      <c r="O4223" s="0" t="n">
        <v>98.072</v>
      </c>
      <c r="P4223" s="0" t="n">
        <v>4.119179</v>
      </c>
      <c r="Q4223" s="0" t="s">
        <v>288</v>
      </c>
    </row>
    <row r="4224" customFormat="false" ht="15" hidden="false" customHeight="false" outlineLevel="0" collapsed="false">
      <c r="A4224" s="0" t="s">
        <v>2059</v>
      </c>
      <c r="B4224" s="0" t="s">
        <v>288</v>
      </c>
      <c r="C4224" s="0" t="s">
        <v>325</v>
      </c>
      <c r="D4224" s="0" t="n">
        <v>20180827</v>
      </c>
      <c r="E4224" s="0" t="s">
        <v>2889</v>
      </c>
      <c r="F4224" s="0" t="n">
        <v>10000</v>
      </c>
      <c r="G4224" s="0" t="n">
        <v>98.072</v>
      </c>
      <c r="H4224" s="0" t="n">
        <v>4.119179</v>
      </c>
      <c r="J4224" s="224" t="n">
        <f aca="false">ROUND(D4224/10000,0)</f>
        <v>2018</v>
      </c>
      <c r="K4224" s="224" t="n">
        <f aca="false">ROUND((D4224-J4224*10000)/100,0)</f>
        <v>8</v>
      </c>
      <c r="L4224" s="224" t="n">
        <f aca="false">D4224-J4224*10000-K4224*100</f>
        <v>27</v>
      </c>
      <c r="M4224" s="325" t="n">
        <f aca="false">DATE(J4224,K4224,L4224)</f>
        <v>43339</v>
      </c>
      <c r="N4224" s="222" t="n">
        <f aca="false">M4224+E4224</f>
        <v>43339.6600462963</v>
      </c>
      <c r="O4224" s="0" t="n">
        <v>98.072</v>
      </c>
      <c r="P4224" s="0" t="n">
        <v>4.119179</v>
      </c>
      <c r="Q4224" s="0" t="s">
        <v>288</v>
      </c>
    </row>
    <row r="4225" customFormat="false" ht="15" hidden="false" customHeight="false" outlineLevel="0" collapsed="false">
      <c r="A4225" s="0" t="s">
        <v>2059</v>
      </c>
      <c r="B4225" s="0" t="s">
        <v>288</v>
      </c>
      <c r="C4225" s="0" t="s">
        <v>325</v>
      </c>
      <c r="D4225" s="0" t="n">
        <v>20180827</v>
      </c>
      <c r="E4225" s="0" t="s">
        <v>2890</v>
      </c>
      <c r="F4225" s="0" t="n">
        <v>25000</v>
      </c>
      <c r="G4225" s="0" t="n">
        <v>98.072</v>
      </c>
      <c r="H4225" s="0" t="n">
        <v>4.119179</v>
      </c>
      <c r="J4225" s="224" t="n">
        <f aca="false">ROUND(D4225/10000,0)</f>
        <v>2018</v>
      </c>
      <c r="K4225" s="224" t="n">
        <f aca="false">ROUND((D4225-J4225*10000)/100,0)</f>
        <v>8</v>
      </c>
      <c r="L4225" s="224" t="n">
        <f aca="false">D4225-J4225*10000-K4225*100</f>
        <v>27</v>
      </c>
      <c r="M4225" s="325" t="n">
        <f aca="false">DATE(J4225,K4225,L4225)</f>
        <v>43339</v>
      </c>
      <c r="N4225" s="222" t="n">
        <f aca="false">M4225+E4225</f>
        <v>43339.6602777778</v>
      </c>
      <c r="O4225" s="0" t="n">
        <v>98.072</v>
      </c>
      <c r="P4225" s="0" t="n">
        <v>4.119179</v>
      </c>
      <c r="Q4225" s="0" t="s">
        <v>288</v>
      </c>
    </row>
    <row r="4226" customFormat="false" ht="15" hidden="false" customHeight="false" outlineLevel="0" collapsed="false">
      <c r="A4226" s="0" t="s">
        <v>2059</v>
      </c>
      <c r="B4226" s="0" t="s">
        <v>288</v>
      </c>
      <c r="C4226" s="0" t="s">
        <v>325</v>
      </c>
      <c r="D4226" s="0" t="n">
        <v>20180827</v>
      </c>
      <c r="E4226" s="0" t="s">
        <v>2891</v>
      </c>
      <c r="F4226" s="0" t="n">
        <v>10000</v>
      </c>
      <c r="G4226" s="0" t="n">
        <v>98.072</v>
      </c>
      <c r="H4226" s="0" t="n">
        <v>4.119179</v>
      </c>
      <c r="J4226" s="224" t="n">
        <f aca="false">ROUND(D4226/10000,0)</f>
        <v>2018</v>
      </c>
      <c r="K4226" s="224" t="n">
        <f aca="false">ROUND((D4226-J4226*10000)/100,0)</f>
        <v>8</v>
      </c>
      <c r="L4226" s="224" t="n">
        <f aca="false">D4226-J4226*10000-K4226*100</f>
        <v>27</v>
      </c>
      <c r="M4226" s="325" t="n">
        <f aca="false">DATE(J4226,K4226,L4226)</f>
        <v>43339</v>
      </c>
      <c r="N4226" s="222" t="n">
        <f aca="false">M4226+E4226</f>
        <v>43339.6605324074</v>
      </c>
      <c r="O4226" s="0" t="n">
        <v>98.072</v>
      </c>
      <c r="P4226" s="0" t="n">
        <v>4.119179</v>
      </c>
      <c r="Q4226" s="0" t="s">
        <v>288</v>
      </c>
    </row>
    <row r="4227" customFormat="false" ht="15" hidden="false" customHeight="false" outlineLevel="0" collapsed="false">
      <c r="A4227" s="0" t="s">
        <v>2059</v>
      </c>
      <c r="B4227" s="0" t="s">
        <v>288</v>
      </c>
      <c r="C4227" s="0" t="s">
        <v>325</v>
      </c>
      <c r="D4227" s="0" t="n">
        <v>20180827</v>
      </c>
      <c r="E4227" s="0" t="s">
        <v>996</v>
      </c>
      <c r="F4227" s="0" t="n">
        <v>20000</v>
      </c>
      <c r="G4227" s="0" t="n">
        <v>98.072</v>
      </c>
      <c r="H4227" s="0" t="n">
        <v>4.119179</v>
      </c>
      <c r="J4227" s="224" t="n">
        <f aca="false">ROUND(D4227/10000,0)</f>
        <v>2018</v>
      </c>
      <c r="K4227" s="224" t="n">
        <f aca="false">ROUND((D4227-J4227*10000)/100,0)</f>
        <v>8</v>
      </c>
      <c r="L4227" s="224" t="n">
        <f aca="false">D4227-J4227*10000-K4227*100</f>
        <v>27</v>
      </c>
      <c r="M4227" s="325" t="n">
        <f aca="false">DATE(J4227,K4227,L4227)</f>
        <v>43339</v>
      </c>
      <c r="N4227" s="222" t="n">
        <f aca="false">M4227+E4227</f>
        <v>43339.6610532407</v>
      </c>
      <c r="O4227" s="0" t="n">
        <v>98.072</v>
      </c>
      <c r="P4227" s="0" t="n">
        <v>4.119179</v>
      </c>
      <c r="Q4227" s="0" t="s">
        <v>288</v>
      </c>
    </row>
    <row r="4228" customFormat="false" ht="15" hidden="false" customHeight="false" outlineLevel="0" collapsed="false">
      <c r="A4228" s="0" t="s">
        <v>2059</v>
      </c>
      <c r="B4228" s="0" t="s">
        <v>288</v>
      </c>
      <c r="C4228" s="0" t="s">
        <v>325</v>
      </c>
      <c r="D4228" s="0" t="n">
        <v>20180827</v>
      </c>
      <c r="E4228" s="0" t="s">
        <v>997</v>
      </c>
      <c r="F4228" s="0" t="n">
        <v>45000</v>
      </c>
      <c r="G4228" s="0" t="n">
        <v>98.072</v>
      </c>
      <c r="H4228" s="0" t="n">
        <v>4.119179</v>
      </c>
      <c r="J4228" s="224" t="n">
        <f aca="false">ROUND(D4228/10000,0)</f>
        <v>2018</v>
      </c>
      <c r="K4228" s="224" t="n">
        <f aca="false">ROUND((D4228-J4228*10000)/100,0)</f>
        <v>8</v>
      </c>
      <c r="L4228" s="224" t="n">
        <f aca="false">D4228-J4228*10000-K4228*100</f>
        <v>27</v>
      </c>
      <c r="M4228" s="325" t="n">
        <f aca="false">DATE(J4228,K4228,L4228)</f>
        <v>43339</v>
      </c>
      <c r="N4228" s="222" t="n">
        <f aca="false">M4228+E4228</f>
        <v>43339.6610763889</v>
      </c>
      <c r="O4228" s="0" t="n">
        <v>98.072</v>
      </c>
      <c r="P4228" s="0" t="n">
        <v>4.119179</v>
      </c>
      <c r="Q4228" s="0" t="s">
        <v>288</v>
      </c>
    </row>
    <row r="4229" customFormat="false" ht="15" hidden="false" customHeight="false" outlineLevel="0" collapsed="false">
      <c r="A4229" s="0" t="s">
        <v>2059</v>
      </c>
      <c r="B4229" s="0" t="s">
        <v>288</v>
      </c>
      <c r="C4229" s="0" t="s">
        <v>325</v>
      </c>
      <c r="D4229" s="0" t="n">
        <v>20180827</v>
      </c>
      <c r="E4229" s="0" t="s">
        <v>2892</v>
      </c>
      <c r="F4229" s="0" t="n">
        <v>25000</v>
      </c>
      <c r="G4229" s="0" t="n">
        <v>98.072</v>
      </c>
      <c r="H4229" s="0" t="n">
        <v>4.119179</v>
      </c>
      <c r="J4229" s="224" t="n">
        <f aca="false">ROUND(D4229/10000,0)</f>
        <v>2018</v>
      </c>
      <c r="K4229" s="224" t="n">
        <f aca="false">ROUND((D4229-J4229*10000)/100,0)</f>
        <v>8</v>
      </c>
      <c r="L4229" s="224" t="n">
        <f aca="false">D4229-J4229*10000-K4229*100</f>
        <v>27</v>
      </c>
      <c r="M4229" s="325" t="n">
        <f aca="false">DATE(J4229,K4229,L4229)</f>
        <v>43339</v>
      </c>
      <c r="N4229" s="222" t="n">
        <f aca="false">M4229+E4229</f>
        <v>43339.6612847222</v>
      </c>
      <c r="O4229" s="0" t="n">
        <v>98.072</v>
      </c>
      <c r="P4229" s="0" t="n">
        <v>4.119179</v>
      </c>
      <c r="Q4229" s="0" t="s">
        <v>288</v>
      </c>
    </row>
    <row r="4230" customFormat="false" ht="15" hidden="false" customHeight="false" outlineLevel="0" collapsed="false">
      <c r="A4230" s="0" t="s">
        <v>2059</v>
      </c>
      <c r="B4230" s="0" t="s">
        <v>288</v>
      </c>
      <c r="C4230" s="0" t="s">
        <v>325</v>
      </c>
      <c r="D4230" s="0" t="n">
        <v>20180827</v>
      </c>
      <c r="E4230" s="0" t="s">
        <v>2893</v>
      </c>
      <c r="F4230" s="0" t="n">
        <v>23000</v>
      </c>
      <c r="G4230" s="0" t="n">
        <v>98.074</v>
      </c>
      <c r="H4230" s="0" t="n">
        <v>4.118687</v>
      </c>
      <c r="J4230" s="224" t="n">
        <f aca="false">ROUND(D4230/10000,0)</f>
        <v>2018</v>
      </c>
      <c r="K4230" s="224" t="n">
        <f aca="false">ROUND((D4230-J4230*10000)/100,0)</f>
        <v>8</v>
      </c>
      <c r="L4230" s="224" t="n">
        <f aca="false">D4230-J4230*10000-K4230*100</f>
        <v>27</v>
      </c>
      <c r="M4230" s="325" t="n">
        <f aca="false">DATE(J4230,K4230,L4230)</f>
        <v>43339</v>
      </c>
      <c r="N4230" s="222" t="n">
        <f aca="false">M4230+E4230</f>
        <v>43339.671875</v>
      </c>
      <c r="O4230" s="0" t="n">
        <v>98.074</v>
      </c>
      <c r="P4230" s="0" t="n">
        <v>4.118687</v>
      </c>
      <c r="Q4230" s="0" t="s">
        <v>288</v>
      </c>
    </row>
    <row r="4231" customFormat="false" ht="15" hidden="false" customHeight="false" outlineLevel="0" collapsed="false">
      <c r="A4231" s="0" t="s">
        <v>2059</v>
      </c>
      <c r="B4231" s="0" t="s">
        <v>288</v>
      </c>
      <c r="C4231" s="0" t="s">
        <v>325</v>
      </c>
      <c r="D4231" s="0" t="n">
        <v>20180827</v>
      </c>
      <c r="E4231" s="0" t="s">
        <v>2893</v>
      </c>
      <c r="F4231" s="0" t="n">
        <v>23000</v>
      </c>
      <c r="G4231" s="0" t="n">
        <v>98.109</v>
      </c>
      <c r="H4231" s="0" t="n">
        <v>4.110068</v>
      </c>
      <c r="J4231" s="224" t="n">
        <f aca="false">ROUND(D4231/10000,0)</f>
        <v>2018</v>
      </c>
      <c r="K4231" s="224" t="n">
        <f aca="false">ROUND((D4231-J4231*10000)/100,0)</f>
        <v>8</v>
      </c>
      <c r="L4231" s="224" t="n">
        <f aca="false">D4231-J4231*10000-K4231*100</f>
        <v>27</v>
      </c>
      <c r="M4231" s="325" t="n">
        <f aca="false">DATE(J4231,K4231,L4231)</f>
        <v>43339</v>
      </c>
      <c r="N4231" s="222" t="n">
        <f aca="false">M4231+E4231</f>
        <v>43339.671875</v>
      </c>
      <c r="O4231" s="0" t="n">
        <v>98.109</v>
      </c>
      <c r="P4231" s="0" t="n">
        <v>4.110068</v>
      </c>
      <c r="Q4231" s="0" t="s">
        <v>288</v>
      </c>
    </row>
    <row r="4232" customFormat="false" ht="15" hidden="false" customHeight="false" outlineLevel="0" collapsed="false">
      <c r="A4232" s="0" t="s">
        <v>2059</v>
      </c>
      <c r="B4232" s="0" t="s">
        <v>288</v>
      </c>
      <c r="C4232" s="0" t="s">
        <v>325</v>
      </c>
      <c r="D4232" s="0" t="n">
        <v>20180827</v>
      </c>
      <c r="E4232" s="0" t="s">
        <v>2893</v>
      </c>
      <c r="F4232" s="0" t="n">
        <v>23000</v>
      </c>
      <c r="G4232" s="0" t="n">
        <v>99.609</v>
      </c>
      <c r="H4232" s="0" t="n">
        <v>3.744039</v>
      </c>
      <c r="J4232" s="224" t="n">
        <f aca="false">ROUND(D4232/10000,0)</f>
        <v>2018</v>
      </c>
      <c r="K4232" s="224" t="n">
        <f aca="false">ROUND((D4232-J4232*10000)/100,0)</f>
        <v>8</v>
      </c>
      <c r="L4232" s="224" t="n">
        <f aca="false">D4232-J4232*10000-K4232*100</f>
        <v>27</v>
      </c>
      <c r="M4232" s="325" t="n">
        <f aca="false">DATE(J4232,K4232,L4232)</f>
        <v>43339</v>
      </c>
      <c r="N4232" s="222" t="n">
        <f aca="false">M4232+E4232</f>
        <v>43339.671875</v>
      </c>
      <c r="O4232" s="0" t="n">
        <v>99.609</v>
      </c>
      <c r="P4232" s="0" t="n">
        <v>3.744039</v>
      </c>
      <c r="Q4232" s="0" t="s">
        <v>288</v>
      </c>
    </row>
    <row r="4233" customFormat="false" ht="15" hidden="false" customHeight="false" outlineLevel="0" collapsed="false">
      <c r="A4233" s="0" t="s">
        <v>2059</v>
      </c>
      <c r="B4233" s="0" t="s">
        <v>288</v>
      </c>
      <c r="C4233" s="0" t="s">
        <v>325</v>
      </c>
      <c r="D4233" s="0" t="n">
        <v>20180828</v>
      </c>
      <c r="E4233" s="0" t="s">
        <v>2894</v>
      </c>
      <c r="F4233" s="0" t="n">
        <v>250000</v>
      </c>
      <c r="G4233" s="0" t="n">
        <v>97.970047</v>
      </c>
      <c r="H4233" s="0" t="n">
        <v>4.144604</v>
      </c>
      <c r="J4233" s="224" t="n">
        <f aca="false">ROUND(D4233/10000,0)</f>
        <v>2018</v>
      </c>
      <c r="K4233" s="224" t="n">
        <f aca="false">ROUND((D4233-J4233*10000)/100,0)</f>
        <v>8</v>
      </c>
      <c r="L4233" s="224" t="n">
        <f aca="false">D4233-J4233*10000-K4233*100</f>
        <v>28</v>
      </c>
      <c r="M4233" s="325" t="n">
        <f aca="false">DATE(J4233,K4233,L4233)</f>
        <v>43340</v>
      </c>
      <c r="N4233" s="222" t="n">
        <f aca="false">M4233+E4233</f>
        <v>43340.3318287037</v>
      </c>
      <c r="O4233" s="0" t="n">
        <v>97.970047</v>
      </c>
      <c r="P4233" s="0" t="n">
        <v>4.144604</v>
      </c>
      <c r="Q4233" s="0" t="s">
        <v>288</v>
      </c>
    </row>
    <row r="4234" customFormat="false" ht="15" hidden="false" customHeight="false" outlineLevel="0" collapsed="false">
      <c r="A4234" s="0" t="s">
        <v>2059</v>
      </c>
      <c r="B4234" s="0" t="s">
        <v>288</v>
      </c>
      <c r="C4234" s="0" t="s">
        <v>325</v>
      </c>
      <c r="D4234" s="0" t="n">
        <v>20180828</v>
      </c>
      <c r="E4234" s="0" t="s">
        <v>2895</v>
      </c>
      <c r="F4234" s="0" t="n">
        <v>40000</v>
      </c>
      <c r="G4234" s="0" t="n">
        <v>97.97</v>
      </c>
      <c r="H4234" s="0" t="n">
        <v>4.144616</v>
      </c>
      <c r="J4234" s="224" t="n">
        <f aca="false">ROUND(D4234/10000,0)</f>
        <v>2018</v>
      </c>
      <c r="K4234" s="224" t="n">
        <f aca="false">ROUND((D4234-J4234*10000)/100,0)</f>
        <v>8</v>
      </c>
      <c r="L4234" s="224" t="n">
        <f aca="false">D4234-J4234*10000-K4234*100</f>
        <v>28</v>
      </c>
      <c r="M4234" s="325" t="n">
        <f aca="false">DATE(J4234,K4234,L4234)</f>
        <v>43340</v>
      </c>
      <c r="N4234" s="222" t="n">
        <f aca="false">M4234+E4234</f>
        <v>43340.346712963</v>
      </c>
      <c r="O4234" s="0" t="n">
        <v>97.97</v>
      </c>
      <c r="P4234" s="0" t="n">
        <v>4.144616</v>
      </c>
      <c r="Q4234" s="0" t="s">
        <v>288</v>
      </c>
    </row>
    <row r="4235" customFormat="false" ht="15" hidden="false" customHeight="false" outlineLevel="0" collapsed="false">
      <c r="A4235" s="0" t="s">
        <v>2059</v>
      </c>
      <c r="B4235" s="0" t="s">
        <v>288</v>
      </c>
      <c r="C4235" s="0" t="s">
        <v>325</v>
      </c>
      <c r="D4235" s="0" t="n">
        <v>20180828</v>
      </c>
      <c r="E4235" s="0" t="s">
        <v>2896</v>
      </c>
      <c r="F4235" s="0" t="n">
        <v>150000</v>
      </c>
      <c r="G4235" s="0" t="n">
        <v>97.82</v>
      </c>
      <c r="H4235" s="0" t="n">
        <v>4.181659</v>
      </c>
      <c r="J4235" s="224" t="n">
        <f aca="false">ROUND(D4235/10000,0)</f>
        <v>2018</v>
      </c>
      <c r="K4235" s="224" t="n">
        <f aca="false">ROUND((D4235-J4235*10000)/100,0)</f>
        <v>8</v>
      </c>
      <c r="L4235" s="224" t="n">
        <f aca="false">D4235-J4235*10000-K4235*100</f>
        <v>28</v>
      </c>
      <c r="M4235" s="325" t="n">
        <f aca="false">DATE(J4235,K4235,L4235)</f>
        <v>43340</v>
      </c>
      <c r="N4235" s="222" t="n">
        <f aca="false">M4235+E4235</f>
        <v>43340.3636574074</v>
      </c>
      <c r="O4235" s="0" t="n">
        <v>97.82</v>
      </c>
      <c r="P4235" s="0" t="n">
        <v>4.181659</v>
      </c>
      <c r="Q4235" s="0" t="s">
        <v>288</v>
      </c>
    </row>
    <row r="4236" customFormat="false" ht="15" hidden="false" customHeight="false" outlineLevel="0" collapsed="false">
      <c r="A4236" s="0" t="s">
        <v>2059</v>
      </c>
      <c r="B4236" s="0" t="s">
        <v>288</v>
      </c>
      <c r="C4236" s="0" t="s">
        <v>325</v>
      </c>
      <c r="D4236" s="0" t="n">
        <v>20180828</v>
      </c>
      <c r="E4236" s="0" t="s">
        <v>2896</v>
      </c>
      <c r="F4236" s="0" t="n">
        <v>150000</v>
      </c>
      <c r="G4236" s="0" t="n">
        <v>97.82</v>
      </c>
      <c r="H4236" s="0" t="n">
        <v>4.181659</v>
      </c>
      <c r="J4236" s="224" t="n">
        <f aca="false">ROUND(D4236/10000,0)</f>
        <v>2018</v>
      </c>
      <c r="K4236" s="224" t="n">
        <f aca="false">ROUND((D4236-J4236*10000)/100,0)</f>
        <v>8</v>
      </c>
      <c r="L4236" s="224" t="n">
        <f aca="false">D4236-J4236*10000-K4236*100</f>
        <v>28</v>
      </c>
      <c r="M4236" s="325" t="n">
        <f aca="false">DATE(J4236,K4236,L4236)</f>
        <v>43340</v>
      </c>
      <c r="N4236" s="222" t="n">
        <f aca="false">M4236+E4236</f>
        <v>43340.3636574074</v>
      </c>
      <c r="O4236" s="0" t="n">
        <v>97.82</v>
      </c>
      <c r="P4236" s="0" t="n">
        <v>4.181659</v>
      </c>
      <c r="Q4236" s="0" t="s">
        <v>288</v>
      </c>
    </row>
    <row r="4237" customFormat="false" ht="15" hidden="false" customHeight="false" outlineLevel="0" collapsed="false">
      <c r="A4237" s="0" t="s">
        <v>2059</v>
      </c>
      <c r="B4237" s="0" t="s">
        <v>288</v>
      </c>
      <c r="C4237" s="0" t="s">
        <v>325</v>
      </c>
      <c r="D4237" s="0" t="n">
        <v>20180828</v>
      </c>
      <c r="E4237" s="0" t="s">
        <v>2897</v>
      </c>
      <c r="F4237" s="0" t="n">
        <v>100000</v>
      </c>
      <c r="G4237" s="0" t="n">
        <v>97.848</v>
      </c>
      <c r="H4237" s="0" t="n">
        <v>4.174739</v>
      </c>
      <c r="J4237" s="224" t="n">
        <f aca="false">ROUND(D4237/10000,0)</f>
        <v>2018</v>
      </c>
      <c r="K4237" s="224" t="n">
        <f aca="false">ROUND((D4237-J4237*10000)/100,0)</f>
        <v>8</v>
      </c>
      <c r="L4237" s="224" t="n">
        <f aca="false">D4237-J4237*10000-K4237*100</f>
        <v>28</v>
      </c>
      <c r="M4237" s="325" t="n">
        <f aca="false">DATE(J4237,K4237,L4237)</f>
        <v>43340</v>
      </c>
      <c r="N4237" s="222" t="n">
        <f aca="false">M4237+E4237</f>
        <v>43340.3706481482</v>
      </c>
      <c r="O4237" s="0" t="n">
        <v>97.848</v>
      </c>
      <c r="P4237" s="0" t="n">
        <v>4.174739</v>
      </c>
      <c r="Q4237" s="0" t="s">
        <v>288</v>
      </c>
    </row>
    <row r="4238" customFormat="false" ht="15" hidden="false" customHeight="false" outlineLevel="0" collapsed="false">
      <c r="A4238" s="0" t="s">
        <v>2059</v>
      </c>
      <c r="B4238" s="0" t="s">
        <v>288</v>
      </c>
      <c r="C4238" s="0" t="s">
        <v>325</v>
      </c>
      <c r="D4238" s="0" t="n">
        <v>20180828</v>
      </c>
      <c r="E4238" s="0" t="s">
        <v>2898</v>
      </c>
      <c r="F4238" s="0" t="n">
        <v>290000</v>
      </c>
      <c r="G4238" s="0" t="n">
        <v>97.693</v>
      </c>
      <c r="H4238" s="0" t="n">
        <v>4.213074</v>
      </c>
      <c r="J4238" s="224" t="n">
        <f aca="false">ROUND(D4238/10000,0)</f>
        <v>2018</v>
      </c>
      <c r="K4238" s="224" t="n">
        <f aca="false">ROUND((D4238-J4238*10000)/100,0)</f>
        <v>8</v>
      </c>
      <c r="L4238" s="224" t="n">
        <f aca="false">D4238-J4238*10000-K4238*100</f>
        <v>28</v>
      </c>
      <c r="M4238" s="325" t="n">
        <f aca="false">DATE(J4238,K4238,L4238)</f>
        <v>43340</v>
      </c>
      <c r="N4238" s="222" t="n">
        <f aca="false">M4238+E4238</f>
        <v>43340.3751967593</v>
      </c>
      <c r="O4238" s="0" t="n">
        <v>97.693</v>
      </c>
      <c r="P4238" s="0" t="n">
        <v>4.213074</v>
      </c>
      <c r="Q4238" s="0" t="s">
        <v>288</v>
      </c>
    </row>
    <row r="4239" customFormat="false" ht="15" hidden="false" customHeight="false" outlineLevel="0" collapsed="false">
      <c r="A4239" s="0" t="s">
        <v>2059</v>
      </c>
      <c r="B4239" s="0" t="s">
        <v>288</v>
      </c>
      <c r="C4239" s="0" t="s">
        <v>325</v>
      </c>
      <c r="D4239" s="0" t="n">
        <v>20180828</v>
      </c>
      <c r="E4239" s="0" t="s">
        <v>2899</v>
      </c>
      <c r="F4239" s="0" t="n">
        <v>5000</v>
      </c>
      <c r="G4239" s="0" t="n">
        <v>97.86</v>
      </c>
      <c r="H4239" s="0" t="n">
        <v>4.171774</v>
      </c>
      <c r="J4239" s="224" t="n">
        <f aca="false">ROUND(D4239/10000,0)</f>
        <v>2018</v>
      </c>
      <c r="K4239" s="224" t="n">
        <f aca="false">ROUND((D4239-J4239*10000)/100,0)</f>
        <v>8</v>
      </c>
      <c r="L4239" s="224" t="n">
        <f aca="false">D4239-J4239*10000-K4239*100</f>
        <v>28</v>
      </c>
      <c r="M4239" s="325" t="n">
        <f aca="false">DATE(J4239,K4239,L4239)</f>
        <v>43340</v>
      </c>
      <c r="N4239" s="222" t="n">
        <f aca="false">M4239+E4239</f>
        <v>43340.3868865741</v>
      </c>
      <c r="O4239" s="0" t="n">
        <v>97.86</v>
      </c>
      <c r="P4239" s="0" t="n">
        <v>4.171774</v>
      </c>
      <c r="Q4239" s="0" t="s">
        <v>288</v>
      </c>
    </row>
    <row r="4240" customFormat="false" ht="15" hidden="false" customHeight="false" outlineLevel="0" collapsed="false">
      <c r="A4240" s="0" t="s">
        <v>2059</v>
      </c>
      <c r="B4240" s="0" t="s">
        <v>288</v>
      </c>
      <c r="C4240" s="0" t="s">
        <v>325</v>
      </c>
      <c r="D4240" s="0" t="n">
        <v>20180828</v>
      </c>
      <c r="E4240" s="0" t="s">
        <v>2900</v>
      </c>
      <c r="F4240" s="0" t="n">
        <v>10000</v>
      </c>
      <c r="G4240" s="0" t="n">
        <v>97.948</v>
      </c>
      <c r="H4240" s="0" t="n">
        <v>4.150045</v>
      </c>
      <c r="J4240" s="224" t="n">
        <f aca="false">ROUND(D4240/10000,0)</f>
        <v>2018</v>
      </c>
      <c r="K4240" s="224" t="n">
        <f aca="false">ROUND((D4240-J4240*10000)/100,0)</f>
        <v>8</v>
      </c>
      <c r="L4240" s="224" t="n">
        <f aca="false">D4240-J4240*10000-K4240*100</f>
        <v>28</v>
      </c>
      <c r="M4240" s="325" t="n">
        <f aca="false">DATE(J4240,K4240,L4240)</f>
        <v>43340</v>
      </c>
      <c r="N4240" s="222" t="n">
        <f aca="false">M4240+E4240</f>
        <v>43340.3969907407</v>
      </c>
      <c r="O4240" s="0" t="n">
        <v>97.948</v>
      </c>
      <c r="P4240" s="0" t="n">
        <v>4.150045</v>
      </c>
      <c r="Q4240" s="0" t="s">
        <v>288</v>
      </c>
    </row>
    <row r="4241" customFormat="false" ht="15" hidden="false" customHeight="false" outlineLevel="0" collapsed="false">
      <c r="A4241" s="0" t="s">
        <v>2059</v>
      </c>
      <c r="B4241" s="0" t="s">
        <v>288</v>
      </c>
      <c r="C4241" s="0" t="s">
        <v>325</v>
      </c>
      <c r="D4241" s="0" t="n">
        <v>20180828</v>
      </c>
      <c r="E4241" s="0" t="s">
        <v>2900</v>
      </c>
      <c r="F4241" s="0" t="n">
        <v>10000</v>
      </c>
      <c r="G4241" s="0" t="n">
        <v>97.948</v>
      </c>
      <c r="H4241" s="0" t="n">
        <v>4.150045</v>
      </c>
      <c r="J4241" s="224" t="n">
        <f aca="false">ROUND(D4241/10000,0)</f>
        <v>2018</v>
      </c>
      <c r="K4241" s="224" t="n">
        <f aca="false">ROUND((D4241-J4241*10000)/100,0)</f>
        <v>8</v>
      </c>
      <c r="L4241" s="224" t="n">
        <f aca="false">D4241-J4241*10000-K4241*100</f>
        <v>28</v>
      </c>
      <c r="M4241" s="325" t="n">
        <f aca="false">DATE(J4241,K4241,L4241)</f>
        <v>43340</v>
      </c>
      <c r="N4241" s="222" t="n">
        <f aca="false">M4241+E4241</f>
        <v>43340.3969907407</v>
      </c>
      <c r="O4241" s="0" t="n">
        <v>97.948</v>
      </c>
      <c r="P4241" s="0" t="n">
        <v>4.150045</v>
      </c>
      <c r="Q4241" s="0" t="s">
        <v>288</v>
      </c>
    </row>
    <row r="4242" customFormat="false" ht="15" hidden="false" customHeight="false" outlineLevel="0" collapsed="false">
      <c r="A4242" s="0" t="s">
        <v>2059</v>
      </c>
      <c r="B4242" s="0" t="s">
        <v>288</v>
      </c>
      <c r="C4242" s="0" t="s">
        <v>325</v>
      </c>
      <c r="D4242" s="0" t="n">
        <v>20180828</v>
      </c>
      <c r="E4242" s="0" t="s">
        <v>2900</v>
      </c>
      <c r="F4242" s="0" t="n">
        <v>10000</v>
      </c>
      <c r="G4242" s="0" t="n">
        <v>97.948</v>
      </c>
      <c r="H4242" s="0" t="n">
        <v>4.150045</v>
      </c>
      <c r="J4242" s="224" t="n">
        <f aca="false">ROUND(D4242/10000,0)</f>
        <v>2018</v>
      </c>
      <c r="K4242" s="224" t="n">
        <f aca="false">ROUND((D4242-J4242*10000)/100,0)</f>
        <v>8</v>
      </c>
      <c r="L4242" s="224" t="n">
        <f aca="false">D4242-J4242*10000-K4242*100</f>
        <v>28</v>
      </c>
      <c r="M4242" s="325" t="n">
        <f aca="false">DATE(J4242,K4242,L4242)</f>
        <v>43340</v>
      </c>
      <c r="N4242" s="222" t="n">
        <f aca="false">M4242+E4242</f>
        <v>43340.3969907407</v>
      </c>
      <c r="O4242" s="0" t="n">
        <v>97.948</v>
      </c>
      <c r="P4242" s="0" t="n">
        <v>4.150045</v>
      </c>
      <c r="Q4242" s="0" t="s">
        <v>288</v>
      </c>
    </row>
    <row r="4243" customFormat="false" ht="15" hidden="false" customHeight="false" outlineLevel="0" collapsed="false">
      <c r="A4243" s="0" t="s">
        <v>2059</v>
      </c>
      <c r="B4243" s="0" t="s">
        <v>288</v>
      </c>
      <c r="C4243" s="0" t="s">
        <v>325</v>
      </c>
      <c r="D4243" s="0" t="n">
        <v>20180828</v>
      </c>
      <c r="E4243" s="0" t="s">
        <v>2170</v>
      </c>
      <c r="F4243" s="0" t="n">
        <v>15000</v>
      </c>
      <c r="G4243" s="0" t="n">
        <v>97.766</v>
      </c>
      <c r="H4243" s="0" t="n">
        <v>4.195011</v>
      </c>
      <c r="J4243" s="224" t="n">
        <f aca="false">ROUND(D4243/10000,0)</f>
        <v>2018</v>
      </c>
      <c r="K4243" s="224" t="n">
        <f aca="false">ROUND((D4243-J4243*10000)/100,0)</f>
        <v>8</v>
      </c>
      <c r="L4243" s="224" t="n">
        <f aca="false">D4243-J4243*10000-K4243*100</f>
        <v>28</v>
      </c>
      <c r="M4243" s="325" t="n">
        <f aca="false">DATE(J4243,K4243,L4243)</f>
        <v>43340</v>
      </c>
      <c r="N4243" s="222" t="n">
        <f aca="false">M4243+E4243</f>
        <v>43340.4132638889</v>
      </c>
      <c r="O4243" s="0" t="n">
        <v>97.766</v>
      </c>
      <c r="P4243" s="0" t="n">
        <v>4.195011</v>
      </c>
      <c r="Q4243" s="0" t="s">
        <v>288</v>
      </c>
    </row>
    <row r="4244" customFormat="false" ht="15" hidden="false" customHeight="false" outlineLevel="0" collapsed="false">
      <c r="A4244" s="0" t="s">
        <v>2059</v>
      </c>
      <c r="B4244" s="0" t="s">
        <v>288</v>
      </c>
      <c r="C4244" s="0" t="s">
        <v>325</v>
      </c>
      <c r="D4244" s="0" t="n">
        <v>20180828</v>
      </c>
      <c r="E4244" s="0" t="s">
        <v>2170</v>
      </c>
      <c r="F4244" s="0" t="n">
        <v>15000</v>
      </c>
      <c r="G4244" s="0" t="n">
        <v>97.827</v>
      </c>
      <c r="H4244" s="0" t="n">
        <v>4.179929</v>
      </c>
      <c r="J4244" s="224" t="n">
        <f aca="false">ROUND(D4244/10000,0)</f>
        <v>2018</v>
      </c>
      <c r="K4244" s="224" t="n">
        <f aca="false">ROUND((D4244-J4244*10000)/100,0)</f>
        <v>8</v>
      </c>
      <c r="L4244" s="224" t="n">
        <f aca="false">D4244-J4244*10000-K4244*100</f>
        <v>28</v>
      </c>
      <c r="M4244" s="325" t="n">
        <f aca="false">DATE(J4244,K4244,L4244)</f>
        <v>43340</v>
      </c>
      <c r="N4244" s="222" t="n">
        <f aca="false">M4244+E4244</f>
        <v>43340.4132638889</v>
      </c>
      <c r="O4244" s="0" t="n">
        <v>97.827</v>
      </c>
      <c r="P4244" s="0" t="n">
        <v>4.179929</v>
      </c>
      <c r="Q4244" s="0" t="s">
        <v>288</v>
      </c>
    </row>
    <row r="4245" customFormat="false" ht="15" hidden="false" customHeight="false" outlineLevel="0" collapsed="false">
      <c r="A4245" s="0" t="s">
        <v>2059</v>
      </c>
      <c r="B4245" s="0" t="s">
        <v>288</v>
      </c>
      <c r="C4245" s="0" t="s">
        <v>325</v>
      </c>
      <c r="D4245" s="0" t="n">
        <v>20180828</v>
      </c>
      <c r="E4245" s="0" t="s">
        <v>2735</v>
      </c>
      <c r="F4245" s="0" t="n">
        <v>50000</v>
      </c>
      <c r="G4245" s="0" t="n">
        <v>97.9008</v>
      </c>
      <c r="H4245" s="0" t="n">
        <v>4.161697</v>
      </c>
      <c r="J4245" s="224" t="n">
        <f aca="false">ROUND(D4245/10000,0)</f>
        <v>2018</v>
      </c>
      <c r="K4245" s="224" t="n">
        <f aca="false">ROUND((D4245-J4245*10000)/100,0)</f>
        <v>8</v>
      </c>
      <c r="L4245" s="224" t="n">
        <f aca="false">D4245-J4245*10000-K4245*100</f>
        <v>28</v>
      </c>
      <c r="M4245" s="325" t="n">
        <f aca="false">DATE(J4245,K4245,L4245)</f>
        <v>43340</v>
      </c>
      <c r="N4245" s="222" t="n">
        <f aca="false">M4245+E4245</f>
        <v>43340.4272916667</v>
      </c>
      <c r="O4245" s="0" t="n">
        <v>97.9008</v>
      </c>
      <c r="P4245" s="0" t="n">
        <v>4.161697</v>
      </c>
      <c r="Q4245" s="0" t="s">
        <v>288</v>
      </c>
    </row>
    <row r="4246" customFormat="false" ht="15" hidden="false" customHeight="false" outlineLevel="0" collapsed="false">
      <c r="A4246" s="0" t="s">
        <v>2059</v>
      </c>
      <c r="B4246" s="0" t="s">
        <v>288</v>
      </c>
      <c r="C4246" s="0" t="s">
        <v>325</v>
      </c>
      <c r="D4246" s="0" t="n">
        <v>20180828</v>
      </c>
      <c r="E4246" s="0" t="s">
        <v>2901</v>
      </c>
      <c r="F4246" s="0" t="n">
        <v>50000</v>
      </c>
      <c r="G4246" s="0" t="n">
        <v>98.9008</v>
      </c>
      <c r="H4246" s="0" t="n">
        <v>3.916218</v>
      </c>
      <c r="J4246" s="224" t="n">
        <f aca="false">ROUND(D4246/10000,0)</f>
        <v>2018</v>
      </c>
      <c r="K4246" s="224" t="n">
        <f aca="false">ROUND((D4246-J4246*10000)/100,0)</f>
        <v>8</v>
      </c>
      <c r="L4246" s="224" t="n">
        <f aca="false">D4246-J4246*10000-K4246*100</f>
        <v>28</v>
      </c>
      <c r="M4246" s="325" t="n">
        <f aca="false">DATE(J4246,K4246,L4246)</f>
        <v>43340</v>
      </c>
      <c r="N4246" s="222" t="n">
        <f aca="false">M4246+E4246</f>
        <v>43340.43125</v>
      </c>
      <c r="O4246" s="0" t="n">
        <v>98.9008</v>
      </c>
      <c r="P4246" s="0" t="n">
        <v>3.916218</v>
      </c>
      <c r="Q4246" s="0" t="s">
        <v>288</v>
      </c>
    </row>
    <row r="4247" customFormat="false" ht="15" hidden="false" customHeight="false" outlineLevel="0" collapsed="false">
      <c r="A4247" s="0" t="s">
        <v>2059</v>
      </c>
      <c r="B4247" s="0" t="s">
        <v>288</v>
      </c>
      <c r="C4247" s="0" t="s">
        <v>325</v>
      </c>
      <c r="D4247" s="0" t="n">
        <v>20180828</v>
      </c>
      <c r="E4247" s="0" t="s">
        <v>2902</v>
      </c>
      <c r="F4247" s="0" t="n">
        <v>150000</v>
      </c>
      <c r="G4247" s="0" t="n">
        <v>97.6</v>
      </c>
      <c r="H4247" s="0" t="n">
        <v>4.236109</v>
      </c>
      <c r="J4247" s="224" t="n">
        <f aca="false">ROUND(D4247/10000,0)</f>
        <v>2018</v>
      </c>
      <c r="K4247" s="224" t="n">
        <f aca="false">ROUND((D4247-J4247*10000)/100,0)</f>
        <v>8</v>
      </c>
      <c r="L4247" s="224" t="n">
        <f aca="false">D4247-J4247*10000-K4247*100</f>
        <v>28</v>
      </c>
      <c r="M4247" s="325" t="n">
        <f aca="false">DATE(J4247,K4247,L4247)</f>
        <v>43340</v>
      </c>
      <c r="N4247" s="222" t="n">
        <f aca="false">M4247+E4247</f>
        <v>43340.4372569444</v>
      </c>
      <c r="O4247" s="0" t="n">
        <v>97.6</v>
      </c>
      <c r="P4247" s="0" t="n">
        <v>4.236109</v>
      </c>
      <c r="Q4247" s="0" t="s">
        <v>288</v>
      </c>
    </row>
    <row r="4248" customFormat="false" ht="15" hidden="false" customHeight="false" outlineLevel="0" collapsed="false">
      <c r="A4248" s="0" t="s">
        <v>2059</v>
      </c>
      <c r="B4248" s="0" t="s">
        <v>288</v>
      </c>
      <c r="C4248" s="0" t="s">
        <v>325</v>
      </c>
      <c r="D4248" s="0" t="n">
        <v>20180828</v>
      </c>
      <c r="E4248" s="0" t="s">
        <v>2902</v>
      </c>
      <c r="F4248" s="0" t="n">
        <v>150000</v>
      </c>
      <c r="G4248" s="0" t="n">
        <v>97.6</v>
      </c>
      <c r="H4248" s="0" t="n">
        <v>4.236109</v>
      </c>
      <c r="J4248" s="224" t="n">
        <f aca="false">ROUND(D4248/10000,0)</f>
        <v>2018</v>
      </c>
      <c r="K4248" s="224" t="n">
        <f aca="false">ROUND((D4248-J4248*10000)/100,0)</f>
        <v>8</v>
      </c>
      <c r="L4248" s="224" t="n">
        <f aca="false">D4248-J4248*10000-K4248*100</f>
        <v>28</v>
      </c>
      <c r="M4248" s="325" t="n">
        <f aca="false">DATE(J4248,K4248,L4248)</f>
        <v>43340</v>
      </c>
      <c r="N4248" s="222" t="n">
        <f aca="false">M4248+E4248</f>
        <v>43340.4372569444</v>
      </c>
      <c r="O4248" s="0" t="n">
        <v>97.6</v>
      </c>
      <c r="P4248" s="0" t="n">
        <v>4.236109</v>
      </c>
      <c r="Q4248" s="0" t="s">
        <v>288</v>
      </c>
    </row>
    <row r="4249" customFormat="false" ht="15" hidden="false" customHeight="false" outlineLevel="0" collapsed="false">
      <c r="A4249" s="0" t="s">
        <v>2059</v>
      </c>
      <c r="B4249" s="0" t="s">
        <v>288</v>
      </c>
      <c r="C4249" s="0" t="s">
        <v>325</v>
      </c>
      <c r="D4249" s="0" t="n">
        <v>20180828</v>
      </c>
      <c r="E4249" s="0" t="s">
        <v>2903</v>
      </c>
      <c r="F4249" s="0" t="n">
        <v>60000</v>
      </c>
      <c r="G4249" s="0" t="n">
        <v>97.87</v>
      </c>
      <c r="H4249" s="0" t="n">
        <v>4.169304</v>
      </c>
      <c r="J4249" s="224" t="n">
        <f aca="false">ROUND(D4249/10000,0)</f>
        <v>2018</v>
      </c>
      <c r="K4249" s="224" t="n">
        <f aca="false">ROUND((D4249-J4249*10000)/100,0)</f>
        <v>8</v>
      </c>
      <c r="L4249" s="224" t="n">
        <f aca="false">D4249-J4249*10000-K4249*100</f>
        <v>28</v>
      </c>
      <c r="M4249" s="325" t="n">
        <f aca="false">DATE(J4249,K4249,L4249)</f>
        <v>43340</v>
      </c>
      <c r="N4249" s="222" t="n">
        <f aca="false">M4249+E4249</f>
        <v>43340.4414467593</v>
      </c>
      <c r="O4249" s="0" t="n">
        <v>97.87</v>
      </c>
      <c r="P4249" s="0" t="n">
        <v>4.169304</v>
      </c>
      <c r="Q4249" s="0" t="s">
        <v>288</v>
      </c>
    </row>
    <row r="4250" customFormat="false" ht="15" hidden="false" customHeight="false" outlineLevel="0" collapsed="false">
      <c r="A4250" s="0" t="s">
        <v>2059</v>
      </c>
      <c r="B4250" s="0" t="s">
        <v>288</v>
      </c>
      <c r="C4250" s="0" t="s">
        <v>325</v>
      </c>
      <c r="D4250" s="0" t="n">
        <v>20180828</v>
      </c>
      <c r="E4250" s="0" t="s">
        <v>2903</v>
      </c>
      <c r="F4250" s="0" t="n">
        <v>60000</v>
      </c>
      <c r="G4250" s="0" t="n">
        <v>97.77</v>
      </c>
      <c r="H4250" s="0" t="n">
        <v>4.194021</v>
      </c>
      <c r="J4250" s="224" t="n">
        <f aca="false">ROUND(D4250/10000,0)</f>
        <v>2018</v>
      </c>
      <c r="K4250" s="224" t="n">
        <f aca="false">ROUND((D4250-J4250*10000)/100,0)</f>
        <v>8</v>
      </c>
      <c r="L4250" s="224" t="n">
        <f aca="false">D4250-J4250*10000-K4250*100</f>
        <v>28</v>
      </c>
      <c r="M4250" s="325" t="n">
        <f aca="false">DATE(J4250,K4250,L4250)</f>
        <v>43340</v>
      </c>
      <c r="N4250" s="222" t="n">
        <f aca="false">M4250+E4250</f>
        <v>43340.4414467593</v>
      </c>
      <c r="O4250" s="0" t="n">
        <v>97.77</v>
      </c>
      <c r="P4250" s="0" t="n">
        <v>4.194021</v>
      </c>
      <c r="Q4250" s="0" t="s">
        <v>288</v>
      </c>
    </row>
    <row r="4251" customFormat="false" ht="15" hidden="false" customHeight="false" outlineLevel="0" collapsed="false">
      <c r="A4251" s="0" t="s">
        <v>2059</v>
      </c>
      <c r="B4251" s="0" t="s">
        <v>288</v>
      </c>
      <c r="C4251" s="0" t="s">
        <v>325</v>
      </c>
      <c r="D4251" s="0" t="n">
        <v>20180828</v>
      </c>
      <c r="E4251" s="0" t="s">
        <v>2903</v>
      </c>
      <c r="F4251" s="0" t="n">
        <v>60000</v>
      </c>
      <c r="G4251" s="0" t="n">
        <v>97.77</v>
      </c>
      <c r="H4251" s="0" t="n">
        <v>4.194021</v>
      </c>
      <c r="J4251" s="224" t="n">
        <f aca="false">ROUND(D4251/10000,0)</f>
        <v>2018</v>
      </c>
      <c r="K4251" s="224" t="n">
        <f aca="false">ROUND((D4251-J4251*10000)/100,0)</f>
        <v>8</v>
      </c>
      <c r="L4251" s="224" t="n">
        <f aca="false">D4251-J4251*10000-K4251*100</f>
        <v>28</v>
      </c>
      <c r="M4251" s="325" t="n">
        <f aca="false">DATE(J4251,K4251,L4251)</f>
        <v>43340</v>
      </c>
      <c r="N4251" s="222" t="n">
        <f aca="false">M4251+E4251</f>
        <v>43340.4414467593</v>
      </c>
      <c r="O4251" s="0" t="n">
        <v>97.77</v>
      </c>
      <c r="P4251" s="0" t="n">
        <v>4.194021</v>
      </c>
      <c r="Q4251" s="0" t="s">
        <v>288</v>
      </c>
    </row>
    <row r="4252" customFormat="false" ht="15" hidden="false" customHeight="false" outlineLevel="0" collapsed="false">
      <c r="A4252" s="0" t="s">
        <v>2059</v>
      </c>
      <c r="B4252" s="0" t="s">
        <v>288</v>
      </c>
      <c r="C4252" s="0" t="s">
        <v>325</v>
      </c>
      <c r="D4252" s="0" t="n">
        <v>20180828</v>
      </c>
      <c r="E4252" s="0" t="s">
        <v>2904</v>
      </c>
      <c r="F4252" s="0" t="n">
        <v>10000</v>
      </c>
      <c r="G4252" s="0" t="n">
        <v>97.838</v>
      </c>
      <c r="H4252" s="0" t="n">
        <v>4.17721</v>
      </c>
      <c r="J4252" s="224" t="n">
        <f aca="false">ROUND(D4252/10000,0)</f>
        <v>2018</v>
      </c>
      <c r="K4252" s="224" t="n">
        <f aca="false">ROUND((D4252-J4252*10000)/100,0)</f>
        <v>8</v>
      </c>
      <c r="L4252" s="224" t="n">
        <f aca="false">D4252-J4252*10000-K4252*100</f>
        <v>28</v>
      </c>
      <c r="M4252" s="325" t="n">
        <f aca="false">DATE(J4252,K4252,L4252)</f>
        <v>43340</v>
      </c>
      <c r="N4252" s="222" t="n">
        <f aca="false">M4252+E4252</f>
        <v>43340.4602199074</v>
      </c>
      <c r="O4252" s="0" t="n">
        <v>97.838</v>
      </c>
      <c r="P4252" s="0" t="n">
        <v>4.17721</v>
      </c>
      <c r="Q4252" s="0" t="s">
        <v>288</v>
      </c>
    </row>
    <row r="4253" customFormat="false" ht="15" hidden="false" customHeight="false" outlineLevel="0" collapsed="false">
      <c r="A4253" s="0" t="s">
        <v>2059</v>
      </c>
      <c r="B4253" s="0" t="s">
        <v>288</v>
      </c>
      <c r="C4253" s="0" t="s">
        <v>325</v>
      </c>
      <c r="D4253" s="0" t="n">
        <v>20180828</v>
      </c>
      <c r="E4253" s="0" t="s">
        <v>2904</v>
      </c>
      <c r="F4253" s="0" t="n">
        <v>10000</v>
      </c>
      <c r="G4253" s="0" t="n">
        <v>97.838</v>
      </c>
      <c r="H4253" s="0" t="n">
        <v>4.17721</v>
      </c>
      <c r="J4253" s="224" t="n">
        <f aca="false">ROUND(D4253/10000,0)</f>
        <v>2018</v>
      </c>
      <c r="K4253" s="224" t="n">
        <f aca="false">ROUND((D4253-J4253*10000)/100,0)</f>
        <v>8</v>
      </c>
      <c r="L4253" s="224" t="n">
        <f aca="false">D4253-J4253*10000-K4253*100</f>
        <v>28</v>
      </c>
      <c r="M4253" s="325" t="n">
        <f aca="false">DATE(J4253,K4253,L4253)</f>
        <v>43340</v>
      </c>
      <c r="N4253" s="222" t="n">
        <f aca="false">M4253+E4253</f>
        <v>43340.4602199074</v>
      </c>
      <c r="O4253" s="0" t="n">
        <v>97.838</v>
      </c>
      <c r="P4253" s="0" t="n">
        <v>4.17721</v>
      </c>
      <c r="Q4253" s="0" t="s">
        <v>288</v>
      </c>
    </row>
    <row r="4254" customFormat="false" ht="15" hidden="false" customHeight="false" outlineLevel="0" collapsed="false">
      <c r="A4254" s="0" t="s">
        <v>2059</v>
      </c>
      <c r="B4254" s="0" t="s">
        <v>288</v>
      </c>
      <c r="C4254" s="0" t="s">
        <v>325</v>
      </c>
      <c r="D4254" s="0" t="n">
        <v>20180828</v>
      </c>
      <c r="E4254" s="0" t="s">
        <v>2904</v>
      </c>
      <c r="F4254" s="0" t="n">
        <v>10000</v>
      </c>
      <c r="G4254" s="0" t="n">
        <v>97.838</v>
      </c>
      <c r="H4254" s="0" t="n">
        <v>4.17721</v>
      </c>
      <c r="J4254" s="224" t="n">
        <f aca="false">ROUND(D4254/10000,0)</f>
        <v>2018</v>
      </c>
      <c r="K4254" s="224" t="n">
        <f aca="false">ROUND((D4254-J4254*10000)/100,0)</f>
        <v>8</v>
      </c>
      <c r="L4254" s="224" t="n">
        <f aca="false">D4254-J4254*10000-K4254*100</f>
        <v>28</v>
      </c>
      <c r="M4254" s="325" t="n">
        <f aca="false">DATE(J4254,K4254,L4254)</f>
        <v>43340</v>
      </c>
      <c r="N4254" s="222" t="n">
        <f aca="false">M4254+E4254</f>
        <v>43340.4602199074</v>
      </c>
      <c r="O4254" s="0" t="n">
        <v>97.838</v>
      </c>
      <c r="P4254" s="0" t="n">
        <v>4.17721</v>
      </c>
      <c r="Q4254" s="0" t="s">
        <v>288</v>
      </c>
    </row>
    <row r="4255" customFormat="false" ht="15" hidden="false" customHeight="false" outlineLevel="0" collapsed="false">
      <c r="A4255" s="0" t="s">
        <v>2059</v>
      </c>
      <c r="B4255" s="0" t="s">
        <v>288</v>
      </c>
      <c r="C4255" s="0" t="s">
        <v>325</v>
      </c>
      <c r="D4255" s="0" t="n">
        <v>20180828</v>
      </c>
      <c r="E4255" s="0" t="s">
        <v>762</v>
      </c>
      <c r="F4255" s="0" t="n">
        <v>25000</v>
      </c>
      <c r="G4255" s="0" t="n">
        <v>97.78</v>
      </c>
      <c r="H4255" s="0" t="n">
        <v>4.191548</v>
      </c>
      <c r="J4255" s="224" t="n">
        <f aca="false">ROUND(D4255/10000,0)</f>
        <v>2018</v>
      </c>
      <c r="K4255" s="224" t="n">
        <f aca="false">ROUND((D4255-J4255*10000)/100,0)</f>
        <v>8</v>
      </c>
      <c r="L4255" s="224" t="n">
        <f aca="false">D4255-J4255*10000-K4255*100</f>
        <v>28</v>
      </c>
      <c r="M4255" s="325" t="n">
        <f aca="false">DATE(J4255,K4255,L4255)</f>
        <v>43340</v>
      </c>
      <c r="N4255" s="222" t="n">
        <f aca="false">M4255+E4255</f>
        <v>43340.4671759259</v>
      </c>
      <c r="O4255" s="0" t="n">
        <v>97.78</v>
      </c>
      <c r="P4255" s="0" t="n">
        <v>4.191548</v>
      </c>
      <c r="Q4255" s="0" t="s">
        <v>288</v>
      </c>
    </row>
    <row r="4256" customFormat="false" ht="15" hidden="false" customHeight="false" outlineLevel="0" collapsed="false">
      <c r="A4256" s="0" t="s">
        <v>2059</v>
      </c>
      <c r="B4256" s="0" t="s">
        <v>288</v>
      </c>
      <c r="C4256" s="0" t="s">
        <v>325</v>
      </c>
      <c r="D4256" s="0" t="n">
        <v>20180828</v>
      </c>
      <c r="E4256" s="0" t="s">
        <v>762</v>
      </c>
      <c r="F4256" s="0" t="n">
        <v>25000</v>
      </c>
      <c r="G4256" s="0" t="n">
        <v>98.78</v>
      </c>
      <c r="H4256" s="0" t="n">
        <v>3.945718</v>
      </c>
      <c r="J4256" s="224" t="n">
        <f aca="false">ROUND(D4256/10000,0)</f>
        <v>2018</v>
      </c>
      <c r="K4256" s="224" t="n">
        <f aca="false">ROUND((D4256-J4256*10000)/100,0)</f>
        <v>8</v>
      </c>
      <c r="L4256" s="224" t="n">
        <f aca="false">D4256-J4256*10000-K4256*100</f>
        <v>28</v>
      </c>
      <c r="M4256" s="325" t="n">
        <f aca="false">DATE(J4256,K4256,L4256)</f>
        <v>43340</v>
      </c>
      <c r="N4256" s="222" t="n">
        <f aca="false">M4256+E4256</f>
        <v>43340.4671759259</v>
      </c>
      <c r="O4256" s="0" t="n">
        <v>98.78</v>
      </c>
      <c r="P4256" s="0" t="n">
        <v>3.945718</v>
      </c>
      <c r="Q4256" s="0" t="s">
        <v>288</v>
      </c>
    </row>
    <row r="4257" customFormat="false" ht="15" hidden="false" customHeight="false" outlineLevel="0" collapsed="false">
      <c r="A4257" s="0" t="s">
        <v>2059</v>
      </c>
      <c r="B4257" s="0" t="s">
        <v>288</v>
      </c>
      <c r="C4257" s="0" t="s">
        <v>325</v>
      </c>
      <c r="D4257" s="0" t="n">
        <v>20180828</v>
      </c>
      <c r="E4257" s="0" t="s">
        <v>2905</v>
      </c>
      <c r="F4257" s="0" t="n">
        <v>20000</v>
      </c>
      <c r="G4257" s="0" t="n">
        <v>98.034</v>
      </c>
      <c r="H4257" s="0" t="n">
        <v>4.128831</v>
      </c>
      <c r="J4257" s="224" t="n">
        <f aca="false">ROUND(D4257/10000,0)</f>
        <v>2018</v>
      </c>
      <c r="K4257" s="224" t="n">
        <f aca="false">ROUND((D4257-J4257*10000)/100,0)</f>
        <v>8</v>
      </c>
      <c r="L4257" s="224" t="n">
        <f aca="false">D4257-J4257*10000-K4257*100</f>
        <v>28</v>
      </c>
      <c r="M4257" s="325" t="n">
        <f aca="false">DATE(J4257,K4257,L4257)</f>
        <v>43340</v>
      </c>
      <c r="N4257" s="222" t="n">
        <f aca="false">M4257+E4257</f>
        <v>43340.4783101852</v>
      </c>
      <c r="O4257" s="0" t="n">
        <v>98.034</v>
      </c>
      <c r="P4257" s="0" t="n">
        <v>4.128831</v>
      </c>
      <c r="Q4257" s="0" t="s">
        <v>288</v>
      </c>
    </row>
    <row r="4258" customFormat="false" ht="15" hidden="false" customHeight="false" outlineLevel="0" collapsed="false">
      <c r="A4258" s="0" t="s">
        <v>2059</v>
      </c>
      <c r="B4258" s="0" t="s">
        <v>288</v>
      </c>
      <c r="C4258" s="0" t="s">
        <v>325</v>
      </c>
      <c r="D4258" s="0" t="n">
        <v>20180828</v>
      </c>
      <c r="E4258" s="0" t="s">
        <v>2905</v>
      </c>
      <c r="F4258" s="0" t="n">
        <v>20000</v>
      </c>
      <c r="G4258" s="0" t="n">
        <v>97.784</v>
      </c>
      <c r="H4258" s="0" t="n">
        <v>4.190559</v>
      </c>
      <c r="J4258" s="224" t="n">
        <f aca="false">ROUND(D4258/10000,0)</f>
        <v>2018</v>
      </c>
      <c r="K4258" s="224" t="n">
        <f aca="false">ROUND((D4258-J4258*10000)/100,0)</f>
        <v>8</v>
      </c>
      <c r="L4258" s="224" t="n">
        <f aca="false">D4258-J4258*10000-K4258*100</f>
        <v>28</v>
      </c>
      <c r="M4258" s="325" t="n">
        <f aca="false">DATE(J4258,K4258,L4258)</f>
        <v>43340</v>
      </c>
      <c r="N4258" s="222" t="n">
        <f aca="false">M4258+E4258</f>
        <v>43340.4783101852</v>
      </c>
      <c r="O4258" s="0" t="n">
        <v>97.784</v>
      </c>
      <c r="P4258" s="0" t="n">
        <v>4.190559</v>
      </c>
      <c r="Q4258" s="0" t="s">
        <v>288</v>
      </c>
    </row>
    <row r="4259" customFormat="false" ht="15" hidden="false" customHeight="false" outlineLevel="0" collapsed="false">
      <c r="A4259" s="0" t="s">
        <v>2059</v>
      </c>
      <c r="B4259" s="0" t="s">
        <v>288</v>
      </c>
      <c r="C4259" s="0" t="s">
        <v>325</v>
      </c>
      <c r="D4259" s="0" t="n">
        <v>20180828</v>
      </c>
      <c r="E4259" s="0" t="s">
        <v>2906</v>
      </c>
      <c r="F4259" s="0" t="n">
        <v>20000</v>
      </c>
      <c r="G4259" s="0" t="n">
        <v>97.784</v>
      </c>
      <c r="H4259" s="0" t="n">
        <v>4.190559</v>
      </c>
      <c r="J4259" s="224" t="n">
        <f aca="false">ROUND(D4259/10000,0)</f>
        <v>2018</v>
      </c>
      <c r="K4259" s="224" t="n">
        <f aca="false">ROUND((D4259-J4259*10000)/100,0)</f>
        <v>8</v>
      </c>
      <c r="L4259" s="224" t="n">
        <f aca="false">D4259-J4259*10000-K4259*100</f>
        <v>28</v>
      </c>
      <c r="M4259" s="325" t="n">
        <f aca="false">DATE(J4259,K4259,L4259)</f>
        <v>43340</v>
      </c>
      <c r="N4259" s="222" t="n">
        <f aca="false">M4259+E4259</f>
        <v>43340.4784259259</v>
      </c>
      <c r="O4259" s="0" t="n">
        <v>97.784</v>
      </c>
      <c r="P4259" s="0" t="n">
        <v>4.190559</v>
      </c>
      <c r="Q4259" s="0" t="s">
        <v>288</v>
      </c>
    </row>
    <row r="4260" customFormat="false" ht="15" hidden="false" customHeight="false" outlineLevel="0" collapsed="false">
      <c r="A4260" s="0" t="s">
        <v>2059</v>
      </c>
      <c r="B4260" s="0" t="s">
        <v>288</v>
      </c>
      <c r="C4260" s="0" t="s">
        <v>325</v>
      </c>
      <c r="D4260" s="0" t="n">
        <v>20180828</v>
      </c>
      <c r="E4260" s="0" t="s">
        <v>2194</v>
      </c>
      <c r="F4260" s="0" t="n">
        <v>17000</v>
      </c>
      <c r="G4260" s="0" t="n">
        <v>98.798</v>
      </c>
      <c r="H4260" s="0" t="n">
        <v>3.94132</v>
      </c>
      <c r="J4260" s="224" t="n">
        <f aca="false">ROUND(D4260/10000,0)</f>
        <v>2018</v>
      </c>
      <c r="K4260" s="224" t="n">
        <f aca="false">ROUND((D4260-J4260*10000)/100,0)</f>
        <v>8</v>
      </c>
      <c r="L4260" s="224" t="n">
        <f aca="false">D4260-J4260*10000-K4260*100</f>
        <v>28</v>
      </c>
      <c r="M4260" s="325" t="n">
        <f aca="false">DATE(J4260,K4260,L4260)</f>
        <v>43340</v>
      </c>
      <c r="N4260" s="222" t="n">
        <f aca="false">M4260+E4260</f>
        <v>43340.483275463</v>
      </c>
      <c r="O4260" s="0" t="n">
        <v>98.798</v>
      </c>
      <c r="P4260" s="0" t="n">
        <v>3.94132</v>
      </c>
      <c r="Q4260" s="0" t="s">
        <v>288</v>
      </c>
    </row>
    <row r="4261" customFormat="false" ht="15" hidden="false" customHeight="false" outlineLevel="0" collapsed="false">
      <c r="A4261" s="0" t="s">
        <v>2059</v>
      </c>
      <c r="B4261" s="0" t="s">
        <v>288</v>
      </c>
      <c r="C4261" s="0" t="s">
        <v>325</v>
      </c>
      <c r="D4261" s="0" t="n">
        <v>20180828</v>
      </c>
      <c r="E4261" s="0" t="s">
        <v>2907</v>
      </c>
      <c r="F4261" s="0" t="n">
        <v>50000</v>
      </c>
      <c r="G4261" s="0" t="n">
        <v>97.688</v>
      </c>
      <c r="H4261" s="0" t="n">
        <v>4.214312</v>
      </c>
      <c r="J4261" s="224" t="n">
        <f aca="false">ROUND(D4261/10000,0)</f>
        <v>2018</v>
      </c>
      <c r="K4261" s="224" t="n">
        <f aca="false">ROUND((D4261-J4261*10000)/100,0)</f>
        <v>8</v>
      </c>
      <c r="L4261" s="224" t="n">
        <f aca="false">D4261-J4261*10000-K4261*100</f>
        <v>28</v>
      </c>
      <c r="M4261" s="325" t="n">
        <f aca="false">DATE(J4261,K4261,L4261)</f>
        <v>43340</v>
      </c>
      <c r="N4261" s="222" t="n">
        <f aca="false">M4261+E4261</f>
        <v>43340.484837963</v>
      </c>
      <c r="O4261" s="0" t="n">
        <v>97.688</v>
      </c>
      <c r="P4261" s="0" t="n">
        <v>4.214312</v>
      </c>
      <c r="Q4261" s="0" t="s">
        <v>288</v>
      </c>
    </row>
    <row r="4262" customFormat="false" ht="15" hidden="false" customHeight="false" outlineLevel="0" collapsed="false">
      <c r="A4262" s="0" t="s">
        <v>2059</v>
      </c>
      <c r="B4262" s="0" t="s">
        <v>288</v>
      </c>
      <c r="C4262" s="0" t="s">
        <v>325</v>
      </c>
      <c r="D4262" s="0" t="n">
        <v>20180828</v>
      </c>
      <c r="E4262" s="0" t="s">
        <v>2908</v>
      </c>
      <c r="F4262" s="0" t="n">
        <v>50000</v>
      </c>
      <c r="G4262" s="0" t="n">
        <v>98.4</v>
      </c>
      <c r="H4262" s="0" t="n">
        <v>4.038791</v>
      </c>
      <c r="J4262" s="224" t="n">
        <f aca="false">ROUND(D4262/10000,0)</f>
        <v>2018</v>
      </c>
      <c r="K4262" s="224" t="n">
        <f aca="false">ROUND((D4262-J4262*10000)/100,0)</f>
        <v>8</v>
      </c>
      <c r="L4262" s="224" t="n">
        <f aca="false">D4262-J4262*10000-K4262*100</f>
        <v>28</v>
      </c>
      <c r="M4262" s="325" t="n">
        <f aca="false">DATE(J4262,K4262,L4262)</f>
        <v>43340</v>
      </c>
      <c r="N4262" s="222" t="n">
        <f aca="false">M4262+E4262</f>
        <v>43340.4895833333</v>
      </c>
      <c r="O4262" s="0" t="n">
        <v>98.4</v>
      </c>
      <c r="P4262" s="0" t="n">
        <v>4.038791</v>
      </c>
      <c r="Q4262" s="0" t="s">
        <v>288</v>
      </c>
    </row>
    <row r="4263" customFormat="false" ht="15" hidden="false" customHeight="false" outlineLevel="0" collapsed="false">
      <c r="A4263" s="0" t="s">
        <v>2059</v>
      </c>
      <c r="B4263" s="0" t="s">
        <v>288</v>
      </c>
      <c r="C4263" s="0" t="s">
        <v>325</v>
      </c>
      <c r="D4263" s="0" t="n">
        <v>20180828</v>
      </c>
      <c r="E4263" s="0" t="s">
        <v>2909</v>
      </c>
      <c r="F4263" s="0" t="n">
        <v>5000000</v>
      </c>
      <c r="G4263" s="0" t="n">
        <v>97.645</v>
      </c>
      <c r="H4263" s="0" t="n">
        <v>4.22496</v>
      </c>
      <c r="J4263" s="224" t="n">
        <f aca="false">ROUND(D4263/10000,0)</f>
        <v>2018</v>
      </c>
      <c r="K4263" s="224" t="n">
        <f aca="false">ROUND((D4263-J4263*10000)/100,0)</f>
        <v>8</v>
      </c>
      <c r="L4263" s="224" t="n">
        <f aca="false">D4263-J4263*10000-K4263*100</f>
        <v>28</v>
      </c>
      <c r="M4263" s="325" t="n">
        <f aca="false">DATE(J4263,K4263,L4263)</f>
        <v>43340</v>
      </c>
      <c r="N4263" s="222" t="n">
        <f aca="false">M4263+E4263</f>
        <v>43340.4922453704</v>
      </c>
      <c r="O4263" s="0" t="n">
        <v>97.645</v>
      </c>
      <c r="P4263" s="0" t="n">
        <v>4.22496</v>
      </c>
      <c r="Q4263" s="0" t="s">
        <v>288</v>
      </c>
    </row>
    <row r="4264" customFormat="false" ht="15" hidden="false" customHeight="false" outlineLevel="0" collapsed="false">
      <c r="A4264" s="0" t="s">
        <v>2059</v>
      </c>
      <c r="B4264" s="0" t="s">
        <v>288</v>
      </c>
      <c r="C4264" s="0" t="s">
        <v>325</v>
      </c>
      <c r="D4264" s="0" t="n">
        <v>20180828</v>
      </c>
      <c r="E4264" s="0" t="s">
        <v>2838</v>
      </c>
      <c r="F4264" s="0" t="n">
        <v>24000</v>
      </c>
      <c r="G4264" s="0" t="n">
        <v>98.167</v>
      </c>
      <c r="H4264" s="0" t="n">
        <v>4.096066</v>
      </c>
      <c r="J4264" s="224" t="n">
        <f aca="false">ROUND(D4264/10000,0)</f>
        <v>2018</v>
      </c>
      <c r="K4264" s="224" t="n">
        <f aca="false">ROUND((D4264-J4264*10000)/100,0)</f>
        <v>8</v>
      </c>
      <c r="L4264" s="224" t="n">
        <f aca="false">D4264-J4264*10000-K4264*100</f>
        <v>28</v>
      </c>
      <c r="M4264" s="325" t="n">
        <f aca="false">DATE(J4264,K4264,L4264)</f>
        <v>43340</v>
      </c>
      <c r="N4264" s="222" t="n">
        <f aca="false">M4264+E4264</f>
        <v>43340.5284375</v>
      </c>
      <c r="O4264" s="0" t="n">
        <v>98.167</v>
      </c>
      <c r="P4264" s="0" t="n">
        <v>4.096066</v>
      </c>
      <c r="Q4264" s="0" t="s">
        <v>288</v>
      </c>
    </row>
    <row r="4265" customFormat="false" ht="15" hidden="false" customHeight="false" outlineLevel="0" collapsed="false">
      <c r="A4265" s="0" t="s">
        <v>2059</v>
      </c>
      <c r="B4265" s="0" t="s">
        <v>288</v>
      </c>
      <c r="C4265" s="0" t="s">
        <v>325</v>
      </c>
      <c r="D4265" s="0" t="n">
        <v>20180828</v>
      </c>
      <c r="E4265" s="0" t="s">
        <v>2838</v>
      </c>
      <c r="F4265" s="0" t="n">
        <v>24000</v>
      </c>
      <c r="G4265" s="0" t="n">
        <v>98.712</v>
      </c>
      <c r="H4265" s="0" t="n">
        <v>3.962343</v>
      </c>
      <c r="J4265" s="224" t="n">
        <f aca="false">ROUND(D4265/10000,0)</f>
        <v>2018</v>
      </c>
      <c r="K4265" s="224" t="n">
        <f aca="false">ROUND((D4265-J4265*10000)/100,0)</f>
        <v>8</v>
      </c>
      <c r="L4265" s="224" t="n">
        <f aca="false">D4265-J4265*10000-K4265*100</f>
        <v>28</v>
      </c>
      <c r="M4265" s="325" t="n">
        <f aca="false">DATE(J4265,K4265,L4265)</f>
        <v>43340</v>
      </c>
      <c r="N4265" s="222" t="n">
        <f aca="false">M4265+E4265</f>
        <v>43340.5284375</v>
      </c>
      <c r="O4265" s="0" t="n">
        <v>98.712</v>
      </c>
      <c r="P4265" s="0" t="n">
        <v>3.962343</v>
      </c>
      <c r="Q4265" s="0" t="s">
        <v>288</v>
      </c>
    </row>
    <row r="4266" customFormat="false" ht="15" hidden="false" customHeight="false" outlineLevel="0" collapsed="false">
      <c r="A4266" s="0" t="s">
        <v>2059</v>
      </c>
      <c r="B4266" s="0" t="s">
        <v>288</v>
      </c>
      <c r="C4266" s="0" t="s">
        <v>325</v>
      </c>
      <c r="D4266" s="0" t="n">
        <v>20180828</v>
      </c>
      <c r="E4266" s="0" t="s">
        <v>2910</v>
      </c>
      <c r="F4266" s="0" t="n">
        <v>4932000</v>
      </c>
      <c r="G4266" s="0" t="n">
        <v>97.637</v>
      </c>
      <c r="H4266" s="0" t="n">
        <v>4.226941</v>
      </c>
      <c r="J4266" s="224" t="n">
        <f aca="false">ROUND(D4266/10000,0)</f>
        <v>2018</v>
      </c>
      <c r="K4266" s="224" t="n">
        <f aca="false">ROUND((D4266-J4266*10000)/100,0)</f>
        <v>8</v>
      </c>
      <c r="L4266" s="224" t="n">
        <f aca="false">D4266-J4266*10000-K4266*100</f>
        <v>28</v>
      </c>
      <c r="M4266" s="325" t="n">
        <f aca="false">DATE(J4266,K4266,L4266)</f>
        <v>43340</v>
      </c>
      <c r="N4266" s="222" t="n">
        <f aca="false">M4266+E4266</f>
        <v>43340.531400463</v>
      </c>
      <c r="O4266" s="0" t="n">
        <v>97.637</v>
      </c>
      <c r="P4266" s="0" t="n">
        <v>4.226941</v>
      </c>
      <c r="Q4266" s="0" t="s">
        <v>288</v>
      </c>
    </row>
    <row r="4267" customFormat="false" ht="15" hidden="false" customHeight="false" outlineLevel="0" collapsed="false">
      <c r="A4267" s="0" t="s">
        <v>2059</v>
      </c>
      <c r="B4267" s="0" t="s">
        <v>288</v>
      </c>
      <c r="C4267" s="0" t="s">
        <v>325</v>
      </c>
      <c r="D4267" s="0" t="n">
        <v>20180828</v>
      </c>
      <c r="E4267" s="0" t="s">
        <v>1224</v>
      </c>
      <c r="F4267" s="0" t="s">
        <v>575</v>
      </c>
      <c r="G4267" s="0" t="n">
        <v>97.637</v>
      </c>
      <c r="H4267" s="0" t="n">
        <v>4.226941</v>
      </c>
      <c r="J4267" s="224" t="n">
        <f aca="false">ROUND(D4267/10000,0)</f>
        <v>2018</v>
      </c>
      <c r="K4267" s="224" t="n">
        <f aca="false">ROUND((D4267-J4267*10000)/100,0)</f>
        <v>8</v>
      </c>
      <c r="L4267" s="224" t="n">
        <f aca="false">D4267-J4267*10000-K4267*100</f>
        <v>28</v>
      </c>
      <c r="M4267" s="325" t="n">
        <f aca="false">DATE(J4267,K4267,L4267)</f>
        <v>43340</v>
      </c>
      <c r="N4267" s="222" t="n">
        <f aca="false">M4267+E4267</f>
        <v>43340.5316435185</v>
      </c>
      <c r="O4267" s="0" t="n">
        <v>97.637</v>
      </c>
      <c r="P4267" s="0" t="n">
        <v>4.226941</v>
      </c>
      <c r="Q4267" s="0" t="s">
        <v>288</v>
      </c>
    </row>
    <row r="4268" customFormat="false" ht="15" hidden="false" customHeight="false" outlineLevel="0" collapsed="false">
      <c r="A4268" s="0" t="s">
        <v>2059</v>
      </c>
      <c r="B4268" s="0" t="s">
        <v>288</v>
      </c>
      <c r="C4268" s="0" t="s">
        <v>325</v>
      </c>
      <c r="D4268" s="0" t="n">
        <v>20180828</v>
      </c>
      <c r="E4268" s="0" t="s">
        <v>2911</v>
      </c>
      <c r="F4268" s="0" t="n">
        <v>3000</v>
      </c>
      <c r="G4268" s="0" t="n">
        <v>97.873</v>
      </c>
      <c r="H4268" s="0" t="n">
        <v>4.168563</v>
      </c>
      <c r="J4268" s="224" t="n">
        <f aca="false">ROUND(D4268/10000,0)</f>
        <v>2018</v>
      </c>
      <c r="K4268" s="224" t="n">
        <f aca="false">ROUND((D4268-J4268*10000)/100,0)</f>
        <v>8</v>
      </c>
      <c r="L4268" s="224" t="n">
        <f aca="false">D4268-J4268*10000-K4268*100</f>
        <v>28</v>
      </c>
      <c r="M4268" s="325" t="n">
        <f aca="false">DATE(J4268,K4268,L4268)</f>
        <v>43340</v>
      </c>
      <c r="N4268" s="222" t="n">
        <f aca="false">M4268+E4268</f>
        <v>43340.5330902778</v>
      </c>
      <c r="O4268" s="0" t="n">
        <v>97.873</v>
      </c>
      <c r="P4268" s="0" t="n">
        <v>4.168563</v>
      </c>
      <c r="Q4268" s="0" t="s">
        <v>288</v>
      </c>
    </row>
    <row r="4269" customFormat="false" ht="15" hidden="false" customHeight="false" outlineLevel="0" collapsed="false">
      <c r="A4269" s="0" t="s">
        <v>2059</v>
      </c>
      <c r="B4269" s="0" t="s">
        <v>288</v>
      </c>
      <c r="C4269" s="0" t="s">
        <v>325</v>
      </c>
      <c r="D4269" s="0" t="n">
        <v>20180828</v>
      </c>
      <c r="E4269" s="0" t="s">
        <v>2912</v>
      </c>
      <c r="F4269" s="0" t="n">
        <v>3000</v>
      </c>
      <c r="G4269" s="0" t="n">
        <v>97.539667</v>
      </c>
      <c r="H4269" s="0" t="n">
        <v>4.251066</v>
      </c>
      <c r="J4269" s="224" t="n">
        <f aca="false">ROUND(D4269/10000,0)</f>
        <v>2018</v>
      </c>
      <c r="K4269" s="224" t="n">
        <f aca="false">ROUND((D4269-J4269*10000)/100,0)</f>
        <v>8</v>
      </c>
      <c r="L4269" s="224" t="n">
        <f aca="false">D4269-J4269*10000-K4269*100</f>
        <v>28</v>
      </c>
      <c r="M4269" s="325" t="n">
        <f aca="false">DATE(J4269,K4269,L4269)</f>
        <v>43340</v>
      </c>
      <c r="N4269" s="222" t="n">
        <f aca="false">M4269+E4269</f>
        <v>43340.5331134259</v>
      </c>
      <c r="O4269" s="0" t="n">
        <v>97.539667</v>
      </c>
      <c r="P4269" s="0" t="n">
        <v>4.251066</v>
      </c>
      <c r="Q4269" s="0" t="s">
        <v>288</v>
      </c>
    </row>
    <row r="4270" customFormat="false" ht="15" hidden="false" customHeight="false" outlineLevel="0" collapsed="false">
      <c r="A4270" s="0" t="s">
        <v>2059</v>
      </c>
      <c r="B4270" s="0" t="s">
        <v>288</v>
      </c>
      <c r="C4270" s="0" t="s">
        <v>325</v>
      </c>
      <c r="D4270" s="0" t="n">
        <v>20180828</v>
      </c>
      <c r="E4270" s="0" t="s">
        <v>2912</v>
      </c>
      <c r="F4270" s="0" t="n">
        <v>3000</v>
      </c>
      <c r="G4270" s="0" t="n">
        <v>97.873</v>
      </c>
      <c r="H4270" s="0" t="n">
        <v>4.168563</v>
      </c>
      <c r="J4270" s="224" t="n">
        <f aca="false">ROUND(D4270/10000,0)</f>
        <v>2018</v>
      </c>
      <c r="K4270" s="224" t="n">
        <f aca="false">ROUND((D4270-J4270*10000)/100,0)</f>
        <v>8</v>
      </c>
      <c r="L4270" s="224" t="n">
        <f aca="false">D4270-J4270*10000-K4270*100</f>
        <v>28</v>
      </c>
      <c r="M4270" s="325" t="n">
        <f aca="false">DATE(J4270,K4270,L4270)</f>
        <v>43340</v>
      </c>
      <c r="N4270" s="222" t="n">
        <f aca="false">M4270+E4270</f>
        <v>43340.5331134259</v>
      </c>
      <c r="O4270" s="0" t="n">
        <v>97.873</v>
      </c>
      <c r="P4270" s="0" t="n">
        <v>4.168563</v>
      </c>
      <c r="Q4270" s="0" t="s">
        <v>288</v>
      </c>
    </row>
    <row r="4271" customFormat="false" ht="15" hidden="false" customHeight="false" outlineLevel="0" collapsed="false">
      <c r="A4271" s="0" t="s">
        <v>2059</v>
      </c>
      <c r="B4271" s="0" t="s">
        <v>288</v>
      </c>
      <c r="C4271" s="0" t="s">
        <v>325</v>
      </c>
      <c r="D4271" s="0" t="n">
        <v>20180828</v>
      </c>
      <c r="E4271" s="0" t="s">
        <v>2913</v>
      </c>
      <c r="F4271" s="0" t="s">
        <v>575</v>
      </c>
      <c r="G4271" s="0" t="n">
        <v>97.629</v>
      </c>
      <c r="H4271" s="0" t="n">
        <v>4.228923</v>
      </c>
      <c r="J4271" s="224" t="n">
        <f aca="false">ROUND(D4271/10000,0)</f>
        <v>2018</v>
      </c>
      <c r="K4271" s="224" t="n">
        <f aca="false">ROUND((D4271-J4271*10000)/100,0)</f>
        <v>8</v>
      </c>
      <c r="L4271" s="224" t="n">
        <f aca="false">D4271-J4271*10000-K4271*100</f>
        <v>28</v>
      </c>
      <c r="M4271" s="325" t="n">
        <f aca="false">DATE(J4271,K4271,L4271)</f>
        <v>43340</v>
      </c>
      <c r="N4271" s="222" t="n">
        <f aca="false">M4271+E4271</f>
        <v>43340.5376736111</v>
      </c>
      <c r="O4271" s="0" t="n">
        <v>97.629</v>
      </c>
      <c r="P4271" s="0" t="n">
        <v>4.228923</v>
      </c>
      <c r="Q4271" s="0" t="s">
        <v>288</v>
      </c>
    </row>
    <row r="4272" customFormat="false" ht="15" hidden="false" customHeight="false" outlineLevel="0" collapsed="false">
      <c r="A4272" s="0" t="s">
        <v>2059</v>
      </c>
      <c r="B4272" s="0" t="s">
        <v>288</v>
      </c>
      <c r="C4272" s="0" t="s">
        <v>325</v>
      </c>
      <c r="D4272" s="0" t="n">
        <v>20180828</v>
      </c>
      <c r="E4272" s="0" t="s">
        <v>2914</v>
      </c>
      <c r="F4272" s="0" t="n">
        <v>25000</v>
      </c>
      <c r="G4272" s="0" t="n">
        <v>97.82</v>
      </c>
      <c r="H4272" s="0" t="n">
        <v>4.181659</v>
      </c>
      <c r="J4272" s="224" t="n">
        <f aca="false">ROUND(D4272/10000,0)</f>
        <v>2018</v>
      </c>
      <c r="K4272" s="224" t="n">
        <f aca="false">ROUND((D4272-J4272*10000)/100,0)</f>
        <v>8</v>
      </c>
      <c r="L4272" s="224" t="n">
        <f aca="false">D4272-J4272*10000-K4272*100</f>
        <v>28</v>
      </c>
      <c r="M4272" s="325" t="n">
        <f aca="false">DATE(J4272,K4272,L4272)</f>
        <v>43340</v>
      </c>
      <c r="N4272" s="222" t="n">
        <f aca="false">M4272+E4272</f>
        <v>43340.5437384259</v>
      </c>
      <c r="O4272" s="0" t="n">
        <v>97.82</v>
      </c>
      <c r="P4272" s="0" t="n">
        <v>4.181659</v>
      </c>
      <c r="Q4272" s="0" t="s">
        <v>288</v>
      </c>
    </row>
    <row r="4273" customFormat="false" ht="15" hidden="false" customHeight="false" outlineLevel="0" collapsed="false">
      <c r="A4273" s="0" t="s">
        <v>2059</v>
      </c>
      <c r="B4273" s="0" t="s">
        <v>288</v>
      </c>
      <c r="C4273" s="0" t="s">
        <v>325</v>
      </c>
      <c r="D4273" s="0" t="n">
        <v>20180828</v>
      </c>
      <c r="E4273" s="0" t="s">
        <v>2914</v>
      </c>
      <c r="F4273" s="0" t="n">
        <v>25000</v>
      </c>
      <c r="G4273" s="0" t="n">
        <v>97.72</v>
      </c>
      <c r="H4273" s="0" t="n">
        <v>4.206391</v>
      </c>
      <c r="J4273" s="224" t="n">
        <f aca="false">ROUND(D4273/10000,0)</f>
        <v>2018</v>
      </c>
      <c r="K4273" s="224" t="n">
        <f aca="false">ROUND((D4273-J4273*10000)/100,0)</f>
        <v>8</v>
      </c>
      <c r="L4273" s="224" t="n">
        <f aca="false">D4273-J4273*10000-K4273*100</f>
        <v>28</v>
      </c>
      <c r="M4273" s="325" t="n">
        <f aca="false">DATE(J4273,K4273,L4273)</f>
        <v>43340</v>
      </c>
      <c r="N4273" s="222" t="n">
        <f aca="false">M4273+E4273</f>
        <v>43340.5437384259</v>
      </c>
      <c r="O4273" s="0" t="n">
        <v>97.72</v>
      </c>
      <c r="P4273" s="0" t="n">
        <v>4.206391</v>
      </c>
      <c r="Q4273" s="0" t="s">
        <v>288</v>
      </c>
    </row>
    <row r="4274" customFormat="false" ht="15" hidden="false" customHeight="false" outlineLevel="0" collapsed="false">
      <c r="A4274" s="0" t="s">
        <v>2059</v>
      </c>
      <c r="B4274" s="0" t="s">
        <v>288</v>
      </c>
      <c r="C4274" s="0" t="s">
        <v>325</v>
      </c>
      <c r="D4274" s="0" t="n">
        <v>20180828</v>
      </c>
      <c r="E4274" s="0" t="s">
        <v>2914</v>
      </c>
      <c r="F4274" s="0" t="n">
        <v>25000</v>
      </c>
      <c r="G4274" s="0" t="n">
        <v>97.72</v>
      </c>
      <c r="H4274" s="0" t="n">
        <v>4.206391</v>
      </c>
      <c r="J4274" s="224" t="n">
        <f aca="false">ROUND(D4274/10000,0)</f>
        <v>2018</v>
      </c>
      <c r="K4274" s="224" t="n">
        <f aca="false">ROUND((D4274-J4274*10000)/100,0)</f>
        <v>8</v>
      </c>
      <c r="L4274" s="224" t="n">
        <f aca="false">D4274-J4274*10000-K4274*100</f>
        <v>28</v>
      </c>
      <c r="M4274" s="325" t="n">
        <f aca="false">DATE(J4274,K4274,L4274)</f>
        <v>43340</v>
      </c>
      <c r="N4274" s="222" t="n">
        <f aca="false">M4274+E4274</f>
        <v>43340.5437384259</v>
      </c>
      <c r="O4274" s="0" t="n">
        <v>97.72</v>
      </c>
      <c r="P4274" s="0" t="n">
        <v>4.206391</v>
      </c>
      <c r="Q4274" s="0" t="s">
        <v>288</v>
      </c>
    </row>
    <row r="4275" customFormat="false" ht="15" hidden="false" customHeight="false" outlineLevel="0" collapsed="false">
      <c r="A4275" s="0" t="s">
        <v>2059</v>
      </c>
      <c r="B4275" s="0" t="s">
        <v>288</v>
      </c>
      <c r="C4275" s="0" t="s">
        <v>325</v>
      </c>
      <c r="D4275" s="0" t="n">
        <v>20180828</v>
      </c>
      <c r="E4275" s="0" t="s">
        <v>2915</v>
      </c>
      <c r="F4275" s="0" t="n">
        <v>70000</v>
      </c>
      <c r="G4275" s="0" t="n">
        <v>98.0552</v>
      </c>
      <c r="H4275" s="0" t="n">
        <v>4.123605</v>
      </c>
      <c r="J4275" s="224" t="n">
        <f aca="false">ROUND(D4275/10000,0)</f>
        <v>2018</v>
      </c>
      <c r="K4275" s="224" t="n">
        <f aca="false">ROUND((D4275-J4275*10000)/100,0)</f>
        <v>8</v>
      </c>
      <c r="L4275" s="224" t="n">
        <f aca="false">D4275-J4275*10000-K4275*100</f>
        <v>28</v>
      </c>
      <c r="M4275" s="325" t="n">
        <f aca="false">DATE(J4275,K4275,L4275)</f>
        <v>43340</v>
      </c>
      <c r="N4275" s="222" t="n">
        <f aca="false">M4275+E4275</f>
        <v>43340.5771990741</v>
      </c>
      <c r="O4275" s="0" t="n">
        <v>98.0552</v>
      </c>
      <c r="P4275" s="0" t="n">
        <v>4.123605</v>
      </c>
      <c r="Q4275" s="0" t="s">
        <v>288</v>
      </c>
    </row>
    <row r="4276" customFormat="false" ht="15" hidden="false" customHeight="false" outlineLevel="0" collapsed="false">
      <c r="A4276" s="0" t="s">
        <v>2059</v>
      </c>
      <c r="B4276" s="0" t="s">
        <v>288</v>
      </c>
      <c r="C4276" s="0" t="s">
        <v>325</v>
      </c>
      <c r="D4276" s="0" t="n">
        <v>20180828</v>
      </c>
      <c r="E4276" s="0" t="s">
        <v>2915</v>
      </c>
      <c r="F4276" s="0" t="n">
        <v>70000</v>
      </c>
      <c r="G4276" s="0" t="n">
        <v>97.7552</v>
      </c>
      <c r="H4276" s="0" t="n">
        <v>4.197682</v>
      </c>
      <c r="J4276" s="224" t="n">
        <f aca="false">ROUND(D4276/10000,0)</f>
        <v>2018</v>
      </c>
      <c r="K4276" s="224" t="n">
        <f aca="false">ROUND((D4276-J4276*10000)/100,0)</f>
        <v>8</v>
      </c>
      <c r="L4276" s="224" t="n">
        <f aca="false">D4276-J4276*10000-K4276*100</f>
        <v>28</v>
      </c>
      <c r="M4276" s="325" t="n">
        <f aca="false">DATE(J4276,K4276,L4276)</f>
        <v>43340</v>
      </c>
      <c r="N4276" s="222" t="n">
        <f aca="false">M4276+E4276</f>
        <v>43340.5771990741</v>
      </c>
      <c r="O4276" s="0" t="n">
        <v>97.7552</v>
      </c>
      <c r="P4276" s="0" t="n">
        <v>4.197682</v>
      </c>
      <c r="Q4276" s="0" t="s">
        <v>288</v>
      </c>
    </row>
    <row r="4277" customFormat="false" ht="15" hidden="false" customHeight="false" outlineLevel="0" collapsed="false">
      <c r="A4277" s="0" t="s">
        <v>2059</v>
      </c>
      <c r="B4277" s="0" t="s">
        <v>288</v>
      </c>
      <c r="C4277" s="0" t="s">
        <v>325</v>
      </c>
      <c r="D4277" s="0" t="n">
        <v>20180828</v>
      </c>
      <c r="E4277" s="0" t="s">
        <v>2916</v>
      </c>
      <c r="F4277" s="0" t="n">
        <v>10000</v>
      </c>
      <c r="G4277" s="0" t="n">
        <v>99.764</v>
      </c>
      <c r="H4277" s="0" t="n">
        <v>3.706633</v>
      </c>
      <c r="J4277" s="224" t="n">
        <f aca="false">ROUND(D4277/10000,0)</f>
        <v>2018</v>
      </c>
      <c r="K4277" s="224" t="n">
        <f aca="false">ROUND((D4277-J4277*10000)/100,0)</f>
        <v>8</v>
      </c>
      <c r="L4277" s="224" t="n">
        <f aca="false">D4277-J4277*10000-K4277*100</f>
        <v>28</v>
      </c>
      <c r="M4277" s="325" t="n">
        <f aca="false">DATE(J4277,K4277,L4277)</f>
        <v>43340</v>
      </c>
      <c r="N4277" s="222" t="n">
        <f aca="false">M4277+E4277</f>
        <v>43340.5895833333</v>
      </c>
      <c r="O4277" s="0" t="n">
        <v>99.764</v>
      </c>
      <c r="P4277" s="0" t="n">
        <v>3.706633</v>
      </c>
      <c r="Q4277" s="0" t="s">
        <v>288</v>
      </c>
    </row>
    <row r="4278" customFormat="false" ht="15" hidden="false" customHeight="false" outlineLevel="0" collapsed="false">
      <c r="A4278" s="0" t="s">
        <v>2059</v>
      </c>
      <c r="B4278" s="0" t="s">
        <v>288</v>
      </c>
      <c r="C4278" s="0" t="s">
        <v>325</v>
      </c>
      <c r="D4278" s="0" t="n">
        <v>20180828</v>
      </c>
      <c r="E4278" s="0" t="s">
        <v>2917</v>
      </c>
      <c r="F4278" s="0" t="n">
        <v>10000</v>
      </c>
      <c r="G4278" s="0" t="n">
        <v>97.764</v>
      </c>
      <c r="H4278" s="0" t="n">
        <v>4.195505</v>
      </c>
      <c r="J4278" s="224" t="n">
        <f aca="false">ROUND(D4278/10000,0)</f>
        <v>2018</v>
      </c>
      <c r="K4278" s="224" t="n">
        <f aca="false">ROUND((D4278-J4278*10000)/100,0)</f>
        <v>8</v>
      </c>
      <c r="L4278" s="224" t="n">
        <f aca="false">D4278-J4278*10000-K4278*100</f>
        <v>28</v>
      </c>
      <c r="M4278" s="325" t="n">
        <f aca="false">DATE(J4278,K4278,L4278)</f>
        <v>43340</v>
      </c>
      <c r="N4278" s="222" t="n">
        <f aca="false">M4278+E4278</f>
        <v>43340.5904166667</v>
      </c>
      <c r="O4278" s="0" t="n">
        <v>97.764</v>
      </c>
      <c r="P4278" s="0" t="n">
        <v>4.195505</v>
      </c>
      <c r="Q4278" s="0" t="s">
        <v>288</v>
      </c>
    </row>
    <row r="4279" customFormat="false" ht="15" hidden="false" customHeight="false" outlineLevel="0" collapsed="false">
      <c r="A4279" s="0" t="s">
        <v>2059</v>
      </c>
      <c r="B4279" s="0" t="s">
        <v>288</v>
      </c>
      <c r="C4279" s="0" t="s">
        <v>325</v>
      </c>
      <c r="D4279" s="0" t="n">
        <v>20180828</v>
      </c>
      <c r="E4279" s="0" t="s">
        <v>2918</v>
      </c>
      <c r="F4279" s="0" t="n">
        <v>10000</v>
      </c>
      <c r="G4279" s="0" t="n">
        <v>97.764</v>
      </c>
      <c r="H4279" s="0" t="n">
        <v>4.195505</v>
      </c>
      <c r="J4279" s="224" t="n">
        <f aca="false">ROUND(D4279/10000,0)</f>
        <v>2018</v>
      </c>
      <c r="K4279" s="224" t="n">
        <f aca="false">ROUND((D4279-J4279*10000)/100,0)</f>
        <v>8</v>
      </c>
      <c r="L4279" s="224" t="n">
        <f aca="false">D4279-J4279*10000-K4279*100</f>
        <v>28</v>
      </c>
      <c r="M4279" s="325" t="n">
        <f aca="false">DATE(J4279,K4279,L4279)</f>
        <v>43340</v>
      </c>
      <c r="N4279" s="222" t="n">
        <f aca="false">M4279+E4279</f>
        <v>43340.5905092593</v>
      </c>
      <c r="O4279" s="0" t="n">
        <v>97.764</v>
      </c>
      <c r="P4279" s="0" t="n">
        <v>4.195505</v>
      </c>
      <c r="Q4279" s="0" t="s">
        <v>288</v>
      </c>
    </row>
    <row r="4280" customFormat="false" ht="15" hidden="false" customHeight="false" outlineLevel="0" collapsed="false">
      <c r="A4280" s="0" t="s">
        <v>2059</v>
      </c>
      <c r="B4280" s="0" t="s">
        <v>288</v>
      </c>
      <c r="C4280" s="0" t="s">
        <v>325</v>
      </c>
      <c r="D4280" s="0" t="n">
        <v>20180828</v>
      </c>
      <c r="E4280" s="0" t="s">
        <v>2919</v>
      </c>
      <c r="F4280" s="0" t="n">
        <v>15000</v>
      </c>
      <c r="G4280" s="0" t="n">
        <v>97.764</v>
      </c>
      <c r="H4280" s="0" t="n">
        <v>4.195505</v>
      </c>
      <c r="J4280" s="224" t="n">
        <f aca="false">ROUND(D4280/10000,0)</f>
        <v>2018</v>
      </c>
      <c r="K4280" s="224" t="n">
        <f aca="false">ROUND((D4280-J4280*10000)/100,0)</f>
        <v>8</v>
      </c>
      <c r="L4280" s="224" t="n">
        <f aca="false">D4280-J4280*10000-K4280*100</f>
        <v>28</v>
      </c>
      <c r="M4280" s="325" t="n">
        <f aca="false">DATE(J4280,K4280,L4280)</f>
        <v>43340</v>
      </c>
      <c r="N4280" s="222" t="n">
        <f aca="false">M4280+E4280</f>
        <v>43340.5929050926</v>
      </c>
      <c r="O4280" s="0" t="n">
        <v>97.764</v>
      </c>
      <c r="P4280" s="0" t="n">
        <v>4.195505</v>
      </c>
      <c r="Q4280" s="0" t="s">
        <v>288</v>
      </c>
    </row>
    <row r="4281" customFormat="false" ht="15" hidden="false" customHeight="false" outlineLevel="0" collapsed="false">
      <c r="A4281" s="0" t="s">
        <v>2059</v>
      </c>
      <c r="B4281" s="0" t="s">
        <v>288</v>
      </c>
      <c r="C4281" s="0" t="s">
        <v>325</v>
      </c>
      <c r="D4281" s="0" t="n">
        <v>20180828</v>
      </c>
      <c r="E4281" s="0" t="s">
        <v>2919</v>
      </c>
      <c r="F4281" s="0" t="n">
        <v>15000</v>
      </c>
      <c r="G4281" s="0" t="n">
        <v>97.764</v>
      </c>
      <c r="H4281" s="0" t="n">
        <v>4.195505</v>
      </c>
      <c r="J4281" s="224" t="n">
        <f aca="false">ROUND(D4281/10000,0)</f>
        <v>2018</v>
      </c>
      <c r="K4281" s="224" t="n">
        <f aca="false">ROUND((D4281-J4281*10000)/100,0)</f>
        <v>8</v>
      </c>
      <c r="L4281" s="224" t="n">
        <f aca="false">D4281-J4281*10000-K4281*100</f>
        <v>28</v>
      </c>
      <c r="M4281" s="325" t="n">
        <f aca="false">DATE(J4281,K4281,L4281)</f>
        <v>43340</v>
      </c>
      <c r="N4281" s="222" t="n">
        <f aca="false">M4281+E4281</f>
        <v>43340.5929050926</v>
      </c>
      <c r="O4281" s="0" t="n">
        <v>97.764</v>
      </c>
      <c r="P4281" s="0" t="n">
        <v>4.195505</v>
      </c>
      <c r="Q4281" s="0" t="s">
        <v>288</v>
      </c>
    </row>
    <row r="4282" customFormat="false" ht="15" hidden="false" customHeight="false" outlineLevel="0" collapsed="false">
      <c r="A4282" s="0" t="s">
        <v>2059</v>
      </c>
      <c r="B4282" s="0" t="s">
        <v>288</v>
      </c>
      <c r="C4282" s="0" t="s">
        <v>325</v>
      </c>
      <c r="D4282" s="0" t="n">
        <v>20180828</v>
      </c>
      <c r="E4282" s="0" t="s">
        <v>2920</v>
      </c>
      <c r="F4282" s="0" t="n">
        <v>15000</v>
      </c>
      <c r="G4282" s="0" t="n">
        <v>97.764</v>
      </c>
      <c r="H4282" s="0" t="n">
        <v>4.195505</v>
      </c>
      <c r="J4282" s="224" t="n">
        <f aca="false">ROUND(D4282/10000,0)</f>
        <v>2018</v>
      </c>
      <c r="K4282" s="224" t="n">
        <f aca="false">ROUND((D4282-J4282*10000)/100,0)</f>
        <v>8</v>
      </c>
      <c r="L4282" s="224" t="n">
        <f aca="false">D4282-J4282*10000-K4282*100</f>
        <v>28</v>
      </c>
      <c r="M4282" s="325" t="n">
        <f aca="false">DATE(J4282,K4282,L4282)</f>
        <v>43340</v>
      </c>
      <c r="N4282" s="222" t="n">
        <f aca="false">M4282+E4282</f>
        <v>43340.5930324074</v>
      </c>
      <c r="O4282" s="0" t="n">
        <v>97.764</v>
      </c>
      <c r="P4282" s="0" t="n">
        <v>4.195505</v>
      </c>
      <c r="Q4282" s="0" t="s">
        <v>288</v>
      </c>
    </row>
    <row r="4283" customFormat="false" ht="15" hidden="false" customHeight="false" outlineLevel="0" collapsed="false">
      <c r="A4283" s="0" t="s">
        <v>2059</v>
      </c>
      <c r="B4283" s="0" t="s">
        <v>288</v>
      </c>
      <c r="C4283" s="0" t="s">
        <v>325</v>
      </c>
      <c r="D4283" s="0" t="n">
        <v>20180828</v>
      </c>
      <c r="E4283" s="0" t="s">
        <v>2921</v>
      </c>
      <c r="F4283" s="0" t="n">
        <v>10000</v>
      </c>
      <c r="G4283" s="0" t="n">
        <v>97.753</v>
      </c>
      <c r="H4283" s="0" t="n">
        <v>4.198226</v>
      </c>
      <c r="J4283" s="224" t="n">
        <f aca="false">ROUND(D4283/10000,0)</f>
        <v>2018</v>
      </c>
      <c r="K4283" s="224" t="n">
        <f aca="false">ROUND((D4283-J4283*10000)/100,0)</f>
        <v>8</v>
      </c>
      <c r="L4283" s="224" t="n">
        <f aca="false">D4283-J4283*10000-K4283*100</f>
        <v>28</v>
      </c>
      <c r="M4283" s="325" t="n">
        <f aca="false">DATE(J4283,K4283,L4283)</f>
        <v>43340</v>
      </c>
      <c r="N4283" s="222" t="n">
        <f aca="false">M4283+E4283</f>
        <v>43340.5991898148</v>
      </c>
      <c r="O4283" s="0" t="n">
        <v>97.753</v>
      </c>
      <c r="P4283" s="0" t="n">
        <v>4.198226</v>
      </c>
      <c r="Q4283" s="0" t="s">
        <v>288</v>
      </c>
    </row>
    <row r="4284" customFormat="false" ht="15" hidden="false" customHeight="false" outlineLevel="0" collapsed="false">
      <c r="A4284" s="0" t="s">
        <v>2059</v>
      </c>
      <c r="B4284" s="0" t="s">
        <v>288</v>
      </c>
      <c r="C4284" s="0" t="s">
        <v>325</v>
      </c>
      <c r="D4284" s="0" t="n">
        <v>20180828</v>
      </c>
      <c r="E4284" s="0" t="s">
        <v>2921</v>
      </c>
      <c r="F4284" s="0" t="n">
        <v>10000</v>
      </c>
      <c r="G4284" s="0" t="n">
        <v>97.753</v>
      </c>
      <c r="H4284" s="0" t="n">
        <v>4.198226</v>
      </c>
      <c r="J4284" s="224" t="n">
        <f aca="false">ROUND(D4284/10000,0)</f>
        <v>2018</v>
      </c>
      <c r="K4284" s="224" t="n">
        <f aca="false">ROUND((D4284-J4284*10000)/100,0)</f>
        <v>8</v>
      </c>
      <c r="L4284" s="224" t="n">
        <f aca="false">D4284-J4284*10000-K4284*100</f>
        <v>28</v>
      </c>
      <c r="M4284" s="325" t="n">
        <f aca="false">DATE(J4284,K4284,L4284)</f>
        <v>43340</v>
      </c>
      <c r="N4284" s="222" t="n">
        <f aca="false">M4284+E4284</f>
        <v>43340.5991898148</v>
      </c>
      <c r="O4284" s="0" t="n">
        <v>97.753</v>
      </c>
      <c r="P4284" s="0" t="n">
        <v>4.198226</v>
      </c>
      <c r="Q4284" s="0" t="s">
        <v>288</v>
      </c>
    </row>
    <row r="4285" customFormat="false" ht="15" hidden="false" customHeight="false" outlineLevel="0" collapsed="false">
      <c r="A4285" s="0" t="s">
        <v>2059</v>
      </c>
      <c r="B4285" s="0" t="s">
        <v>288</v>
      </c>
      <c r="C4285" s="0" t="s">
        <v>325</v>
      </c>
      <c r="D4285" s="0" t="n">
        <v>20180828</v>
      </c>
      <c r="E4285" s="0" t="s">
        <v>2756</v>
      </c>
      <c r="F4285" s="0" t="n">
        <v>10000</v>
      </c>
      <c r="G4285" s="0" t="n">
        <v>97.753</v>
      </c>
      <c r="H4285" s="0" t="n">
        <v>4.198226</v>
      </c>
      <c r="J4285" s="224" t="n">
        <f aca="false">ROUND(D4285/10000,0)</f>
        <v>2018</v>
      </c>
      <c r="K4285" s="224" t="n">
        <f aca="false">ROUND((D4285-J4285*10000)/100,0)</f>
        <v>8</v>
      </c>
      <c r="L4285" s="224" t="n">
        <f aca="false">D4285-J4285*10000-K4285*100</f>
        <v>28</v>
      </c>
      <c r="M4285" s="325" t="n">
        <f aca="false">DATE(J4285,K4285,L4285)</f>
        <v>43340</v>
      </c>
      <c r="N4285" s="222" t="n">
        <f aca="false">M4285+E4285</f>
        <v>43340.5992824074</v>
      </c>
      <c r="O4285" s="0" t="n">
        <v>97.753</v>
      </c>
      <c r="P4285" s="0" t="n">
        <v>4.198226</v>
      </c>
      <c r="Q4285" s="0" t="s">
        <v>288</v>
      </c>
    </row>
    <row r="4286" customFormat="false" ht="15" hidden="false" customHeight="false" outlineLevel="0" collapsed="false">
      <c r="A4286" s="0" t="s">
        <v>2059</v>
      </c>
      <c r="B4286" s="0" t="s">
        <v>288</v>
      </c>
      <c r="C4286" s="0" t="s">
        <v>325</v>
      </c>
      <c r="D4286" s="0" t="n">
        <v>20180828</v>
      </c>
      <c r="E4286" s="0" t="s">
        <v>2922</v>
      </c>
      <c r="F4286" s="0" t="n">
        <v>40000</v>
      </c>
      <c r="G4286" s="0" t="n">
        <v>97.7552</v>
      </c>
      <c r="H4286" s="0" t="n">
        <v>4.197682</v>
      </c>
      <c r="J4286" s="224" t="n">
        <f aca="false">ROUND(D4286/10000,0)</f>
        <v>2018</v>
      </c>
      <c r="K4286" s="224" t="n">
        <f aca="false">ROUND((D4286-J4286*10000)/100,0)</f>
        <v>8</v>
      </c>
      <c r="L4286" s="224" t="n">
        <f aca="false">D4286-J4286*10000-K4286*100</f>
        <v>28</v>
      </c>
      <c r="M4286" s="325" t="n">
        <f aca="false">DATE(J4286,K4286,L4286)</f>
        <v>43340</v>
      </c>
      <c r="N4286" s="222" t="n">
        <f aca="false">M4286+E4286</f>
        <v>43340.6001851852</v>
      </c>
      <c r="O4286" s="0" t="n">
        <v>97.7552</v>
      </c>
      <c r="P4286" s="0" t="n">
        <v>4.197682</v>
      </c>
      <c r="Q4286" s="0" t="s">
        <v>288</v>
      </c>
    </row>
    <row r="4287" customFormat="false" ht="15" hidden="false" customHeight="false" outlineLevel="0" collapsed="false">
      <c r="A4287" s="0" t="s">
        <v>2059</v>
      </c>
      <c r="B4287" s="0" t="s">
        <v>288</v>
      </c>
      <c r="C4287" s="0" t="s">
        <v>325</v>
      </c>
      <c r="D4287" s="0" t="n">
        <v>20180828</v>
      </c>
      <c r="E4287" s="0" t="s">
        <v>2922</v>
      </c>
      <c r="F4287" s="0" t="n">
        <v>40000</v>
      </c>
      <c r="G4287" s="0" t="n">
        <v>99.0992</v>
      </c>
      <c r="H4287" s="0" t="n">
        <v>3.867858</v>
      </c>
      <c r="J4287" s="224" t="n">
        <f aca="false">ROUND(D4287/10000,0)</f>
        <v>2018</v>
      </c>
      <c r="K4287" s="224" t="n">
        <f aca="false">ROUND((D4287-J4287*10000)/100,0)</f>
        <v>8</v>
      </c>
      <c r="L4287" s="224" t="n">
        <f aca="false">D4287-J4287*10000-K4287*100</f>
        <v>28</v>
      </c>
      <c r="M4287" s="325" t="n">
        <f aca="false">DATE(J4287,K4287,L4287)</f>
        <v>43340</v>
      </c>
      <c r="N4287" s="222" t="n">
        <f aca="false">M4287+E4287</f>
        <v>43340.6001851852</v>
      </c>
      <c r="O4287" s="0" t="n">
        <v>99.0992</v>
      </c>
      <c r="P4287" s="0" t="n">
        <v>3.867858</v>
      </c>
      <c r="Q4287" s="0" t="s">
        <v>288</v>
      </c>
    </row>
    <row r="4288" customFormat="false" ht="15" hidden="false" customHeight="false" outlineLevel="0" collapsed="false">
      <c r="A4288" s="0" t="s">
        <v>2059</v>
      </c>
      <c r="B4288" s="0" t="s">
        <v>288</v>
      </c>
      <c r="C4288" s="0" t="s">
        <v>325</v>
      </c>
      <c r="D4288" s="0" t="n">
        <v>20180828</v>
      </c>
      <c r="E4288" s="0" t="s">
        <v>2923</v>
      </c>
      <c r="F4288" s="0" t="n">
        <v>50000</v>
      </c>
      <c r="G4288" s="0" t="n">
        <v>97.777</v>
      </c>
      <c r="H4288" s="0" t="n">
        <v>4.19229</v>
      </c>
      <c r="J4288" s="224" t="n">
        <f aca="false">ROUND(D4288/10000,0)</f>
        <v>2018</v>
      </c>
      <c r="K4288" s="224" t="n">
        <f aca="false">ROUND((D4288-J4288*10000)/100,0)</f>
        <v>8</v>
      </c>
      <c r="L4288" s="224" t="n">
        <f aca="false">D4288-J4288*10000-K4288*100</f>
        <v>28</v>
      </c>
      <c r="M4288" s="325" t="n">
        <f aca="false">DATE(J4288,K4288,L4288)</f>
        <v>43340</v>
      </c>
      <c r="N4288" s="222" t="n">
        <f aca="false">M4288+E4288</f>
        <v>43340.6226851852</v>
      </c>
      <c r="O4288" s="0" t="n">
        <v>97.777</v>
      </c>
      <c r="P4288" s="0" t="n">
        <v>4.19229</v>
      </c>
      <c r="Q4288" s="0" t="s">
        <v>288</v>
      </c>
    </row>
    <row r="4289" customFormat="false" ht="15" hidden="false" customHeight="false" outlineLevel="0" collapsed="false">
      <c r="A4289" s="0" t="s">
        <v>2059</v>
      </c>
      <c r="B4289" s="0" t="s">
        <v>288</v>
      </c>
      <c r="C4289" s="0" t="s">
        <v>325</v>
      </c>
      <c r="D4289" s="0" t="n">
        <v>20180828</v>
      </c>
      <c r="E4289" s="0" t="s">
        <v>2923</v>
      </c>
      <c r="F4289" s="0" t="n">
        <v>50000</v>
      </c>
      <c r="G4289" s="0" t="n">
        <v>98.427</v>
      </c>
      <c r="H4289" s="0" t="n">
        <v>4.032164</v>
      </c>
      <c r="J4289" s="224" t="n">
        <f aca="false">ROUND(D4289/10000,0)</f>
        <v>2018</v>
      </c>
      <c r="K4289" s="224" t="n">
        <f aca="false">ROUND((D4289-J4289*10000)/100,0)</f>
        <v>8</v>
      </c>
      <c r="L4289" s="224" t="n">
        <f aca="false">D4289-J4289*10000-K4289*100</f>
        <v>28</v>
      </c>
      <c r="M4289" s="325" t="n">
        <f aca="false">DATE(J4289,K4289,L4289)</f>
        <v>43340</v>
      </c>
      <c r="N4289" s="222" t="n">
        <f aca="false">M4289+E4289</f>
        <v>43340.6226851852</v>
      </c>
      <c r="O4289" s="0" t="n">
        <v>98.427</v>
      </c>
      <c r="P4289" s="0" t="n">
        <v>4.032164</v>
      </c>
      <c r="Q4289" s="0" t="s">
        <v>288</v>
      </c>
    </row>
    <row r="4290" customFormat="false" ht="15" hidden="false" customHeight="false" outlineLevel="0" collapsed="false">
      <c r="A4290" s="0" t="s">
        <v>2059</v>
      </c>
      <c r="B4290" s="0" t="s">
        <v>288</v>
      </c>
      <c r="C4290" s="0" t="s">
        <v>325</v>
      </c>
      <c r="D4290" s="0" t="n">
        <v>20180828</v>
      </c>
      <c r="E4290" s="0" t="s">
        <v>2924</v>
      </c>
      <c r="F4290" s="0" t="n">
        <v>10000</v>
      </c>
      <c r="G4290" s="0" t="n">
        <v>97.777</v>
      </c>
      <c r="H4290" s="0" t="n">
        <v>4.19229</v>
      </c>
      <c r="J4290" s="224" t="n">
        <f aca="false">ROUND(D4290/10000,0)</f>
        <v>2018</v>
      </c>
      <c r="K4290" s="224" t="n">
        <f aca="false">ROUND((D4290-J4290*10000)/100,0)</f>
        <v>8</v>
      </c>
      <c r="L4290" s="224" t="n">
        <f aca="false">D4290-J4290*10000-K4290*100</f>
        <v>28</v>
      </c>
      <c r="M4290" s="325" t="n">
        <f aca="false">DATE(J4290,K4290,L4290)</f>
        <v>43340</v>
      </c>
      <c r="N4290" s="222" t="n">
        <f aca="false">M4290+E4290</f>
        <v>43340.6242708333</v>
      </c>
      <c r="O4290" s="0" t="n">
        <v>97.777</v>
      </c>
      <c r="P4290" s="0" t="n">
        <v>4.19229</v>
      </c>
      <c r="Q4290" s="0" t="s">
        <v>288</v>
      </c>
    </row>
    <row r="4291" customFormat="false" ht="15" hidden="false" customHeight="false" outlineLevel="0" collapsed="false">
      <c r="A4291" s="0" t="s">
        <v>2059</v>
      </c>
      <c r="B4291" s="0" t="s">
        <v>288</v>
      </c>
      <c r="C4291" s="0" t="s">
        <v>325</v>
      </c>
      <c r="D4291" s="0" t="n">
        <v>20180828</v>
      </c>
      <c r="E4291" s="0" t="s">
        <v>2924</v>
      </c>
      <c r="F4291" s="0" t="n">
        <v>10000</v>
      </c>
      <c r="G4291" s="0" t="n">
        <v>97.777</v>
      </c>
      <c r="H4291" s="0" t="n">
        <v>4.19229</v>
      </c>
      <c r="J4291" s="224" t="n">
        <f aca="false">ROUND(D4291/10000,0)</f>
        <v>2018</v>
      </c>
      <c r="K4291" s="224" t="n">
        <f aca="false">ROUND((D4291-J4291*10000)/100,0)</f>
        <v>8</v>
      </c>
      <c r="L4291" s="224" t="n">
        <f aca="false">D4291-J4291*10000-K4291*100</f>
        <v>28</v>
      </c>
      <c r="M4291" s="325" t="n">
        <f aca="false">DATE(J4291,K4291,L4291)</f>
        <v>43340</v>
      </c>
      <c r="N4291" s="222" t="n">
        <f aca="false">M4291+E4291</f>
        <v>43340.6242708333</v>
      </c>
      <c r="O4291" s="0" t="n">
        <v>97.777</v>
      </c>
      <c r="P4291" s="0" t="n">
        <v>4.19229</v>
      </c>
      <c r="Q4291" s="0" t="s">
        <v>288</v>
      </c>
    </row>
    <row r="4292" customFormat="false" ht="15" hidden="false" customHeight="false" outlineLevel="0" collapsed="false">
      <c r="A4292" s="0" t="s">
        <v>2059</v>
      </c>
      <c r="B4292" s="0" t="s">
        <v>288</v>
      </c>
      <c r="C4292" s="0" t="s">
        <v>325</v>
      </c>
      <c r="D4292" s="0" t="n">
        <v>20180828</v>
      </c>
      <c r="E4292" s="0" t="s">
        <v>2925</v>
      </c>
      <c r="F4292" s="0" t="n">
        <v>50000</v>
      </c>
      <c r="G4292" s="0" t="n">
        <v>97.775</v>
      </c>
      <c r="H4292" s="0" t="n">
        <v>4.192785</v>
      </c>
      <c r="J4292" s="224" t="n">
        <f aca="false">ROUND(D4292/10000,0)</f>
        <v>2018</v>
      </c>
      <c r="K4292" s="224" t="n">
        <f aca="false">ROUND((D4292-J4292*10000)/100,0)</f>
        <v>8</v>
      </c>
      <c r="L4292" s="224" t="n">
        <f aca="false">D4292-J4292*10000-K4292*100</f>
        <v>28</v>
      </c>
      <c r="M4292" s="325" t="n">
        <f aca="false">DATE(J4292,K4292,L4292)</f>
        <v>43340</v>
      </c>
      <c r="N4292" s="222" t="n">
        <f aca="false">M4292+E4292</f>
        <v>43340.6256134259</v>
      </c>
      <c r="O4292" s="0" t="n">
        <v>97.775</v>
      </c>
      <c r="P4292" s="0" t="n">
        <v>4.192785</v>
      </c>
      <c r="Q4292" s="0" t="s">
        <v>288</v>
      </c>
    </row>
    <row r="4293" customFormat="false" ht="15" hidden="false" customHeight="false" outlineLevel="0" collapsed="false">
      <c r="A4293" s="0" t="s">
        <v>2059</v>
      </c>
      <c r="B4293" s="0" t="s">
        <v>288</v>
      </c>
      <c r="C4293" s="0" t="s">
        <v>325</v>
      </c>
      <c r="D4293" s="0" t="n">
        <v>20180828</v>
      </c>
      <c r="E4293" s="0" t="s">
        <v>2925</v>
      </c>
      <c r="F4293" s="0" t="n">
        <v>50000</v>
      </c>
      <c r="G4293" s="0" t="n">
        <v>97.925</v>
      </c>
      <c r="H4293" s="0" t="n">
        <v>4.155722</v>
      </c>
      <c r="J4293" s="224" t="n">
        <f aca="false">ROUND(D4293/10000,0)</f>
        <v>2018</v>
      </c>
      <c r="K4293" s="224" t="n">
        <f aca="false">ROUND((D4293-J4293*10000)/100,0)</f>
        <v>8</v>
      </c>
      <c r="L4293" s="224" t="n">
        <f aca="false">D4293-J4293*10000-K4293*100</f>
        <v>28</v>
      </c>
      <c r="M4293" s="325" t="n">
        <f aca="false">DATE(J4293,K4293,L4293)</f>
        <v>43340</v>
      </c>
      <c r="N4293" s="222" t="n">
        <f aca="false">M4293+E4293</f>
        <v>43340.6256134259</v>
      </c>
      <c r="O4293" s="0" t="n">
        <v>97.925</v>
      </c>
      <c r="P4293" s="0" t="n">
        <v>4.155722</v>
      </c>
      <c r="Q4293" s="0" t="s">
        <v>288</v>
      </c>
    </row>
    <row r="4294" customFormat="false" ht="15" hidden="false" customHeight="false" outlineLevel="0" collapsed="false">
      <c r="A4294" s="0" t="s">
        <v>2059</v>
      </c>
      <c r="B4294" s="0" t="s">
        <v>288</v>
      </c>
      <c r="C4294" s="0" t="s">
        <v>325</v>
      </c>
      <c r="D4294" s="0" t="n">
        <v>20180828</v>
      </c>
      <c r="E4294" s="0" t="s">
        <v>2926</v>
      </c>
      <c r="F4294" s="0" t="n">
        <v>14000</v>
      </c>
      <c r="G4294" s="0" t="n">
        <v>98.763</v>
      </c>
      <c r="H4294" s="0" t="n">
        <v>3.949873</v>
      </c>
      <c r="J4294" s="224" t="n">
        <f aca="false">ROUND(D4294/10000,0)</f>
        <v>2018</v>
      </c>
      <c r="K4294" s="224" t="n">
        <f aca="false">ROUND((D4294-J4294*10000)/100,0)</f>
        <v>8</v>
      </c>
      <c r="L4294" s="224" t="n">
        <f aca="false">D4294-J4294*10000-K4294*100</f>
        <v>28</v>
      </c>
      <c r="M4294" s="325" t="n">
        <f aca="false">DATE(J4294,K4294,L4294)</f>
        <v>43340</v>
      </c>
      <c r="N4294" s="222" t="n">
        <f aca="false">M4294+E4294</f>
        <v>43340.6285069444</v>
      </c>
      <c r="O4294" s="0" t="n">
        <v>98.763</v>
      </c>
      <c r="P4294" s="0" t="n">
        <v>3.949873</v>
      </c>
      <c r="Q4294" s="0" t="s">
        <v>288</v>
      </c>
    </row>
    <row r="4295" customFormat="false" ht="15" hidden="false" customHeight="false" outlineLevel="0" collapsed="false">
      <c r="A4295" s="0" t="s">
        <v>2059</v>
      </c>
      <c r="B4295" s="0" t="s">
        <v>288</v>
      </c>
      <c r="C4295" s="0" t="s">
        <v>325</v>
      </c>
      <c r="D4295" s="0" t="n">
        <v>20180828</v>
      </c>
      <c r="E4295" s="0" t="s">
        <v>2926</v>
      </c>
      <c r="F4295" s="0" t="n">
        <v>14000</v>
      </c>
      <c r="G4295" s="0" t="n">
        <v>97.763</v>
      </c>
      <c r="H4295" s="0" t="n">
        <v>4.195753</v>
      </c>
      <c r="J4295" s="224" t="n">
        <f aca="false">ROUND(D4295/10000,0)</f>
        <v>2018</v>
      </c>
      <c r="K4295" s="224" t="n">
        <f aca="false">ROUND((D4295-J4295*10000)/100,0)</f>
        <v>8</v>
      </c>
      <c r="L4295" s="224" t="n">
        <f aca="false">D4295-J4295*10000-K4295*100</f>
        <v>28</v>
      </c>
      <c r="M4295" s="325" t="n">
        <f aca="false">DATE(J4295,K4295,L4295)</f>
        <v>43340</v>
      </c>
      <c r="N4295" s="222" t="n">
        <f aca="false">M4295+E4295</f>
        <v>43340.6285069444</v>
      </c>
      <c r="O4295" s="0" t="n">
        <v>97.763</v>
      </c>
      <c r="P4295" s="0" t="n">
        <v>4.195753</v>
      </c>
      <c r="Q4295" s="0" t="s">
        <v>288</v>
      </c>
    </row>
    <row r="4296" customFormat="false" ht="15" hidden="false" customHeight="false" outlineLevel="0" collapsed="false">
      <c r="A4296" s="0" t="s">
        <v>2059</v>
      </c>
      <c r="B4296" s="0" t="s">
        <v>288</v>
      </c>
      <c r="C4296" s="0" t="s">
        <v>325</v>
      </c>
      <c r="D4296" s="0" t="n">
        <v>20180828</v>
      </c>
      <c r="E4296" s="0" t="s">
        <v>2927</v>
      </c>
      <c r="F4296" s="0" t="n">
        <v>2000000</v>
      </c>
      <c r="G4296" s="0" t="n">
        <v>97.576</v>
      </c>
      <c r="H4296" s="0" t="n">
        <v>4.242057</v>
      </c>
      <c r="J4296" s="224" t="n">
        <f aca="false">ROUND(D4296/10000,0)</f>
        <v>2018</v>
      </c>
      <c r="K4296" s="224" t="n">
        <f aca="false">ROUND((D4296-J4296*10000)/100,0)</f>
        <v>8</v>
      </c>
      <c r="L4296" s="224" t="n">
        <f aca="false">D4296-J4296*10000-K4296*100</f>
        <v>28</v>
      </c>
      <c r="M4296" s="325" t="n">
        <f aca="false">DATE(J4296,K4296,L4296)</f>
        <v>43340</v>
      </c>
      <c r="N4296" s="222" t="n">
        <f aca="false">M4296+E4296</f>
        <v>43340.6541898148</v>
      </c>
      <c r="O4296" s="0" t="n">
        <v>97.576</v>
      </c>
      <c r="P4296" s="0" t="n">
        <v>4.242057</v>
      </c>
      <c r="Q4296" s="0" t="s">
        <v>288</v>
      </c>
    </row>
    <row r="4297" customFormat="false" ht="15" hidden="false" customHeight="false" outlineLevel="0" collapsed="false">
      <c r="A4297" s="0" t="s">
        <v>2059</v>
      </c>
      <c r="B4297" s="0" t="s">
        <v>288</v>
      </c>
      <c r="C4297" s="0" t="s">
        <v>325</v>
      </c>
      <c r="D4297" s="0" t="n">
        <v>20180828</v>
      </c>
      <c r="E4297" s="0" t="s">
        <v>2928</v>
      </c>
      <c r="F4297" s="0" t="n">
        <v>20000</v>
      </c>
      <c r="G4297" s="0" t="n">
        <v>99.28</v>
      </c>
      <c r="H4297" s="0" t="n">
        <v>3.823887</v>
      </c>
      <c r="J4297" s="224" t="n">
        <f aca="false">ROUND(D4297/10000,0)</f>
        <v>2018</v>
      </c>
      <c r="K4297" s="224" t="n">
        <f aca="false">ROUND((D4297-J4297*10000)/100,0)</f>
        <v>8</v>
      </c>
      <c r="L4297" s="224" t="n">
        <f aca="false">D4297-J4297*10000-K4297*100</f>
        <v>28</v>
      </c>
      <c r="M4297" s="325" t="n">
        <f aca="false">DATE(J4297,K4297,L4297)</f>
        <v>43340</v>
      </c>
      <c r="N4297" s="222" t="n">
        <f aca="false">M4297+E4297</f>
        <v>43340.6849537037</v>
      </c>
      <c r="O4297" s="0" t="n">
        <v>99.28</v>
      </c>
      <c r="P4297" s="0" t="n">
        <v>3.823887</v>
      </c>
      <c r="Q4297" s="0" t="s">
        <v>288</v>
      </c>
    </row>
    <row r="4298" customFormat="false" ht="15" hidden="false" customHeight="false" outlineLevel="0" collapsed="false">
      <c r="A4298" s="0" t="s">
        <v>2059</v>
      </c>
      <c r="B4298" s="0" t="s">
        <v>288</v>
      </c>
      <c r="C4298" s="0" t="s">
        <v>325</v>
      </c>
      <c r="D4298" s="0" t="n">
        <v>20180828</v>
      </c>
      <c r="E4298" s="0" t="s">
        <v>2928</v>
      </c>
      <c r="F4298" s="0" t="n">
        <v>20000</v>
      </c>
      <c r="G4298" s="0" t="n">
        <v>98.23</v>
      </c>
      <c r="H4298" s="0" t="n">
        <v>4.080564</v>
      </c>
      <c r="J4298" s="224" t="n">
        <f aca="false">ROUND(D4298/10000,0)</f>
        <v>2018</v>
      </c>
      <c r="K4298" s="224" t="n">
        <f aca="false">ROUND((D4298-J4298*10000)/100,0)</f>
        <v>8</v>
      </c>
      <c r="L4298" s="224" t="n">
        <f aca="false">D4298-J4298*10000-K4298*100</f>
        <v>28</v>
      </c>
      <c r="M4298" s="325" t="n">
        <f aca="false">DATE(J4298,K4298,L4298)</f>
        <v>43340</v>
      </c>
      <c r="N4298" s="222" t="n">
        <f aca="false">M4298+E4298</f>
        <v>43340.6849537037</v>
      </c>
      <c r="O4298" s="0" t="n">
        <v>98.23</v>
      </c>
      <c r="P4298" s="0" t="n">
        <v>4.080564</v>
      </c>
      <c r="Q4298" s="0" t="s">
        <v>288</v>
      </c>
    </row>
    <row r="4299" customFormat="false" ht="15" hidden="false" customHeight="false" outlineLevel="0" collapsed="false">
      <c r="A4299" s="0" t="s">
        <v>2059</v>
      </c>
      <c r="B4299" s="0" t="s">
        <v>288</v>
      </c>
      <c r="C4299" s="0" t="s">
        <v>325</v>
      </c>
      <c r="D4299" s="0" t="n">
        <v>20180828</v>
      </c>
      <c r="E4299" s="0" t="s">
        <v>2929</v>
      </c>
      <c r="F4299" s="0" t="n">
        <v>25000</v>
      </c>
      <c r="G4299" s="0" t="n">
        <v>97.759</v>
      </c>
      <c r="H4299" s="0" t="n">
        <v>4.196742</v>
      </c>
      <c r="J4299" s="224" t="n">
        <f aca="false">ROUND(D4299/10000,0)</f>
        <v>2018</v>
      </c>
      <c r="K4299" s="224" t="n">
        <f aca="false">ROUND((D4299-J4299*10000)/100,0)</f>
        <v>8</v>
      </c>
      <c r="L4299" s="224" t="n">
        <f aca="false">D4299-J4299*10000-K4299*100</f>
        <v>28</v>
      </c>
      <c r="M4299" s="325" t="n">
        <f aca="false">DATE(J4299,K4299,L4299)</f>
        <v>43340</v>
      </c>
      <c r="N4299" s="222" t="n">
        <f aca="false">M4299+E4299</f>
        <v>43340.7036111111</v>
      </c>
      <c r="O4299" s="0" t="n">
        <v>97.759</v>
      </c>
      <c r="P4299" s="0" t="n">
        <v>4.196742</v>
      </c>
      <c r="Q4299" s="0" t="s">
        <v>288</v>
      </c>
    </row>
    <row r="4300" customFormat="false" ht="15" hidden="false" customHeight="false" outlineLevel="0" collapsed="false">
      <c r="A4300" s="0" t="s">
        <v>2059</v>
      </c>
      <c r="B4300" s="0" t="s">
        <v>288</v>
      </c>
      <c r="C4300" s="0" t="s">
        <v>325</v>
      </c>
      <c r="D4300" s="0" t="n">
        <v>20180828</v>
      </c>
      <c r="E4300" s="0" t="s">
        <v>2929</v>
      </c>
      <c r="F4300" s="0" t="n">
        <v>25000</v>
      </c>
      <c r="G4300" s="0" t="n">
        <v>97.959</v>
      </c>
      <c r="H4300" s="0" t="n">
        <v>4.14733</v>
      </c>
      <c r="J4300" s="224" t="n">
        <f aca="false">ROUND(D4300/10000,0)</f>
        <v>2018</v>
      </c>
      <c r="K4300" s="224" t="n">
        <f aca="false">ROUND((D4300-J4300*10000)/100,0)</f>
        <v>8</v>
      </c>
      <c r="L4300" s="224" t="n">
        <f aca="false">D4300-J4300*10000-K4300*100</f>
        <v>28</v>
      </c>
      <c r="M4300" s="325" t="n">
        <f aca="false">DATE(J4300,K4300,L4300)</f>
        <v>43340</v>
      </c>
      <c r="N4300" s="222" t="n">
        <f aca="false">M4300+E4300</f>
        <v>43340.7036111111</v>
      </c>
      <c r="O4300" s="0" t="n">
        <v>97.959</v>
      </c>
      <c r="P4300" s="0" t="n">
        <v>4.14733</v>
      </c>
      <c r="Q4300" s="0" t="s">
        <v>288</v>
      </c>
    </row>
    <row r="4301" customFormat="false" ht="15" hidden="false" customHeight="false" outlineLevel="0" collapsed="false">
      <c r="A4301" s="0" t="s">
        <v>2059</v>
      </c>
      <c r="B4301" s="0" t="s">
        <v>288</v>
      </c>
      <c r="C4301" s="0" t="s">
        <v>325</v>
      </c>
      <c r="D4301" s="0" t="n">
        <v>20180829</v>
      </c>
      <c r="E4301" s="0" t="s">
        <v>2930</v>
      </c>
      <c r="F4301" s="0" t="s">
        <v>575</v>
      </c>
      <c r="G4301" s="0" t="n">
        <v>97.578</v>
      </c>
      <c r="H4301" s="0" t="n">
        <v>4.241917</v>
      </c>
      <c r="J4301" s="224" t="n">
        <f aca="false">ROUND(D4301/10000,0)</f>
        <v>2018</v>
      </c>
      <c r="K4301" s="224" t="n">
        <f aca="false">ROUND((D4301-J4301*10000)/100,0)</f>
        <v>8</v>
      </c>
      <c r="L4301" s="224" t="n">
        <f aca="false">D4301-J4301*10000-K4301*100</f>
        <v>29</v>
      </c>
      <c r="M4301" s="325" t="n">
        <f aca="false">DATE(J4301,K4301,L4301)</f>
        <v>43341</v>
      </c>
      <c r="N4301" s="222" t="n">
        <f aca="false">M4301+E4301</f>
        <v>43341.3166666667</v>
      </c>
      <c r="O4301" s="0" t="n">
        <v>97.578</v>
      </c>
      <c r="P4301" s="0" t="n">
        <v>4.241917</v>
      </c>
      <c r="Q4301" s="0" t="s">
        <v>288</v>
      </c>
    </row>
    <row r="4302" customFormat="false" ht="15" hidden="false" customHeight="false" outlineLevel="0" collapsed="false">
      <c r="A4302" s="0" t="s">
        <v>2059</v>
      </c>
      <c r="B4302" s="0" t="s">
        <v>288</v>
      </c>
      <c r="C4302" s="0" t="s">
        <v>325</v>
      </c>
      <c r="D4302" s="0" t="n">
        <v>20180829</v>
      </c>
      <c r="E4302" s="0" t="s">
        <v>2931</v>
      </c>
      <c r="F4302" s="0" t="n">
        <v>39000</v>
      </c>
      <c r="G4302" s="0" t="n">
        <v>97.62</v>
      </c>
      <c r="H4302" s="0" t="n">
        <v>4.231502</v>
      </c>
      <c r="J4302" s="224" t="n">
        <f aca="false">ROUND(D4302/10000,0)</f>
        <v>2018</v>
      </c>
      <c r="K4302" s="224" t="n">
        <f aca="false">ROUND((D4302-J4302*10000)/100,0)</f>
        <v>8</v>
      </c>
      <c r="L4302" s="224" t="n">
        <f aca="false">D4302-J4302*10000-K4302*100</f>
        <v>29</v>
      </c>
      <c r="M4302" s="325" t="n">
        <f aca="false">DATE(J4302,K4302,L4302)</f>
        <v>43341</v>
      </c>
      <c r="N4302" s="222" t="n">
        <f aca="false">M4302+E4302</f>
        <v>43341.3671643519</v>
      </c>
      <c r="O4302" s="0" t="n">
        <v>97.62</v>
      </c>
      <c r="P4302" s="0" t="n">
        <v>4.231502</v>
      </c>
      <c r="Q4302" s="0" t="s">
        <v>288</v>
      </c>
    </row>
    <row r="4303" customFormat="false" ht="15" hidden="false" customHeight="false" outlineLevel="0" collapsed="false">
      <c r="A4303" s="0" t="s">
        <v>2059</v>
      </c>
      <c r="B4303" s="0" t="s">
        <v>288</v>
      </c>
      <c r="C4303" s="0" t="s">
        <v>325</v>
      </c>
      <c r="D4303" s="0" t="n">
        <v>20180829</v>
      </c>
      <c r="E4303" s="0" t="s">
        <v>2932</v>
      </c>
      <c r="F4303" s="0" t="n">
        <v>39000</v>
      </c>
      <c r="G4303" s="0" t="n">
        <v>97.62</v>
      </c>
      <c r="H4303" s="0" t="n">
        <v>4.231502</v>
      </c>
      <c r="J4303" s="224" t="n">
        <f aca="false">ROUND(D4303/10000,0)</f>
        <v>2018</v>
      </c>
      <c r="K4303" s="224" t="n">
        <f aca="false">ROUND((D4303-J4303*10000)/100,0)</f>
        <v>8</v>
      </c>
      <c r="L4303" s="224" t="n">
        <f aca="false">D4303-J4303*10000-K4303*100</f>
        <v>29</v>
      </c>
      <c r="M4303" s="325" t="n">
        <f aca="false">DATE(J4303,K4303,L4303)</f>
        <v>43341</v>
      </c>
      <c r="N4303" s="222" t="n">
        <f aca="false">M4303+E4303</f>
        <v>43341.3671759259</v>
      </c>
      <c r="O4303" s="0" t="n">
        <v>97.62</v>
      </c>
      <c r="P4303" s="0" t="n">
        <v>4.231502</v>
      </c>
      <c r="Q4303" s="0" t="s">
        <v>288</v>
      </c>
    </row>
    <row r="4304" customFormat="false" ht="15" hidden="false" customHeight="false" outlineLevel="0" collapsed="false">
      <c r="A4304" s="0" t="s">
        <v>2059</v>
      </c>
      <c r="B4304" s="0" t="s">
        <v>288</v>
      </c>
      <c r="C4304" s="0" t="s">
        <v>325</v>
      </c>
      <c r="D4304" s="0" t="n">
        <v>20180829</v>
      </c>
      <c r="E4304" s="0" t="s">
        <v>2933</v>
      </c>
      <c r="F4304" s="0" t="n">
        <v>39000</v>
      </c>
      <c r="G4304" s="0" t="n">
        <v>97.72</v>
      </c>
      <c r="H4304" s="0" t="n">
        <v>4.206726</v>
      </c>
      <c r="J4304" s="224" t="n">
        <f aca="false">ROUND(D4304/10000,0)</f>
        <v>2018</v>
      </c>
      <c r="K4304" s="224" t="n">
        <f aca="false">ROUND((D4304-J4304*10000)/100,0)</f>
        <v>8</v>
      </c>
      <c r="L4304" s="224" t="n">
        <f aca="false">D4304-J4304*10000-K4304*100</f>
        <v>29</v>
      </c>
      <c r="M4304" s="325" t="n">
        <f aca="false">DATE(J4304,K4304,L4304)</f>
        <v>43341</v>
      </c>
      <c r="N4304" s="222" t="n">
        <f aca="false">M4304+E4304</f>
        <v>43341.3671875</v>
      </c>
      <c r="O4304" s="0" t="n">
        <v>97.72</v>
      </c>
      <c r="P4304" s="0" t="n">
        <v>4.206726</v>
      </c>
      <c r="Q4304" s="0" t="s">
        <v>288</v>
      </c>
    </row>
    <row r="4305" customFormat="false" ht="15" hidden="false" customHeight="false" outlineLevel="0" collapsed="false">
      <c r="A4305" s="0" t="s">
        <v>2059</v>
      </c>
      <c r="B4305" s="0" t="s">
        <v>288</v>
      </c>
      <c r="C4305" s="0" t="s">
        <v>325</v>
      </c>
      <c r="D4305" s="0" t="n">
        <v>20180829</v>
      </c>
      <c r="E4305" s="0" t="s">
        <v>2934</v>
      </c>
      <c r="F4305" s="0" t="n">
        <v>80000</v>
      </c>
      <c r="G4305" s="0" t="n">
        <v>97.598</v>
      </c>
      <c r="H4305" s="0" t="n">
        <v>4.236957</v>
      </c>
      <c r="J4305" s="224" t="n">
        <f aca="false">ROUND(D4305/10000,0)</f>
        <v>2018</v>
      </c>
      <c r="K4305" s="224" t="n">
        <f aca="false">ROUND((D4305-J4305*10000)/100,0)</f>
        <v>8</v>
      </c>
      <c r="L4305" s="224" t="n">
        <f aca="false">D4305-J4305*10000-K4305*100</f>
        <v>29</v>
      </c>
      <c r="M4305" s="325" t="n">
        <f aca="false">DATE(J4305,K4305,L4305)</f>
        <v>43341</v>
      </c>
      <c r="N4305" s="222" t="n">
        <f aca="false">M4305+E4305</f>
        <v>43341.4135416667</v>
      </c>
      <c r="O4305" s="0" t="n">
        <v>97.598</v>
      </c>
      <c r="P4305" s="0" t="n">
        <v>4.236957</v>
      </c>
      <c r="Q4305" s="0" t="s">
        <v>288</v>
      </c>
    </row>
    <row r="4306" customFormat="false" ht="15" hidden="false" customHeight="false" outlineLevel="0" collapsed="false">
      <c r="A4306" s="0" t="s">
        <v>2059</v>
      </c>
      <c r="B4306" s="0" t="s">
        <v>288</v>
      </c>
      <c r="C4306" s="0" t="s">
        <v>325</v>
      </c>
      <c r="D4306" s="0" t="n">
        <v>20180829</v>
      </c>
      <c r="E4306" s="0" t="s">
        <v>2935</v>
      </c>
      <c r="F4306" s="0" t="n">
        <v>40000</v>
      </c>
      <c r="G4306" s="0" t="n">
        <v>97.598</v>
      </c>
      <c r="H4306" s="0" t="n">
        <v>4.236957</v>
      </c>
      <c r="J4306" s="224" t="n">
        <f aca="false">ROUND(D4306/10000,0)</f>
        <v>2018</v>
      </c>
      <c r="K4306" s="224" t="n">
        <f aca="false">ROUND((D4306-J4306*10000)/100,0)</f>
        <v>8</v>
      </c>
      <c r="L4306" s="224" t="n">
        <f aca="false">D4306-J4306*10000-K4306*100</f>
        <v>29</v>
      </c>
      <c r="M4306" s="325" t="n">
        <f aca="false">DATE(J4306,K4306,L4306)</f>
        <v>43341</v>
      </c>
      <c r="N4306" s="222" t="n">
        <f aca="false">M4306+E4306</f>
        <v>43341.416875</v>
      </c>
      <c r="O4306" s="0" t="n">
        <v>97.598</v>
      </c>
      <c r="P4306" s="0" t="n">
        <v>4.236957</v>
      </c>
      <c r="Q4306" s="0" t="s">
        <v>288</v>
      </c>
    </row>
    <row r="4307" customFormat="false" ht="15" hidden="false" customHeight="false" outlineLevel="0" collapsed="false">
      <c r="A4307" s="0" t="s">
        <v>2059</v>
      </c>
      <c r="B4307" s="0" t="s">
        <v>288</v>
      </c>
      <c r="C4307" s="0" t="s">
        <v>325</v>
      </c>
      <c r="D4307" s="0" t="n">
        <v>20180829</v>
      </c>
      <c r="E4307" s="0" t="s">
        <v>2936</v>
      </c>
      <c r="F4307" s="0" t="n">
        <v>40000</v>
      </c>
      <c r="G4307" s="0" t="n">
        <v>97.598</v>
      </c>
      <c r="H4307" s="0" t="n">
        <v>4.236957</v>
      </c>
      <c r="J4307" s="224" t="n">
        <f aca="false">ROUND(D4307/10000,0)</f>
        <v>2018</v>
      </c>
      <c r="K4307" s="224" t="n">
        <f aca="false">ROUND((D4307-J4307*10000)/100,0)</f>
        <v>8</v>
      </c>
      <c r="L4307" s="224" t="n">
        <f aca="false">D4307-J4307*10000-K4307*100</f>
        <v>29</v>
      </c>
      <c r="M4307" s="325" t="n">
        <f aca="false">DATE(J4307,K4307,L4307)</f>
        <v>43341</v>
      </c>
      <c r="N4307" s="222" t="n">
        <f aca="false">M4307+E4307</f>
        <v>43341.4168865741</v>
      </c>
      <c r="O4307" s="0" t="n">
        <v>97.598</v>
      </c>
      <c r="P4307" s="0" t="n">
        <v>4.236957</v>
      </c>
      <c r="Q4307" s="0" t="s">
        <v>288</v>
      </c>
    </row>
    <row r="4308" customFormat="false" ht="15" hidden="false" customHeight="false" outlineLevel="0" collapsed="false">
      <c r="A4308" s="0" t="s">
        <v>2059</v>
      </c>
      <c r="B4308" s="0" t="s">
        <v>288</v>
      </c>
      <c r="C4308" s="0" t="s">
        <v>325</v>
      </c>
      <c r="D4308" s="0" t="n">
        <v>20180829</v>
      </c>
      <c r="E4308" s="0" t="s">
        <v>2937</v>
      </c>
      <c r="F4308" s="0" t="n">
        <v>300000</v>
      </c>
      <c r="G4308" s="0" t="n">
        <v>97.509</v>
      </c>
      <c r="H4308" s="0" t="n">
        <v>4.259038</v>
      </c>
      <c r="J4308" s="224" t="n">
        <f aca="false">ROUND(D4308/10000,0)</f>
        <v>2018</v>
      </c>
      <c r="K4308" s="224" t="n">
        <f aca="false">ROUND((D4308-J4308*10000)/100,0)</f>
        <v>8</v>
      </c>
      <c r="L4308" s="224" t="n">
        <f aca="false">D4308-J4308*10000-K4308*100</f>
        <v>29</v>
      </c>
      <c r="M4308" s="325" t="n">
        <f aca="false">DATE(J4308,K4308,L4308)</f>
        <v>43341</v>
      </c>
      <c r="N4308" s="222" t="n">
        <f aca="false">M4308+E4308</f>
        <v>43341.431712963</v>
      </c>
      <c r="O4308" s="0" t="n">
        <v>97.509</v>
      </c>
      <c r="P4308" s="0" t="n">
        <v>4.259038</v>
      </c>
      <c r="Q4308" s="0" t="s">
        <v>288</v>
      </c>
    </row>
    <row r="4309" customFormat="false" ht="15" hidden="false" customHeight="false" outlineLevel="0" collapsed="false">
      <c r="A4309" s="0" t="s">
        <v>2059</v>
      </c>
      <c r="B4309" s="0" t="s">
        <v>288</v>
      </c>
      <c r="C4309" s="0" t="s">
        <v>325</v>
      </c>
      <c r="D4309" s="0" t="n">
        <v>20180829</v>
      </c>
      <c r="E4309" s="0" t="s">
        <v>2938</v>
      </c>
      <c r="F4309" s="0" t="n">
        <v>450000</v>
      </c>
      <c r="G4309" s="0" t="n">
        <v>97.493</v>
      </c>
      <c r="H4309" s="0" t="n">
        <v>4.26301</v>
      </c>
      <c r="J4309" s="224" t="n">
        <f aca="false">ROUND(D4309/10000,0)</f>
        <v>2018</v>
      </c>
      <c r="K4309" s="224" t="n">
        <f aca="false">ROUND((D4309-J4309*10000)/100,0)</f>
        <v>8</v>
      </c>
      <c r="L4309" s="224" t="n">
        <f aca="false">D4309-J4309*10000-K4309*100</f>
        <v>29</v>
      </c>
      <c r="M4309" s="325" t="n">
        <f aca="false">DATE(J4309,K4309,L4309)</f>
        <v>43341</v>
      </c>
      <c r="N4309" s="222" t="n">
        <f aca="false">M4309+E4309</f>
        <v>43341.4688773148</v>
      </c>
      <c r="O4309" s="0" t="n">
        <v>97.493</v>
      </c>
      <c r="P4309" s="0" t="n">
        <v>4.26301</v>
      </c>
      <c r="Q4309" s="0" t="s">
        <v>288</v>
      </c>
    </row>
    <row r="4310" customFormat="false" ht="15" hidden="false" customHeight="false" outlineLevel="0" collapsed="false">
      <c r="A4310" s="0" t="s">
        <v>2059</v>
      </c>
      <c r="B4310" s="0" t="s">
        <v>288</v>
      </c>
      <c r="C4310" s="0" t="s">
        <v>325</v>
      </c>
      <c r="D4310" s="0" t="n">
        <v>20180829</v>
      </c>
      <c r="E4310" s="0" t="s">
        <v>2939</v>
      </c>
      <c r="F4310" s="0" t="n">
        <v>5000</v>
      </c>
      <c r="G4310" s="0" t="n">
        <v>97.591</v>
      </c>
      <c r="H4310" s="0" t="n">
        <v>4.238693</v>
      </c>
      <c r="J4310" s="224" t="n">
        <f aca="false">ROUND(D4310/10000,0)</f>
        <v>2018</v>
      </c>
      <c r="K4310" s="224" t="n">
        <f aca="false">ROUND((D4310-J4310*10000)/100,0)</f>
        <v>8</v>
      </c>
      <c r="L4310" s="224" t="n">
        <f aca="false">D4310-J4310*10000-K4310*100</f>
        <v>29</v>
      </c>
      <c r="M4310" s="325" t="n">
        <f aca="false">DATE(J4310,K4310,L4310)</f>
        <v>43341</v>
      </c>
      <c r="N4310" s="222" t="n">
        <f aca="false">M4310+E4310</f>
        <v>43341.4721875</v>
      </c>
      <c r="O4310" s="0" t="n">
        <v>97.591</v>
      </c>
      <c r="P4310" s="0" t="n">
        <v>4.238693</v>
      </c>
      <c r="Q4310" s="0" t="s">
        <v>288</v>
      </c>
    </row>
    <row r="4311" customFormat="false" ht="15" hidden="false" customHeight="false" outlineLevel="0" collapsed="false">
      <c r="A4311" s="0" t="s">
        <v>2059</v>
      </c>
      <c r="B4311" s="0" t="s">
        <v>288</v>
      </c>
      <c r="C4311" s="0" t="s">
        <v>325</v>
      </c>
      <c r="D4311" s="0" t="n">
        <v>20180829</v>
      </c>
      <c r="E4311" s="0" t="s">
        <v>2939</v>
      </c>
      <c r="F4311" s="0" t="n">
        <v>5000</v>
      </c>
      <c r="G4311" s="0" t="n">
        <v>97.791</v>
      </c>
      <c r="H4311" s="0" t="n">
        <v>4.189153</v>
      </c>
      <c r="J4311" s="224" t="n">
        <f aca="false">ROUND(D4311/10000,0)</f>
        <v>2018</v>
      </c>
      <c r="K4311" s="224" t="n">
        <f aca="false">ROUND((D4311-J4311*10000)/100,0)</f>
        <v>8</v>
      </c>
      <c r="L4311" s="224" t="n">
        <f aca="false">D4311-J4311*10000-K4311*100</f>
        <v>29</v>
      </c>
      <c r="M4311" s="325" t="n">
        <f aca="false">DATE(J4311,K4311,L4311)</f>
        <v>43341</v>
      </c>
      <c r="N4311" s="222" t="n">
        <f aca="false">M4311+E4311</f>
        <v>43341.4721875</v>
      </c>
      <c r="O4311" s="0" t="n">
        <v>97.791</v>
      </c>
      <c r="P4311" s="0" t="n">
        <v>4.189153</v>
      </c>
      <c r="Q4311" s="0" t="s">
        <v>288</v>
      </c>
    </row>
    <row r="4312" customFormat="false" ht="15" hidden="false" customHeight="false" outlineLevel="0" collapsed="false">
      <c r="A4312" s="0" t="s">
        <v>2059</v>
      </c>
      <c r="B4312" s="0" t="s">
        <v>288</v>
      </c>
      <c r="C4312" s="0" t="s">
        <v>325</v>
      </c>
      <c r="D4312" s="0" t="n">
        <v>20180829</v>
      </c>
      <c r="E4312" s="0" t="s">
        <v>2687</v>
      </c>
      <c r="F4312" s="0" t="n">
        <v>5000</v>
      </c>
      <c r="G4312" s="0" t="n">
        <v>97.584</v>
      </c>
      <c r="H4312" s="0" t="n">
        <v>4.240429</v>
      </c>
      <c r="J4312" s="224" t="n">
        <f aca="false">ROUND(D4312/10000,0)</f>
        <v>2018</v>
      </c>
      <c r="K4312" s="224" t="n">
        <f aca="false">ROUND((D4312-J4312*10000)/100,0)</f>
        <v>8</v>
      </c>
      <c r="L4312" s="224" t="n">
        <f aca="false">D4312-J4312*10000-K4312*100</f>
        <v>29</v>
      </c>
      <c r="M4312" s="325" t="n">
        <f aca="false">DATE(J4312,K4312,L4312)</f>
        <v>43341</v>
      </c>
      <c r="N4312" s="222" t="n">
        <f aca="false">M4312+E4312</f>
        <v>43341.4849074074</v>
      </c>
      <c r="O4312" s="0" t="n">
        <v>97.584</v>
      </c>
      <c r="P4312" s="0" t="n">
        <v>4.240429</v>
      </c>
      <c r="Q4312" s="0" t="s">
        <v>288</v>
      </c>
    </row>
    <row r="4313" customFormat="false" ht="15" hidden="false" customHeight="false" outlineLevel="0" collapsed="false">
      <c r="A4313" s="0" t="s">
        <v>2059</v>
      </c>
      <c r="B4313" s="0" t="s">
        <v>288</v>
      </c>
      <c r="C4313" s="0" t="s">
        <v>325</v>
      </c>
      <c r="D4313" s="0" t="n">
        <v>20180829</v>
      </c>
      <c r="E4313" s="0" t="s">
        <v>2687</v>
      </c>
      <c r="F4313" s="0" t="n">
        <v>5000</v>
      </c>
      <c r="G4313" s="0" t="n">
        <v>97.684</v>
      </c>
      <c r="H4313" s="0" t="n">
        <v>4.215642</v>
      </c>
      <c r="J4313" s="224" t="n">
        <f aca="false">ROUND(D4313/10000,0)</f>
        <v>2018</v>
      </c>
      <c r="K4313" s="224" t="n">
        <f aca="false">ROUND((D4313-J4313*10000)/100,0)</f>
        <v>8</v>
      </c>
      <c r="L4313" s="224" t="n">
        <f aca="false">D4313-J4313*10000-K4313*100</f>
        <v>29</v>
      </c>
      <c r="M4313" s="325" t="n">
        <f aca="false">DATE(J4313,K4313,L4313)</f>
        <v>43341</v>
      </c>
      <c r="N4313" s="222" t="n">
        <f aca="false">M4313+E4313</f>
        <v>43341.4849074074</v>
      </c>
      <c r="O4313" s="0" t="n">
        <v>97.684</v>
      </c>
      <c r="P4313" s="0" t="n">
        <v>4.215642</v>
      </c>
      <c r="Q4313" s="0" t="s">
        <v>288</v>
      </c>
    </row>
    <row r="4314" customFormat="false" ht="15" hidden="false" customHeight="false" outlineLevel="0" collapsed="false">
      <c r="A4314" s="0" t="s">
        <v>2059</v>
      </c>
      <c r="B4314" s="0" t="s">
        <v>288</v>
      </c>
      <c r="C4314" s="0" t="s">
        <v>325</v>
      </c>
      <c r="D4314" s="0" t="n">
        <v>20180829</v>
      </c>
      <c r="E4314" s="0" t="s">
        <v>2687</v>
      </c>
      <c r="F4314" s="0" t="n">
        <v>5000</v>
      </c>
      <c r="G4314" s="0" t="n">
        <v>97.584</v>
      </c>
      <c r="H4314" s="0" t="n">
        <v>4.240429</v>
      </c>
      <c r="J4314" s="224" t="n">
        <f aca="false">ROUND(D4314/10000,0)</f>
        <v>2018</v>
      </c>
      <c r="K4314" s="224" t="n">
        <f aca="false">ROUND((D4314-J4314*10000)/100,0)</f>
        <v>8</v>
      </c>
      <c r="L4314" s="224" t="n">
        <f aca="false">D4314-J4314*10000-K4314*100</f>
        <v>29</v>
      </c>
      <c r="M4314" s="325" t="n">
        <f aca="false">DATE(J4314,K4314,L4314)</f>
        <v>43341</v>
      </c>
      <c r="N4314" s="222" t="n">
        <f aca="false">M4314+E4314</f>
        <v>43341.4849074074</v>
      </c>
      <c r="O4314" s="0" t="n">
        <v>97.584</v>
      </c>
      <c r="P4314" s="0" t="n">
        <v>4.240429</v>
      </c>
      <c r="Q4314" s="0" t="s">
        <v>288</v>
      </c>
    </row>
    <row r="4315" customFormat="false" ht="15" hidden="false" customHeight="false" outlineLevel="0" collapsed="false">
      <c r="A4315" s="0" t="s">
        <v>2059</v>
      </c>
      <c r="B4315" s="0" t="s">
        <v>288</v>
      </c>
      <c r="C4315" s="0" t="s">
        <v>325</v>
      </c>
      <c r="D4315" s="0" t="n">
        <v>20180829</v>
      </c>
      <c r="E4315" s="0" t="s">
        <v>2940</v>
      </c>
      <c r="F4315" s="0" t="n">
        <v>20000</v>
      </c>
      <c r="G4315" s="0" t="n">
        <v>98.0995</v>
      </c>
      <c r="H4315" s="0" t="n">
        <v>4.11297</v>
      </c>
      <c r="J4315" s="224" t="n">
        <f aca="false">ROUND(D4315/10000,0)</f>
        <v>2018</v>
      </c>
      <c r="K4315" s="224" t="n">
        <f aca="false">ROUND((D4315-J4315*10000)/100,0)</f>
        <v>8</v>
      </c>
      <c r="L4315" s="224" t="n">
        <f aca="false">D4315-J4315*10000-K4315*100</f>
        <v>29</v>
      </c>
      <c r="M4315" s="325" t="n">
        <f aca="false">DATE(J4315,K4315,L4315)</f>
        <v>43341</v>
      </c>
      <c r="N4315" s="222" t="n">
        <f aca="false">M4315+E4315</f>
        <v>43341.4898148148</v>
      </c>
      <c r="O4315" s="0" t="n">
        <v>98.0995</v>
      </c>
      <c r="P4315" s="0" t="n">
        <v>4.11297</v>
      </c>
      <c r="Q4315" s="0" t="s">
        <v>288</v>
      </c>
    </row>
    <row r="4316" customFormat="false" ht="15" hidden="false" customHeight="false" outlineLevel="0" collapsed="false">
      <c r="A4316" s="0" t="s">
        <v>2059</v>
      </c>
      <c r="B4316" s="0" t="s">
        <v>288</v>
      </c>
      <c r="C4316" s="0" t="s">
        <v>325</v>
      </c>
      <c r="D4316" s="0" t="n">
        <v>20180829</v>
      </c>
      <c r="E4316" s="0" t="s">
        <v>2940</v>
      </c>
      <c r="F4316" s="0" t="n">
        <v>20000</v>
      </c>
      <c r="G4316" s="0" t="n">
        <v>97.5995</v>
      </c>
      <c r="H4316" s="0" t="n">
        <v>4.236585</v>
      </c>
      <c r="J4316" s="224" t="n">
        <f aca="false">ROUND(D4316/10000,0)</f>
        <v>2018</v>
      </c>
      <c r="K4316" s="224" t="n">
        <f aca="false">ROUND((D4316-J4316*10000)/100,0)</f>
        <v>8</v>
      </c>
      <c r="L4316" s="224" t="n">
        <f aca="false">D4316-J4316*10000-K4316*100</f>
        <v>29</v>
      </c>
      <c r="M4316" s="325" t="n">
        <f aca="false">DATE(J4316,K4316,L4316)</f>
        <v>43341</v>
      </c>
      <c r="N4316" s="222" t="n">
        <f aca="false">M4316+E4316</f>
        <v>43341.4898148148</v>
      </c>
      <c r="O4316" s="0" t="n">
        <v>97.5995</v>
      </c>
      <c r="P4316" s="0" t="n">
        <v>4.236585</v>
      </c>
      <c r="Q4316" s="0" t="s">
        <v>288</v>
      </c>
    </row>
    <row r="4317" customFormat="false" ht="15" hidden="false" customHeight="false" outlineLevel="0" collapsed="false">
      <c r="A4317" s="0" t="s">
        <v>2059</v>
      </c>
      <c r="B4317" s="0" t="s">
        <v>288</v>
      </c>
      <c r="C4317" s="0" t="s">
        <v>325</v>
      </c>
      <c r="D4317" s="0" t="n">
        <v>20180829</v>
      </c>
      <c r="E4317" s="0" t="s">
        <v>2941</v>
      </c>
      <c r="F4317" s="0" t="n">
        <v>10000</v>
      </c>
      <c r="G4317" s="0" t="n">
        <v>97.62</v>
      </c>
      <c r="H4317" s="0" t="n">
        <v>4.231502</v>
      </c>
      <c r="J4317" s="224" t="n">
        <f aca="false">ROUND(D4317/10000,0)</f>
        <v>2018</v>
      </c>
      <c r="K4317" s="224" t="n">
        <f aca="false">ROUND((D4317-J4317*10000)/100,0)</f>
        <v>8</v>
      </c>
      <c r="L4317" s="224" t="n">
        <f aca="false">D4317-J4317*10000-K4317*100</f>
        <v>29</v>
      </c>
      <c r="M4317" s="325" t="n">
        <f aca="false">DATE(J4317,K4317,L4317)</f>
        <v>43341</v>
      </c>
      <c r="N4317" s="222" t="n">
        <f aca="false">M4317+E4317</f>
        <v>43341.4944791667</v>
      </c>
      <c r="O4317" s="0" t="n">
        <v>97.62</v>
      </c>
      <c r="P4317" s="0" t="n">
        <v>4.231502</v>
      </c>
      <c r="Q4317" s="0" t="s">
        <v>288</v>
      </c>
    </row>
    <row r="4318" customFormat="false" ht="15" hidden="false" customHeight="false" outlineLevel="0" collapsed="false">
      <c r="A4318" s="0" t="s">
        <v>2059</v>
      </c>
      <c r="B4318" s="0" t="s">
        <v>288</v>
      </c>
      <c r="C4318" s="0" t="s">
        <v>325</v>
      </c>
      <c r="D4318" s="0" t="n">
        <v>20180829</v>
      </c>
      <c r="E4318" s="0" t="s">
        <v>2941</v>
      </c>
      <c r="F4318" s="0" t="n">
        <v>10000</v>
      </c>
      <c r="G4318" s="0" t="n">
        <v>98.962</v>
      </c>
      <c r="H4318" s="0" t="n">
        <v>3.90145</v>
      </c>
      <c r="J4318" s="224" t="n">
        <f aca="false">ROUND(D4318/10000,0)</f>
        <v>2018</v>
      </c>
      <c r="K4318" s="224" t="n">
        <f aca="false">ROUND((D4318-J4318*10000)/100,0)</f>
        <v>8</v>
      </c>
      <c r="L4318" s="224" t="n">
        <f aca="false">D4318-J4318*10000-K4318*100</f>
        <v>29</v>
      </c>
      <c r="M4318" s="325" t="n">
        <f aca="false">DATE(J4318,K4318,L4318)</f>
        <v>43341</v>
      </c>
      <c r="N4318" s="222" t="n">
        <f aca="false">M4318+E4318</f>
        <v>43341.4944791667</v>
      </c>
      <c r="O4318" s="0" t="n">
        <v>98.962</v>
      </c>
      <c r="P4318" s="0" t="n">
        <v>3.90145</v>
      </c>
      <c r="Q4318" s="0" t="s">
        <v>288</v>
      </c>
    </row>
    <row r="4319" customFormat="false" ht="15" hidden="false" customHeight="false" outlineLevel="0" collapsed="false">
      <c r="A4319" s="0" t="s">
        <v>2059</v>
      </c>
      <c r="B4319" s="0" t="s">
        <v>288</v>
      </c>
      <c r="C4319" s="0" t="s">
        <v>325</v>
      </c>
      <c r="D4319" s="0" t="n">
        <v>20180829</v>
      </c>
      <c r="E4319" s="0" t="s">
        <v>2942</v>
      </c>
      <c r="F4319" s="0" t="n">
        <v>10000</v>
      </c>
      <c r="G4319" s="0" t="n">
        <v>97.664</v>
      </c>
      <c r="H4319" s="0" t="n">
        <v>4.220597</v>
      </c>
      <c r="J4319" s="224" t="n">
        <f aca="false">ROUND(D4319/10000,0)</f>
        <v>2018</v>
      </c>
      <c r="K4319" s="224" t="n">
        <f aca="false">ROUND((D4319-J4319*10000)/100,0)</f>
        <v>8</v>
      </c>
      <c r="L4319" s="224" t="n">
        <f aca="false">D4319-J4319*10000-K4319*100</f>
        <v>29</v>
      </c>
      <c r="M4319" s="325" t="n">
        <f aca="false">DATE(J4319,K4319,L4319)</f>
        <v>43341</v>
      </c>
      <c r="N4319" s="222" t="n">
        <f aca="false">M4319+E4319</f>
        <v>43341.4953009259</v>
      </c>
      <c r="O4319" s="0" t="n">
        <v>97.664</v>
      </c>
      <c r="P4319" s="0" t="n">
        <v>4.220597</v>
      </c>
      <c r="Q4319" s="0" t="s">
        <v>288</v>
      </c>
    </row>
    <row r="4320" customFormat="false" ht="15" hidden="false" customHeight="false" outlineLevel="0" collapsed="false">
      <c r="A4320" s="0" t="s">
        <v>2059</v>
      </c>
      <c r="B4320" s="0" t="s">
        <v>288</v>
      </c>
      <c r="C4320" s="0" t="s">
        <v>325</v>
      </c>
      <c r="D4320" s="0" t="n">
        <v>20180829</v>
      </c>
      <c r="E4320" s="0" t="s">
        <v>2942</v>
      </c>
      <c r="F4320" s="0" t="n">
        <v>10000</v>
      </c>
      <c r="G4320" s="0" t="n">
        <v>97.664</v>
      </c>
      <c r="H4320" s="0" t="n">
        <v>4.220597</v>
      </c>
      <c r="J4320" s="224" t="n">
        <f aca="false">ROUND(D4320/10000,0)</f>
        <v>2018</v>
      </c>
      <c r="K4320" s="224" t="n">
        <f aca="false">ROUND((D4320-J4320*10000)/100,0)</f>
        <v>8</v>
      </c>
      <c r="L4320" s="224" t="n">
        <f aca="false">D4320-J4320*10000-K4320*100</f>
        <v>29</v>
      </c>
      <c r="M4320" s="325" t="n">
        <f aca="false">DATE(J4320,K4320,L4320)</f>
        <v>43341</v>
      </c>
      <c r="N4320" s="222" t="n">
        <f aca="false">M4320+E4320</f>
        <v>43341.4953009259</v>
      </c>
      <c r="O4320" s="0" t="n">
        <v>97.664</v>
      </c>
      <c r="P4320" s="0" t="n">
        <v>4.220597</v>
      </c>
      <c r="Q4320" s="0" t="s">
        <v>288</v>
      </c>
    </row>
    <row r="4321" customFormat="false" ht="15" hidden="false" customHeight="false" outlineLevel="0" collapsed="false">
      <c r="A4321" s="0" t="s">
        <v>2059</v>
      </c>
      <c r="B4321" s="0" t="s">
        <v>288</v>
      </c>
      <c r="C4321" s="0" t="s">
        <v>325</v>
      </c>
      <c r="D4321" s="0" t="n">
        <v>20180829</v>
      </c>
      <c r="E4321" s="0" t="s">
        <v>2943</v>
      </c>
      <c r="F4321" s="0" t="n">
        <v>20000</v>
      </c>
      <c r="G4321" s="0" t="n">
        <v>97.664</v>
      </c>
      <c r="H4321" s="0" t="n">
        <v>4.220597</v>
      </c>
      <c r="J4321" s="224" t="n">
        <f aca="false">ROUND(D4321/10000,0)</f>
        <v>2018</v>
      </c>
      <c r="K4321" s="224" t="n">
        <f aca="false">ROUND((D4321-J4321*10000)/100,0)</f>
        <v>8</v>
      </c>
      <c r="L4321" s="224" t="n">
        <f aca="false">D4321-J4321*10000-K4321*100</f>
        <v>29</v>
      </c>
      <c r="M4321" s="325" t="n">
        <f aca="false">DATE(J4321,K4321,L4321)</f>
        <v>43341</v>
      </c>
      <c r="N4321" s="222" t="n">
        <f aca="false">M4321+E4321</f>
        <v>43341.4955208333</v>
      </c>
      <c r="O4321" s="0" t="n">
        <v>97.664</v>
      </c>
      <c r="P4321" s="0" t="n">
        <v>4.220597</v>
      </c>
      <c r="Q4321" s="0" t="s">
        <v>288</v>
      </c>
    </row>
    <row r="4322" customFormat="false" ht="15" hidden="false" customHeight="false" outlineLevel="0" collapsed="false">
      <c r="A4322" s="0" t="s">
        <v>2059</v>
      </c>
      <c r="B4322" s="0" t="s">
        <v>288</v>
      </c>
      <c r="C4322" s="0" t="s">
        <v>325</v>
      </c>
      <c r="D4322" s="0" t="n">
        <v>20180829</v>
      </c>
      <c r="E4322" s="0" t="s">
        <v>2943</v>
      </c>
      <c r="F4322" s="0" t="n">
        <v>20000</v>
      </c>
      <c r="G4322" s="0" t="n">
        <v>97.664</v>
      </c>
      <c r="H4322" s="0" t="n">
        <v>4.220597</v>
      </c>
      <c r="J4322" s="224" t="n">
        <f aca="false">ROUND(D4322/10000,0)</f>
        <v>2018</v>
      </c>
      <c r="K4322" s="224" t="n">
        <f aca="false">ROUND((D4322-J4322*10000)/100,0)</f>
        <v>8</v>
      </c>
      <c r="L4322" s="224" t="n">
        <f aca="false">D4322-J4322*10000-K4322*100</f>
        <v>29</v>
      </c>
      <c r="M4322" s="325" t="n">
        <f aca="false">DATE(J4322,K4322,L4322)</f>
        <v>43341</v>
      </c>
      <c r="N4322" s="222" t="n">
        <f aca="false">M4322+E4322</f>
        <v>43341.4955208333</v>
      </c>
      <c r="O4322" s="0" t="n">
        <v>97.664</v>
      </c>
      <c r="P4322" s="0" t="n">
        <v>4.220597</v>
      </c>
      <c r="Q4322" s="0" t="s">
        <v>288</v>
      </c>
    </row>
    <row r="4323" customFormat="false" ht="15" hidden="false" customHeight="false" outlineLevel="0" collapsed="false">
      <c r="A4323" s="0" t="s">
        <v>2059</v>
      </c>
      <c r="B4323" s="0" t="s">
        <v>288</v>
      </c>
      <c r="C4323" s="0" t="s">
        <v>325</v>
      </c>
      <c r="D4323" s="0" t="n">
        <v>20180829</v>
      </c>
      <c r="E4323" s="0" t="s">
        <v>2944</v>
      </c>
      <c r="F4323" s="0" t="n">
        <v>30000</v>
      </c>
      <c r="G4323" s="0" t="n">
        <v>97.677</v>
      </c>
      <c r="H4323" s="0" t="n">
        <v>4.217376</v>
      </c>
      <c r="J4323" s="224" t="n">
        <f aca="false">ROUND(D4323/10000,0)</f>
        <v>2018</v>
      </c>
      <c r="K4323" s="224" t="n">
        <f aca="false">ROUND((D4323-J4323*10000)/100,0)</f>
        <v>8</v>
      </c>
      <c r="L4323" s="224" t="n">
        <f aca="false">D4323-J4323*10000-K4323*100</f>
        <v>29</v>
      </c>
      <c r="M4323" s="325" t="n">
        <f aca="false">DATE(J4323,K4323,L4323)</f>
        <v>43341</v>
      </c>
      <c r="N4323" s="222" t="n">
        <f aca="false">M4323+E4323</f>
        <v>43341.5034606482</v>
      </c>
      <c r="O4323" s="0" t="n">
        <v>97.677</v>
      </c>
      <c r="P4323" s="0" t="n">
        <v>4.217376</v>
      </c>
      <c r="Q4323" s="0" t="s">
        <v>288</v>
      </c>
    </row>
    <row r="4324" customFormat="false" ht="15" hidden="false" customHeight="false" outlineLevel="0" collapsed="false">
      <c r="A4324" s="0" t="s">
        <v>2059</v>
      </c>
      <c r="B4324" s="0" t="s">
        <v>288</v>
      </c>
      <c r="C4324" s="0" t="s">
        <v>325</v>
      </c>
      <c r="D4324" s="0" t="n">
        <v>20180829</v>
      </c>
      <c r="E4324" s="0" t="s">
        <v>2944</v>
      </c>
      <c r="F4324" s="0" t="n">
        <v>30000</v>
      </c>
      <c r="G4324" s="0" t="n">
        <v>97.799</v>
      </c>
      <c r="H4324" s="0" t="n">
        <v>4.187174</v>
      </c>
      <c r="J4324" s="224" t="n">
        <f aca="false">ROUND(D4324/10000,0)</f>
        <v>2018</v>
      </c>
      <c r="K4324" s="224" t="n">
        <f aca="false">ROUND((D4324-J4324*10000)/100,0)</f>
        <v>8</v>
      </c>
      <c r="L4324" s="224" t="n">
        <f aca="false">D4324-J4324*10000-K4324*100</f>
        <v>29</v>
      </c>
      <c r="M4324" s="325" t="n">
        <f aca="false">DATE(J4324,K4324,L4324)</f>
        <v>43341</v>
      </c>
      <c r="N4324" s="222" t="n">
        <f aca="false">M4324+E4324</f>
        <v>43341.5034606482</v>
      </c>
      <c r="O4324" s="0" t="n">
        <v>97.799</v>
      </c>
      <c r="P4324" s="0" t="n">
        <v>4.187174</v>
      </c>
      <c r="Q4324" s="0" t="s">
        <v>288</v>
      </c>
    </row>
    <row r="4325" customFormat="false" ht="15" hidden="false" customHeight="false" outlineLevel="0" collapsed="false">
      <c r="A4325" s="0" t="s">
        <v>2059</v>
      </c>
      <c r="B4325" s="0" t="s">
        <v>288</v>
      </c>
      <c r="C4325" s="0" t="s">
        <v>325</v>
      </c>
      <c r="D4325" s="0" t="n">
        <v>20180829</v>
      </c>
      <c r="E4325" s="0" t="s">
        <v>2945</v>
      </c>
      <c r="F4325" s="0" t="n">
        <v>40000</v>
      </c>
      <c r="G4325" s="0" t="n">
        <v>97.693</v>
      </c>
      <c r="H4325" s="0" t="n">
        <v>4.213413</v>
      </c>
      <c r="J4325" s="224" t="n">
        <f aca="false">ROUND(D4325/10000,0)</f>
        <v>2018</v>
      </c>
      <c r="K4325" s="224" t="n">
        <f aca="false">ROUND((D4325-J4325*10000)/100,0)</f>
        <v>8</v>
      </c>
      <c r="L4325" s="224" t="n">
        <f aca="false">D4325-J4325*10000-K4325*100</f>
        <v>29</v>
      </c>
      <c r="M4325" s="325" t="n">
        <f aca="false">DATE(J4325,K4325,L4325)</f>
        <v>43341</v>
      </c>
      <c r="N4325" s="222" t="n">
        <f aca="false">M4325+E4325</f>
        <v>43341.5039583333</v>
      </c>
      <c r="O4325" s="0" t="n">
        <v>97.693</v>
      </c>
      <c r="P4325" s="0" t="n">
        <v>4.213413</v>
      </c>
      <c r="Q4325" s="0" t="s">
        <v>288</v>
      </c>
    </row>
    <row r="4326" customFormat="false" ht="15" hidden="false" customHeight="false" outlineLevel="0" collapsed="false">
      <c r="A4326" s="0" t="s">
        <v>2059</v>
      </c>
      <c r="B4326" s="0" t="s">
        <v>288</v>
      </c>
      <c r="C4326" s="0" t="s">
        <v>325</v>
      </c>
      <c r="D4326" s="0" t="n">
        <v>20180829</v>
      </c>
      <c r="E4326" s="0" t="s">
        <v>2494</v>
      </c>
      <c r="F4326" s="0" t="n">
        <v>40000</v>
      </c>
      <c r="G4326" s="0" t="n">
        <v>97.693</v>
      </c>
      <c r="H4326" s="0" t="n">
        <v>4.213413</v>
      </c>
      <c r="J4326" s="224" t="n">
        <f aca="false">ROUND(D4326/10000,0)</f>
        <v>2018</v>
      </c>
      <c r="K4326" s="224" t="n">
        <f aca="false">ROUND((D4326-J4326*10000)/100,0)</f>
        <v>8</v>
      </c>
      <c r="L4326" s="224" t="n">
        <f aca="false">D4326-J4326*10000-K4326*100</f>
        <v>29</v>
      </c>
      <c r="M4326" s="325" t="n">
        <f aca="false">DATE(J4326,K4326,L4326)</f>
        <v>43341</v>
      </c>
      <c r="N4326" s="222" t="n">
        <f aca="false">M4326+E4326</f>
        <v>43341.5041087963</v>
      </c>
      <c r="O4326" s="0" t="n">
        <v>97.693</v>
      </c>
      <c r="P4326" s="0" t="n">
        <v>4.213413</v>
      </c>
      <c r="Q4326" s="0" t="s">
        <v>288</v>
      </c>
    </row>
    <row r="4327" customFormat="false" ht="15" hidden="false" customHeight="false" outlineLevel="0" collapsed="false">
      <c r="A4327" s="0" t="s">
        <v>2059</v>
      </c>
      <c r="B4327" s="0" t="s">
        <v>288</v>
      </c>
      <c r="C4327" s="0" t="s">
        <v>325</v>
      </c>
      <c r="D4327" s="0" t="n">
        <v>20180829</v>
      </c>
      <c r="E4327" s="0" t="s">
        <v>2946</v>
      </c>
      <c r="F4327" s="0" t="n">
        <v>15000</v>
      </c>
      <c r="G4327" s="0" t="n">
        <v>97.684</v>
      </c>
      <c r="H4327" s="0" t="n">
        <v>4.215642</v>
      </c>
      <c r="J4327" s="224" t="n">
        <f aca="false">ROUND(D4327/10000,0)</f>
        <v>2018</v>
      </c>
      <c r="K4327" s="224" t="n">
        <f aca="false">ROUND((D4327-J4327*10000)/100,0)</f>
        <v>8</v>
      </c>
      <c r="L4327" s="224" t="n">
        <f aca="false">D4327-J4327*10000-K4327*100</f>
        <v>29</v>
      </c>
      <c r="M4327" s="325" t="n">
        <f aca="false">DATE(J4327,K4327,L4327)</f>
        <v>43341</v>
      </c>
      <c r="N4327" s="222" t="n">
        <f aca="false">M4327+E4327</f>
        <v>43341.5123611111</v>
      </c>
      <c r="O4327" s="0" t="n">
        <v>97.684</v>
      </c>
      <c r="P4327" s="0" t="n">
        <v>4.215642</v>
      </c>
      <c r="Q4327" s="0" t="s">
        <v>288</v>
      </c>
    </row>
    <row r="4328" customFormat="false" ht="15" hidden="false" customHeight="false" outlineLevel="0" collapsed="false">
      <c r="A4328" s="0" t="s">
        <v>2059</v>
      </c>
      <c r="B4328" s="0" t="s">
        <v>288</v>
      </c>
      <c r="C4328" s="0" t="s">
        <v>325</v>
      </c>
      <c r="D4328" s="0" t="n">
        <v>20180829</v>
      </c>
      <c r="E4328" s="0" t="s">
        <v>2946</v>
      </c>
      <c r="F4328" s="0" t="n">
        <v>15000</v>
      </c>
      <c r="G4328" s="0" t="n">
        <v>97.684</v>
      </c>
      <c r="H4328" s="0" t="n">
        <v>4.215642</v>
      </c>
      <c r="J4328" s="224" t="n">
        <f aca="false">ROUND(D4328/10000,0)</f>
        <v>2018</v>
      </c>
      <c r="K4328" s="224" t="n">
        <f aca="false">ROUND((D4328-J4328*10000)/100,0)</f>
        <v>8</v>
      </c>
      <c r="L4328" s="224" t="n">
        <f aca="false">D4328-J4328*10000-K4328*100</f>
        <v>29</v>
      </c>
      <c r="M4328" s="325" t="n">
        <f aca="false">DATE(J4328,K4328,L4328)</f>
        <v>43341</v>
      </c>
      <c r="N4328" s="222" t="n">
        <f aca="false">M4328+E4328</f>
        <v>43341.5123611111</v>
      </c>
      <c r="O4328" s="0" t="n">
        <v>97.684</v>
      </c>
      <c r="P4328" s="0" t="n">
        <v>4.215642</v>
      </c>
      <c r="Q4328" s="0" t="s">
        <v>288</v>
      </c>
    </row>
    <row r="4329" customFormat="false" ht="15" hidden="false" customHeight="false" outlineLevel="0" collapsed="false">
      <c r="A4329" s="0" t="s">
        <v>2059</v>
      </c>
      <c r="B4329" s="0" t="s">
        <v>288</v>
      </c>
      <c r="C4329" s="0" t="s">
        <v>325</v>
      </c>
      <c r="D4329" s="0" t="n">
        <v>20180829</v>
      </c>
      <c r="E4329" s="0" t="s">
        <v>2946</v>
      </c>
      <c r="F4329" s="0" t="n">
        <v>15000</v>
      </c>
      <c r="G4329" s="0" t="n">
        <v>97.684</v>
      </c>
      <c r="H4329" s="0" t="n">
        <v>4.215642</v>
      </c>
      <c r="J4329" s="224" t="n">
        <f aca="false">ROUND(D4329/10000,0)</f>
        <v>2018</v>
      </c>
      <c r="K4329" s="224" t="n">
        <f aca="false">ROUND((D4329-J4329*10000)/100,0)</f>
        <v>8</v>
      </c>
      <c r="L4329" s="224" t="n">
        <f aca="false">D4329-J4329*10000-K4329*100</f>
        <v>29</v>
      </c>
      <c r="M4329" s="325" t="n">
        <f aca="false">DATE(J4329,K4329,L4329)</f>
        <v>43341</v>
      </c>
      <c r="N4329" s="222" t="n">
        <f aca="false">M4329+E4329</f>
        <v>43341.5123611111</v>
      </c>
      <c r="O4329" s="0" t="n">
        <v>97.684</v>
      </c>
      <c r="P4329" s="0" t="n">
        <v>4.215642</v>
      </c>
      <c r="Q4329" s="0" t="s">
        <v>288</v>
      </c>
    </row>
    <row r="4330" customFormat="false" ht="15" hidden="false" customHeight="false" outlineLevel="0" collapsed="false">
      <c r="A4330" s="0" t="s">
        <v>2059</v>
      </c>
      <c r="B4330" s="0" t="s">
        <v>288</v>
      </c>
      <c r="C4330" s="0" t="s">
        <v>325</v>
      </c>
      <c r="D4330" s="0" t="n">
        <v>20180829</v>
      </c>
      <c r="E4330" s="0" t="s">
        <v>2947</v>
      </c>
      <c r="F4330" s="0" t="s">
        <v>575</v>
      </c>
      <c r="G4330" s="0" t="n">
        <v>97.683</v>
      </c>
      <c r="H4330" s="0" t="n">
        <v>4.21589</v>
      </c>
      <c r="J4330" s="224" t="n">
        <f aca="false">ROUND(D4330/10000,0)</f>
        <v>2018</v>
      </c>
      <c r="K4330" s="224" t="n">
        <f aca="false">ROUND((D4330-J4330*10000)/100,0)</f>
        <v>8</v>
      </c>
      <c r="L4330" s="224" t="n">
        <f aca="false">D4330-J4330*10000-K4330*100</f>
        <v>29</v>
      </c>
      <c r="M4330" s="325" t="n">
        <f aca="false">DATE(J4330,K4330,L4330)</f>
        <v>43341</v>
      </c>
      <c r="N4330" s="222" t="n">
        <f aca="false">M4330+E4330</f>
        <v>43341.5145717593</v>
      </c>
      <c r="O4330" s="0" t="n">
        <v>97.683</v>
      </c>
      <c r="P4330" s="0" t="n">
        <v>4.21589</v>
      </c>
      <c r="Q4330" s="0" t="s">
        <v>288</v>
      </c>
    </row>
    <row r="4331" customFormat="false" ht="15" hidden="false" customHeight="false" outlineLevel="0" collapsed="false">
      <c r="A4331" s="0" t="s">
        <v>2059</v>
      </c>
      <c r="B4331" s="0" t="s">
        <v>288</v>
      </c>
      <c r="C4331" s="0" t="s">
        <v>325</v>
      </c>
      <c r="D4331" s="0" t="n">
        <v>20180829</v>
      </c>
      <c r="E4331" s="0" t="s">
        <v>2948</v>
      </c>
      <c r="F4331" s="0" t="n">
        <v>125000</v>
      </c>
      <c r="G4331" s="0" t="n">
        <v>97.69</v>
      </c>
      <c r="H4331" s="0" t="n">
        <v>4.214156</v>
      </c>
      <c r="J4331" s="224" t="n">
        <f aca="false">ROUND(D4331/10000,0)</f>
        <v>2018</v>
      </c>
      <c r="K4331" s="224" t="n">
        <f aca="false">ROUND((D4331-J4331*10000)/100,0)</f>
        <v>8</v>
      </c>
      <c r="L4331" s="224" t="n">
        <f aca="false">D4331-J4331*10000-K4331*100</f>
        <v>29</v>
      </c>
      <c r="M4331" s="325" t="n">
        <f aca="false">DATE(J4331,K4331,L4331)</f>
        <v>43341</v>
      </c>
      <c r="N4331" s="222" t="n">
        <f aca="false">M4331+E4331</f>
        <v>43341.5362152778</v>
      </c>
      <c r="O4331" s="0" t="n">
        <v>97.69</v>
      </c>
      <c r="P4331" s="0" t="n">
        <v>4.214156</v>
      </c>
      <c r="Q4331" s="0" t="s">
        <v>288</v>
      </c>
    </row>
    <row r="4332" customFormat="false" ht="15" hidden="false" customHeight="false" outlineLevel="0" collapsed="false">
      <c r="A4332" s="0" t="s">
        <v>2059</v>
      </c>
      <c r="B4332" s="0" t="s">
        <v>288</v>
      </c>
      <c r="C4332" s="0" t="s">
        <v>325</v>
      </c>
      <c r="D4332" s="0" t="n">
        <v>20180829</v>
      </c>
      <c r="E4332" s="0" t="s">
        <v>2949</v>
      </c>
      <c r="F4332" s="0" t="n">
        <v>125000</v>
      </c>
      <c r="G4332" s="0" t="n">
        <v>99.033</v>
      </c>
      <c r="H4332" s="0" t="n">
        <v>3.884134</v>
      </c>
      <c r="J4332" s="224" t="n">
        <f aca="false">ROUND(D4332/10000,0)</f>
        <v>2018</v>
      </c>
      <c r="K4332" s="224" t="n">
        <f aca="false">ROUND((D4332-J4332*10000)/100,0)</f>
        <v>8</v>
      </c>
      <c r="L4332" s="224" t="n">
        <f aca="false">D4332-J4332*10000-K4332*100</f>
        <v>29</v>
      </c>
      <c r="M4332" s="325" t="n">
        <f aca="false">DATE(J4332,K4332,L4332)</f>
        <v>43341</v>
      </c>
      <c r="N4332" s="222" t="n">
        <f aca="false">M4332+E4332</f>
        <v>43341.5362268519</v>
      </c>
      <c r="O4332" s="0" t="n">
        <v>99.033</v>
      </c>
      <c r="P4332" s="0" t="n">
        <v>3.884134</v>
      </c>
      <c r="Q4332" s="0" t="s">
        <v>288</v>
      </c>
    </row>
    <row r="4333" customFormat="false" ht="15" hidden="false" customHeight="false" outlineLevel="0" collapsed="false">
      <c r="A4333" s="0" t="s">
        <v>2059</v>
      </c>
      <c r="B4333" s="0" t="s">
        <v>288</v>
      </c>
      <c r="C4333" s="0" t="s">
        <v>325</v>
      </c>
      <c r="D4333" s="0" t="n">
        <v>20180829</v>
      </c>
      <c r="E4333" s="0" t="s">
        <v>2950</v>
      </c>
      <c r="F4333" s="0" t="n">
        <v>18000</v>
      </c>
      <c r="G4333" s="0" t="n">
        <v>97.654</v>
      </c>
      <c r="H4333" s="0" t="n">
        <v>4.223075</v>
      </c>
      <c r="J4333" s="224" t="n">
        <f aca="false">ROUND(D4333/10000,0)</f>
        <v>2018</v>
      </c>
      <c r="K4333" s="224" t="n">
        <f aca="false">ROUND((D4333-J4333*10000)/100,0)</f>
        <v>8</v>
      </c>
      <c r="L4333" s="224" t="n">
        <f aca="false">D4333-J4333*10000-K4333*100</f>
        <v>29</v>
      </c>
      <c r="M4333" s="325" t="n">
        <f aca="false">DATE(J4333,K4333,L4333)</f>
        <v>43341</v>
      </c>
      <c r="N4333" s="222" t="n">
        <f aca="false">M4333+E4333</f>
        <v>43341.5476967593</v>
      </c>
      <c r="O4333" s="0" t="n">
        <v>97.654</v>
      </c>
      <c r="P4333" s="0" t="n">
        <v>4.223075</v>
      </c>
      <c r="Q4333" s="0" t="s">
        <v>288</v>
      </c>
    </row>
    <row r="4334" customFormat="false" ht="15" hidden="false" customHeight="false" outlineLevel="0" collapsed="false">
      <c r="A4334" s="0" t="s">
        <v>2059</v>
      </c>
      <c r="B4334" s="0" t="s">
        <v>288</v>
      </c>
      <c r="C4334" s="0" t="s">
        <v>325</v>
      </c>
      <c r="D4334" s="0" t="n">
        <v>20180829</v>
      </c>
      <c r="E4334" s="0" t="s">
        <v>2950</v>
      </c>
      <c r="F4334" s="0" t="n">
        <v>18000</v>
      </c>
      <c r="G4334" s="0" t="n">
        <v>97.654</v>
      </c>
      <c r="H4334" s="0" t="n">
        <v>4.223075</v>
      </c>
      <c r="J4334" s="224" t="n">
        <f aca="false">ROUND(D4334/10000,0)</f>
        <v>2018</v>
      </c>
      <c r="K4334" s="224" t="n">
        <f aca="false">ROUND((D4334-J4334*10000)/100,0)</f>
        <v>8</v>
      </c>
      <c r="L4334" s="224" t="n">
        <f aca="false">D4334-J4334*10000-K4334*100</f>
        <v>29</v>
      </c>
      <c r="M4334" s="325" t="n">
        <f aca="false">DATE(J4334,K4334,L4334)</f>
        <v>43341</v>
      </c>
      <c r="N4334" s="222" t="n">
        <f aca="false">M4334+E4334</f>
        <v>43341.5476967593</v>
      </c>
      <c r="O4334" s="0" t="n">
        <v>97.654</v>
      </c>
      <c r="P4334" s="0" t="n">
        <v>4.223075</v>
      </c>
      <c r="Q4334" s="0" t="s">
        <v>288</v>
      </c>
    </row>
    <row r="4335" customFormat="false" ht="15" hidden="false" customHeight="false" outlineLevel="0" collapsed="false">
      <c r="A4335" s="0" t="s">
        <v>2059</v>
      </c>
      <c r="B4335" s="0" t="s">
        <v>288</v>
      </c>
      <c r="C4335" s="0" t="s">
        <v>325</v>
      </c>
      <c r="D4335" s="0" t="n">
        <v>20180829</v>
      </c>
      <c r="E4335" s="0" t="s">
        <v>2951</v>
      </c>
      <c r="F4335" s="0" t="n">
        <v>5000</v>
      </c>
      <c r="G4335" s="0" t="n">
        <v>97.73</v>
      </c>
      <c r="H4335" s="0" t="n">
        <v>4.20425</v>
      </c>
      <c r="J4335" s="224" t="n">
        <f aca="false">ROUND(D4335/10000,0)</f>
        <v>2018</v>
      </c>
      <c r="K4335" s="224" t="n">
        <f aca="false">ROUND((D4335-J4335*10000)/100,0)</f>
        <v>8</v>
      </c>
      <c r="L4335" s="224" t="n">
        <f aca="false">D4335-J4335*10000-K4335*100</f>
        <v>29</v>
      </c>
      <c r="M4335" s="325" t="n">
        <f aca="false">DATE(J4335,K4335,L4335)</f>
        <v>43341</v>
      </c>
      <c r="N4335" s="222" t="n">
        <f aca="false">M4335+E4335</f>
        <v>43341.5660069444</v>
      </c>
      <c r="O4335" s="0" t="n">
        <v>97.73</v>
      </c>
      <c r="P4335" s="0" t="n">
        <v>4.20425</v>
      </c>
      <c r="Q4335" s="0" t="s">
        <v>288</v>
      </c>
    </row>
    <row r="4336" customFormat="false" ht="15" hidden="false" customHeight="false" outlineLevel="0" collapsed="false">
      <c r="A4336" s="0" t="s">
        <v>2059</v>
      </c>
      <c r="B4336" s="0" t="s">
        <v>288</v>
      </c>
      <c r="C4336" s="0" t="s">
        <v>325</v>
      </c>
      <c r="D4336" s="0" t="n">
        <v>20180829</v>
      </c>
      <c r="E4336" s="0" t="s">
        <v>2952</v>
      </c>
      <c r="F4336" s="0" t="n">
        <v>5000</v>
      </c>
      <c r="G4336" s="0" t="n">
        <v>97.73</v>
      </c>
      <c r="H4336" s="0" t="n">
        <v>4.20425</v>
      </c>
      <c r="J4336" s="224" t="n">
        <f aca="false">ROUND(D4336/10000,0)</f>
        <v>2018</v>
      </c>
      <c r="K4336" s="224" t="n">
        <f aca="false">ROUND((D4336-J4336*10000)/100,0)</f>
        <v>8</v>
      </c>
      <c r="L4336" s="224" t="n">
        <f aca="false">D4336-J4336*10000-K4336*100</f>
        <v>29</v>
      </c>
      <c r="M4336" s="325" t="n">
        <f aca="false">DATE(J4336,K4336,L4336)</f>
        <v>43341</v>
      </c>
      <c r="N4336" s="222" t="n">
        <f aca="false">M4336+E4336</f>
        <v>43341.5660648148</v>
      </c>
      <c r="O4336" s="0" t="n">
        <v>97.73</v>
      </c>
      <c r="P4336" s="0" t="n">
        <v>4.20425</v>
      </c>
      <c r="Q4336" s="0" t="s">
        <v>288</v>
      </c>
    </row>
    <row r="4337" customFormat="false" ht="15" hidden="false" customHeight="false" outlineLevel="0" collapsed="false">
      <c r="A4337" s="0" t="s">
        <v>2059</v>
      </c>
      <c r="B4337" s="0" t="s">
        <v>288</v>
      </c>
      <c r="C4337" s="0" t="s">
        <v>325</v>
      </c>
      <c r="D4337" s="0" t="n">
        <v>20180829</v>
      </c>
      <c r="E4337" s="0" t="s">
        <v>2952</v>
      </c>
      <c r="F4337" s="0" t="n">
        <v>5000</v>
      </c>
      <c r="G4337" s="0" t="n">
        <v>97.73</v>
      </c>
      <c r="H4337" s="0" t="n">
        <v>4.20425</v>
      </c>
      <c r="J4337" s="224" t="n">
        <f aca="false">ROUND(D4337/10000,0)</f>
        <v>2018</v>
      </c>
      <c r="K4337" s="224" t="n">
        <f aca="false">ROUND((D4337-J4337*10000)/100,0)</f>
        <v>8</v>
      </c>
      <c r="L4337" s="224" t="n">
        <f aca="false">D4337-J4337*10000-K4337*100</f>
        <v>29</v>
      </c>
      <c r="M4337" s="325" t="n">
        <f aca="false">DATE(J4337,K4337,L4337)</f>
        <v>43341</v>
      </c>
      <c r="N4337" s="222" t="n">
        <f aca="false">M4337+E4337</f>
        <v>43341.5660648148</v>
      </c>
      <c r="O4337" s="0" t="n">
        <v>97.73</v>
      </c>
      <c r="P4337" s="0" t="n">
        <v>4.20425</v>
      </c>
      <c r="Q4337" s="0" t="s">
        <v>288</v>
      </c>
    </row>
    <row r="4338" customFormat="false" ht="15" hidden="false" customHeight="false" outlineLevel="0" collapsed="false">
      <c r="A4338" s="0" t="s">
        <v>2059</v>
      </c>
      <c r="B4338" s="0" t="s">
        <v>288</v>
      </c>
      <c r="C4338" s="0" t="s">
        <v>325</v>
      </c>
      <c r="D4338" s="0" t="n">
        <v>20180829</v>
      </c>
      <c r="E4338" s="0" t="s">
        <v>2953</v>
      </c>
      <c r="F4338" s="0" t="n">
        <v>40000</v>
      </c>
      <c r="G4338" s="0" t="n">
        <v>97.97</v>
      </c>
      <c r="H4338" s="0" t="n">
        <v>4.144916</v>
      </c>
      <c r="J4338" s="224" t="n">
        <f aca="false">ROUND(D4338/10000,0)</f>
        <v>2018</v>
      </c>
      <c r="K4338" s="224" t="n">
        <f aca="false">ROUND((D4338-J4338*10000)/100,0)</f>
        <v>8</v>
      </c>
      <c r="L4338" s="224" t="n">
        <f aca="false">D4338-J4338*10000-K4338*100</f>
        <v>29</v>
      </c>
      <c r="M4338" s="325" t="n">
        <f aca="false">DATE(J4338,K4338,L4338)</f>
        <v>43341</v>
      </c>
      <c r="N4338" s="222" t="n">
        <f aca="false">M4338+E4338</f>
        <v>43341.5752662037</v>
      </c>
      <c r="O4338" s="0" t="n">
        <v>97.97</v>
      </c>
      <c r="P4338" s="0" t="n">
        <v>4.144916</v>
      </c>
      <c r="Q4338" s="0" t="s">
        <v>288</v>
      </c>
    </row>
    <row r="4339" customFormat="false" ht="15" hidden="false" customHeight="false" outlineLevel="0" collapsed="false">
      <c r="A4339" s="0" t="s">
        <v>2059</v>
      </c>
      <c r="B4339" s="0" t="s">
        <v>288</v>
      </c>
      <c r="C4339" s="0" t="s">
        <v>325</v>
      </c>
      <c r="D4339" s="0" t="n">
        <v>20180829</v>
      </c>
      <c r="E4339" s="0" t="s">
        <v>2953</v>
      </c>
      <c r="F4339" s="0" t="n">
        <v>40000</v>
      </c>
      <c r="G4339" s="0" t="n">
        <v>97.72</v>
      </c>
      <c r="H4339" s="0" t="n">
        <v>4.206726</v>
      </c>
      <c r="J4339" s="224" t="n">
        <f aca="false">ROUND(D4339/10000,0)</f>
        <v>2018</v>
      </c>
      <c r="K4339" s="224" t="n">
        <f aca="false">ROUND((D4339-J4339*10000)/100,0)</f>
        <v>8</v>
      </c>
      <c r="L4339" s="224" t="n">
        <f aca="false">D4339-J4339*10000-K4339*100</f>
        <v>29</v>
      </c>
      <c r="M4339" s="325" t="n">
        <f aca="false">DATE(J4339,K4339,L4339)</f>
        <v>43341</v>
      </c>
      <c r="N4339" s="222" t="n">
        <f aca="false">M4339+E4339</f>
        <v>43341.5752662037</v>
      </c>
      <c r="O4339" s="0" t="n">
        <v>97.72</v>
      </c>
      <c r="P4339" s="0" t="n">
        <v>4.206726</v>
      </c>
      <c r="Q4339" s="0" t="s">
        <v>288</v>
      </c>
    </row>
    <row r="4340" customFormat="false" ht="15" hidden="false" customHeight="false" outlineLevel="0" collapsed="false">
      <c r="A4340" s="0" t="s">
        <v>2059</v>
      </c>
      <c r="B4340" s="0" t="s">
        <v>288</v>
      </c>
      <c r="C4340" s="0" t="s">
        <v>325</v>
      </c>
      <c r="D4340" s="0" t="n">
        <v>20180829</v>
      </c>
      <c r="E4340" s="0" t="s">
        <v>2954</v>
      </c>
      <c r="F4340" s="0" t="n">
        <v>5000</v>
      </c>
      <c r="G4340" s="0" t="n">
        <v>97.72</v>
      </c>
      <c r="H4340" s="0" t="n">
        <v>4.206726</v>
      </c>
      <c r="J4340" s="224" t="n">
        <f aca="false">ROUND(D4340/10000,0)</f>
        <v>2018</v>
      </c>
      <c r="K4340" s="224" t="n">
        <f aca="false">ROUND((D4340-J4340*10000)/100,0)</f>
        <v>8</v>
      </c>
      <c r="L4340" s="224" t="n">
        <f aca="false">D4340-J4340*10000-K4340*100</f>
        <v>29</v>
      </c>
      <c r="M4340" s="325" t="n">
        <f aca="false">DATE(J4340,K4340,L4340)</f>
        <v>43341</v>
      </c>
      <c r="N4340" s="222" t="n">
        <f aca="false">M4340+E4340</f>
        <v>43341.5823842593</v>
      </c>
      <c r="O4340" s="0" t="n">
        <v>97.72</v>
      </c>
      <c r="P4340" s="0" t="n">
        <v>4.206726</v>
      </c>
      <c r="Q4340" s="0" t="s">
        <v>288</v>
      </c>
    </row>
    <row r="4341" customFormat="false" ht="15" hidden="false" customHeight="false" outlineLevel="0" collapsed="false">
      <c r="A4341" s="0" t="s">
        <v>2059</v>
      </c>
      <c r="B4341" s="0" t="s">
        <v>288</v>
      </c>
      <c r="C4341" s="0" t="s">
        <v>325</v>
      </c>
      <c r="D4341" s="0" t="n">
        <v>20180829</v>
      </c>
      <c r="E4341" s="0" t="s">
        <v>2955</v>
      </c>
      <c r="F4341" s="0" t="n">
        <v>5000</v>
      </c>
      <c r="G4341" s="0" t="n">
        <v>97.72</v>
      </c>
      <c r="H4341" s="0" t="n">
        <v>4.206726</v>
      </c>
      <c r="J4341" s="224" t="n">
        <f aca="false">ROUND(D4341/10000,0)</f>
        <v>2018</v>
      </c>
      <c r="K4341" s="224" t="n">
        <f aca="false">ROUND((D4341-J4341*10000)/100,0)</f>
        <v>8</v>
      </c>
      <c r="L4341" s="224" t="n">
        <f aca="false">D4341-J4341*10000-K4341*100</f>
        <v>29</v>
      </c>
      <c r="M4341" s="325" t="n">
        <f aca="false">DATE(J4341,K4341,L4341)</f>
        <v>43341</v>
      </c>
      <c r="N4341" s="222" t="n">
        <f aca="false">M4341+E4341</f>
        <v>43341.5824074074</v>
      </c>
      <c r="O4341" s="0" t="n">
        <v>97.72</v>
      </c>
      <c r="P4341" s="0" t="n">
        <v>4.206726</v>
      </c>
      <c r="Q4341" s="0" t="s">
        <v>288</v>
      </c>
    </row>
    <row r="4342" customFormat="false" ht="15" hidden="false" customHeight="false" outlineLevel="0" collapsed="false">
      <c r="A4342" s="0" t="s">
        <v>2059</v>
      </c>
      <c r="B4342" s="0" t="s">
        <v>288</v>
      </c>
      <c r="C4342" s="0" t="s">
        <v>325</v>
      </c>
      <c r="D4342" s="0" t="n">
        <v>20180829</v>
      </c>
      <c r="E4342" s="0" t="s">
        <v>2955</v>
      </c>
      <c r="F4342" s="0" t="n">
        <v>5000</v>
      </c>
      <c r="G4342" s="0" t="n">
        <v>97.72</v>
      </c>
      <c r="H4342" s="0" t="n">
        <v>4.206726</v>
      </c>
      <c r="J4342" s="224" t="n">
        <f aca="false">ROUND(D4342/10000,0)</f>
        <v>2018</v>
      </c>
      <c r="K4342" s="224" t="n">
        <f aca="false">ROUND((D4342-J4342*10000)/100,0)</f>
        <v>8</v>
      </c>
      <c r="L4342" s="224" t="n">
        <f aca="false">D4342-J4342*10000-K4342*100</f>
        <v>29</v>
      </c>
      <c r="M4342" s="325" t="n">
        <f aca="false">DATE(J4342,K4342,L4342)</f>
        <v>43341</v>
      </c>
      <c r="N4342" s="222" t="n">
        <f aca="false">M4342+E4342</f>
        <v>43341.5824074074</v>
      </c>
      <c r="O4342" s="0" t="n">
        <v>97.72</v>
      </c>
      <c r="P4342" s="0" t="n">
        <v>4.206726</v>
      </c>
      <c r="Q4342" s="0" t="s">
        <v>288</v>
      </c>
    </row>
    <row r="4343" customFormat="false" ht="15" hidden="false" customHeight="false" outlineLevel="0" collapsed="false">
      <c r="A4343" s="0" t="s">
        <v>2059</v>
      </c>
      <c r="B4343" s="0" t="s">
        <v>288</v>
      </c>
      <c r="C4343" s="0" t="s">
        <v>325</v>
      </c>
      <c r="D4343" s="0" t="n">
        <v>20180829</v>
      </c>
      <c r="E4343" s="0" t="s">
        <v>510</v>
      </c>
      <c r="F4343" s="0" t="n">
        <v>5000</v>
      </c>
      <c r="G4343" s="0" t="n">
        <v>97.766</v>
      </c>
      <c r="H4343" s="0" t="n">
        <v>4.195339</v>
      </c>
      <c r="J4343" s="224" t="n">
        <f aca="false">ROUND(D4343/10000,0)</f>
        <v>2018</v>
      </c>
      <c r="K4343" s="224" t="n">
        <f aca="false">ROUND((D4343-J4343*10000)/100,0)</f>
        <v>8</v>
      </c>
      <c r="L4343" s="224" t="n">
        <f aca="false">D4343-J4343*10000-K4343*100</f>
        <v>29</v>
      </c>
      <c r="M4343" s="325" t="n">
        <f aca="false">DATE(J4343,K4343,L4343)</f>
        <v>43341</v>
      </c>
      <c r="N4343" s="222" t="n">
        <f aca="false">M4343+E4343</f>
        <v>43341.5882407407</v>
      </c>
      <c r="O4343" s="0" t="n">
        <v>97.766</v>
      </c>
      <c r="P4343" s="0" t="n">
        <v>4.195339</v>
      </c>
      <c r="Q4343" s="0" t="s">
        <v>288</v>
      </c>
    </row>
    <row r="4344" customFormat="false" ht="15" hidden="false" customHeight="false" outlineLevel="0" collapsed="false">
      <c r="A4344" s="0" t="s">
        <v>2059</v>
      </c>
      <c r="B4344" s="0" t="s">
        <v>288</v>
      </c>
      <c r="C4344" s="0" t="s">
        <v>325</v>
      </c>
      <c r="D4344" s="0" t="n">
        <v>20180829</v>
      </c>
      <c r="E4344" s="0" t="s">
        <v>510</v>
      </c>
      <c r="F4344" s="0" t="n">
        <v>5000</v>
      </c>
      <c r="G4344" s="0" t="n">
        <v>97.766</v>
      </c>
      <c r="H4344" s="0" t="n">
        <v>4.195339</v>
      </c>
      <c r="J4344" s="224" t="n">
        <f aca="false">ROUND(D4344/10000,0)</f>
        <v>2018</v>
      </c>
      <c r="K4344" s="224" t="n">
        <f aca="false">ROUND((D4344-J4344*10000)/100,0)</f>
        <v>8</v>
      </c>
      <c r="L4344" s="224" t="n">
        <f aca="false">D4344-J4344*10000-K4344*100</f>
        <v>29</v>
      </c>
      <c r="M4344" s="325" t="n">
        <f aca="false">DATE(J4344,K4344,L4344)</f>
        <v>43341</v>
      </c>
      <c r="N4344" s="222" t="n">
        <f aca="false">M4344+E4344</f>
        <v>43341.5882407407</v>
      </c>
      <c r="O4344" s="0" t="n">
        <v>97.766</v>
      </c>
      <c r="P4344" s="0" t="n">
        <v>4.195339</v>
      </c>
      <c r="Q4344" s="0" t="s">
        <v>288</v>
      </c>
    </row>
    <row r="4345" customFormat="false" ht="15" hidden="false" customHeight="false" outlineLevel="0" collapsed="false">
      <c r="A4345" s="0" t="s">
        <v>2059</v>
      </c>
      <c r="B4345" s="0" t="s">
        <v>288</v>
      </c>
      <c r="C4345" s="0" t="s">
        <v>325</v>
      </c>
      <c r="D4345" s="0" t="n">
        <v>20180829</v>
      </c>
      <c r="E4345" s="0" t="s">
        <v>510</v>
      </c>
      <c r="F4345" s="0" t="n">
        <v>5000</v>
      </c>
      <c r="G4345" s="0" t="n">
        <v>97.766</v>
      </c>
      <c r="H4345" s="0" t="n">
        <v>4.195339</v>
      </c>
      <c r="J4345" s="224" t="n">
        <f aca="false">ROUND(D4345/10000,0)</f>
        <v>2018</v>
      </c>
      <c r="K4345" s="224" t="n">
        <f aca="false">ROUND((D4345-J4345*10000)/100,0)</f>
        <v>8</v>
      </c>
      <c r="L4345" s="224" t="n">
        <f aca="false">D4345-J4345*10000-K4345*100</f>
        <v>29</v>
      </c>
      <c r="M4345" s="325" t="n">
        <f aca="false">DATE(J4345,K4345,L4345)</f>
        <v>43341</v>
      </c>
      <c r="N4345" s="222" t="n">
        <f aca="false">M4345+E4345</f>
        <v>43341.5882407407</v>
      </c>
      <c r="O4345" s="0" t="n">
        <v>97.766</v>
      </c>
      <c r="P4345" s="0" t="n">
        <v>4.195339</v>
      </c>
      <c r="Q4345" s="0" t="s">
        <v>288</v>
      </c>
    </row>
    <row r="4346" customFormat="false" ht="15" hidden="false" customHeight="false" outlineLevel="0" collapsed="false">
      <c r="A4346" s="0" t="s">
        <v>2059</v>
      </c>
      <c r="B4346" s="0" t="s">
        <v>288</v>
      </c>
      <c r="C4346" s="0" t="s">
        <v>325</v>
      </c>
      <c r="D4346" s="0" t="n">
        <v>20180829</v>
      </c>
      <c r="E4346" s="0" t="s">
        <v>2956</v>
      </c>
      <c r="F4346" s="0" t="n">
        <v>5000</v>
      </c>
      <c r="G4346" s="0" t="n">
        <v>97.766</v>
      </c>
      <c r="H4346" s="0" t="n">
        <v>4.195339</v>
      </c>
      <c r="J4346" s="224" t="n">
        <f aca="false">ROUND(D4346/10000,0)</f>
        <v>2018</v>
      </c>
      <c r="K4346" s="224" t="n">
        <f aca="false">ROUND((D4346-J4346*10000)/100,0)</f>
        <v>8</v>
      </c>
      <c r="L4346" s="224" t="n">
        <f aca="false">D4346-J4346*10000-K4346*100</f>
        <v>29</v>
      </c>
      <c r="M4346" s="325" t="n">
        <f aca="false">DATE(J4346,K4346,L4346)</f>
        <v>43341</v>
      </c>
      <c r="N4346" s="222" t="n">
        <f aca="false">M4346+E4346</f>
        <v>43341.588275463</v>
      </c>
      <c r="O4346" s="0" t="n">
        <v>97.766</v>
      </c>
      <c r="P4346" s="0" t="n">
        <v>4.195339</v>
      </c>
      <c r="Q4346" s="0" t="s">
        <v>288</v>
      </c>
    </row>
    <row r="4347" customFormat="false" ht="15" hidden="false" customHeight="false" outlineLevel="0" collapsed="false">
      <c r="A4347" s="0" t="s">
        <v>2059</v>
      </c>
      <c r="B4347" s="0" t="s">
        <v>288</v>
      </c>
      <c r="C4347" s="0" t="s">
        <v>325</v>
      </c>
      <c r="D4347" s="0" t="n">
        <v>20180829</v>
      </c>
      <c r="E4347" s="0" t="s">
        <v>2957</v>
      </c>
      <c r="F4347" s="0" t="n">
        <v>10000</v>
      </c>
      <c r="G4347" s="0" t="n">
        <v>97.688</v>
      </c>
      <c r="H4347" s="0" t="n">
        <v>4.214651</v>
      </c>
      <c r="J4347" s="224" t="n">
        <f aca="false">ROUND(D4347/10000,0)</f>
        <v>2018</v>
      </c>
      <c r="K4347" s="224" t="n">
        <f aca="false">ROUND((D4347-J4347*10000)/100,0)</f>
        <v>8</v>
      </c>
      <c r="L4347" s="224" t="n">
        <f aca="false">D4347-J4347*10000-K4347*100</f>
        <v>29</v>
      </c>
      <c r="M4347" s="325" t="n">
        <f aca="false">DATE(J4347,K4347,L4347)</f>
        <v>43341</v>
      </c>
      <c r="N4347" s="222" t="n">
        <f aca="false">M4347+E4347</f>
        <v>43341.5915972222</v>
      </c>
      <c r="O4347" s="0" t="n">
        <v>97.688</v>
      </c>
      <c r="P4347" s="0" t="n">
        <v>4.214651</v>
      </c>
      <c r="Q4347" s="0" t="s">
        <v>288</v>
      </c>
    </row>
    <row r="4348" customFormat="false" ht="15" hidden="false" customHeight="false" outlineLevel="0" collapsed="false">
      <c r="A4348" s="0" t="s">
        <v>2059</v>
      </c>
      <c r="B4348" s="0" t="s">
        <v>288</v>
      </c>
      <c r="C4348" s="0" t="s">
        <v>325</v>
      </c>
      <c r="D4348" s="0" t="n">
        <v>20180829</v>
      </c>
      <c r="E4348" s="0" t="s">
        <v>2958</v>
      </c>
      <c r="F4348" s="0" t="n">
        <v>5000</v>
      </c>
      <c r="G4348" s="0" t="n">
        <v>97.688</v>
      </c>
      <c r="H4348" s="0" t="n">
        <v>4.214651</v>
      </c>
      <c r="J4348" s="224" t="n">
        <f aca="false">ROUND(D4348/10000,0)</f>
        <v>2018</v>
      </c>
      <c r="K4348" s="224" t="n">
        <f aca="false">ROUND((D4348-J4348*10000)/100,0)</f>
        <v>8</v>
      </c>
      <c r="L4348" s="224" t="n">
        <f aca="false">D4348-J4348*10000-K4348*100</f>
        <v>29</v>
      </c>
      <c r="M4348" s="325" t="n">
        <f aca="false">DATE(J4348,K4348,L4348)</f>
        <v>43341</v>
      </c>
      <c r="N4348" s="222" t="n">
        <f aca="false">M4348+E4348</f>
        <v>43341.5916898148</v>
      </c>
      <c r="O4348" s="0" t="n">
        <v>97.688</v>
      </c>
      <c r="P4348" s="0" t="n">
        <v>4.214651</v>
      </c>
      <c r="Q4348" s="0" t="s">
        <v>288</v>
      </c>
    </row>
    <row r="4349" customFormat="false" ht="15" hidden="false" customHeight="false" outlineLevel="0" collapsed="false">
      <c r="A4349" s="0" t="s">
        <v>2059</v>
      </c>
      <c r="B4349" s="0" t="s">
        <v>288</v>
      </c>
      <c r="C4349" s="0" t="s">
        <v>325</v>
      </c>
      <c r="D4349" s="0" t="n">
        <v>20180829</v>
      </c>
      <c r="E4349" s="0" t="s">
        <v>2958</v>
      </c>
      <c r="F4349" s="0" t="n">
        <v>5000</v>
      </c>
      <c r="G4349" s="0" t="n">
        <v>97.688</v>
      </c>
      <c r="H4349" s="0" t="n">
        <v>4.214651</v>
      </c>
      <c r="J4349" s="224" t="n">
        <f aca="false">ROUND(D4349/10000,0)</f>
        <v>2018</v>
      </c>
      <c r="K4349" s="224" t="n">
        <f aca="false">ROUND((D4349-J4349*10000)/100,0)</f>
        <v>8</v>
      </c>
      <c r="L4349" s="224" t="n">
        <f aca="false">D4349-J4349*10000-K4349*100</f>
        <v>29</v>
      </c>
      <c r="M4349" s="325" t="n">
        <f aca="false">DATE(J4349,K4349,L4349)</f>
        <v>43341</v>
      </c>
      <c r="N4349" s="222" t="n">
        <f aca="false">M4349+E4349</f>
        <v>43341.5916898148</v>
      </c>
      <c r="O4349" s="0" t="n">
        <v>97.688</v>
      </c>
      <c r="P4349" s="0" t="n">
        <v>4.214651</v>
      </c>
      <c r="Q4349" s="0" t="s">
        <v>288</v>
      </c>
    </row>
    <row r="4350" customFormat="false" ht="15" hidden="false" customHeight="false" outlineLevel="0" collapsed="false">
      <c r="A4350" s="0" t="s">
        <v>2059</v>
      </c>
      <c r="B4350" s="0" t="s">
        <v>288</v>
      </c>
      <c r="C4350" s="0" t="s">
        <v>325</v>
      </c>
      <c r="D4350" s="0" t="n">
        <v>20180829</v>
      </c>
      <c r="E4350" s="0" t="s">
        <v>2959</v>
      </c>
      <c r="F4350" s="0" t="n">
        <v>5000</v>
      </c>
      <c r="G4350" s="0" t="n">
        <v>97.688</v>
      </c>
      <c r="H4350" s="0" t="n">
        <v>4.214651</v>
      </c>
      <c r="J4350" s="224" t="n">
        <f aca="false">ROUND(D4350/10000,0)</f>
        <v>2018</v>
      </c>
      <c r="K4350" s="224" t="n">
        <f aca="false">ROUND((D4350-J4350*10000)/100,0)</f>
        <v>8</v>
      </c>
      <c r="L4350" s="224" t="n">
        <f aca="false">D4350-J4350*10000-K4350*100</f>
        <v>29</v>
      </c>
      <c r="M4350" s="325" t="n">
        <f aca="false">DATE(J4350,K4350,L4350)</f>
        <v>43341</v>
      </c>
      <c r="N4350" s="222" t="n">
        <f aca="false">M4350+E4350</f>
        <v>43341.5919560185</v>
      </c>
      <c r="O4350" s="0" t="n">
        <v>97.688</v>
      </c>
      <c r="P4350" s="0" t="n">
        <v>4.214651</v>
      </c>
      <c r="Q4350" s="0" t="s">
        <v>288</v>
      </c>
    </row>
    <row r="4351" customFormat="false" ht="15" hidden="false" customHeight="false" outlineLevel="0" collapsed="false">
      <c r="A4351" s="0" t="s">
        <v>2059</v>
      </c>
      <c r="B4351" s="0" t="s">
        <v>288</v>
      </c>
      <c r="C4351" s="0" t="s">
        <v>325</v>
      </c>
      <c r="D4351" s="0" t="n">
        <v>20180829</v>
      </c>
      <c r="E4351" s="0" t="s">
        <v>2959</v>
      </c>
      <c r="F4351" s="0" t="n">
        <v>5000</v>
      </c>
      <c r="G4351" s="0" t="n">
        <v>97.688</v>
      </c>
      <c r="H4351" s="0" t="n">
        <v>4.214651</v>
      </c>
      <c r="J4351" s="224" t="n">
        <f aca="false">ROUND(D4351/10000,0)</f>
        <v>2018</v>
      </c>
      <c r="K4351" s="224" t="n">
        <f aca="false">ROUND((D4351-J4351*10000)/100,0)</f>
        <v>8</v>
      </c>
      <c r="L4351" s="224" t="n">
        <f aca="false">D4351-J4351*10000-K4351*100</f>
        <v>29</v>
      </c>
      <c r="M4351" s="325" t="n">
        <f aca="false">DATE(J4351,K4351,L4351)</f>
        <v>43341</v>
      </c>
      <c r="N4351" s="222" t="n">
        <f aca="false">M4351+E4351</f>
        <v>43341.5919560185</v>
      </c>
      <c r="O4351" s="0" t="n">
        <v>97.688</v>
      </c>
      <c r="P4351" s="0" t="n">
        <v>4.214651</v>
      </c>
      <c r="Q4351" s="0" t="s">
        <v>288</v>
      </c>
    </row>
    <row r="4352" customFormat="false" ht="15" hidden="false" customHeight="false" outlineLevel="0" collapsed="false">
      <c r="A4352" s="0" t="s">
        <v>2059</v>
      </c>
      <c r="B4352" s="0" t="s">
        <v>288</v>
      </c>
      <c r="C4352" s="0" t="s">
        <v>325</v>
      </c>
      <c r="D4352" s="0" t="n">
        <v>20180829</v>
      </c>
      <c r="E4352" s="0" t="s">
        <v>2960</v>
      </c>
      <c r="F4352" s="0" t="n">
        <v>5000</v>
      </c>
      <c r="G4352" s="0" t="n">
        <v>97.6</v>
      </c>
      <c r="H4352" s="0" t="n">
        <v>4.236461</v>
      </c>
      <c r="J4352" s="224" t="n">
        <f aca="false">ROUND(D4352/10000,0)</f>
        <v>2018</v>
      </c>
      <c r="K4352" s="224" t="n">
        <f aca="false">ROUND((D4352-J4352*10000)/100,0)</f>
        <v>8</v>
      </c>
      <c r="L4352" s="224" t="n">
        <f aca="false">D4352-J4352*10000-K4352*100</f>
        <v>29</v>
      </c>
      <c r="M4352" s="325" t="n">
        <f aca="false">DATE(J4352,K4352,L4352)</f>
        <v>43341</v>
      </c>
      <c r="N4352" s="222" t="n">
        <f aca="false">M4352+E4352</f>
        <v>43341.5992361111</v>
      </c>
      <c r="O4352" s="0" t="n">
        <v>97.6</v>
      </c>
      <c r="P4352" s="0" t="n">
        <v>4.236461</v>
      </c>
      <c r="Q4352" s="0" t="s">
        <v>288</v>
      </c>
    </row>
    <row r="4353" customFormat="false" ht="15" hidden="false" customHeight="false" outlineLevel="0" collapsed="false">
      <c r="A4353" s="0" t="s">
        <v>2059</v>
      </c>
      <c r="B4353" s="0" t="s">
        <v>288</v>
      </c>
      <c r="C4353" s="0" t="s">
        <v>325</v>
      </c>
      <c r="D4353" s="0" t="n">
        <v>20180829</v>
      </c>
      <c r="E4353" s="0" t="s">
        <v>2960</v>
      </c>
      <c r="F4353" s="0" t="n">
        <v>5000</v>
      </c>
      <c r="G4353" s="0" t="n">
        <v>97.7</v>
      </c>
      <c r="H4353" s="0" t="n">
        <v>4.211679</v>
      </c>
      <c r="J4353" s="224" t="n">
        <f aca="false">ROUND(D4353/10000,0)</f>
        <v>2018</v>
      </c>
      <c r="K4353" s="224" t="n">
        <f aca="false">ROUND((D4353-J4353*10000)/100,0)</f>
        <v>8</v>
      </c>
      <c r="L4353" s="224" t="n">
        <f aca="false">D4353-J4353*10000-K4353*100</f>
        <v>29</v>
      </c>
      <c r="M4353" s="325" t="n">
        <f aca="false">DATE(J4353,K4353,L4353)</f>
        <v>43341</v>
      </c>
      <c r="N4353" s="222" t="n">
        <f aca="false">M4353+E4353</f>
        <v>43341.5992361111</v>
      </c>
      <c r="O4353" s="0" t="n">
        <v>97.7</v>
      </c>
      <c r="P4353" s="0" t="n">
        <v>4.211679</v>
      </c>
      <c r="Q4353" s="0" t="s">
        <v>288</v>
      </c>
    </row>
    <row r="4354" customFormat="false" ht="15" hidden="false" customHeight="false" outlineLevel="0" collapsed="false">
      <c r="A4354" s="0" t="s">
        <v>2059</v>
      </c>
      <c r="B4354" s="0" t="s">
        <v>288</v>
      </c>
      <c r="C4354" s="0" t="s">
        <v>325</v>
      </c>
      <c r="D4354" s="0" t="n">
        <v>20180829</v>
      </c>
      <c r="E4354" s="0" t="s">
        <v>2960</v>
      </c>
      <c r="F4354" s="0" t="n">
        <v>5000</v>
      </c>
      <c r="G4354" s="0" t="n">
        <v>97.6</v>
      </c>
      <c r="H4354" s="0" t="n">
        <v>4.236461</v>
      </c>
      <c r="J4354" s="224" t="n">
        <f aca="false">ROUND(D4354/10000,0)</f>
        <v>2018</v>
      </c>
      <c r="K4354" s="224" t="n">
        <f aca="false">ROUND((D4354-J4354*10000)/100,0)</f>
        <v>8</v>
      </c>
      <c r="L4354" s="224" t="n">
        <f aca="false">D4354-J4354*10000-K4354*100</f>
        <v>29</v>
      </c>
      <c r="M4354" s="325" t="n">
        <f aca="false">DATE(J4354,K4354,L4354)</f>
        <v>43341</v>
      </c>
      <c r="N4354" s="222" t="n">
        <f aca="false">M4354+E4354</f>
        <v>43341.5992361111</v>
      </c>
      <c r="O4354" s="0" t="n">
        <v>97.6</v>
      </c>
      <c r="P4354" s="0" t="n">
        <v>4.236461</v>
      </c>
      <c r="Q4354" s="0" t="s">
        <v>288</v>
      </c>
    </row>
    <row r="4355" customFormat="false" ht="15" hidden="false" customHeight="false" outlineLevel="0" collapsed="false">
      <c r="A4355" s="0" t="s">
        <v>2059</v>
      </c>
      <c r="B4355" s="0" t="s">
        <v>288</v>
      </c>
      <c r="C4355" s="0" t="s">
        <v>325</v>
      </c>
      <c r="D4355" s="0" t="n">
        <v>20180829</v>
      </c>
      <c r="E4355" s="0" t="s">
        <v>2164</v>
      </c>
      <c r="F4355" s="0" t="n">
        <v>5000</v>
      </c>
      <c r="G4355" s="0" t="n">
        <v>97.766</v>
      </c>
      <c r="H4355" s="0" t="n">
        <v>4.195339</v>
      </c>
      <c r="J4355" s="224" t="n">
        <f aca="false">ROUND(D4355/10000,0)</f>
        <v>2018</v>
      </c>
      <c r="K4355" s="224" t="n">
        <f aca="false">ROUND((D4355-J4355*10000)/100,0)</f>
        <v>8</v>
      </c>
      <c r="L4355" s="224" t="n">
        <f aca="false">D4355-J4355*10000-K4355*100</f>
        <v>29</v>
      </c>
      <c r="M4355" s="325" t="n">
        <f aca="false">DATE(J4355,K4355,L4355)</f>
        <v>43341</v>
      </c>
      <c r="N4355" s="222" t="n">
        <f aca="false">M4355+E4355</f>
        <v>43341.600474537</v>
      </c>
      <c r="O4355" s="0" t="n">
        <v>97.766</v>
      </c>
      <c r="P4355" s="0" t="n">
        <v>4.195339</v>
      </c>
      <c r="Q4355" s="0" t="s">
        <v>288</v>
      </c>
    </row>
    <row r="4356" customFormat="false" ht="15" hidden="false" customHeight="false" outlineLevel="0" collapsed="false">
      <c r="A4356" s="0" t="s">
        <v>2059</v>
      </c>
      <c r="B4356" s="0" t="s">
        <v>288</v>
      </c>
      <c r="C4356" s="0" t="s">
        <v>325</v>
      </c>
      <c r="D4356" s="0" t="n">
        <v>20180829</v>
      </c>
      <c r="E4356" s="0" t="s">
        <v>2164</v>
      </c>
      <c r="F4356" s="0" t="n">
        <v>5000</v>
      </c>
      <c r="G4356" s="0" t="n">
        <v>97.766</v>
      </c>
      <c r="H4356" s="0" t="n">
        <v>4.195339</v>
      </c>
      <c r="J4356" s="224" t="n">
        <f aca="false">ROUND(D4356/10000,0)</f>
        <v>2018</v>
      </c>
      <c r="K4356" s="224" t="n">
        <f aca="false">ROUND((D4356-J4356*10000)/100,0)</f>
        <v>8</v>
      </c>
      <c r="L4356" s="224" t="n">
        <f aca="false">D4356-J4356*10000-K4356*100</f>
        <v>29</v>
      </c>
      <c r="M4356" s="325" t="n">
        <f aca="false">DATE(J4356,K4356,L4356)</f>
        <v>43341</v>
      </c>
      <c r="N4356" s="222" t="n">
        <f aca="false">M4356+E4356</f>
        <v>43341.600474537</v>
      </c>
      <c r="O4356" s="0" t="n">
        <v>97.766</v>
      </c>
      <c r="P4356" s="0" t="n">
        <v>4.195339</v>
      </c>
      <c r="Q4356" s="0" t="s">
        <v>288</v>
      </c>
    </row>
    <row r="4357" customFormat="false" ht="15" hidden="false" customHeight="false" outlineLevel="0" collapsed="false">
      <c r="A4357" s="0" t="s">
        <v>2059</v>
      </c>
      <c r="B4357" s="0" t="s">
        <v>288</v>
      </c>
      <c r="C4357" s="0" t="s">
        <v>325</v>
      </c>
      <c r="D4357" s="0" t="n">
        <v>20180829</v>
      </c>
      <c r="E4357" s="0" t="s">
        <v>2164</v>
      </c>
      <c r="F4357" s="0" t="n">
        <v>5000</v>
      </c>
      <c r="G4357" s="0" t="n">
        <v>97.766</v>
      </c>
      <c r="H4357" s="0" t="n">
        <v>4.195339</v>
      </c>
      <c r="J4357" s="224" t="n">
        <f aca="false">ROUND(D4357/10000,0)</f>
        <v>2018</v>
      </c>
      <c r="K4357" s="224" t="n">
        <f aca="false">ROUND((D4357-J4357*10000)/100,0)</f>
        <v>8</v>
      </c>
      <c r="L4357" s="224" t="n">
        <f aca="false">D4357-J4357*10000-K4357*100</f>
        <v>29</v>
      </c>
      <c r="M4357" s="325" t="n">
        <f aca="false">DATE(J4357,K4357,L4357)</f>
        <v>43341</v>
      </c>
      <c r="N4357" s="222" t="n">
        <f aca="false">M4357+E4357</f>
        <v>43341.600474537</v>
      </c>
      <c r="O4357" s="0" t="n">
        <v>97.766</v>
      </c>
      <c r="P4357" s="0" t="n">
        <v>4.195339</v>
      </c>
      <c r="Q4357" s="0" t="s">
        <v>288</v>
      </c>
    </row>
    <row r="4358" customFormat="false" ht="15" hidden="false" customHeight="false" outlineLevel="0" collapsed="false">
      <c r="A4358" s="0" t="s">
        <v>2059</v>
      </c>
      <c r="B4358" s="0" t="s">
        <v>288</v>
      </c>
      <c r="C4358" s="0" t="s">
        <v>325</v>
      </c>
      <c r="D4358" s="0" t="n">
        <v>20180829</v>
      </c>
      <c r="E4358" s="0" t="s">
        <v>2961</v>
      </c>
      <c r="F4358" s="0" t="n">
        <v>5000</v>
      </c>
      <c r="G4358" s="0" t="n">
        <v>97.766</v>
      </c>
      <c r="H4358" s="0" t="n">
        <v>4.195339</v>
      </c>
      <c r="J4358" s="224" t="n">
        <f aca="false">ROUND(D4358/10000,0)</f>
        <v>2018</v>
      </c>
      <c r="K4358" s="224" t="n">
        <f aca="false">ROUND((D4358-J4358*10000)/100,0)</f>
        <v>8</v>
      </c>
      <c r="L4358" s="224" t="n">
        <f aca="false">D4358-J4358*10000-K4358*100</f>
        <v>29</v>
      </c>
      <c r="M4358" s="325" t="n">
        <f aca="false">DATE(J4358,K4358,L4358)</f>
        <v>43341</v>
      </c>
      <c r="N4358" s="222" t="n">
        <f aca="false">M4358+E4358</f>
        <v>43341.6005092593</v>
      </c>
      <c r="O4358" s="0" t="n">
        <v>97.766</v>
      </c>
      <c r="P4358" s="0" t="n">
        <v>4.195339</v>
      </c>
      <c r="Q4358" s="0" t="s">
        <v>288</v>
      </c>
    </row>
    <row r="4359" customFormat="false" ht="15" hidden="false" customHeight="false" outlineLevel="0" collapsed="false">
      <c r="A4359" s="0" t="s">
        <v>2059</v>
      </c>
      <c r="B4359" s="0" t="s">
        <v>288</v>
      </c>
      <c r="C4359" s="0" t="s">
        <v>325</v>
      </c>
      <c r="D4359" s="0" t="n">
        <v>20180829</v>
      </c>
      <c r="E4359" s="0" t="s">
        <v>2962</v>
      </c>
      <c r="F4359" s="0" t="n">
        <v>25000</v>
      </c>
      <c r="G4359" s="0" t="n">
        <v>97.74</v>
      </c>
      <c r="H4359" s="0" t="n">
        <v>4.201775</v>
      </c>
      <c r="J4359" s="224" t="n">
        <f aca="false">ROUND(D4359/10000,0)</f>
        <v>2018</v>
      </c>
      <c r="K4359" s="224" t="n">
        <f aca="false">ROUND((D4359-J4359*10000)/100,0)</f>
        <v>8</v>
      </c>
      <c r="L4359" s="224" t="n">
        <f aca="false">D4359-J4359*10000-K4359*100</f>
        <v>29</v>
      </c>
      <c r="M4359" s="325" t="n">
        <f aca="false">DATE(J4359,K4359,L4359)</f>
        <v>43341</v>
      </c>
      <c r="N4359" s="222" t="n">
        <f aca="false">M4359+E4359</f>
        <v>43341.6034143519</v>
      </c>
      <c r="O4359" s="0" t="n">
        <v>97.74</v>
      </c>
      <c r="P4359" s="0" t="n">
        <v>4.201775</v>
      </c>
      <c r="Q4359" s="0" t="s">
        <v>288</v>
      </c>
    </row>
    <row r="4360" customFormat="false" ht="15" hidden="false" customHeight="false" outlineLevel="0" collapsed="false">
      <c r="A4360" s="0" t="s">
        <v>2059</v>
      </c>
      <c r="B4360" s="0" t="s">
        <v>288</v>
      </c>
      <c r="C4360" s="0" t="s">
        <v>325</v>
      </c>
      <c r="D4360" s="0" t="n">
        <v>20180829</v>
      </c>
      <c r="E4360" s="0" t="s">
        <v>2963</v>
      </c>
      <c r="F4360" s="0" t="n">
        <v>35000</v>
      </c>
      <c r="G4360" s="0" t="n">
        <v>97.765</v>
      </c>
      <c r="H4360" s="0" t="n">
        <v>4.195587</v>
      </c>
      <c r="J4360" s="224" t="n">
        <f aca="false">ROUND(D4360/10000,0)</f>
        <v>2018</v>
      </c>
      <c r="K4360" s="224" t="n">
        <f aca="false">ROUND((D4360-J4360*10000)/100,0)</f>
        <v>8</v>
      </c>
      <c r="L4360" s="224" t="n">
        <f aca="false">D4360-J4360*10000-K4360*100</f>
        <v>29</v>
      </c>
      <c r="M4360" s="325" t="n">
        <f aca="false">DATE(J4360,K4360,L4360)</f>
        <v>43341</v>
      </c>
      <c r="N4360" s="222" t="n">
        <f aca="false">M4360+E4360</f>
        <v>43341.605625</v>
      </c>
      <c r="O4360" s="0" t="n">
        <v>97.765</v>
      </c>
      <c r="P4360" s="0" t="n">
        <v>4.195587</v>
      </c>
      <c r="Q4360" s="0" t="s">
        <v>288</v>
      </c>
    </row>
    <row r="4361" customFormat="false" ht="15" hidden="false" customHeight="false" outlineLevel="0" collapsed="false">
      <c r="A4361" s="0" t="s">
        <v>2059</v>
      </c>
      <c r="B4361" s="0" t="s">
        <v>288</v>
      </c>
      <c r="C4361" s="0" t="s">
        <v>325</v>
      </c>
      <c r="D4361" s="0" t="n">
        <v>20180829</v>
      </c>
      <c r="E4361" s="0" t="s">
        <v>2963</v>
      </c>
      <c r="F4361" s="0" t="n">
        <v>35000</v>
      </c>
      <c r="G4361" s="0" t="n">
        <v>97.765</v>
      </c>
      <c r="H4361" s="0" t="n">
        <v>4.195587</v>
      </c>
      <c r="J4361" s="224" t="n">
        <f aca="false">ROUND(D4361/10000,0)</f>
        <v>2018</v>
      </c>
      <c r="K4361" s="224" t="n">
        <f aca="false">ROUND((D4361-J4361*10000)/100,0)</f>
        <v>8</v>
      </c>
      <c r="L4361" s="224" t="n">
        <f aca="false">D4361-J4361*10000-K4361*100</f>
        <v>29</v>
      </c>
      <c r="M4361" s="325" t="n">
        <f aca="false">DATE(J4361,K4361,L4361)</f>
        <v>43341</v>
      </c>
      <c r="N4361" s="222" t="n">
        <f aca="false">M4361+E4361</f>
        <v>43341.605625</v>
      </c>
      <c r="O4361" s="0" t="n">
        <v>97.765</v>
      </c>
      <c r="P4361" s="0" t="n">
        <v>4.195587</v>
      </c>
      <c r="Q4361" s="0" t="s">
        <v>288</v>
      </c>
    </row>
    <row r="4362" customFormat="false" ht="15" hidden="false" customHeight="false" outlineLevel="0" collapsed="false">
      <c r="A4362" s="0" t="s">
        <v>2059</v>
      </c>
      <c r="B4362" s="0" t="s">
        <v>288</v>
      </c>
      <c r="C4362" s="0" t="s">
        <v>325</v>
      </c>
      <c r="D4362" s="0" t="n">
        <v>20180829</v>
      </c>
      <c r="E4362" s="0" t="s">
        <v>2964</v>
      </c>
      <c r="F4362" s="0" t="n">
        <v>25000</v>
      </c>
      <c r="G4362" s="0" t="n">
        <v>98.4</v>
      </c>
      <c r="H4362" s="0" t="n">
        <v>4.03903</v>
      </c>
      <c r="J4362" s="224" t="n">
        <f aca="false">ROUND(D4362/10000,0)</f>
        <v>2018</v>
      </c>
      <c r="K4362" s="224" t="n">
        <f aca="false">ROUND((D4362-J4362*10000)/100,0)</f>
        <v>8</v>
      </c>
      <c r="L4362" s="224" t="n">
        <f aca="false">D4362-J4362*10000-K4362*100</f>
        <v>29</v>
      </c>
      <c r="M4362" s="325" t="n">
        <f aca="false">DATE(J4362,K4362,L4362)</f>
        <v>43341</v>
      </c>
      <c r="N4362" s="222" t="n">
        <f aca="false">M4362+E4362</f>
        <v>43341.6163078704</v>
      </c>
      <c r="O4362" s="0" t="n">
        <v>98.4</v>
      </c>
      <c r="P4362" s="0" t="n">
        <v>4.03903</v>
      </c>
      <c r="Q4362" s="0" t="s">
        <v>288</v>
      </c>
    </row>
    <row r="4363" customFormat="false" ht="15" hidden="false" customHeight="false" outlineLevel="0" collapsed="false">
      <c r="A4363" s="0" t="s">
        <v>2059</v>
      </c>
      <c r="B4363" s="0" t="s">
        <v>288</v>
      </c>
      <c r="C4363" s="0" t="s">
        <v>325</v>
      </c>
      <c r="D4363" s="0" t="n">
        <v>20180829</v>
      </c>
      <c r="E4363" s="0" t="s">
        <v>2965</v>
      </c>
      <c r="F4363" s="0" t="n">
        <v>25000</v>
      </c>
      <c r="G4363" s="0" t="n">
        <v>99.4</v>
      </c>
      <c r="H4363" s="0" t="n">
        <v>3.794854</v>
      </c>
      <c r="J4363" s="224" t="n">
        <f aca="false">ROUND(D4363/10000,0)</f>
        <v>2018</v>
      </c>
      <c r="K4363" s="224" t="n">
        <f aca="false">ROUND((D4363-J4363*10000)/100,0)</f>
        <v>8</v>
      </c>
      <c r="L4363" s="224" t="n">
        <f aca="false">D4363-J4363*10000-K4363*100</f>
        <v>29</v>
      </c>
      <c r="M4363" s="325" t="n">
        <f aca="false">DATE(J4363,K4363,L4363)</f>
        <v>43341</v>
      </c>
      <c r="N4363" s="222" t="n">
        <f aca="false">M4363+E4363</f>
        <v>43341.6166666667</v>
      </c>
      <c r="O4363" s="0" t="n">
        <v>99.4</v>
      </c>
      <c r="P4363" s="0" t="n">
        <v>3.794854</v>
      </c>
      <c r="Q4363" s="0" t="s">
        <v>288</v>
      </c>
    </row>
    <row r="4364" customFormat="false" ht="15" hidden="false" customHeight="false" outlineLevel="0" collapsed="false">
      <c r="A4364" s="0" t="s">
        <v>2059</v>
      </c>
      <c r="B4364" s="0" t="s">
        <v>288</v>
      </c>
      <c r="C4364" s="0" t="s">
        <v>325</v>
      </c>
      <c r="D4364" s="0" t="n">
        <v>20180829</v>
      </c>
      <c r="E4364" s="0" t="s">
        <v>2966</v>
      </c>
      <c r="F4364" s="0" t="n">
        <v>20000</v>
      </c>
      <c r="G4364" s="0" t="n">
        <v>99.094</v>
      </c>
      <c r="H4364" s="0" t="n">
        <v>3.869268</v>
      </c>
      <c r="J4364" s="224" t="n">
        <f aca="false">ROUND(D4364/10000,0)</f>
        <v>2018</v>
      </c>
      <c r="K4364" s="224" t="n">
        <f aca="false">ROUND((D4364-J4364*10000)/100,0)</f>
        <v>8</v>
      </c>
      <c r="L4364" s="224" t="n">
        <f aca="false">D4364-J4364*10000-K4364*100</f>
        <v>29</v>
      </c>
      <c r="M4364" s="325" t="n">
        <f aca="false">DATE(J4364,K4364,L4364)</f>
        <v>43341</v>
      </c>
      <c r="N4364" s="222" t="n">
        <f aca="false">M4364+E4364</f>
        <v>43341.6274421296</v>
      </c>
      <c r="O4364" s="0" t="n">
        <v>99.094</v>
      </c>
      <c r="P4364" s="0" t="n">
        <v>3.869268</v>
      </c>
      <c r="Q4364" s="0" t="s">
        <v>288</v>
      </c>
    </row>
    <row r="4365" customFormat="false" ht="15" hidden="false" customHeight="false" outlineLevel="0" collapsed="false">
      <c r="A4365" s="0" t="s">
        <v>2059</v>
      </c>
      <c r="B4365" s="0" t="s">
        <v>288</v>
      </c>
      <c r="C4365" s="0" t="s">
        <v>325</v>
      </c>
      <c r="D4365" s="0" t="n">
        <v>20180829</v>
      </c>
      <c r="E4365" s="0" t="s">
        <v>2966</v>
      </c>
      <c r="F4365" s="0" t="n">
        <v>20000</v>
      </c>
      <c r="G4365" s="0" t="n">
        <v>97.75</v>
      </c>
      <c r="H4365" s="0" t="n">
        <v>4.199299</v>
      </c>
      <c r="J4365" s="224" t="n">
        <f aca="false">ROUND(D4365/10000,0)</f>
        <v>2018</v>
      </c>
      <c r="K4365" s="224" t="n">
        <f aca="false">ROUND((D4365-J4365*10000)/100,0)</f>
        <v>8</v>
      </c>
      <c r="L4365" s="224" t="n">
        <f aca="false">D4365-J4365*10000-K4365*100</f>
        <v>29</v>
      </c>
      <c r="M4365" s="325" t="n">
        <f aca="false">DATE(J4365,K4365,L4365)</f>
        <v>43341</v>
      </c>
      <c r="N4365" s="222" t="n">
        <f aca="false">M4365+E4365</f>
        <v>43341.6274421296</v>
      </c>
      <c r="O4365" s="0" t="n">
        <v>97.75</v>
      </c>
      <c r="P4365" s="0" t="n">
        <v>4.199299</v>
      </c>
      <c r="Q4365" s="0" t="s">
        <v>288</v>
      </c>
    </row>
    <row r="4366" customFormat="false" ht="15" hidden="false" customHeight="false" outlineLevel="0" collapsed="false">
      <c r="A4366" s="0" t="s">
        <v>2059</v>
      </c>
      <c r="B4366" s="0" t="s">
        <v>288</v>
      </c>
      <c r="C4366" s="0" t="s">
        <v>325</v>
      </c>
      <c r="D4366" s="0" t="n">
        <v>20180829</v>
      </c>
      <c r="E4366" s="0" t="s">
        <v>2967</v>
      </c>
      <c r="F4366" s="0" t="n">
        <v>10000</v>
      </c>
      <c r="G4366" s="0" t="n">
        <v>98.686</v>
      </c>
      <c r="H4366" s="0" t="n">
        <v>3.968902</v>
      </c>
      <c r="J4366" s="224" t="n">
        <f aca="false">ROUND(D4366/10000,0)</f>
        <v>2018</v>
      </c>
      <c r="K4366" s="224" t="n">
        <f aca="false">ROUND((D4366-J4366*10000)/100,0)</f>
        <v>8</v>
      </c>
      <c r="L4366" s="224" t="n">
        <f aca="false">D4366-J4366*10000-K4366*100</f>
        <v>29</v>
      </c>
      <c r="M4366" s="325" t="n">
        <f aca="false">DATE(J4366,K4366,L4366)</f>
        <v>43341</v>
      </c>
      <c r="N4366" s="222" t="n">
        <f aca="false">M4366+E4366</f>
        <v>43341.6336458333</v>
      </c>
      <c r="O4366" s="0" t="n">
        <v>98.686</v>
      </c>
      <c r="P4366" s="0" t="n">
        <v>3.968902</v>
      </c>
      <c r="Q4366" s="0" t="s">
        <v>288</v>
      </c>
    </row>
    <row r="4367" customFormat="false" ht="15" hidden="false" customHeight="false" outlineLevel="0" collapsed="false">
      <c r="A4367" s="0" t="s">
        <v>2059</v>
      </c>
      <c r="B4367" s="0" t="s">
        <v>288</v>
      </c>
      <c r="C4367" s="0" t="s">
        <v>325</v>
      </c>
      <c r="D4367" s="0" t="n">
        <v>20180829</v>
      </c>
      <c r="E4367" s="0" t="s">
        <v>2968</v>
      </c>
      <c r="F4367" s="0" t="n">
        <v>255000</v>
      </c>
      <c r="G4367" s="0" t="n">
        <v>97.78</v>
      </c>
      <c r="H4367" s="0" t="n">
        <v>4.191875</v>
      </c>
      <c r="J4367" s="224" t="n">
        <f aca="false">ROUND(D4367/10000,0)</f>
        <v>2018</v>
      </c>
      <c r="K4367" s="224" t="n">
        <f aca="false">ROUND((D4367-J4367*10000)/100,0)</f>
        <v>8</v>
      </c>
      <c r="L4367" s="224" t="n">
        <f aca="false">D4367-J4367*10000-K4367*100</f>
        <v>29</v>
      </c>
      <c r="M4367" s="325" t="n">
        <f aca="false">DATE(J4367,K4367,L4367)</f>
        <v>43341</v>
      </c>
      <c r="N4367" s="222" t="n">
        <f aca="false">M4367+E4367</f>
        <v>43341.6340277778</v>
      </c>
      <c r="O4367" s="0" t="n">
        <v>97.78</v>
      </c>
      <c r="P4367" s="0" t="n">
        <v>4.191875</v>
      </c>
      <c r="Q4367" s="0" t="s">
        <v>288</v>
      </c>
    </row>
    <row r="4368" customFormat="false" ht="15" hidden="false" customHeight="false" outlineLevel="0" collapsed="false">
      <c r="A4368" s="0" t="s">
        <v>2059</v>
      </c>
      <c r="B4368" s="0" t="s">
        <v>288</v>
      </c>
      <c r="C4368" s="0" t="s">
        <v>325</v>
      </c>
      <c r="D4368" s="0" t="n">
        <v>20180829</v>
      </c>
      <c r="E4368" s="0" t="s">
        <v>2969</v>
      </c>
      <c r="F4368" s="0" t="n">
        <v>255000</v>
      </c>
      <c r="G4368" s="0" t="n">
        <v>97.78</v>
      </c>
      <c r="H4368" s="0" t="n">
        <v>4.191875</v>
      </c>
      <c r="J4368" s="224" t="n">
        <f aca="false">ROUND(D4368/10000,0)</f>
        <v>2018</v>
      </c>
      <c r="K4368" s="224" t="n">
        <f aca="false">ROUND((D4368-J4368*10000)/100,0)</f>
        <v>8</v>
      </c>
      <c r="L4368" s="224" t="n">
        <f aca="false">D4368-J4368*10000-K4368*100</f>
        <v>29</v>
      </c>
      <c r="M4368" s="325" t="n">
        <f aca="false">DATE(J4368,K4368,L4368)</f>
        <v>43341</v>
      </c>
      <c r="N4368" s="222" t="n">
        <f aca="false">M4368+E4368</f>
        <v>43341.6340393519</v>
      </c>
      <c r="O4368" s="0" t="n">
        <v>97.78</v>
      </c>
      <c r="P4368" s="0" t="n">
        <v>4.191875</v>
      </c>
      <c r="Q4368" s="0" t="s">
        <v>288</v>
      </c>
    </row>
    <row r="4369" customFormat="false" ht="15" hidden="false" customHeight="false" outlineLevel="0" collapsed="false">
      <c r="A4369" s="0" t="s">
        <v>2059</v>
      </c>
      <c r="B4369" s="0" t="s">
        <v>288</v>
      </c>
      <c r="C4369" s="0" t="s">
        <v>325</v>
      </c>
      <c r="D4369" s="0" t="n">
        <v>20180829</v>
      </c>
      <c r="E4369" s="0" t="s">
        <v>2970</v>
      </c>
      <c r="F4369" s="0" t="n">
        <v>22000</v>
      </c>
      <c r="G4369" s="0" t="n">
        <v>97.723</v>
      </c>
      <c r="H4369" s="0" t="n">
        <v>4.205984</v>
      </c>
      <c r="J4369" s="224" t="n">
        <f aca="false">ROUND(D4369/10000,0)</f>
        <v>2018</v>
      </c>
      <c r="K4369" s="224" t="n">
        <f aca="false">ROUND((D4369-J4369*10000)/100,0)</f>
        <v>8</v>
      </c>
      <c r="L4369" s="224" t="n">
        <f aca="false">D4369-J4369*10000-K4369*100</f>
        <v>29</v>
      </c>
      <c r="M4369" s="325" t="n">
        <f aca="false">DATE(J4369,K4369,L4369)</f>
        <v>43341</v>
      </c>
      <c r="N4369" s="222" t="n">
        <f aca="false">M4369+E4369</f>
        <v>43341.6396643519</v>
      </c>
      <c r="O4369" s="0" t="n">
        <v>97.723</v>
      </c>
      <c r="P4369" s="0" t="n">
        <v>4.205984</v>
      </c>
      <c r="Q4369" s="0" t="s">
        <v>288</v>
      </c>
    </row>
    <row r="4370" customFormat="false" ht="15" hidden="false" customHeight="false" outlineLevel="0" collapsed="false">
      <c r="A4370" s="0" t="s">
        <v>2059</v>
      </c>
      <c r="B4370" s="0" t="s">
        <v>288</v>
      </c>
      <c r="C4370" s="0" t="s">
        <v>325</v>
      </c>
      <c r="D4370" s="0" t="n">
        <v>20180829</v>
      </c>
      <c r="E4370" s="0" t="s">
        <v>2970</v>
      </c>
      <c r="F4370" s="0" t="n">
        <v>22000</v>
      </c>
      <c r="G4370" s="0" t="n">
        <v>97.723</v>
      </c>
      <c r="H4370" s="0" t="n">
        <v>4.205984</v>
      </c>
      <c r="J4370" s="224" t="n">
        <f aca="false">ROUND(D4370/10000,0)</f>
        <v>2018</v>
      </c>
      <c r="K4370" s="224" t="n">
        <f aca="false">ROUND((D4370-J4370*10000)/100,0)</f>
        <v>8</v>
      </c>
      <c r="L4370" s="224" t="n">
        <f aca="false">D4370-J4370*10000-K4370*100</f>
        <v>29</v>
      </c>
      <c r="M4370" s="325" t="n">
        <f aca="false">DATE(J4370,K4370,L4370)</f>
        <v>43341</v>
      </c>
      <c r="N4370" s="222" t="n">
        <f aca="false">M4370+E4370</f>
        <v>43341.6396643519</v>
      </c>
      <c r="O4370" s="0" t="n">
        <v>97.723</v>
      </c>
      <c r="P4370" s="0" t="n">
        <v>4.205984</v>
      </c>
      <c r="Q4370" s="0" t="s">
        <v>288</v>
      </c>
    </row>
    <row r="4371" customFormat="false" ht="15" hidden="false" customHeight="false" outlineLevel="0" collapsed="false">
      <c r="A4371" s="0" t="s">
        <v>2059</v>
      </c>
      <c r="B4371" s="0" t="s">
        <v>288</v>
      </c>
      <c r="C4371" s="0" t="s">
        <v>325</v>
      </c>
      <c r="D4371" s="0" t="n">
        <v>20180829</v>
      </c>
      <c r="E4371" s="0" t="s">
        <v>2971</v>
      </c>
      <c r="F4371" s="0" t="n">
        <v>22000</v>
      </c>
      <c r="G4371" s="0" t="n">
        <v>97.823</v>
      </c>
      <c r="H4371" s="0" t="n">
        <v>4.181238</v>
      </c>
      <c r="J4371" s="224" t="n">
        <f aca="false">ROUND(D4371/10000,0)</f>
        <v>2018</v>
      </c>
      <c r="K4371" s="224" t="n">
        <f aca="false">ROUND((D4371-J4371*10000)/100,0)</f>
        <v>8</v>
      </c>
      <c r="L4371" s="224" t="n">
        <f aca="false">D4371-J4371*10000-K4371*100</f>
        <v>29</v>
      </c>
      <c r="M4371" s="325" t="n">
        <f aca="false">DATE(J4371,K4371,L4371)</f>
        <v>43341</v>
      </c>
      <c r="N4371" s="222" t="n">
        <f aca="false">M4371+E4371</f>
        <v>43341.6400462963</v>
      </c>
      <c r="O4371" s="0" t="n">
        <v>97.823</v>
      </c>
      <c r="P4371" s="0" t="n">
        <v>4.181238</v>
      </c>
      <c r="Q4371" s="0" t="s">
        <v>288</v>
      </c>
    </row>
    <row r="4372" customFormat="false" ht="15" hidden="false" customHeight="false" outlineLevel="0" collapsed="false">
      <c r="A4372" s="0" t="s">
        <v>2059</v>
      </c>
      <c r="B4372" s="0" t="s">
        <v>288</v>
      </c>
      <c r="C4372" s="0" t="s">
        <v>325</v>
      </c>
      <c r="D4372" s="0" t="n">
        <v>20180829</v>
      </c>
      <c r="E4372" s="0" t="s">
        <v>2972</v>
      </c>
      <c r="F4372" s="0" t="n">
        <v>2421000</v>
      </c>
      <c r="G4372" s="0" t="n">
        <v>97.618</v>
      </c>
      <c r="H4372" s="0" t="n">
        <v>4.231998</v>
      </c>
      <c r="J4372" s="224" t="n">
        <f aca="false">ROUND(D4372/10000,0)</f>
        <v>2018</v>
      </c>
      <c r="K4372" s="224" t="n">
        <f aca="false">ROUND((D4372-J4372*10000)/100,0)</f>
        <v>8</v>
      </c>
      <c r="L4372" s="224" t="n">
        <f aca="false">D4372-J4372*10000-K4372*100</f>
        <v>29</v>
      </c>
      <c r="M4372" s="325" t="n">
        <f aca="false">DATE(J4372,K4372,L4372)</f>
        <v>43341</v>
      </c>
      <c r="N4372" s="222" t="n">
        <f aca="false">M4372+E4372</f>
        <v>43341.6428125</v>
      </c>
      <c r="O4372" s="0" t="n">
        <v>97.618</v>
      </c>
      <c r="P4372" s="0" t="n">
        <v>4.231998</v>
      </c>
      <c r="Q4372" s="0" t="s">
        <v>288</v>
      </c>
    </row>
    <row r="4373" customFormat="false" ht="15" hidden="false" customHeight="false" outlineLevel="0" collapsed="false">
      <c r="A4373" s="0" t="s">
        <v>2059</v>
      </c>
      <c r="B4373" s="0" t="s">
        <v>288</v>
      </c>
      <c r="C4373" s="0" t="s">
        <v>325</v>
      </c>
      <c r="D4373" s="0" t="n">
        <v>20180829</v>
      </c>
      <c r="E4373" s="0" t="s">
        <v>2972</v>
      </c>
      <c r="F4373" s="0" t="n">
        <v>2421000</v>
      </c>
      <c r="G4373" s="0" t="n">
        <v>97.618</v>
      </c>
      <c r="H4373" s="0" t="n">
        <v>4.231998</v>
      </c>
      <c r="J4373" s="224" t="n">
        <f aca="false">ROUND(D4373/10000,0)</f>
        <v>2018</v>
      </c>
      <c r="K4373" s="224" t="n">
        <f aca="false">ROUND((D4373-J4373*10000)/100,0)</f>
        <v>8</v>
      </c>
      <c r="L4373" s="224" t="n">
        <f aca="false">D4373-J4373*10000-K4373*100</f>
        <v>29</v>
      </c>
      <c r="M4373" s="325" t="n">
        <f aca="false">DATE(J4373,K4373,L4373)</f>
        <v>43341</v>
      </c>
      <c r="N4373" s="222" t="n">
        <f aca="false">M4373+E4373</f>
        <v>43341.6428125</v>
      </c>
      <c r="O4373" s="0" t="n">
        <v>97.618</v>
      </c>
      <c r="P4373" s="0" t="n">
        <v>4.231998</v>
      </c>
      <c r="Q4373" s="0" t="s">
        <v>288</v>
      </c>
    </row>
    <row r="4374" customFormat="false" ht="15" hidden="false" customHeight="false" outlineLevel="0" collapsed="false">
      <c r="A4374" s="0" t="s">
        <v>2059</v>
      </c>
      <c r="B4374" s="0" t="s">
        <v>288</v>
      </c>
      <c r="C4374" s="0" t="s">
        <v>325</v>
      </c>
      <c r="D4374" s="0" t="n">
        <v>20180829</v>
      </c>
      <c r="E4374" s="0" t="s">
        <v>2973</v>
      </c>
      <c r="F4374" s="0" t="n">
        <v>1497000</v>
      </c>
      <c r="G4374" s="0" t="n">
        <v>97.691</v>
      </c>
      <c r="H4374" s="0" t="n">
        <v>4.213908</v>
      </c>
      <c r="J4374" s="224" t="n">
        <f aca="false">ROUND(D4374/10000,0)</f>
        <v>2018</v>
      </c>
      <c r="K4374" s="224" t="n">
        <f aca="false">ROUND((D4374-J4374*10000)/100,0)</f>
        <v>8</v>
      </c>
      <c r="L4374" s="224" t="n">
        <f aca="false">D4374-J4374*10000-K4374*100</f>
        <v>29</v>
      </c>
      <c r="M4374" s="325" t="n">
        <f aca="false">DATE(J4374,K4374,L4374)</f>
        <v>43341</v>
      </c>
      <c r="N4374" s="222" t="n">
        <f aca="false">M4374+E4374</f>
        <v>43341.6537268519</v>
      </c>
      <c r="O4374" s="0" t="n">
        <v>97.691</v>
      </c>
      <c r="P4374" s="0" t="n">
        <v>4.213908</v>
      </c>
      <c r="Q4374" s="0" t="s">
        <v>288</v>
      </c>
    </row>
    <row r="4375" customFormat="false" ht="15" hidden="false" customHeight="false" outlineLevel="0" collapsed="false">
      <c r="A4375" s="0" t="s">
        <v>2059</v>
      </c>
      <c r="B4375" s="0" t="s">
        <v>288</v>
      </c>
      <c r="C4375" s="0" t="s">
        <v>325</v>
      </c>
      <c r="D4375" s="0" t="n">
        <v>20180829</v>
      </c>
      <c r="E4375" s="0" t="s">
        <v>2974</v>
      </c>
      <c r="F4375" s="0" t="n">
        <v>12000</v>
      </c>
      <c r="G4375" s="0" t="n">
        <v>98.644</v>
      </c>
      <c r="H4375" s="0" t="n">
        <v>3.979186</v>
      </c>
      <c r="J4375" s="224" t="n">
        <f aca="false">ROUND(D4375/10000,0)</f>
        <v>2018</v>
      </c>
      <c r="K4375" s="224" t="n">
        <f aca="false">ROUND((D4375-J4375*10000)/100,0)</f>
        <v>8</v>
      </c>
      <c r="L4375" s="224" t="n">
        <f aca="false">D4375-J4375*10000-K4375*100</f>
        <v>29</v>
      </c>
      <c r="M4375" s="325" t="n">
        <f aca="false">DATE(J4375,K4375,L4375)</f>
        <v>43341</v>
      </c>
      <c r="N4375" s="222" t="n">
        <f aca="false">M4375+E4375</f>
        <v>43341.6915046296</v>
      </c>
      <c r="O4375" s="0" t="n">
        <v>98.644</v>
      </c>
      <c r="P4375" s="0" t="n">
        <v>3.979186</v>
      </c>
      <c r="Q4375" s="0" t="s">
        <v>288</v>
      </c>
    </row>
    <row r="4376" customFormat="false" ht="15" hidden="false" customHeight="false" outlineLevel="0" collapsed="false">
      <c r="A4376" s="0" t="s">
        <v>2059</v>
      </c>
      <c r="B4376" s="0" t="s">
        <v>288</v>
      </c>
      <c r="C4376" s="0" t="s">
        <v>325</v>
      </c>
      <c r="D4376" s="0" t="n">
        <v>20180829</v>
      </c>
      <c r="E4376" s="0" t="s">
        <v>2975</v>
      </c>
      <c r="F4376" s="0" t="n">
        <v>12000</v>
      </c>
      <c r="G4376" s="0" t="n">
        <v>97.806</v>
      </c>
      <c r="H4376" s="0" t="n">
        <v>4.185443</v>
      </c>
      <c r="J4376" s="224" t="n">
        <f aca="false">ROUND(D4376/10000,0)</f>
        <v>2018</v>
      </c>
      <c r="K4376" s="224" t="n">
        <f aca="false">ROUND((D4376-J4376*10000)/100,0)</f>
        <v>8</v>
      </c>
      <c r="L4376" s="224" t="n">
        <f aca="false">D4376-J4376*10000-K4376*100</f>
        <v>29</v>
      </c>
      <c r="M4376" s="325" t="n">
        <f aca="false">DATE(J4376,K4376,L4376)</f>
        <v>43341</v>
      </c>
      <c r="N4376" s="222" t="n">
        <f aca="false">M4376+E4376</f>
        <v>43341.6915625</v>
      </c>
      <c r="O4376" s="0" t="n">
        <v>97.806</v>
      </c>
      <c r="P4376" s="0" t="n">
        <v>4.185443</v>
      </c>
      <c r="Q4376" s="0" t="s">
        <v>288</v>
      </c>
    </row>
    <row r="4377" customFormat="false" ht="15" hidden="false" customHeight="false" outlineLevel="0" collapsed="false">
      <c r="A4377" s="0" t="s">
        <v>2059</v>
      </c>
      <c r="B4377" s="0" t="s">
        <v>288</v>
      </c>
      <c r="C4377" s="0" t="s">
        <v>325</v>
      </c>
      <c r="D4377" s="0" t="n">
        <v>20180829</v>
      </c>
      <c r="E4377" s="0" t="s">
        <v>2976</v>
      </c>
      <c r="F4377" s="0" t="s">
        <v>575</v>
      </c>
      <c r="G4377" s="0" t="n">
        <v>97.687</v>
      </c>
      <c r="H4377" s="0" t="n">
        <v>4.214899</v>
      </c>
      <c r="J4377" s="224" t="n">
        <f aca="false">ROUND(D4377/10000,0)</f>
        <v>2018</v>
      </c>
      <c r="K4377" s="224" t="n">
        <f aca="false">ROUND((D4377-J4377*10000)/100,0)</f>
        <v>8</v>
      </c>
      <c r="L4377" s="224" t="n">
        <f aca="false">D4377-J4377*10000-K4377*100</f>
        <v>29</v>
      </c>
      <c r="M4377" s="325" t="n">
        <f aca="false">DATE(J4377,K4377,L4377)</f>
        <v>43341</v>
      </c>
      <c r="N4377" s="222" t="n">
        <f aca="false">M4377+E4377</f>
        <v>43341.7031597222</v>
      </c>
      <c r="O4377" s="0" t="n">
        <v>97.687</v>
      </c>
      <c r="P4377" s="0" t="n">
        <v>4.214899</v>
      </c>
      <c r="Q4377" s="0" t="s">
        <v>288</v>
      </c>
    </row>
    <row r="4378" customFormat="false" ht="15" hidden="false" customHeight="false" outlineLevel="0" collapsed="false">
      <c r="A4378" s="0" t="s">
        <v>2059</v>
      </c>
      <c r="B4378" s="0" t="s">
        <v>288</v>
      </c>
      <c r="C4378" s="0" t="s">
        <v>325</v>
      </c>
      <c r="D4378" s="0" t="n">
        <v>20180829</v>
      </c>
      <c r="E4378" s="0" t="s">
        <v>2977</v>
      </c>
      <c r="F4378" s="0" t="n">
        <v>2000000</v>
      </c>
      <c r="G4378" s="0" t="n">
        <v>97.687</v>
      </c>
      <c r="H4378" s="0" t="n">
        <v>4.214899</v>
      </c>
      <c r="J4378" s="224" t="n">
        <f aca="false">ROUND(D4378/10000,0)</f>
        <v>2018</v>
      </c>
      <c r="K4378" s="224" t="n">
        <f aca="false">ROUND((D4378-J4378*10000)/100,0)</f>
        <v>8</v>
      </c>
      <c r="L4378" s="224" t="n">
        <f aca="false">D4378-J4378*10000-K4378*100</f>
        <v>29</v>
      </c>
      <c r="M4378" s="325" t="n">
        <f aca="false">DATE(J4378,K4378,L4378)</f>
        <v>43341</v>
      </c>
      <c r="N4378" s="222" t="n">
        <f aca="false">M4378+E4378</f>
        <v>43341.7033680556</v>
      </c>
      <c r="O4378" s="0" t="n">
        <v>97.687</v>
      </c>
      <c r="P4378" s="0" t="n">
        <v>4.214899</v>
      </c>
      <c r="Q4378" s="0" t="s">
        <v>288</v>
      </c>
    </row>
    <row r="4379" customFormat="false" ht="15" hidden="false" customHeight="false" outlineLevel="0" collapsed="false">
      <c r="A4379" s="0" t="s">
        <v>2059</v>
      </c>
      <c r="B4379" s="0" t="s">
        <v>288</v>
      </c>
      <c r="C4379" s="0" t="s">
        <v>325</v>
      </c>
      <c r="D4379" s="0" t="n">
        <v>20180829</v>
      </c>
      <c r="E4379" s="0" t="s">
        <v>2978</v>
      </c>
      <c r="F4379" s="0" t="s">
        <v>575</v>
      </c>
      <c r="G4379" s="0" t="n">
        <v>97.719</v>
      </c>
      <c r="H4379" s="0" t="n">
        <v>4.206974</v>
      </c>
      <c r="J4379" s="224" t="n">
        <f aca="false">ROUND(D4379/10000,0)</f>
        <v>2018</v>
      </c>
      <c r="K4379" s="224" t="n">
        <f aca="false">ROUND((D4379-J4379*10000)/100,0)</f>
        <v>8</v>
      </c>
      <c r="L4379" s="224" t="n">
        <f aca="false">D4379-J4379*10000-K4379*100</f>
        <v>29</v>
      </c>
      <c r="M4379" s="325" t="n">
        <f aca="false">DATE(J4379,K4379,L4379)</f>
        <v>43341</v>
      </c>
      <c r="N4379" s="222" t="n">
        <f aca="false">M4379+E4379</f>
        <v>43341.7054050926</v>
      </c>
      <c r="O4379" s="0" t="n">
        <v>97.719</v>
      </c>
      <c r="P4379" s="0" t="n">
        <v>4.206974</v>
      </c>
      <c r="Q4379" s="0" t="s">
        <v>288</v>
      </c>
    </row>
    <row r="4380" customFormat="false" ht="15" hidden="false" customHeight="false" outlineLevel="0" collapsed="false">
      <c r="A4380" s="0" t="s">
        <v>2059</v>
      </c>
      <c r="B4380" s="0" t="s">
        <v>288</v>
      </c>
      <c r="C4380" s="0" t="s">
        <v>325</v>
      </c>
      <c r="D4380" s="0" t="n">
        <v>20180829</v>
      </c>
      <c r="E4380" s="0" t="s">
        <v>2979</v>
      </c>
      <c r="F4380" s="0" t="s">
        <v>575</v>
      </c>
      <c r="G4380" s="0" t="n">
        <v>97.804</v>
      </c>
      <c r="H4380" s="0" t="n">
        <v>4.185938</v>
      </c>
      <c r="J4380" s="224" t="n">
        <f aca="false">ROUND(D4380/10000,0)</f>
        <v>2018</v>
      </c>
      <c r="K4380" s="224" t="n">
        <f aca="false">ROUND((D4380-J4380*10000)/100,0)</f>
        <v>8</v>
      </c>
      <c r="L4380" s="224" t="n">
        <f aca="false">D4380-J4380*10000-K4380*100</f>
        <v>29</v>
      </c>
      <c r="M4380" s="325" t="n">
        <f aca="false">DATE(J4380,K4380,L4380)</f>
        <v>43341</v>
      </c>
      <c r="N4380" s="222" t="n">
        <f aca="false">M4380+E4380</f>
        <v>43341.7060532407</v>
      </c>
      <c r="O4380" s="0" t="n">
        <v>97.804</v>
      </c>
      <c r="P4380" s="0" t="n">
        <v>4.185938</v>
      </c>
      <c r="Q4380" s="0" t="s">
        <v>288</v>
      </c>
    </row>
    <row r="4381" customFormat="false" ht="15" hidden="false" customHeight="false" outlineLevel="0" collapsed="false">
      <c r="A4381" s="0" t="s">
        <v>2059</v>
      </c>
      <c r="B4381" s="0" t="s">
        <v>288</v>
      </c>
      <c r="C4381" s="0" t="s">
        <v>325</v>
      </c>
      <c r="D4381" s="0" t="n">
        <v>20180830</v>
      </c>
      <c r="E4381" s="0" t="s">
        <v>2980</v>
      </c>
      <c r="F4381" s="0" t="n">
        <v>3000000</v>
      </c>
      <c r="G4381" s="0" t="n">
        <v>97.834</v>
      </c>
      <c r="H4381" s="0" t="n">
        <v>4.179479</v>
      </c>
      <c r="J4381" s="224" t="n">
        <f aca="false">ROUND(D4381/10000,0)</f>
        <v>2018</v>
      </c>
      <c r="K4381" s="224" t="n">
        <f aca="false">ROUND((D4381-J4381*10000)/100,0)</f>
        <v>8</v>
      </c>
      <c r="L4381" s="224" t="n">
        <f aca="false">D4381-J4381*10000-K4381*100</f>
        <v>30</v>
      </c>
      <c r="M4381" s="325" t="n">
        <f aca="false">DATE(J4381,K4381,L4381)</f>
        <v>43342</v>
      </c>
      <c r="N4381" s="222" t="n">
        <f aca="false">M4381+E4381</f>
        <v>43342.3155671296</v>
      </c>
      <c r="O4381" s="0" t="n">
        <v>97.834</v>
      </c>
      <c r="P4381" s="0" t="n">
        <v>4.179479</v>
      </c>
      <c r="Q4381" s="0" t="s">
        <v>288</v>
      </c>
    </row>
    <row r="4382" customFormat="false" ht="15" hidden="false" customHeight="false" outlineLevel="0" collapsed="false">
      <c r="A4382" s="0" t="s">
        <v>2059</v>
      </c>
      <c r="B4382" s="0" t="s">
        <v>288</v>
      </c>
      <c r="C4382" s="0" t="s">
        <v>325</v>
      </c>
      <c r="D4382" s="0" t="n">
        <v>20180830</v>
      </c>
      <c r="E4382" s="0" t="s">
        <v>2981</v>
      </c>
      <c r="F4382" s="0" t="n">
        <v>3000000</v>
      </c>
      <c r="G4382" s="0" t="n">
        <v>97.803</v>
      </c>
      <c r="H4382" s="0" t="n">
        <v>4.187159</v>
      </c>
      <c r="J4382" s="224" t="n">
        <f aca="false">ROUND(D4382/10000,0)</f>
        <v>2018</v>
      </c>
      <c r="K4382" s="224" t="n">
        <f aca="false">ROUND((D4382-J4382*10000)/100,0)</f>
        <v>8</v>
      </c>
      <c r="L4382" s="224" t="n">
        <f aca="false">D4382-J4382*10000-K4382*100</f>
        <v>30</v>
      </c>
      <c r="M4382" s="325" t="n">
        <f aca="false">DATE(J4382,K4382,L4382)</f>
        <v>43342</v>
      </c>
      <c r="N4382" s="222" t="n">
        <f aca="false">M4382+E4382</f>
        <v>43342.3158101852</v>
      </c>
      <c r="O4382" s="0" t="n">
        <v>97.803</v>
      </c>
      <c r="P4382" s="0" t="n">
        <v>4.187159</v>
      </c>
      <c r="Q4382" s="0" t="s">
        <v>288</v>
      </c>
    </row>
    <row r="4383" customFormat="false" ht="15" hidden="false" customHeight="false" outlineLevel="0" collapsed="false">
      <c r="A4383" s="0" t="s">
        <v>2059</v>
      </c>
      <c r="B4383" s="0" t="s">
        <v>288</v>
      </c>
      <c r="C4383" s="0" t="s">
        <v>325</v>
      </c>
      <c r="D4383" s="0" t="n">
        <v>20180830</v>
      </c>
      <c r="E4383" s="0" t="s">
        <v>2982</v>
      </c>
      <c r="F4383" s="0" t="n">
        <v>1050000</v>
      </c>
      <c r="G4383" s="0" t="n">
        <v>97.836</v>
      </c>
      <c r="H4383" s="0" t="n">
        <v>4.178984</v>
      </c>
      <c r="J4383" s="224" t="n">
        <f aca="false">ROUND(D4383/10000,0)</f>
        <v>2018</v>
      </c>
      <c r="K4383" s="224" t="n">
        <f aca="false">ROUND((D4383-J4383*10000)/100,0)</f>
        <v>8</v>
      </c>
      <c r="L4383" s="224" t="n">
        <f aca="false">D4383-J4383*10000-K4383*100</f>
        <v>30</v>
      </c>
      <c r="M4383" s="325" t="n">
        <f aca="false">DATE(J4383,K4383,L4383)</f>
        <v>43342</v>
      </c>
      <c r="N4383" s="222" t="n">
        <f aca="false">M4383+E4383</f>
        <v>43342.3212152778</v>
      </c>
      <c r="O4383" s="0" t="n">
        <v>97.836</v>
      </c>
      <c r="P4383" s="0" t="n">
        <v>4.178984</v>
      </c>
      <c r="Q4383" s="0" t="s">
        <v>288</v>
      </c>
    </row>
    <row r="4384" customFormat="false" ht="15" hidden="false" customHeight="false" outlineLevel="0" collapsed="false">
      <c r="A4384" s="0" t="s">
        <v>2059</v>
      </c>
      <c r="B4384" s="0" t="s">
        <v>288</v>
      </c>
      <c r="C4384" s="0" t="s">
        <v>325</v>
      </c>
      <c r="D4384" s="0" t="n">
        <v>20180830</v>
      </c>
      <c r="E4384" s="0" t="s">
        <v>2983</v>
      </c>
      <c r="F4384" s="0" t="n">
        <v>1050000</v>
      </c>
      <c r="G4384" s="0" t="n">
        <v>97.868</v>
      </c>
      <c r="H4384" s="0" t="n">
        <v>4.171059</v>
      </c>
      <c r="J4384" s="224" t="n">
        <f aca="false">ROUND(D4384/10000,0)</f>
        <v>2018</v>
      </c>
      <c r="K4384" s="224" t="n">
        <f aca="false">ROUND((D4384-J4384*10000)/100,0)</f>
        <v>8</v>
      </c>
      <c r="L4384" s="224" t="n">
        <f aca="false">D4384-J4384*10000-K4384*100</f>
        <v>30</v>
      </c>
      <c r="M4384" s="325" t="n">
        <f aca="false">DATE(J4384,K4384,L4384)</f>
        <v>43342</v>
      </c>
      <c r="N4384" s="222" t="n">
        <f aca="false">M4384+E4384</f>
        <v>43342.3223148148</v>
      </c>
      <c r="O4384" s="0" t="n">
        <v>97.868</v>
      </c>
      <c r="P4384" s="0" t="n">
        <v>4.171059</v>
      </c>
      <c r="Q4384" s="0" t="s">
        <v>288</v>
      </c>
    </row>
    <row r="4385" customFormat="false" ht="15" hidden="false" customHeight="false" outlineLevel="0" collapsed="false">
      <c r="A4385" s="0" t="s">
        <v>2059</v>
      </c>
      <c r="B4385" s="0" t="s">
        <v>288</v>
      </c>
      <c r="C4385" s="0" t="s">
        <v>325</v>
      </c>
      <c r="D4385" s="0" t="n">
        <v>20180830</v>
      </c>
      <c r="E4385" s="0" t="s">
        <v>2984</v>
      </c>
      <c r="F4385" s="0" t="n">
        <v>50000</v>
      </c>
      <c r="G4385" s="0" t="n">
        <v>98.297</v>
      </c>
      <c r="H4385" s="0" t="n">
        <v>4.06511</v>
      </c>
      <c r="J4385" s="224" t="n">
        <f aca="false">ROUND(D4385/10000,0)</f>
        <v>2018</v>
      </c>
      <c r="K4385" s="224" t="n">
        <f aca="false">ROUND((D4385-J4385*10000)/100,0)</f>
        <v>8</v>
      </c>
      <c r="L4385" s="224" t="n">
        <f aca="false">D4385-J4385*10000-K4385*100</f>
        <v>30</v>
      </c>
      <c r="M4385" s="325" t="n">
        <f aca="false">DATE(J4385,K4385,L4385)</f>
        <v>43342</v>
      </c>
      <c r="N4385" s="222" t="n">
        <f aca="false">M4385+E4385</f>
        <v>43342.4038888889</v>
      </c>
      <c r="O4385" s="0" t="n">
        <v>98.297</v>
      </c>
      <c r="P4385" s="0" t="n">
        <v>4.06511</v>
      </c>
      <c r="Q4385" s="0" t="s">
        <v>288</v>
      </c>
    </row>
    <row r="4386" customFormat="false" ht="15" hidden="false" customHeight="false" outlineLevel="0" collapsed="false">
      <c r="A4386" s="0" t="s">
        <v>2059</v>
      </c>
      <c r="B4386" s="0" t="s">
        <v>288</v>
      </c>
      <c r="C4386" s="0" t="s">
        <v>325</v>
      </c>
      <c r="D4386" s="0" t="n">
        <v>20180830</v>
      </c>
      <c r="E4386" s="0" t="s">
        <v>2984</v>
      </c>
      <c r="F4386" s="0" t="n">
        <v>50000</v>
      </c>
      <c r="G4386" s="0" t="n">
        <v>98.297</v>
      </c>
      <c r="H4386" s="0" t="n">
        <v>4.06511</v>
      </c>
      <c r="J4386" s="224" t="n">
        <f aca="false">ROUND(D4386/10000,0)</f>
        <v>2018</v>
      </c>
      <c r="K4386" s="224" t="n">
        <f aca="false">ROUND((D4386-J4386*10000)/100,0)</f>
        <v>8</v>
      </c>
      <c r="L4386" s="224" t="n">
        <f aca="false">D4386-J4386*10000-K4386*100</f>
        <v>30</v>
      </c>
      <c r="M4386" s="325" t="n">
        <f aca="false">DATE(J4386,K4386,L4386)</f>
        <v>43342</v>
      </c>
      <c r="N4386" s="222" t="n">
        <f aca="false">M4386+E4386</f>
        <v>43342.4038888889</v>
      </c>
      <c r="O4386" s="0" t="n">
        <v>98.297</v>
      </c>
      <c r="P4386" s="0" t="n">
        <v>4.06511</v>
      </c>
      <c r="Q4386" s="0" t="s">
        <v>288</v>
      </c>
    </row>
    <row r="4387" customFormat="false" ht="15" hidden="false" customHeight="false" outlineLevel="0" collapsed="false">
      <c r="A4387" s="0" t="s">
        <v>2059</v>
      </c>
      <c r="B4387" s="0" t="s">
        <v>288</v>
      </c>
      <c r="C4387" s="0" t="s">
        <v>325</v>
      </c>
      <c r="D4387" s="0" t="n">
        <v>20180830</v>
      </c>
      <c r="E4387" s="0" t="s">
        <v>2985</v>
      </c>
      <c r="F4387" s="0" t="n">
        <v>14000</v>
      </c>
      <c r="G4387" s="0" t="n">
        <v>97.909</v>
      </c>
      <c r="H4387" s="0" t="n">
        <v>4.16091</v>
      </c>
      <c r="J4387" s="224" t="n">
        <f aca="false">ROUND(D4387/10000,0)</f>
        <v>2018</v>
      </c>
      <c r="K4387" s="224" t="n">
        <f aca="false">ROUND((D4387-J4387*10000)/100,0)</f>
        <v>8</v>
      </c>
      <c r="L4387" s="224" t="n">
        <f aca="false">D4387-J4387*10000-K4387*100</f>
        <v>30</v>
      </c>
      <c r="M4387" s="325" t="n">
        <f aca="false">DATE(J4387,K4387,L4387)</f>
        <v>43342</v>
      </c>
      <c r="N4387" s="222" t="n">
        <f aca="false">M4387+E4387</f>
        <v>43342.4183333333</v>
      </c>
      <c r="O4387" s="0" t="n">
        <v>97.909</v>
      </c>
      <c r="P4387" s="0" t="n">
        <v>4.16091</v>
      </c>
      <c r="Q4387" s="0" t="s">
        <v>288</v>
      </c>
    </row>
    <row r="4388" customFormat="false" ht="15" hidden="false" customHeight="false" outlineLevel="0" collapsed="false">
      <c r="A4388" s="0" t="s">
        <v>2059</v>
      </c>
      <c r="B4388" s="0" t="s">
        <v>288</v>
      </c>
      <c r="C4388" s="0" t="s">
        <v>325</v>
      </c>
      <c r="D4388" s="0" t="n">
        <v>20180830</v>
      </c>
      <c r="E4388" s="0" t="s">
        <v>2986</v>
      </c>
      <c r="F4388" s="0" t="n">
        <v>50000</v>
      </c>
      <c r="G4388" s="0" t="n">
        <v>98.207</v>
      </c>
      <c r="H4388" s="0" t="n">
        <v>4.087293</v>
      </c>
      <c r="J4388" s="224" t="n">
        <f aca="false">ROUND(D4388/10000,0)</f>
        <v>2018</v>
      </c>
      <c r="K4388" s="224" t="n">
        <f aca="false">ROUND((D4388-J4388*10000)/100,0)</f>
        <v>8</v>
      </c>
      <c r="L4388" s="224" t="n">
        <f aca="false">D4388-J4388*10000-K4388*100</f>
        <v>30</v>
      </c>
      <c r="M4388" s="325" t="n">
        <f aca="false">DATE(J4388,K4388,L4388)</f>
        <v>43342</v>
      </c>
      <c r="N4388" s="222" t="n">
        <f aca="false">M4388+E4388</f>
        <v>43342.4323263889</v>
      </c>
      <c r="O4388" s="0" t="n">
        <v>98.207</v>
      </c>
      <c r="P4388" s="0" t="n">
        <v>4.087293</v>
      </c>
      <c r="Q4388" s="0" t="s">
        <v>288</v>
      </c>
    </row>
    <row r="4389" customFormat="false" ht="15" hidden="false" customHeight="false" outlineLevel="0" collapsed="false">
      <c r="A4389" s="0" t="s">
        <v>2059</v>
      </c>
      <c r="B4389" s="0" t="s">
        <v>288</v>
      </c>
      <c r="C4389" s="0" t="s">
        <v>325</v>
      </c>
      <c r="D4389" s="0" t="n">
        <v>20180830</v>
      </c>
      <c r="E4389" s="0" t="s">
        <v>2986</v>
      </c>
      <c r="F4389" s="0" t="n">
        <v>50000</v>
      </c>
      <c r="G4389" s="0" t="n">
        <v>98.207</v>
      </c>
      <c r="H4389" s="0" t="n">
        <v>4.087293</v>
      </c>
      <c r="J4389" s="224" t="n">
        <f aca="false">ROUND(D4389/10000,0)</f>
        <v>2018</v>
      </c>
      <c r="K4389" s="224" t="n">
        <f aca="false">ROUND((D4389-J4389*10000)/100,0)</f>
        <v>8</v>
      </c>
      <c r="L4389" s="224" t="n">
        <f aca="false">D4389-J4389*10000-K4389*100</f>
        <v>30</v>
      </c>
      <c r="M4389" s="325" t="n">
        <f aca="false">DATE(J4389,K4389,L4389)</f>
        <v>43342</v>
      </c>
      <c r="N4389" s="222" t="n">
        <f aca="false">M4389+E4389</f>
        <v>43342.4323263889</v>
      </c>
      <c r="O4389" s="0" t="n">
        <v>98.207</v>
      </c>
      <c r="P4389" s="0" t="n">
        <v>4.087293</v>
      </c>
      <c r="Q4389" s="0" t="s">
        <v>288</v>
      </c>
    </row>
    <row r="4390" customFormat="false" ht="15" hidden="false" customHeight="false" outlineLevel="0" collapsed="false">
      <c r="A4390" s="0" t="s">
        <v>2059</v>
      </c>
      <c r="B4390" s="0" t="s">
        <v>288</v>
      </c>
      <c r="C4390" s="0" t="s">
        <v>325</v>
      </c>
      <c r="D4390" s="0" t="n">
        <v>20180830</v>
      </c>
      <c r="E4390" s="0" t="s">
        <v>2987</v>
      </c>
      <c r="F4390" s="0" t="n">
        <v>50000</v>
      </c>
      <c r="G4390" s="0" t="n">
        <v>98.307</v>
      </c>
      <c r="H4390" s="0" t="n">
        <v>4.062647</v>
      </c>
      <c r="J4390" s="224" t="n">
        <f aca="false">ROUND(D4390/10000,0)</f>
        <v>2018</v>
      </c>
      <c r="K4390" s="224" t="n">
        <f aca="false">ROUND((D4390-J4390*10000)/100,0)</f>
        <v>8</v>
      </c>
      <c r="L4390" s="224" t="n">
        <f aca="false">D4390-J4390*10000-K4390*100</f>
        <v>30</v>
      </c>
      <c r="M4390" s="325" t="n">
        <f aca="false">DATE(J4390,K4390,L4390)</f>
        <v>43342</v>
      </c>
      <c r="N4390" s="222" t="n">
        <f aca="false">M4390+E4390</f>
        <v>43342.4324652778</v>
      </c>
      <c r="O4390" s="0" t="n">
        <v>98.307</v>
      </c>
      <c r="P4390" s="0" t="n">
        <v>4.062647</v>
      </c>
      <c r="Q4390" s="0" t="s">
        <v>288</v>
      </c>
    </row>
    <row r="4391" customFormat="false" ht="15" hidden="false" customHeight="false" outlineLevel="0" collapsed="false">
      <c r="A4391" s="0" t="s">
        <v>2059</v>
      </c>
      <c r="B4391" s="0" t="s">
        <v>288</v>
      </c>
      <c r="C4391" s="0" t="s">
        <v>325</v>
      </c>
      <c r="D4391" s="0" t="n">
        <v>20180830</v>
      </c>
      <c r="E4391" s="0" t="s">
        <v>2988</v>
      </c>
      <c r="F4391" s="0" t="n">
        <v>10000</v>
      </c>
      <c r="G4391" s="0" t="n">
        <v>98.28</v>
      </c>
      <c r="H4391" s="0" t="n">
        <v>4.069299</v>
      </c>
      <c r="J4391" s="224" t="n">
        <f aca="false">ROUND(D4391/10000,0)</f>
        <v>2018</v>
      </c>
      <c r="K4391" s="224" t="n">
        <f aca="false">ROUND((D4391-J4391*10000)/100,0)</f>
        <v>8</v>
      </c>
      <c r="L4391" s="224" t="n">
        <f aca="false">D4391-J4391*10000-K4391*100</f>
        <v>30</v>
      </c>
      <c r="M4391" s="325" t="n">
        <f aca="false">DATE(J4391,K4391,L4391)</f>
        <v>43342</v>
      </c>
      <c r="N4391" s="222" t="n">
        <f aca="false">M4391+E4391</f>
        <v>43342.4375694445</v>
      </c>
      <c r="O4391" s="0" t="n">
        <v>98.28</v>
      </c>
      <c r="P4391" s="0" t="n">
        <v>4.069299</v>
      </c>
      <c r="Q4391" s="0" t="s">
        <v>288</v>
      </c>
    </row>
    <row r="4392" customFormat="false" ht="15" hidden="false" customHeight="false" outlineLevel="0" collapsed="false">
      <c r="A4392" s="0" t="s">
        <v>2059</v>
      </c>
      <c r="B4392" s="0" t="s">
        <v>288</v>
      </c>
      <c r="C4392" s="0" t="s">
        <v>325</v>
      </c>
      <c r="D4392" s="0" t="n">
        <v>20180830</v>
      </c>
      <c r="E4392" s="0" t="s">
        <v>2988</v>
      </c>
      <c r="F4392" s="0" t="n">
        <v>10000</v>
      </c>
      <c r="G4392" s="0" t="n">
        <v>99.631</v>
      </c>
      <c r="H4392" s="0" t="n">
        <v>3.739065</v>
      </c>
      <c r="J4392" s="224" t="n">
        <f aca="false">ROUND(D4392/10000,0)</f>
        <v>2018</v>
      </c>
      <c r="K4392" s="224" t="n">
        <f aca="false">ROUND((D4392-J4392*10000)/100,0)</f>
        <v>8</v>
      </c>
      <c r="L4392" s="224" t="n">
        <f aca="false">D4392-J4392*10000-K4392*100</f>
        <v>30</v>
      </c>
      <c r="M4392" s="325" t="n">
        <f aca="false">DATE(J4392,K4392,L4392)</f>
        <v>43342</v>
      </c>
      <c r="N4392" s="222" t="n">
        <f aca="false">M4392+E4392</f>
        <v>43342.4375694445</v>
      </c>
      <c r="O4392" s="0" t="n">
        <v>99.631</v>
      </c>
      <c r="P4392" s="0" t="n">
        <v>3.739065</v>
      </c>
      <c r="Q4392" s="0" t="s">
        <v>288</v>
      </c>
    </row>
    <row r="4393" customFormat="false" ht="15" hidden="false" customHeight="false" outlineLevel="0" collapsed="false">
      <c r="A4393" s="0" t="s">
        <v>2059</v>
      </c>
      <c r="B4393" s="0" t="s">
        <v>288</v>
      </c>
      <c r="C4393" s="0" t="s">
        <v>325</v>
      </c>
      <c r="D4393" s="0" t="n">
        <v>20180830</v>
      </c>
      <c r="E4393" s="0" t="s">
        <v>2989</v>
      </c>
      <c r="F4393" s="0" t="n">
        <v>50000</v>
      </c>
      <c r="G4393" s="0" t="n">
        <v>98.191</v>
      </c>
      <c r="H4393" s="0" t="n">
        <v>4.091239</v>
      </c>
      <c r="J4393" s="224" t="n">
        <f aca="false">ROUND(D4393/10000,0)</f>
        <v>2018</v>
      </c>
      <c r="K4393" s="224" t="n">
        <f aca="false">ROUND((D4393-J4393*10000)/100,0)</f>
        <v>8</v>
      </c>
      <c r="L4393" s="224" t="n">
        <f aca="false">D4393-J4393*10000-K4393*100</f>
        <v>30</v>
      </c>
      <c r="M4393" s="325" t="n">
        <f aca="false">DATE(J4393,K4393,L4393)</f>
        <v>43342</v>
      </c>
      <c r="N4393" s="222" t="n">
        <f aca="false">M4393+E4393</f>
        <v>43342.4426967593</v>
      </c>
      <c r="O4393" s="0" t="n">
        <v>98.191</v>
      </c>
      <c r="P4393" s="0" t="n">
        <v>4.091239</v>
      </c>
      <c r="Q4393" s="0" t="s">
        <v>288</v>
      </c>
    </row>
    <row r="4394" customFormat="false" ht="15" hidden="false" customHeight="false" outlineLevel="0" collapsed="false">
      <c r="A4394" s="0" t="s">
        <v>2059</v>
      </c>
      <c r="B4394" s="0" t="s">
        <v>288</v>
      </c>
      <c r="C4394" s="0" t="s">
        <v>325</v>
      </c>
      <c r="D4394" s="0" t="n">
        <v>20180830</v>
      </c>
      <c r="E4394" s="0" t="s">
        <v>2990</v>
      </c>
      <c r="F4394" s="0" t="n">
        <v>50000</v>
      </c>
      <c r="G4394" s="0" t="n">
        <v>98.596</v>
      </c>
      <c r="H4394" s="0" t="n">
        <v>3.991585</v>
      </c>
      <c r="J4394" s="224" t="n">
        <f aca="false">ROUND(D4394/10000,0)</f>
        <v>2018</v>
      </c>
      <c r="K4394" s="224" t="n">
        <f aca="false">ROUND((D4394-J4394*10000)/100,0)</f>
        <v>8</v>
      </c>
      <c r="L4394" s="224" t="n">
        <f aca="false">D4394-J4394*10000-K4394*100</f>
        <v>30</v>
      </c>
      <c r="M4394" s="325" t="n">
        <f aca="false">DATE(J4394,K4394,L4394)</f>
        <v>43342</v>
      </c>
      <c r="N4394" s="222" t="n">
        <f aca="false">M4394+E4394</f>
        <v>43342.4439467593</v>
      </c>
      <c r="O4394" s="0" t="n">
        <v>98.596</v>
      </c>
      <c r="P4394" s="0" t="n">
        <v>3.991585</v>
      </c>
      <c r="Q4394" s="0" t="s">
        <v>288</v>
      </c>
    </row>
    <row r="4395" customFormat="false" ht="15" hidden="false" customHeight="false" outlineLevel="0" collapsed="false">
      <c r="A4395" s="0" t="s">
        <v>2059</v>
      </c>
      <c r="B4395" s="0" t="s">
        <v>288</v>
      </c>
      <c r="C4395" s="0" t="s">
        <v>325</v>
      </c>
      <c r="D4395" s="0" t="n">
        <v>20180830</v>
      </c>
      <c r="E4395" s="0" t="s">
        <v>2990</v>
      </c>
      <c r="F4395" s="0" t="n">
        <v>50000</v>
      </c>
      <c r="G4395" s="0" t="n">
        <v>99.391</v>
      </c>
      <c r="H4395" s="0" t="n">
        <v>3.797347</v>
      </c>
      <c r="J4395" s="224" t="n">
        <f aca="false">ROUND(D4395/10000,0)</f>
        <v>2018</v>
      </c>
      <c r="K4395" s="224" t="n">
        <f aca="false">ROUND((D4395-J4395*10000)/100,0)</f>
        <v>8</v>
      </c>
      <c r="L4395" s="224" t="n">
        <f aca="false">D4395-J4395*10000-K4395*100</f>
        <v>30</v>
      </c>
      <c r="M4395" s="325" t="n">
        <f aca="false">DATE(J4395,K4395,L4395)</f>
        <v>43342</v>
      </c>
      <c r="N4395" s="222" t="n">
        <f aca="false">M4395+E4395</f>
        <v>43342.4439467593</v>
      </c>
      <c r="O4395" s="0" t="n">
        <v>99.391</v>
      </c>
      <c r="P4395" s="0" t="n">
        <v>3.797347</v>
      </c>
      <c r="Q4395" s="0" t="s">
        <v>288</v>
      </c>
    </row>
    <row r="4396" customFormat="false" ht="15" hidden="false" customHeight="false" outlineLevel="0" collapsed="false">
      <c r="A4396" s="0" t="s">
        <v>2059</v>
      </c>
      <c r="B4396" s="0" t="s">
        <v>288</v>
      </c>
      <c r="C4396" s="0" t="s">
        <v>325</v>
      </c>
      <c r="D4396" s="0" t="n">
        <v>20180830</v>
      </c>
      <c r="E4396" s="0" t="s">
        <v>2991</v>
      </c>
      <c r="F4396" s="0" t="n">
        <v>30000</v>
      </c>
      <c r="G4396" s="0" t="n">
        <v>98.31</v>
      </c>
      <c r="H4396" s="0" t="n">
        <v>4.061908</v>
      </c>
      <c r="J4396" s="224" t="n">
        <f aca="false">ROUND(D4396/10000,0)</f>
        <v>2018</v>
      </c>
      <c r="K4396" s="224" t="n">
        <f aca="false">ROUND((D4396-J4396*10000)/100,0)</f>
        <v>8</v>
      </c>
      <c r="L4396" s="224" t="n">
        <f aca="false">D4396-J4396*10000-K4396*100</f>
        <v>30</v>
      </c>
      <c r="M4396" s="325" t="n">
        <f aca="false">DATE(J4396,K4396,L4396)</f>
        <v>43342</v>
      </c>
      <c r="N4396" s="222" t="n">
        <f aca="false">M4396+E4396</f>
        <v>43342.4709606482</v>
      </c>
      <c r="O4396" s="0" t="n">
        <v>98.31</v>
      </c>
      <c r="P4396" s="0" t="n">
        <v>4.061908</v>
      </c>
      <c r="Q4396" s="0" t="s">
        <v>288</v>
      </c>
    </row>
    <row r="4397" customFormat="false" ht="15" hidden="false" customHeight="false" outlineLevel="0" collapsed="false">
      <c r="A4397" s="0" t="s">
        <v>2059</v>
      </c>
      <c r="B4397" s="0" t="s">
        <v>288</v>
      </c>
      <c r="C4397" s="0" t="s">
        <v>325</v>
      </c>
      <c r="D4397" s="0" t="n">
        <v>20180830</v>
      </c>
      <c r="E4397" s="0" t="s">
        <v>2992</v>
      </c>
      <c r="F4397" s="0" t="n">
        <v>30000</v>
      </c>
      <c r="G4397" s="0" t="n">
        <v>100</v>
      </c>
      <c r="H4397" s="0" t="n">
        <v>3.649773</v>
      </c>
      <c r="J4397" s="224" t="n">
        <f aca="false">ROUND(D4397/10000,0)</f>
        <v>2018</v>
      </c>
      <c r="K4397" s="224" t="n">
        <f aca="false">ROUND((D4397-J4397*10000)/100,0)</f>
        <v>8</v>
      </c>
      <c r="L4397" s="224" t="n">
        <f aca="false">D4397-J4397*10000-K4397*100</f>
        <v>30</v>
      </c>
      <c r="M4397" s="325" t="n">
        <f aca="false">DATE(J4397,K4397,L4397)</f>
        <v>43342</v>
      </c>
      <c r="N4397" s="222" t="n">
        <f aca="false">M4397+E4397</f>
        <v>43342.4781018519</v>
      </c>
      <c r="O4397" s="0" t="n">
        <v>100</v>
      </c>
      <c r="P4397" s="0" t="n">
        <v>3.649773</v>
      </c>
      <c r="Q4397" s="0" t="s">
        <v>288</v>
      </c>
    </row>
    <row r="4398" customFormat="false" ht="15" hidden="false" customHeight="false" outlineLevel="0" collapsed="false">
      <c r="A4398" s="0" t="s">
        <v>2059</v>
      </c>
      <c r="B4398" s="0" t="s">
        <v>288</v>
      </c>
      <c r="C4398" s="0" t="s">
        <v>325</v>
      </c>
      <c r="D4398" s="0" t="n">
        <v>20180830</v>
      </c>
      <c r="E4398" s="0" t="s">
        <v>2993</v>
      </c>
      <c r="F4398" s="0" t="n">
        <v>3000</v>
      </c>
      <c r="G4398" s="0" t="n">
        <v>97.919</v>
      </c>
      <c r="H4398" s="0" t="n">
        <v>4.158436</v>
      </c>
      <c r="J4398" s="224" t="n">
        <f aca="false">ROUND(D4398/10000,0)</f>
        <v>2018</v>
      </c>
      <c r="K4398" s="224" t="n">
        <f aca="false">ROUND((D4398-J4398*10000)/100,0)</f>
        <v>8</v>
      </c>
      <c r="L4398" s="224" t="n">
        <f aca="false">D4398-J4398*10000-K4398*100</f>
        <v>30</v>
      </c>
      <c r="M4398" s="325" t="n">
        <f aca="false">DATE(J4398,K4398,L4398)</f>
        <v>43342</v>
      </c>
      <c r="N4398" s="222" t="n">
        <f aca="false">M4398+E4398</f>
        <v>43342.4953356482</v>
      </c>
      <c r="O4398" s="0" t="n">
        <v>97.919</v>
      </c>
      <c r="P4398" s="0" t="n">
        <v>4.158436</v>
      </c>
      <c r="Q4398" s="0" t="s">
        <v>288</v>
      </c>
    </row>
    <row r="4399" customFormat="false" ht="15" hidden="false" customHeight="false" outlineLevel="0" collapsed="false">
      <c r="A4399" s="0" t="s">
        <v>2059</v>
      </c>
      <c r="B4399" s="0" t="s">
        <v>288</v>
      </c>
      <c r="C4399" s="0" t="s">
        <v>325</v>
      </c>
      <c r="D4399" s="0" t="n">
        <v>20180830</v>
      </c>
      <c r="E4399" s="0" t="s">
        <v>2994</v>
      </c>
      <c r="F4399" s="0" t="n">
        <v>3000</v>
      </c>
      <c r="G4399" s="0" t="n">
        <v>97.585667</v>
      </c>
      <c r="H4399" s="0" t="n">
        <v>4.241082</v>
      </c>
      <c r="J4399" s="224" t="n">
        <f aca="false">ROUND(D4399/10000,0)</f>
        <v>2018</v>
      </c>
      <c r="K4399" s="224" t="n">
        <f aca="false">ROUND((D4399-J4399*10000)/100,0)</f>
        <v>8</v>
      </c>
      <c r="L4399" s="224" t="n">
        <f aca="false">D4399-J4399*10000-K4399*100</f>
        <v>30</v>
      </c>
      <c r="M4399" s="325" t="n">
        <f aca="false">DATE(J4399,K4399,L4399)</f>
        <v>43342</v>
      </c>
      <c r="N4399" s="222" t="n">
        <f aca="false">M4399+E4399</f>
        <v>43342.4953587963</v>
      </c>
      <c r="O4399" s="0" t="n">
        <v>97.585667</v>
      </c>
      <c r="P4399" s="0" t="n">
        <v>4.241082</v>
      </c>
      <c r="Q4399" s="0" t="s">
        <v>288</v>
      </c>
    </row>
    <row r="4400" customFormat="false" ht="15" hidden="false" customHeight="false" outlineLevel="0" collapsed="false">
      <c r="A4400" s="0" t="s">
        <v>2059</v>
      </c>
      <c r="B4400" s="0" t="s">
        <v>288</v>
      </c>
      <c r="C4400" s="0" t="s">
        <v>325</v>
      </c>
      <c r="D4400" s="0" t="n">
        <v>20180830</v>
      </c>
      <c r="E4400" s="0" t="s">
        <v>2994</v>
      </c>
      <c r="F4400" s="0" t="n">
        <v>3000</v>
      </c>
      <c r="G4400" s="0" t="n">
        <v>97.919</v>
      </c>
      <c r="H4400" s="0" t="n">
        <v>4.158436</v>
      </c>
      <c r="J4400" s="224" t="n">
        <f aca="false">ROUND(D4400/10000,0)</f>
        <v>2018</v>
      </c>
      <c r="K4400" s="224" t="n">
        <f aca="false">ROUND((D4400-J4400*10000)/100,0)</f>
        <v>8</v>
      </c>
      <c r="L4400" s="224" t="n">
        <f aca="false">D4400-J4400*10000-K4400*100</f>
        <v>30</v>
      </c>
      <c r="M4400" s="325" t="n">
        <f aca="false">DATE(J4400,K4400,L4400)</f>
        <v>43342</v>
      </c>
      <c r="N4400" s="222" t="n">
        <f aca="false">M4400+E4400</f>
        <v>43342.4953587963</v>
      </c>
      <c r="O4400" s="0" t="n">
        <v>97.919</v>
      </c>
      <c r="P4400" s="0" t="n">
        <v>4.158436</v>
      </c>
      <c r="Q4400" s="0" t="s">
        <v>288</v>
      </c>
    </row>
    <row r="4401" customFormat="false" ht="15" hidden="false" customHeight="false" outlineLevel="0" collapsed="false">
      <c r="A4401" s="0" t="s">
        <v>2059</v>
      </c>
      <c r="B4401" s="0" t="s">
        <v>288</v>
      </c>
      <c r="C4401" s="0" t="s">
        <v>325</v>
      </c>
      <c r="D4401" s="0" t="n">
        <v>20180830</v>
      </c>
      <c r="E4401" s="0" t="s">
        <v>2995</v>
      </c>
      <c r="F4401" s="0" t="n">
        <v>25000</v>
      </c>
      <c r="G4401" s="0" t="n">
        <v>98.219</v>
      </c>
      <c r="H4401" s="0" t="n">
        <v>4.084334</v>
      </c>
      <c r="J4401" s="224" t="n">
        <f aca="false">ROUND(D4401/10000,0)</f>
        <v>2018</v>
      </c>
      <c r="K4401" s="224" t="n">
        <f aca="false">ROUND((D4401-J4401*10000)/100,0)</f>
        <v>8</v>
      </c>
      <c r="L4401" s="224" t="n">
        <f aca="false">D4401-J4401*10000-K4401*100</f>
        <v>30</v>
      </c>
      <c r="M4401" s="325" t="n">
        <f aca="false">DATE(J4401,K4401,L4401)</f>
        <v>43342</v>
      </c>
      <c r="N4401" s="222" t="n">
        <f aca="false">M4401+E4401</f>
        <v>43342.5220601852</v>
      </c>
      <c r="O4401" s="0" t="n">
        <v>98.219</v>
      </c>
      <c r="P4401" s="0" t="n">
        <v>4.084334</v>
      </c>
      <c r="Q4401" s="0" t="s">
        <v>288</v>
      </c>
    </row>
    <row r="4402" customFormat="false" ht="15" hidden="false" customHeight="false" outlineLevel="0" collapsed="false">
      <c r="A4402" s="0" t="s">
        <v>2059</v>
      </c>
      <c r="B4402" s="0" t="s">
        <v>288</v>
      </c>
      <c r="C4402" s="0" t="s">
        <v>325</v>
      </c>
      <c r="D4402" s="0" t="n">
        <v>20180830</v>
      </c>
      <c r="E4402" s="0" t="s">
        <v>2996</v>
      </c>
      <c r="F4402" s="0" t="n">
        <v>25000</v>
      </c>
      <c r="G4402" s="0" t="n">
        <v>98.869</v>
      </c>
      <c r="H4402" s="0" t="n">
        <v>3.92468</v>
      </c>
      <c r="J4402" s="224" t="n">
        <f aca="false">ROUND(D4402/10000,0)</f>
        <v>2018</v>
      </c>
      <c r="K4402" s="224" t="n">
        <f aca="false">ROUND((D4402-J4402*10000)/100,0)</f>
        <v>8</v>
      </c>
      <c r="L4402" s="224" t="n">
        <f aca="false">D4402-J4402*10000-K4402*100</f>
        <v>30</v>
      </c>
      <c r="M4402" s="325" t="n">
        <f aca="false">DATE(J4402,K4402,L4402)</f>
        <v>43342</v>
      </c>
      <c r="N4402" s="222" t="n">
        <f aca="false">M4402+E4402</f>
        <v>43342.5244444445</v>
      </c>
      <c r="O4402" s="0" t="n">
        <v>98.869</v>
      </c>
      <c r="P4402" s="0" t="n">
        <v>3.92468</v>
      </c>
      <c r="Q4402" s="0" t="s">
        <v>288</v>
      </c>
    </row>
    <row r="4403" customFormat="false" ht="15" hidden="false" customHeight="false" outlineLevel="0" collapsed="false">
      <c r="A4403" s="0" t="s">
        <v>2059</v>
      </c>
      <c r="B4403" s="0" t="s">
        <v>288</v>
      </c>
      <c r="C4403" s="0" t="s">
        <v>325</v>
      </c>
      <c r="D4403" s="0" t="n">
        <v>20180830</v>
      </c>
      <c r="E4403" s="0" t="s">
        <v>2996</v>
      </c>
      <c r="F4403" s="0" t="n">
        <v>25000</v>
      </c>
      <c r="G4403" s="0" t="n">
        <v>98.869</v>
      </c>
      <c r="H4403" s="0" t="n">
        <v>3.92468</v>
      </c>
      <c r="J4403" s="224" t="n">
        <f aca="false">ROUND(D4403/10000,0)</f>
        <v>2018</v>
      </c>
      <c r="K4403" s="224" t="n">
        <f aca="false">ROUND((D4403-J4403*10000)/100,0)</f>
        <v>8</v>
      </c>
      <c r="L4403" s="224" t="n">
        <f aca="false">D4403-J4403*10000-K4403*100</f>
        <v>30</v>
      </c>
      <c r="M4403" s="325" t="n">
        <f aca="false">DATE(J4403,K4403,L4403)</f>
        <v>43342</v>
      </c>
      <c r="N4403" s="222" t="n">
        <f aca="false">M4403+E4403</f>
        <v>43342.5244444445</v>
      </c>
      <c r="O4403" s="0" t="n">
        <v>98.869</v>
      </c>
      <c r="P4403" s="0" t="n">
        <v>3.92468</v>
      </c>
      <c r="Q4403" s="0" t="s">
        <v>288</v>
      </c>
    </row>
    <row r="4404" customFormat="false" ht="15" hidden="false" customHeight="false" outlineLevel="0" collapsed="false">
      <c r="A4404" s="0" t="s">
        <v>2059</v>
      </c>
      <c r="B4404" s="0" t="s">
        <v>288</v>
      </c>
      <c r="C4404" s="0" t="s">
        <v>325</v>
      </c>
      <c r="D4404" s="0" t="n">
        <v>20180830</v>
      </c>
      <c r="E4404" s="0" t="s">
        <v>2997</v>
      </c>
      <c r="F4404" s="0" t="n">
        <v>12000</v>
      </c>
      <c r="G4404" s="0" t="n">
        <v>98.344</v>
      </c>
      <c r="H4404" s="0" t="n">
        <v>4.053536</v>
      </c>
      <c r="J4404" s="224" t="n">
        <f aca="false">ROUND(D4404/10000,0)</f>
        <v>2018</v>
      </c>
      <c r="K4404" s="224" t="n">
        <f aca="false">ROUND((D4404-J4404*10000)/100,0)</f>
        <v>8</v>
      </c>
      <c r="L4404" s="224" t="n">
        <f aca="false">D4404-J4404*10000-K4404*100</f>
        <v>30</v>
      </c>
      <c r="M4404" s="325" t="n">
        <f aca="false">DATE(J4404,K4404,L4404)</f>
        <v>43342</v>
      </c>
      <c r="N4404" s="222" t="n">
        <f aca="false">M4404+E4404</f>
        <v>43342.5466782407</v>
      </c>
      <c r="O4404" s="0" t="n">
        <v>98.344</v>
      </c>
      <c r="P4404" s="0" t="n">
        <v>4.053536</v>
      </c>
      <c r="Q4404" s="0" t="s">
        <v>288</v>
      </c>
    </row>
    <row r="4405" customFormat="false" ht="15" hidden="false" customHeight="false" outlineLevel="0" collapsed="false">
      <c r="A4405" s="0" t="s">
        <v>2059</v>
      </c>
      <c r="B4405" s="0" t="s">
        <v>288</v>
      </c>
      <c r="C4405" s="0" t="s">
        <v>325</v>
      </c>
      <c r="D4405" s="0" t="n">
        <v>20180830</v>
      </c>
      <c r="E4405" s="0" t="s">
        <v>2998</v>
      </c>
      <c r="F4405" s="0" t="n">
        <v>38000</v>
      </c>
      <c r="G4405" s="0" t="n">
        <v>98.467</v>
      </c>
      <c r="H4405" s="0" t="n">
        <v>4.023275</v>
      </c>
      <c r="J4405" s="224" t="n">
        <f aca="false">ROUND(D4405/10000,0)</f>
        <v>2018</v>
      </c>
      <c r="K4405" s="224" t="n">
        <f aca="false">ROUND((D4405-J4405*10000)/100,0)</f>
        <v>8</v>
      </c>
      <c r="L4405" s="224" t="n">
        <f aca="false">D4405-J4405*10000-K4405*100</f>
        <v>30</v>
      </c>
      <c r="M4405" s="325" t="n">
        <f aca="false">DATE(J4405,K4405,L4405)</f>
        <v>43342</v>
      </c>
      <c r="N4405" s="222" t="n">
        <f aca="false">M4405+E4405</f>
        <v>43342.5466898148</v>
      </c>
      <c r="O4405" s="0" t="n">
        <v>98.467</v>
      </c>
      <c r="P4405" s="0" t="n">
        <v>4.023275</v>
      </c>
      <c r="Q4405" s="0" t="s">
        <v>288</v>
      </c>
    </row>
    <row r="4406" customFormat="false" ht="15" hidden="false" customHeight="false" outlineLevel="0" collapsed="false">
      <c r="A4406" s="0" t="s">
        <v>2059</v>
      </c>
      <c r="B4406" s="0" t="s">
        <v>288</v>
      </c>
      <c r="C4406" s="0" t="s">
        <v>325</v>
      </c>
      <c r="D4406" s="0" t="n">
        <v>20180830</v>
      </c>
      <c r="E4406" s="0" t="s">
        <v>2998</v>
      </c>
      <c r="F4406" s="0" t="n">
        <v>50000</v>
      </c>
      <c r="G4406" s="0" t="n">
        <v>98.437</v>
      </c>
      <c r="H4406" s="0" t="n">
        <v>4.030651</v>
      </c>
      <c r="J4406" s="224" t="n">
        <f aca="false">ROUND(D4406/10000,0)</f>
        <v>2018</v>
      </c>
      <c r="K4406" s="224" t="n">
        <f aca="false">ROUND((D4406-J4406*10000)/100,0)</f>
        <v>8</v>
      </c>
      <c r="L4406" s="224" t="n">
        <f aca="false">D4406-J4406*10000-K4406*100</f>
        <v>30</v>
      </c>
      <c r="M4406" s="325" t="n">
        <f aca="false">DATE(J4406,K4406,L4406)</f>
        <v>43342</v>
      </c>
      <c r="N4406" s="222" t="n">
        <f aca="false">M4406+E4406</f>
        <v>43342.5466898148</v>
      </c>
      <c r="O4406" s="0" t="n">
        <v>98.437</v>
      </c>
      <c r="P4406" s="0" t="n">
        <v>4.030651</v>
      </c>
      <c r="Q4406" s="0" t="s">
        <v>288</v>
      </c>
    </row>
    <row r="4407" customFormat="false" ht="15" hidden="false" customHeight="false" outlineLevel="0" collapsed="false">
      <c r="A4407" s="0" t="s">
        <v>2059</v>
      </c>
      <c r="B4407" s="0" t="s">
        <v>288</v>
      </c>
      <c r="C4407" s="0" t="s">
        <v>325</v>
      </c>
      <c r="D4407" s="0" t="n">
        <v>20180830</v>
      </c>
      <c r="E4407" s="0" t="s">
        <v>2999</v>
      </c>
      <c r="F4407" s="0" t="n">
        <v>50000</v>
      </c>
      <c r="G4407" s="0" t="n">
        <v>98.537</v>
      </c>
      <c r="H4407" s="0" t="n">
        <v>4.006073</v>
      </c>
      <c r="J4407" s="224" t="n">
        <f aca="false">ROUND(D4407/10000,0)</f>
        <v>2018</v>
      </c>
      <c r="K4407" s="224" t="n">
        <f aca="false">ROUND((D4407-J4407*10000)/100,0)</f>
        <v>8</v>
      </c>
      <c r="L4407" s="224" t="n">
        <f aca="false">D4407-J4407*10000-K4407*100</f>
        <v>30</v>
      </c>
      <c r="M4407" s="325" t="n">
        <f aca="false">DATE(J4407,K4407,L4407)</f>
        <v>43342</v>
      </c>
      <c r="N4407" s="222" t="n">
        <f aca="false">M4407+E4407</f>
        <v>43342.5467013889</v>
      </c>
      <c r="O4407" s="0" t="n">
        <v>98.537</v>
      </c>
      <c r="P4407" s="0" t="n">
        <v>4.006073</v>
      </c>
      <c r="Q4407" s="0" t="s">
        <v>288</v>
      </c>
    </row>
    <row r="4408" customFormat="false" ht="15" hidden="false" customHeight="false" outlineLevel="0" collapsed="false">
      <c r="A4408" s="0" t="s">
        <v>2059</v>
      </c>
      <c r="B4408" s="0" t="s">
        <v>288</v>
      </c>
      <c r="C4408" s="0" t="s">
        <v>325</v>
      </c>
      <c r="D4408" s="0" t="n">
        <v>20180830</v>
      </c>
      <c r="E4408" s="0" t="s">
        <v>3000</v>
      </c>
      <c r="F4408" s="0" t="n">
        <v>20000</v>
      </c>
      <c r="G4408" s="0" t="n">
        <v>99.611</v>
      </c>
      <c r="H4408" s="0" t="n">
        <v>3.743915</v>
      </c>
      <c r="J4408" s="224" t="n">
        <f aca="false">ROUND(D4408/10000,0)</f>
        <v>2018</v>
      </c>
      <c r="K4408" s="224" t="n">
        <f aca="false">ROUND((D4408-J4408*10000)/100,0)</f>
        <v>8</v>
      </c>
      <c r="L4408" s="224" t="n">
        <f aca="false">D4408-J4408*10000-K4408*100</f>
        <v>30</v>
      </c>
      <c r="M4408" s="325" t="n">
        <f aca="false">DATE(J4408,K4408,L4408)</f>
        <v>43342</v>
      </c>
      <c r="N4408" s="222" t="n">
        <f aca="false">M4408+E4408</f>
        <v>43342.5768865741</v>
      </c>
      <c r="O4408" s="0" t="n">
        <v>99.611</v>
      </c>
      <c r="P4408" s="0" t="n">
        <v>3.743915</v>
      </c>
      <c r="Q4408" s="0" t="s">
        <v>288</v>
      </c>
    </row>
    <row r="4409" customFormat="false" ht="15" hidden="false" customHeight="false" outlineLevel="0" collapsed="false">
      <c r="A4409" s="0" t="s">
        <v>2059</v>
      </c>
      <c r="B4409" s="0" t="s">
        <v>288</v>
      </c>
      <c r="C4409" s="0" t="s">
        <v>325</v>
      </c>
      <c r="D4409" s="0" t="n">
        <v>20180830</v>
      </c>
      <c r="E4409" s="0" t="s">
        <v>3000</v>
      </c>
      <c r="F4409" s="0" t="n">
        <v>20000</v>
      </c>
      <c r="G4409" s="0" t="n">
        <v>98.26</v>
      </c>
      <c r="H4409" s="0" t="n">
        <v>4.074227</v>
      </c>
      <c r="J4409" s="224" t="n">
        <f aca="false">ROUND(D4409/10000,0)</f>
        <v>2018</v>
      </c>
      <c r="K4409" s="224" t="n">
        <f aca="false">ROUND((D4409-J4409*10000)/100,0)</f>
        <v>8</v>
      </c>
      <c r="L4409" s="224" t="n">
        <f aca="false">D4409-J4409*10000-K4409*100</f>
        <v>30</v>
      </c>
      <c r="M4409" s="325" t="n">
        <f aca="false">DATE(J4409,K4409,L4409)</f>
        <v>43342</v>
      </c>
      <c r="N4409" s="222" t="n">
        <f aca="false">M4409+E4409</f>
        <v>43342.5768865741</v>
      </c>
      <c r="O4409" s="0" t="n">
        <v>98.26</v>
      </c>
      <c r="P4409" s="0" t="n">
        <v>4.074227</v>
      </c>
      <c r="Q4409" s="0" t="s">
        <v>288</v>
      </c>
    </row>
    <row r="4410" customFormat="false" ht="15" hidden="false" customHeight="false" outlineLevel="0" collapsed="false">
      <c r="A4410" s="0" t="s">
        <v>2059</v>
      </c>
      <c r="B4410" s="0" t="s">
        <v>288</v>
      </c>
      <c r="C4410" s="0" t="s">
        <v>325</v>
      </c>
      <c r="D4410" s="0" t="n">
        <v>20180830</v>
      </c>
      <c r="E4410" s="0" t="s">
        <v>3001</v>
      </c>
      <c r="F4410" s="0" t="n">
        <v>3000</v>
      </c>
      <c r="G4410" s="0" t="n">
        <v>97.83</v>
      </c>
      <c r="H4410" s="0" t="n">
        <v>4.18047</v>
      </c>
      <c r="J4410" s="224" t="n">
        <f aca="false">ROUND(D4410/10000,0)</f>
        <v>2018</v>
      </c>
      <c r="K4410" s="224" t="n">
        <f aca="false">ROUND((D4410-J4410*10000)/100,0)</f>
        <v>8</v>
      </c>
      <c r="L4410" s="224" t="n">
        <f aca="false">D4410-J4410*10000-K4410*100</f>
        <v>30</v>
      </c>
      <c r="M4410" s="325" t="n">
        <f aca="false">DATE(J4410,K4410,L4410)</f>
        <v>43342</v>
      </c>
      <c r="N4410" s="222" t="n">
        <f aca="false">M4410+E4410</f>
        <v>43342.5916087963</v>
      </c>
      <c r="O4410" s="0" t="n">
        <v>97.83</v>
      </c>
      <c r="P4410" s="0" t="n">
        <v>4.18047</v>
      </c>
      <c r="Q4410" s="0" t="s">
        <v>288</v>
      </c>
    </row>
    <row r="4411" customFormat="false" ht="15" hidden="false" customHeight="false" outlineLevel="0" collapsed="false">
      <c r="A4411" s="0" t="s">
        <v>2059</v>
      </c>
      <c r="B4411" s="0" t="s">
        <v>288</v>
      </c>
      <c r="C4411" s="0" t="s">
        <v>325</v>
      </c>
      <c r="D4411" s="0" t="n">
        <v>20180830</v>
      </c>
      <c r="E4411" s="0" t="s">
        <v>3002</v>
      </c>
      <c r="F4411" s="0" t="s">
        <v>575</v>
      </c>
      <c r="G4411" s="0" t="n">
        <v>97.949</v>
      </c>
      <c r="H4411" s="0" t="n">
        <v>4.151014</v>
      </c>
      <c r="J4411" s="224" t="n">
        <f aca="false">ROUND(D4411/10000,0)</f>
        <v>2018</v>
      </c>
      <c r="K4411" s="224" t="n">
        <f aca="false">ROUND((D4411-J4411*10000)/100,0)</f>
        <v>8</v>
      </c>
      <c r="L4411" s="224" t="n">
        <f aca="false">D4411-J4411*10000-K4411*100</f>
        <v>30</v>
      </c>
      <c r="M4411" s="325" t="n">
        <f aca="false">DATE(J4411,K4411,L4411)</f>
        <v>43342</v>
      </c>
      <c r="N4411" s="222" t="n">
        <f aca="false">M4411+E4411</f>
        <v>43342.6352430556</v>
      </c>
      <c r="O4411" s="0" t="n">
        <v>97.949</v>
      </c>
      <c r="P4411" s="0" t="n">
        <v>4.151014</v>
      </c>
      <c r="Q4411" s="0" t="s">
        <v>288</v>
      </c>
    </row>
    <row r="4412" customFormat="false" ht="15" hidden="false" customHeight="false" outlineLevel="0" collapsed="false">
      <c r="A4412" s="0" t="s">
        <v>2059</v>
      </c>
      <c r="B4412" s="0" t="s">
        <v>288</v>
      </c>
      <c r="C4412" s="0" t="s">
        <v>325</v>
      </c>
      <c r="D4412" s="0" t="n">
        <v>20180830</v>
      </c>
      <c r="E4412" s="0" t="s">
        <v>3003</v>
      </c>
      <c r="F4412" s="0" t="n">
        <v>50000</v>
      </c>
      <c r="G4412" s="0" t="n">
        <v>98.248</v>
      </c>
      <c r="H4412" s="0" t="n">
        <v>4.077185</v>
      </c>
      <c r="J4412" s="224" t="n">
        <f aca="false">ROUND(D4412/10000,0)</f>
        <v>2018</v>
      </c>
      <c r="K4412" s="224" t="n">
        <f aca="false">ROUND((D4412-J4412*10000)/100,0)</f>
        <v>8</v>
      </c>
      <c r="L4412" s="224" t="n">
        <f aca="false">D4412-J4412*10000-K4412*100</f>
        <v>30</v>
      </c>
      <c r="M4412" s="325" t="n">
        <f aca="false">DATE(J4412,K4412,L4412)</f>
        <v>43342</v>
      </c>
      <c r="N4412" s="222" t="n">
        <f aca="false">M4412+E4412</f>
        <v>43342.6450231482</v>
      </c>
      <c r="O4412" s="0" t="n">
        <v>98.248</v>
      </c>
      <c r="P4412" s="0" t="n">
        <v>4.077185</v>
      </c>
      <c r="Q4412" s="0" t="s">
        <v>288</v>
      </c>
    </row>
    <row r="4413" customFormat="false" ht="15" hidden="false" customHeight="false" outlineLevel="0" collapsed="false">
      <c r="A4413" s="0" t="s">
        <v>2059</v>
      </c>
      <c r="B4413" s="0" t="s">
        <v>288</v>
      </c>
      <c r="C4413" s="0" t="s">
        <v>325</v>
      </c>
      <c r="D4413" s="0" t="n">
        <v>20180830</v>
      </c>
      <c r="E4413" s="0" t="s">
        <v>3003</v>
      </c>
      <c r="F4413" s="0" t="n">
        <v>50000</v>
      </c>
      <c r="G4413" s="0" t="n">
        <v>98.248</v>
      </c>
      <c r="H4413" s="0" t="n">
        <v>4.077185</v>
      </c>
      <c r="J4413" s="224" t="n">
        <f aca="false">ROUND(D4413/10000,0)</f>
        <v>2018</v>
      </c>
      <c r="K4413" s="224" t="n">
        <f aca="false">ROUND((D4413-J4413*10000)/100,0)</f>
        <v>8</v>
      </c>
      <c r="L4413" s="224" t="n">
        <f aca="false">D4413-J4413*10000-K4413*100</f>
        <v>30</v>
      </c>
      <c r="M4413" s="325" t="n">
        <f aca="false">DATE(J4413,K4413,L4413)</f>
        <v>43342</v>
      </c>
      <c r="N4413" s="222" t="n">
        <f aca="false">M4413+E4413</f>
        <v>43342.6450231482</v>
      </c>
      <c r="O4413" s="0" t="n">
        <v>98.248</v>
      </c>
      <c r="P4413" s="0" t="n">
        <v>4.077185</v>
      </c>
      <c r="Q4413" s="0" t="s">
        <v>288</v>
      </c>
    </row>
    <row r="4414" customFormat="false" ht="15" hidden="false" customHeight="false" outlineLevel="0" collapsed="false">
      <c r="A4414" s="0" t="s">
        <v>2059</v>
      </c>
      <c r="B4414" s="0" t="s">
        <v>288</v>
      </c>
      <c r="C4414" s="0" t="s">
        <v>325</v>
      </c>
      <c r="D4414" s="0" t="n">
        <v>20180830</v>
      </c>
      <c r="E4414" s="0" t="s">
        <v>3004</v>
      </c>
      <c r="F4414" s="0" t="n">
        <v>50000</v>
      </c>
      <c r="G4414" s="0" t="n">
        <v>98.248</v>
      </c>
      <c r="H4414" s="0" t="n">
        <v>4.077185</v>
      </c>
      <c r="J4414" s="224" t="n">
        <f aca="false">ROUND(D4414/10000,0)</f>
        <v>2018</v>
      </c>
      <c r="K4414" s="224" t="n">
        <f aca="false">ROUND((D4414-J4414*10000)/100,0)</f>
        <v>8</v>
      </c>
      <c r="L4414" s="224" t="n">
        <f aca="false">D4414-J4414*10000-K4414*100</f>
        <v>30</v>
      </c>
      <c r="M4414" s="325" t="n">
        <f aca="false">DATE(J4414,K4414,L4414)</f>
        <v>43342</v>
      </c>
      <c r="N4414" s="222" t="n">
        <f aca="false">M4414+E4414</f>
        <v>43342.6450347222</v>
      </c>
      <c r="O4414" s="0" t="n">
        <v>98.248</v>
      </c>
      <c r="P4414" s="0" t="n">
        <v>4.077185</v>
      </c>
      <c r="Q4414" s="0" t="s">
        <v>288</v>
      </c>
    </row>
    <row r="4415" customFormat="false" ht="15" hidden="false" customHeight="false" outlineLevel="0" collapsed="false">
      <c r="A4415" s="0" t="s">
        <v>2059</v>
      </c>
      <c r="B4415" s="0" t="s">
        <v>288</v>
      </c>
      <c r="C4415" s="0" t="s">
        <v>325</v>
      </c>
      <c r="D4415" s="0" t="n">
        <v>20180830</v>
      </c>
      <c r="E4415" s="0" t="s">
        <v>3005</v>
      </c>
      <c r="F4415" s="0" t="n">
        <v>25000</v>
      </c>
      <c r="G4415" s="0" t="n">
        <v>98.248</v>
      </c>
      <c r="H4415" s="0" t="n">
        <v>4.077185</v>
      </c>
      <c r="J4415" s="224" t="n">
        <f aca="false">ROUND(D4415/10000,0)</f>
        <v>2018</v>
      </c>
      <c r="K4415" s="224" t="n">
        <f aca="false">ROUND((D4415-J4415*10000)/100,0)</f>
        <v>8</v>
      </c>
      <c r="L4415" s="224" t="n">
        <f aca="false">D4415-J4415*10000-K4415*100</f>
        <v>30</v>
      </c>
      <c r="M4415" s="325" t="n">
        <f aca="false">DATE(J4415,K4415,L4415)</f>
        <v>43342</v>
      </c>
      <c r="N4415" s="222" t="n">
        <f aca="false">M4415+E4415</f>
        <v>43342.6480902778</v>
      </c>
      <c r="O4415" s="0" t="n">
        <v>98.248</v>
      </c>
      <c r="P4415" s="0" t="n">
        <v>4.077185</v>
      </c>
      <c r="Q4415" s="0" t="s">
        <v>288</v>
      </c>
    </row>
    <row r="4416" customFormat="false" ht="15" hidden="false" customHeight="false" outlineLevel="0" collapsed="false">
      <c r="A4416" s="0" t="s">
        <v>2059</v>
      </c>
      <c r="B4416" s="0" t="s">
        <v>288</v>
      </c>
      <c r="C4416" s="0" t="s">
        <v>325</v>
      </c>
      <c r="D4416" s="0" t="n">
        <v>20180830</v>
      </c>
      <c r="E4416" s="0" t="s">
        <v>3005</v>
      </c>
      <c r="F4416" s="0" t="n">
        <v>25000</v>
      </c>
      <c r="G4416" s="0" t="n">
        <v>98.248</v>
      </c>
      <c r="H4416" s="0" t="n">
        <v>4.077185</v>
      </c>
      <c r="J4416" s="224" t="n">
        <f aca="false">ROUND(D4416/10000,0)</f>
        <v>2018</v>
      </c>
      <c r="K4416" s="224" t="n">
        <f aca="false">ROUND((D4416-J4416*10000)/100,0)</f>
        <v>8</v>
      </c>
      <c r="L4416" s="224" t="n">
        <f aca="false">D4416-J4416*10000-K4416*100</f>
        <v>30</v>
      </c>
      <c r="M4416" s="325" t="n">
        <f aca="false">DATE(J4416,K4416,L4416)</f>
        <v>43342</v>
      </c>
      <c r="N4416" s="222" t="n">
        <f aca="false">M4416+E4416</f>
        <v>43342.6480902778</v>
      </c>
      <c r="O4416" s="0" t="n">
        <v>98.248</v>
      </c>
      <c r="P4416" s="0" t="n">
        <v>4.077185</v>
      </c>
      <c r="Q4416" s="0" t="s">
        <v>288</v>
      </c>
    </row>
    <row r="4417" customFormat="false" ht="15" hidden="false" customHeight="false" outlineLevel="0" collapsed="false">
      <c r="A4417" s="0" t="s">
        <v>2059</v>
      </c>
      <c r="B4417" s="0" t="s">
        <v>288</v>
      </c>
      <c r="C4417" s="0" t="s">
        <v>325</v>
      </c>
      <c r="D4417" s="0" t="n">
        <v>20180830</v>
      </c>
      <c r="E4417" s="0" t="s">
        <v>3006</v>
      </c>
      <c r="F4417" s="0" t="n">
        <v>25000</v>
      </c>
      <c r="G4417" s="0" t="n">
        <v>98.248</v>
      </c>
      <c r="H4417" s="0" t="n">
        <v>4.077185</v>
      </c>
      <c r="J4417" s="224" t="n">
        <f aca="false">ROUND(D4417/10000,0)</f>
        <v>2018</v>
      </c>
      <c r="K4417" s="224" t="n">
        <f aca="false">ROUND((D4417-J4417*10000)/100,0)</f>
        <v>8</v>
      </c>
      <c r="L4417" s="224" t="n">
        <f aca="false">D4417-J4417*10000-K4417*100</f>
        <v>30</v>
      </c>
      <c r="M4417" s="325" t="n">
        <f aca="false">DATE(J4417,K4417,L4417)</f>
        <v>43342</v>
      </c>
      <c r="N4417" s="222" t="n">
        <f aca="false">M4417+E4417</f>
        <v>43342.6486574074</v>
      </c>
      <c r="O4417" s="0" t="n">
        <v>98.248</v>
      </c>
      <c r="P4417" s="0" t="n">
        <v>4.077185</v>
      </c>
      <c r="Q4417" s="0" t="s">
        <v>288</v>
      </c>
    </row>
    <row r="4418" customFormat="false" ht="15" hidden="false" customHeight="false" outlineLevel="0" collapsed="false">
      <c r="A4418" s="0" t="s">
        <v>2059</v>
      </c>
      <c r="B4418" s="0" t="s">
        <v>288</v>
      </c>
      <c r="C4418" s="0" t="s">
        <v>325</v>
      </c>
      <c r="D4418" s="0" t="n">
        <v>20180830</v>
      </c>
      <c r="E4418" s="0" t="s">
        <v>3007</v>
      </c>
      <c r="F4418" s="0" t="n">
        <v>10000</v>
      </c>
      <c r="G4418" s="0" t="n">
        <v>98.29</v>
      </c>
      <c r="H4418" s="0" t="n">
        <v>4.066835</v>
      </c>
      <c r="J4418" s="224" t="n">
        <f aca="false">ROUND(D4418/10000,0)</f>
        <v>2018</v>
      </c>
      <c r="K4418" s="224" t="n">
        <f aca="false">ROUND((D4418-J4418*10000)/100,0)</f>
        <v>8</v>
      </c>
      <c r="L4418" s="224" t="n">
        <f aca="false">D4418-J4418*10000-K4418*100</f>
        <v>30</v>
      </c>
      <c r="M4418" s="325" t="n">
        <f aca="false">DATE(J4418,K4418,L4418)</f>
        <v>43342</v>
      </c>
      <c r="N4418" s="222" t="n">
        <f aca="false">M4418+E4418</f>
        <v>43342.6518287037</v>
      </c>
      <c r="O4418" s="0" t="n">
        <v>98.29</v>
      </c>
      <c r="P4418" s="0" t="n">
        <v>4.066835</v>
      </c>
      <c r="Q4418" s="0" t="s">
        <v>288</v>
      </c>
    </row>
    <row r="4419" customFormat="false" ht="15" hidden="false" customHeight="false" outlineLevel="0" collapsed="false">
      <c r="A4419" s="0" t="s">
        <v>2059</v>
      </c>
      <c r="B4419" s="0" t="s">
        <v>288</v>
      </c>
      <c r="C4419" s="0" t="s">
        <v>325</v>
      </c>
      <c r="D4419" s="0" t="n">
        <v>20180830</v>
      </c>
      <c r="E4419" s="0" t="s">
        <v>913</v>
      </c>
      <c r="F4419" s="0" t="n">
        <v>10000</v>
      </c>
      <c r="G4419" s="0" t="n">
        <v>98.29</v>
      </c>
      <c r="H4419" s="0" t="n">
        <v>4.066835</v>
      </c>
      <c r="J4419" s="224" t="n">
        <f aca="false">ROUND(D4419/10000,0)</f>
        <v>2018</v>
      </c>
      <c r="K4419" s="224" t="n">
        <f aca="false">ROUND((D4419-J4419*10000)/100,0)</f>
        <v>8</v>
      </c>
      <c r="L4419" s="224" t="n">
        <f aca="false">D4419-J4419*10000-K4419*100</f>
        <v>30</v>
      </c>
      <c r="M4419" s="325" t="n">
        <f aca="false">DATE(J4419,K4419,L4419)</f>
        <v>43342</v>
      </c>
      <c r="N4419" s="222" t="n">
        <f aca="false">M4419+E4419</f>
        <v>43342.6519675926</v>
      </c>
      <c r="O4419" s="0" t="n">
        <v>98.29</v>
      </c>
      <c r="P4419" s="0" t="n">
        <v>4.066835</v>
      </c>
      <c r="Q4419" s="0" t="s">
        <v>288</v>
      </c>
    </row>
    <row r="4420" customFormat="false" ht="15" hidden="false" customHeight="false" outlineLevel="0" collapsed="false">
      <c r="A4420" s="0" t="s">
        <v>2059</v>
      </c>
      <c r="B4420" s="0" t="s">
        <v>288</v>
      </c>
      <c r="C4420" s="0" t="s">
        <v>325</v>
      </c>
      <c r="D4420" s="0" t="n">
        <v>20180831</v>
      </c>
      <c r="E4420" s="0" t="s">
        <v>3008</v>
      </c>
      <c r="F4420" s="0" t="n">
        <v>17000</v>
      </c>
      <c r="G4420" s="0" t="n">
        <v>98.193</v>
      </c>
      <c r="H4420" s="0" t="n">
        <v>4.091017</v>
      </c>
      <c r="J4420" s="224" t="n">
        <f aca="false">ROUND(D4420/10000,0)</f>
        <v>2018</v>
      </c>
      <c r="K4420" s="224" t="n">
        <f aca="false">ROUND((D4420-J4420*10000)/100,0)</f>
        <v>8</v>
      </c>
      <c r="L4420" s="224" t="n">
        <f aca="false">D4420-J4420*10000-K4420*100</f>
        <v>31</v>
      </c>
      <c r="M4420" s="325" t="n">
        <f aca="false">DATE(J4420,K4420,L4420)</f>
        <v>43343</v>
      </c>
      <c r="N4420" s="222" t="n">
        <f aca="false">M4420+E4420</f>
        <v>43343.4017592593</v>
      </c>
      <c r="O4420" s="0" t="n">
        <v>98.193</v>
      </c>
      <c r="P4420" s="0" t="n">
        <v>4.091017</v>
      </c>
      <c r="Q4420" s="0" t="s">
        <v>288</v>
      </c>
    </row>
    <row r="4421" customFormat="false" ht="15" hidden="false" customHeight="false" outlineLevel="0" collapsed="false">
      <c r="A4421" s="0" t="s">
        <v>2059</v>
      </c>
      <c r="B4421" s="0" t="s">
        <v>288</v>
      </c>
      <c r="C4421" s="0" t="s">
        <v>325</v>
      </c>
      <c r="D4421" s="0" t="n">
        <v>20180831</v>
      </c>
      <c r="E4421" s="0" t="s">
        <v>1210</v>
      </c>
      <c r="F4421" s="0" t="n">
        <v>158000</v>
      </c>
      <c r="G4421" s="0" t="n">
        <v>98.062</v>
      </c>
      <c r="H4421" s="0" t="n">
        <v>4.12337</v>
      </c>
      <c r="J4421" s="224" t="n">
        <f aca="false">ROUND(D4421/10000,0)</f>
        <v>2018</v>
      </c>
      <c r="K4421" s="224" t="n">
        <f aca="false">ROUND((D4421-J4421*10000)/100,0)</f>
        <v>8</v>
      </c>
      <c r="L4421" s="224" t="n">
        <f aca="false">D4421-J4421*10000-K4421*100</f>
        <v>31</v>
      </c>
      <c r="M4421" s="325" t="n">
        <f aca="false">DATE(J4421,K4421,L4421)</f>
        <v>43343</v>
      </c>
      <c r="N4421" s="222" t="n">
        <f aca="false">M4421+E4421</f>
        <v>43343.4701388889</v>
      </c>
      <c r="O4421" s="0" t="n">
        <v>98.062</v>
      </c>
      <c r="P4421" s="0" t="n">
        <v>4.12337</v>
      </c>
      <c r="Q4421" s="0" t="s">
        <v>288</v>
      </c>
    </row>
    <row r="4422" customFormat="false" ht="15" hidden="false" customHeight="false" outlineLevel="0" collapsed="false">
      <c r="A4422" s="0" t="s">
        <v>2059</v>
      </c>
      <c r="B4422" s="0" t="s">
        <v>288</v>
      </c>
      <c r="C4422" s="0" t="s">
        <v>325</v>
      </c>
      <c r="D4422" s="0" t="n">
        <v>20180831</v>
      </c>
      <c r="E4422" s="0" t="s">
        <v>3009</v>
      </c>
      <c r="F4422" s="0" t="n">
        <v>10000</v>
      </c>
      <c r="G4422" s="0" t="n">
        <v>98.14</v>
      </c>
      <c r="H4422" s="0" t="n">
        <v>4.1041</v>
      </c>
      <c r="J4422" s="224" t="n">
        <f aca="false">ROUND(D4422/10000,0)</f>
        <v>2018</v>
      </c>
      <c r="K4422" s="224" t="n">
        <f aca="false">ROUND((D4422-J4422*10000)/100,0)</f>
        <v>8</v>
      </c>
      <c r="L4422" s="224" t="n">
        <f aca="false">D4422-J4422*10000-K4422*100</f>
        <v>31</v>
      </c>
      <c r="M4422" s="325" t="n">
        <f aca="false">DATE(J4422,K4422,L4422)</f>
        <v>43343</v>
      </c>
      <c r="N4422" s="222" t="n">
        <f aca="false">M4422+E4422</f>
        <v>43343.4954398148</v>
      </c>
      <c r="O4422" s="0" t="n">
        <v>98.14</v>
      </c>
      <c r="P4422" s="0" t="n">
        <v>4.1041</v>
      </c>
      <c r="Q4422" s="0" t="s">
        <v>288</v>
      </c>
    </row>
    <row r="4423" customFormat="false" ht="15" hidden="false" customHeight="false" outlineLevel="0" collapsed="false">
      <c r="A4423" s="0" t="s">
        <v>2059</v>
      </c>
      <c r="B4423" s="0" t="s">
        <v>288</v>
      </c>
      <c r="C4423" s="0" t="s">
        <v>325</v>
      </c>
      <c r="D4423" s="0" t="n">
        <v>20180831</v>
      </c>
      <c r="E4423" s="0" t="s">
        <v>3009</v>
      </c>
      <c r="F4423" s="0" t="n">
        <v>10000</v>
      </c>
      <c r="G4423" s="0" t="n">
        <v>98.14</v>
      </c>
      <c r="H4423" s="0" t="n">
        <v>4.1041</v>
      </c>
      <c r="J4423" s="224" t="n">
        <f aca="false">ROUND(D4423/10000,0)</f>
        <v>2018</v>
      </c>
      <c r="K4423" s="224" t="n">
        <f aca="false">ROUND((D4423-J4423*10000)/100,0)</f>
        <v>8</v>
      </c>
      <c r="L4423" s="224" t="n">
        <f aca="false">D4423-J4423*10000-K4423*100</f>
        <v>31</v>
      </c>
      <c r="M4423" s="325" t="n">
        <f aca="false">DATE(J4423,K4423,L4423)</f>
        <v>43343</v>
      </c>
      <c r="N4423" s="222" t="n">
        <f aca="false">M4423+E4423</f>
        <v>43343.4954398148</v>
      </c>
      <c r="O4423" s="0" t="n">
        <v>98.14</v>
      </c>
      <c r="P4423" s="0" t="n">
        <v>4.1041</v>
      </c>
      <c r="Q4423" s="0" t="s">
        <v>288</v>
      </c>
    </row>
    <row r="4424" customFormat="false" ht="15" hidden="false" customHeight="false" outlineLevel="0" collapsed="false">
      <c r="A4424" s="0" t="s">
        <v>2059</v>
      </c>
      <c r="B4424" s="0" t="s">
        <v>288</v>
      </c>
      <c r="C4424" s="0" t="s">
        <v>325</v>
      </c>
      <c r="D4424" s="0" t="n">
        <v>20180831</v>
      </c>
      <c r="E4424" s="0" t="s">
        <v>3009</v>
      </c>
      <c r="F4424" s="0" t="n">
        <v>10000</v>
      </c>
      <c r="G4424" s="0" t="n">
        <v>98.14</v>
      </c>
      <c r="H4424" s="0" t="n">
        <v>4.1041</v>
      </c>
      <c r="J4424" s="224" t="n">
        <f aca="false">ROUND(D4424/10000,0)</f>
        <v>2018</v>
      </c>
      <c r="K4424" s="224" t="n">
        <f aca="false">ROUND((D4424-J4424*10000)/100,0)</f>
        <v>8</v>
      </c>
      <c r="L4424" s="224" t="n">
        <f aca="false">D4424-J4424*10000-K4424*100</f>
        <v>31</v>
      </c>
      <c r="M4424" s="325" t="n">
        <f aca="false">DATE(J4424,K4424,L4424)</f>
        <v>43343</v>
      </c>
      <c r="N4424" s="222" t="n">
        <f aca="false">M4424+E4424</f>
        <v>43343.4954398148</v>
      </c>
      <c r="O4424" s="0" t="n">
        <v>98.14</v>
      </c>
      <c r="P4424" s="0" t="n">
        <v>4.1041</v>
      </c>
      <c r="Q4424" s="0" t="s">
        <v>288</v>
      </c>
    </row>
    <row r="4425" customFormat="false" ht="15" hidden="false" customHeight="false" outlineLevel="0" collapsed="false">
      <c r="A4425" s="0" t="s">
        <v>2059</v>
      </c>
      <c r="B4425" s="0" t="s">
        <v>288</v>
      </c>
      <c r="C4425" s="0" t="s">
        <v>325</v>
      </c>
      <c r="D4425" s="0" t="n">
        <v>20180831</v>
      </c>
      <c r="E4425" s="0" t="s">
        <v>3010</v>
      </c>
      <c r="F4425" s="0" t="n">
        <v>30000</v>
      </c>
      <c r="G4425" s="0" t="n">
        <v>99.438</v>
      </c>
      <c r="H4425" s="0" t="n">
        <v>3.786018</v>
      </c>
      <c r="J4425" s="224" t="n">
        <f aca="false">ROUND(D4425/10000,0)</f>
        <v>2018</v>
      </c>
      <c r="K4425" s="224" t="n">
        <f aca="false">ROUND((D4425-J4425*10000)/100,0)</f>
        <v>8</v>
      </c>
      <c r="L4425" s="224" t="n">
        <f aca="false">D4425-J4425*10000-K4425*100</f>
        <v>31</v>
      </c>
      <c r="M4425" s="325" t="n">
        <f aca="false">DATE(J4425,K4425,L4425)</f>
        <v>43343</v>
      </c>
      <c r="N4425" s="222" t="n">
        <f aca="false">M4425+E4425</f>
        <v>43343.4983333333</v>
      </c>
      <c r="O4425" s="0" t="n">
        <v>99.438</v>
      </c>
      <c r="P4425" s="0" t="n">
        <v>3.786018</v>
      </c>
      <c r="Q4425" s="0" t="s">
        <v>288</v>
      </c>
    </row>
    <row r="4426" customFormat="false" ht="15" hidden="false" customHeight="false" outlineLevel="0" collapsed="false">
      <c r="A4426" s="0" t="s">
        <v>2059</v>
      </c>
      <c r="B4426" s="0" t="s">
        <v>288</v>
      </c>
      <c r="C4426" s="0" t="s">
        <v>325</v>
      </c>
      <c r="D4426" s="0" t="n">
        <v>20180831</v>
      </c>
      <c r="E4426" s="0" t="s">
        <v>3010</v>
      </c>
      <c r="F4426" s="0" t="n">
        <v>30000</v>
      </c>
      <c r="G4426" s="0" t="n">
        <v>98.09</v>
      </c>
      <c r="H4426" s="0" t="n">
        <v>4.116451</v>
      </c>
      <c r="J4426" s="224" t="n">
        <f aca="false">ROUND(D4426/10000,0)</f>
        <v>2018</v>
      </c>
      <c r="K4426" s="224" t="n">
        <f aca="false">ROUND((D4426-J4426*10000)/100,0)</f>
        <v>8</v>
      </c>
      <c r="L4426" s="224" t="n">
        <f aca="false">D4426-J4426*10000-K4426*100</f>
        <v>31</v>
      </c>
      <c r="M4426" s="325" t="n">
        <f aca="false">DATE(J4426,K4426,L4426)</f>
        <v>43343</v>
      </c>
      <c r="N4426" s="222" t="n">
        <f aca="false">M4426+E4426</f>
        <v>43343.4983333333</v>
      </c>
      <c r="O4426" s="0" t="n">
        <v>98.09</v>
      </c>
      <c r="P4426" s="0" t="n">
        <v>4.116451</v>
      </c>
      <c r="Q4426" s="0" t="s">
        <v>288</v>
      </c>
    </row>
    <row r="4427" customFormat="false" ht="15" hidden="false" customHeight="false" outlineLevel="0" collapsed="false">
      <c r="A4427" s="0" t="s">
        <v>2059</v>
      </c>
      <c r="B4427" s="0" t="s">
        <v>288</v>
      </c>
      <c r="C4427" s="0" t="s">
        <v>325</v>
      </c>
      <c r="D4427" s="0" t="n">
        <v>20180831</v>
      </c>
      <c r="E4427" s="0" t="s">
        <v>3011</v>
      </c>
      <c r="F4427" s="0" t="n">
        <v>25000</v>
      </c>
      <c r="G4427" s="0" t="n">
        <v>98.08</v>
      </c>
      <c r="H4427" s="0" t="n">
        <v>4.118922</v>
      </c>
      <c r="J4427" s="224" t="n">
        <f aca="false">ROUND(D4427/10000,0)</f>
        <v>2018</v>
      </c>
      <c r="K4427" s="224" t="n">
        <f aca="false">ROUND((D4427-J4427*10000)/100,0)</f>
        <v>8</v>
      </c>
      <c r="L4427" s="224" t="n">
        <f aca="false">D4427-J4427*10000-K4427*100</f>
        <v>31</v>
      </c>
      <c r="M4427" s="325" t="n">
        <f aca="false">DATE(J4427,K4427,L4427)</f>
        <v>43343</v>
      </c>
      <c r="N4427" s="222" t="n">
        <f aca="false">M4427+E4427</f>
        <v>43343.5218171296</v>
      </c>
      <c r="O4427" s="0" t="n">
        <v>98.08</v>
      </c>
      <c r="P4427" s="0" t="n">
        <v>4.118922</v>
      </c>
      <c r="Q4427" s="0" t="s">
        <v>288</v>
      </c>
    </row>
    <row r="4428" customFormat="false" ht="15" hidden="false" customHeight="false" outlineLevel="0" collapsed="false">
      <c r="A4428" s="0" t="s">
        <v>2059</v>
      </c>
      <c r="B4428" s="0" t="s">
        <v>288</v>
      </c>
      <c r="C4428" s="0" t="s">
        <v>325</v>
      </c>
      <c r="D4428" s="0" t="n">
        <v>20180831</v>
      </c>
      <c r="E4428" s="0" t="s">
        <v>3012</v>
      </c>
      <c r="F4428" s="0" t="n">
        <v>25000</v>
      </c>
      <c r="G4428" s="0" t="n">
        <v>98.08</v>
      </c>
      <c r="H4428" s="0" t="n">
        <v>4.118922</v>
      </c>
      <c r="J4428" s="224" t="n">
        <f aca="false">ROUND(D4428/10000,0)</f>
        <v>2018</v>
      </c>
      <c r="K4428" s="224" t="n">
        <f aca="false">ROUND((D4428-J4428*10000)/100,0)</f>
        <v>8</v>
      </c>
      <c r="L4428" s="224" t="n">
        <f aca="false">D4428-J4428*10000-K4428*100</f>
        <v>31</v>
      </c>
      <c r="M4428" s="325" t="n">
        <f aca="false">DATE(J4428,K4428,L4428)</f>
        <v>43343</v>
      </c>
      <c r="N4428" s="222" t="n">
        <f aca="false">M4428+E4428</f>
        <v>43343.5218287037</v>
      </c>
      <c r="O4428" s="0" t="n">
        <v>98.08</v>
      </c>
      <c r="P4428" s="0" t="n">
        <v>4.118922</v>
      </c>
      <c r="Q4428" s="0" t="s">
        <v>288</v>
      </c>
    </row>
    <row r="4429" customFormat="false" ht="15" hidden="false" customHeight="false" outlineLevel="0" collapsed="false">
      <c r="A4429" s="0" t="s">
        <v>2059</v>
      </c>
      <c r="B4429" s="0" t="s">
        <v>288</v>
      </c>
      <c r="C4429" s="0" t="s">
        <v>325</v>
      </c>
      <c r="D4429" s="0" t="n">
        <v>20180831</v>
      </c>
      <c r="E4429" s="0" t="s">
        <v>3013</v>
      </c>
      <c r="F4429" s="0" t="n">
        <v>25000</v>
      </c>
      <c r="G4429" s="0" t="n">
        <v>98.18</v>
      </c>
      <c r="H4429" s="0" t="n">
        <v>4.094225</v>
      </c>
      <c r="J4429" s="224" t="n">
        <f aca="false">ROUND(D4429/10000,0)</f>
        <v>2018</v>
      </c>
      <c r="K4429" s="224" t="n">
        <f aca="false">ROUND((D4429-J4429*10000)/100,0)</f>
        <v>8</v>
      </c>
      <c r="L4429" s="224" t="n">
        <f aca="false">D4429-J4429*10000-K4429*100</f>
        <v>31</v>
      </c>
      <c r="M4429" s="325" t="n">
        <f aca="false">DATE(J4429,K4429,L4429)</f>
        <v>43343</v>
      </c>
      <c r="N4429" s="222" t="n">
        <f aca="false">M4429+E4429</f>
        <v>43343.5218518519</v>
      </c>
      <c r="O4429" s="0" t="n">
        <v>98.18</v>
      </c>
      <c r="P4429" s="0" t="n">
        <v>4.094225</v>
      </c>
      <c r="Q4429" s="0" t="s">
        <v>288</v>
      </c>
    </row>
    <row r="4430" customFormat="false" ht="15" hidden="false" customHeight="false" outlineLevel="0" collapsed="false">
      <c r="A4430" s="0" t="s">
        <v>2059</v>
      </c>
      <c r="B4430" s="0" t="s">
        <v>288</v>
      </c>
      <c r="C4430" s="0" t="s">
        <v>325</v>
      </c>
      <c r="D4430" s="0" t="n">
        <v>20180831</v>
      </c>
      <c r="E4430" s="0" t="s">
        <v>3013</v>
      </c>
      <c r="F4430" s="0" t="n">
        <v>25000</v>
      </c>
      <c r="G4430" s="0" t="n">
        <v>98.08</v>
      </c>
      <c r="H4430" s="0" t="n">
        <v>4.118922</v>
      </c>
      <c r="J4430" s="224" t="n">
        <f aca="false">ROUND(D4430/10000,0)</f>
        <v>2018</v>
      </c>
      <c r="K4430" s="224" t="n">
        <f aca="false">ROUND((D4430-J4430*10000)/100,0)</f>
        <v>8</v>
      </c>
      <c r="L4430" s="224" t="n">
        <f aca="false">D4430-J4430*10000-K4430*100</f>
        <v>31</v>
      </c>
      <c r="M4430" s="325" t="n">
        <f aca="false">DATE(J4430,K4430,L4430)</f>
        <v>43343</v>
      </c>
      <c r="N4430" s="222" t="n">
        <f aca="false">M4430+E4430</f>
        <v>43343.5218518519</v>
      </c>
      <c r="O4430" s="0" t="n">
        <v>98.08</v>
      </c>
      <c r="P4430" s="0" t="n">
        <v>4.118922</v>
      </c>
      <c r="Q4430" s="0" t="s">
        <v>288</v>
      </c>
    </row>
    <row r="4431" customFormat="false" ht="15" hidden="false" customHeight="false" outlineLevel="0" collapsed="false">
      <c r="A4431" s="0" t="s">
        <v>2059</v>
      </c>
      <c r="B4431" s="0" t="s">
        <v>288</v>
      </c>
      <c r="C4431" s="0" t="s">
        <v>325</v>
      </c>
      <c r="D4431" s="0" t="n">
        <v>20180831</v>
      </c>
      <c r="E4431" s="0" t="s">
        <v>3014</v>
      </c>
      <c r="F4431" s="0" t="n">
        <v>15000</v>
      </c>
      <c r="G4431" s="0" t="n">
        <v>98.11</v>
      </c>
      <c r="H4431" s="0" t="n">
        <v>4.11151</v>
      </c>
      <c r="J4431" s="224" t="n">
        <f aca="false">ROUND(D4431/10000,0)</f>
        <v>2018</v>
      </c>
      <c r="K4431" s="224" t="n">
        <f aca="false">ROUND((D4431-J4431*10000)/100,0)</f>
        <v>8</v>
      </c>
      <c r="L4431" s="224" t="n">
        <f aca="false">D4431-J4431*10000-K4431*100</f>
        <v>31</v>
      </c>
      <c r="M4431" s="325" t="n">
        <f aca="false">DATE(J4431,K4431,L4431)</f>
        <v>43343</v>
      </c>
      <c r="N4431" s="222" t="n">
        <f aca="false">M4431+E4431</f>
        <v>43343.5901736111</v>
      </c>
      <c r="O4431" s="0" t="n">
        <v>98.11</v>
      </c>
      <c r="P4431" s="0" t="n">
        <v>4.11151</v>
      </c>
      <c r="Q4431" s="0" t="s">
        <v>288</v>
      </c>
    </row>
    <row r="4432" customFormat="false" ht="15" hidden="false" customHeight="false" outlineLevel="0" collapsed="false">
      <c r="A4432" s="0" t="s">
        <v>2059</v>
      </c>
      <c r="B4432" s="0" t="s">
        <v>288</v>
      </c>
      <c r="C4432" s="0" t="s">
        <v>325</v>
      </c>
      <c r="D4432" s="0" t="n">
        <v>20180831</v>
      </c>
      <c r="E4432" s="0" t="s">
        <v>3014</v>
      </c>
      <c r="F4432" s="0" t="n">
        <v>15000</v>
      </c>
      <c r="G4432" s="0" t="n">
        <v>98.11</v>
      </c>
      <c r="H4432" s="0" t="n">
        <v>4.11151</v>
      </c>
      <c r="J4432" s="224" t="n">
        <f aca="false">ROUND(D4432/10000,0)</f>
        <v>2018</v>
      </c>
      <c r="K4432" s="224" t="n">
        <f aca="false">ROUND((D4432-J4432*10000)/100,0)</f>
        <v>8</v>
      </c>
      <c r="L4432" s="224" t="n">
        <f aca="false">D4432-J4432*10000-K4432*100</f>
        <v>31</v>
      </c>
      <c r="M4432" s="325" t="n">
        <f aca="false">DATE(J4432,K4432,L4432)</f>
        <v>43343</v>
      </c>
      <c r="N4432" s="222" t="n">
        <f aca="false">M4432+E4432</f>
        <v>43343.5901736111</v>
      </c>
      <c r="O4432" s="0" t="n">
        <v>98.11</v>
      </c>
      <c r="P4432" s="0" t="n">
        <v>4.11151</v>
      </c>
      <c r="Q4432" s="0" t="s">
        <v>288</v>
      </c>
    </row>
    <row r="4433" customFormat="false" ht="15" hidden="false" customHeight="false" outlineLevel="0" collapsed="false">
      <c r="A4433" s="0" t="s">
        <v>2059</v>
      </c>
      <c r="B4433" s="0" t="s">
        <v>288</v>
      </c>
      <c r="C4433" s="0" t="s">
        <v>325</v>
      </c>
      <c r="D4433" s="0" t="n">
        <v>20180831</v>
      </c>
      <c r="E4433" s="0" t="s">
        <v>3015</v>
      </c>
      <c r="F4433" s="0" t="n">
        <v>15000</v>
      </c>
      <c r="G4433" s="0" t="n">
        <v>98.11</v>
      </c>
      <c r="H4433" s="0" t="n">
        <v>4.11151</v>
      </c>
      <c r="J4433" s="224" t="n">
        <f aca="false">ROUND(D4433/10000,0)</f>
        <v>2018</v>
      </c>
      <c r="K4433" s="224" t="n">
        <f aca="false">ROUND((D4433-J4433*10000)/100,0)</f>
        <v>8</v>
      </c>
      <c r="L4433" s="224" t="n">
        <f aca="false">D4433-J4433*10000-K4433*100</f>
        <v>31</v>
      </c>
      <c r="M4433" s="325" t="n">
        <f aca="false">DATE(J4433,K4433,L4433)</f>
        <v>43343</v>
      </c>
      <c r="N4433" s="222" t="n">
        <f aca="false">M4433+E4433</f>
        <v>43343.5901851852</v>
      </c>
      <c r="O4433" s="0" t="n">
        <v>98.11</v>
      </c>
      <c r="P4433" s="0" t="n">
        <v>4.11151</v>
      </c>
      <c r="Q4433" s="0" t="s">
        <v>288</v>
      </c>
    </row>
    <row r="4434" customFormat="false" ht="15" hidden="false" customHeight="false" outlineLevel="0" collapsed="false">
      <c r="A4434" s="0" t="s">
        <v>2059</v>
      </c>
      <c r="B4434" s="0" t="s">
        <v>288</v>
      </c>
      <c r="C4434" s="0" t="s">
        <v>325</v>
      </c>
      <c r="D4434" s="0" t="n">
        <v>20180831</v>
      </c>
      <c r="E4434" s="0" t="s">
        <v>3016</v>
      </c>
      <c r="F4434" s="0" t="n">
        <v>15000</v>
      </c>
      <c r="G4434" s="0" t="n">
        <v>98.11</v>
      </c>
      <c r="H4434" s="0" t="n">
        <v>4.11151</v>
      </c>
      <c r="J4434" s="224" t="n">
        <f aca="false">ROUND(D4434/10000,0)</f>
        <v>2018</v>
      </c>
      <c r="K4434" s="224" t="n">
        <f aca="false">ROUND((D4434-J4434*10000)/100,0)</f>
        <v>8</v>
      </c>
      <c r="L4434" s="224" t="n">
        <f aca="false">D4434-J4434*10000-K4434*100</f>
        <v>31</v>
      </c>
      <c r="M4434" s="325" t="n">
        <f aca="false">DATE(J4434,K4434,L4434)</f>
        <v>43343</v>
      </c>
      <c r="N4434" s="222" t="n">
        <f aca="false">M4434+E4434</f>
        <v>43343.5941319445</v>
      </c>
      <c r="O4434" s="0" t="n">
        <v>98.11</v>
      </c>
      <c r="P4434" s="0" t="n">
        <v>4.11151</v>
      </c>
      <c r="Q4434" s="0" t="s">
        <v>288</v>
      </c>
    </row>
    <row r="4435" customFormat="false" ht="15" hidden="false" customHeight="false" outlineLevel="0" collapsed="false">
      <c r="A4435" s="0" t="s">
        <v>2059</v>
      </c>
      <c r="B4435" s="0" t="s">
        <v>288</v>
      </c>
      <c r="C4435" s="0" t="s">
        <v>325</v>
      </c>
      <c r="D4435" s="0" t="n">
        <v>20180831</v>
      </c>
      <c r="E4435" s="0" t="s">
        <v>3016</v>
      </c>
      <c r="F4435" s="0" t="n">
        <v>15000</v>
      </c>
      <c r="G4435" s="0" t="n">
        <v>98.11</v>
      </c>
      <c r="H4435" s="0" t="n">
        <v>4.11151</v>
      </c>
      <c r="J4435" s="224" t="n">
        <f aca="false">ROUND(D4435/10000,0)</f>
        <v>2018</v>
      </c>
      <c r="K4435" s="224" t="n">
        <f aca="false">ROUND((D4435-J4435*10000)/100,0)</f>
        <v>8</v>
      </c>
      <c r="L4435" s="224" t="n">
        <f aca="false">D4435-J4435*10000-K4435*100</f>
        <v>31</v>
      </c>
      <c r="M4435" s="325" t="n">
        <f aca="false">DATE(J4435,K4435,L4435)</f>
        <v>43343</v>
      </c>
      <c r="N4435" s="222" t="n">
        <f aca="false">M4435+E4435</f>
        <v>43343.5941319445</v>
      </c>
      <c r="O4435" s="0" t="n">
        <v>98.11</v>
      </c>
      <c r="P4435" s="0" t="n">
        <v>4.11151</v>
      </c>
      <c r="Q4435" s="0" t="s">
        <v>288</v>
      </c>
    </row>
    <row r="4436" customFormat="false" ht="15" hidden="false" customHeight="false" outlineLevel="0" collapsed="false">
      <c r="A4436" s="0" t="s">
        <v>2059</v>
      </c>
      <c r="B4436" s="0" t="s">
        <v>288</v>
      </c>
      <c r="C4436" s="0" t="s">
        <v>325</v>
      </c>
      <c r="D4436" s="0" t="n">
        <v>20180831</v>
      </c>
      <c r="E4436" s="0" t="s">
        <v>865</v>
      </c>
      <c r="F4436" s="0" t="n">
        <v>15000</v>
      </c>
      <c r="G4436" s="0" t="n">
        <v>98.11</v>
      </c>
      <c r="H4436" s="0" t="n">
        <v>4.11151</v>
      </c>
      <c r="J4436" s="224" t="n">
        <f aca="false">ROUND(D4436/10000,0)</f>
        <v>2018</v>
      </c>
      <c r="K4436" s="224" t="n">
        <f aca="false">ROUND((D4436-J4436*10000)/100,0)</f>
        <v>8</v>
      </c>
      <c r="L4436" s="224" t="n">
        <f aca="false">D4436-J4436*10000-K4436*100</f>
        <v>31</v>
      </c>
      <c r="M4436" s="325" t="n">
        <f aca="false">DATE(J4436,K4436,L4436)</f>
        <v>43343</v>
      </c>
      <c r="N4436" s="222" t="n">
        <f aca="false">M4436+E4436</f>
        <v>43343.5941435185</v>
      </c>
      <c r="O4436" s="0" t="n">
        <v>98.11</v>
      </c>
      <c r="P4436" s="0" t="n">
        <v>4.11151</v>
      </c>
      <c r="Q4436" s="0" t="s">
        <v>288</v>
      </c>
    </row>
    <row r="4437" customFormat="false" ht="15" hidden="false" customHeight="false" outlineLevel="0" collapsed="false">
      <c r="A4437" s="0" t="s">
        <v>2059</v>
      </c>
      <c r="B4437" s="0" t="s">
        <v>288</v>
      </c>
      <c r="C4437" s="0" t="s">
        <v>325</v>
      </c>
      <c r="D4437" s="0" t="n">
        <v>20180831</v>
      </c>
      <c r="E4437" s="0" t="s">
        <v>3017</v>
      </c>
      <c r="F4437" s="0" t="n">
        <v>93000</v>
      </c>
      <c r="G4437" s="0" t="n">
        <v>98.14</v>
      </c>
      <c r="H4437" s="0" t="n">
        <v>4.1041</v>
      </c>
      <c r="J4437" s="224" t="n">
        <f aca="false">ROUND(D4437/10000,0)</f>
        <v>2018</v>
      </c>
      <c r="K4437" s="224" t="n">
        <f aca="false">ROUND((D4437-J4437*10000)/100,0)</f>
        <v>8</v>
      </c>
      <c r="L4437" s="224" t="n">
        <f aca="false">D4437-J4437*10000-K4437*100</f>
        <v>31</v>
      </c>
      <c r="M4437" s="325" t="n">
        <f aca="false">DATE(J4437,K4437,L4437)</f>
        <v>43343</v>
      </c>
      <c r="N4437" s="222" t="n">
        <f aca="false">M4437+E4437</f>
        <v>43343.6025115741</v>
      </c>
      <c r="O4437" s="0" t="n">
        <v>98.14</v>
      </c>
      <c r="P4437" s="0" t="n">
        <v>4.1041</v>
      </c>
      <c r="Q4437" s="0" t="s">
        <v>288</v>
      </c>
    </row>
    <row r="4438" customFormat="false" ht="15" hidden="false" customHeight="false" outlineLevel="0" collapsed="false">
      <c r="A4438" s="0" t="s">
        <v>2059</v>
      </c>
      <c r="B4438" s="0" t="s">
        <v>288</v>
      </c>
      <c r="C4438" s="0" t="s">
        <v>325</v>
      </c>
      <c r="D4438" s="0" t="n">
        <v>20180831</v>
      </c>
      <c r="E4438" s="0" t="s">
        <v>3018</v>
      </c>
      <c r="F4438" s="0" t="n">
        <v>93000</v>
      </c>
      <c r="G4438" s="0" t="n">
        <v>98.14</v>
      </c>
      <c r="H4438" s="0" t="n">
        <v>4.1041</v>
      </c>
      <c r="J4438" s="224" t="n">
        <f aca="false">ROUND(D4438/10000,0)</f>
        <v>2018</v>
      </c>
      <c r="K4438" s="224" t="n">
        <f aca="false">ROUND((D4438-J4438*10000)/100,0)</f>
        <v>8</v>
      </c>
      <c r="L4438" s="224" t="n">
        <f aca="false">D4438-J4438*10000-K4438*100</f>
        <v>31</v>
      </c>
      <c r="M4438" s="325" t="n">
        <f aca="false">DATE(J4438,K4438,L4438)</f>
        <v>43343</v>
      </c>
      <c r="N4438" s="222" t="n">
        <f aca="false">M4438+E4438</f>
        <v>43343.6025231481</v>
      </c>
      <c r="O4438" s="0" t="n">
        <v>98.14</v>
      </c>
      <c r="P4438" s="0" t="n">
        <v>4.1041</v>
      </c>
      <c r="Q4438" s="0" t="s">
        <v>288</v>
      </c>
    </row>
    <row r="4439" customFormat="false" ht="15" hidden="false" customHeight="false" outlineLevel="0" collapsed="false">
      <c r="A4439" s="0" t="s">
        <v>2059</v>
      </c>
      <c r="B4439" s="0" t="s">
        <v>288</v>
      </c>
      <c r="C4439" s="0" t="s">
        <v>325</v>
      </c>
      <c r="D4439" s="0" t="n">
        <v>20180831</v>
      </c>
      <c r="E4439" s="0" t="s">
        <v>2699</v>
      </c>
      <c r="F4439" s="0" t="n">
        <v>100000</v>
      </c>
      <c r="G4439" s="0" t="n">
        <v>98.041</v>
      </c>
      <c r="H4439" s="0" t="n">
        <v>4.128562</v>
      </c>
      <c r="J4439" s="224" t="n">
        <f aca="false">ROUND(D4439/10000,0)</f>
        <v>2018</v>
      </c>
      <c r="K4439" s="224" t="n">
        <f aca="false">ROUND((D4439-J4439*10000)/100,0)</f>
        <v>8</v>
      </c>
      <c r="L4439" s="224" t="n">
        <f aca="false">D4439-J4439*10000-K4439*100</f>
        <v>31</v>
      </c>
      <c r="M4439" s="325" t="n">
        <f aca="false">DATE(J4439,K4439,L4439)</f>
        <v>43343</v>
      </c>
      <c r="N4439" s="222" t="n">
        <f aca="false">M4439+E4439</f>
        <v>43343.6253819445</v>
      </c>
      <c r="O4439" s="0" t="n">
        <v>98.041</v>
      </c>
      <c r="P4439" s="0" t="n">
        <v>4.128562</v>
      </c>
      <c r="Q4439" s="0" t="s">
        <v>288</v>
      </c>
    </row>
    <row r="4440" customFormat="false" ht="15" hidden="false" customHeight="false" outlineLevel="0" collapsed="false">
      <c r="A4440" s="0" t="s">
        <v>2059</v>
      </c>
      <c r="B4440" s="0" t="s">
        <v>288</v>
      </c>
      <c r="C4440" s="0" t="s">
        <v>325</v>
      </c>
      <c r="D4440" s="0" t="n">
        <v>20180831</v>
      </c>
      <c r="E4440" s="0" t="s">
        <v>3019</v>
      </c>
      <c r="F4440" s="0" t="n">
        <v>3000</v>
      </c>
      <c r="G4440" s="0" t="n">
        <v>98.143</v>
      </c>
      <c r="H4440" s="0" t="n">
        <v>4.103081</v>
      </c>
      <c r="J4440" s="224" t="n">
        <f aca="false">ROUND(D4440/10000,0)</f>
        <v>2018</v>
      </c>
      <c r="K4440" s="224" t="n">
        <f aca="false">ROUND((D4440-J4440*10000)/100,0)</f>
        <v>8</v>
      </c>
      <c r="L4440" s="224" t="n">
        <f aca="false">D4440-J4440*10000-K4440*100</f>
        <v>31</v>
      </c>
      <c r="M4440" s="325" t="n">
        <f aca="false">DATE(J4440,K4440,L4440)</f>
        <v>43343</v>
      </c>
      <c r="N4440" s="222" t="n">
        <f aca="false">M4440+E4440</f>
        <v>43343.6422337963</v>
      </c>
      <c r="O4440" s="0" t="n">
        <v>98.143</v>
      </c>
      <c r="P4440" s="0" t="n">
        <v>4.103081</v>
      </c>
      <c r="Q4440" s="0" t="s">
        <v>288</v>
      </c>
    </row>
    <row r="4441" customFormat="false" ht="15" hidden="false" customHeight="false" outlineLevel="0" collapsed="false">
      <c r="A4441" s="0" t="s">
        <v>2059</v>
      </c>
      <c r="B4441" s="0" t="s">
        <v>288</v>
      </c>
      <c r="C4441" s="0" t="s">
        <v>325</v>
      </c>
      <c r="D4441" s="0" t="n">
        <v>20180831</v>
      </c>
      <c r="E4441" s="0" t="s">
        <v>3019</v>
      </c>
      <c r="F4441" s="0" t="n">
        <v>3000</v>
      </c>
      <c r="G4441" s="0" t="n">
        <v>98.083</v>
      </c>
      <c r="H4441" s="0" t="n">
        <v>4.117894</v>
      </c>
      <c r="J4441" s="224" t="n">
        <f aca="false">ROUND(D4441/10000,0)</f>
        <v>2018</v>
      </c>
      <c r="K4441" s="224" t="n">
        <f aca="false">ROUND((D4441-J4441*10000)/100,0)</f>
        <v>8</v>
      </c>
      <c r="L4441" s="224" t="n">
        <f aca="false">D4441-J4441*10000-K4441*100</f>
        <v>31</v>
      </c>
      <c r="M4441" s="325" t="n">
        <f aca="false">DATE(J4441,K4441,L4441)</f>
        <v>43343</v>
      </c>
      <c r="N4441" s="222" t="n">
        <f aca="false">M4441+E4441</f>
        <v>43343.6422337963</v>
      </c>
      <c r="O4441" s="0" t="n">
        <v>98.083</v>
      </c>
      <c r="P4441" s="0" t="n">
        <v>4.117894</v>
      </c>
      <c r="Q4441" s="0" t="s">
        <v>288</v>
      </c>
    </row>
    <row r="4442" customFormat="false" ht="15" hidden="false" customHeight="false" outlineLevel="0" collapsed="false">
      <c r="A4442" s="0" t="s">
        <v>3020</v>
      </c>
      <c r="B4442" s="0" t="s">
        <v>289</v>
      </c>
      <c r="C4442" s="0" t="s">
        <v>325</v>
      </c>
      <c r="D4442" s="0" t="n">
        <v>20180702</v>
      </c>
      <c r="E4442" s="0" t="s">
        <v>2616</v>
      </c>
      <c r="F4442" s="0" t="n">
        <v>25000</v>
      </c>
      <c r="G4442" s="0" t="n">
        <v>97.012</v>
      </c>
      <c r="H4442" s="0" t="n">
        <v>4.4705</v>
      </c>
      <c r="J4442" s="224" t="n">
        <f aca="false">ROUND(D4442/10000,0)</f>
        <v>2018</v>
      </c>
      <c r="K4442" s="224" t="n">
        <f aca="false">ROUND((D4442-J4442*10000)/100,0)</f>
        <v>7</v>
      </c>
      <c r="L4442" s="224" t="n">
        <f aca="false">D4442-J4442*10000-K4442*100</f>
        <v>2</v>
      </c>
      <c r="M4442" s="325" t="n">
        <f aca="false">DATE(J4442,K4442,L4442)</f>
        <v>43283</v>
      </c>
      <c r="N4442" s="222" t="n">
        <f aca="false">M4442+E4442</f>
        <v>43283.5603587963</v>
      </c>
      <c r="O4442" s="0" t="n">
        <v>97.012</v>
      </c>
      <c r="P4442" s="0" t="n">
        <v>4.4705</v>
      </c>
      <c r="Q4442" s="0" t="s">
        <v>289</v>
      </c>
    </row>
    <row r="4443" customFormat="false" ht="15" hidden="false" customHeight="false" outlineLevel="0" collapsed="false">
      <c r="A4443" s="0" t="s">
        <v>3020</v>
      </c>
      <c r="B4443" s="0" t="s">
        <v>289</v>
      </c>
      <c r="C4443" s="0" t="s">
        <v>325</v>
      </c>
      <c r="D4443" s="0" t="n">
        <v>20180702</v>
      </c>
      <c r="E4443" s="0" t="s">
        <v>3021</v>
      </c>
      <c r="F4443" s="0" t="n">
        <v>25000</v>
      </c>
      <c r="G4443" s="0" t="n">
        <v>98.715</v>
      </c>
      <c r="H4443" s="0" t="n">
        <v>4.171155</v>
      </c>
      <c r="J4443" s="224" t="n">
        <f aca="false">ROUND(D4443/10000,0)</f>
        <v>2018</v>
      </c>
      <c r="K4443" s="224" t="n">
        <f aca="false">ROUND((D4443-J4443*10000)/100,0)</f>
        <v>7</v>
      </c>
      <c r="L4443" s="224" t="n">
        <f aca="false">D4443-J4443*10000-K4443*100</f>
        <v>2</v>
      </c>
      <c r="M4443" s="325" t="n">
        <f aca="false">DATE(J4443,K4443,L4443)</f>
        <v>43283</v>
      </c>
      <c r="N4443" s="222" t="n">
        <f aca="false">M4443+E4443</f>
        <v>43283.5604976852</v>
      </c>
      <c r="O4443" s="0" t="n">
        <v>98.715</v>
      </c>
      <c r="P4443" s="0" t="n">
        <v>4.171155</v>
      </c>
      <c r="Q4443" s="0" t="s">
        <v>289</v>
      </c>
    </row>
    <row r="4444" customFormat="false" ht="15" hidden="false" customHeight="false" outlineLevel="0" collapsed="false">
      <c r="A4444" s="0" t="s">
        <v>3020</v>
      </c>
      <c r="B4444" s="0" t="s">
        <v>289</v>
      </c>
      <c r="C4444" s="0" t="s">
        <v>325</v>
      </c>
      <c r="D4444" s="0" t="n">
        <v>20180702</v>
      </c>
      <c r="E4444" s="0" t="s">
        <v>3022</v>
      </c>
      <c r="F4444" s="0" t="n">
        <v>25000</v>
      </c>
      <c r="G4444" s="0" t="n">
        <v>98.459</v>
      </c>
      <c r="H4444" s="0" t="n">
        <v>4.215769</v>
      </c>
      <c r="J4444" s="224" t="n">
        <f aca="false">ROUND(D4444/10000,0)</f>
        <v>2018</v>
      </c>
      <c r="K4444" s="224" t="n">
        <f aca="false">ROUND((D4444-J4444*10000)/100,0)</f>
        <v>7</v>
      </c>
      <c r="L4444" s="224" t="n">
        <f aca="false">D4444-J4444*10000-K4444*100</f>
        <v>2</v>
      </c>
      <c r="M4444" s="325" t="n">
        <f aca="false">DATE(J4444,K4444,L4444)</f>
        <v>43283</v>
      </c>
      <c r="N4444" s="222" t="n">
        <f aca="false">M4444+E4444</f>
        <v>43283.5665856482</v>
      </c>
      <c r="O4444" s="0" t="n">
        <v>98.459</v>
      </c>
      <c r="P4444" s="0" t="n">
        <v>4.215769</v>
      </c>
      <c r="Q4444" s="0" t="s">
        <v>289</v>
      </c>
    </row>
    <row r="4445" customFormat="false" ht="15" hidden="false" customHeight="false" outlineLevel="0" collapsed="false">
      <c r="A4445" s="0" t="s">
        <v>3020</v>
      </c>
      <c r="B4445" s="0" t="s">
        <v>289</v>
      </c>
      <c r="C4445" s="0" t="s">
        <v>325</v>
      </c>
      <c r="D4445" s="0" t="n">
        <v>20180702</v>
      </c>
      <c r="E4445" s="0" t="s">
        <v>3022</v>
      </c>
      <c r="F4445" s="0" t="n">
        <v>25000</v>
      </c>
      <c r="G4445" s="0" t="n">
        <v>97.095</v>
      </c>
      <c r="H4445" s="0" t="n">
        <v>4.455769</v>
      </c>
      <c r="J4445" s="224" t="n">
        <f aca="false">ROUND(D4445/10000,0)</f>
        <v>2018</v>
      </c>
      <c r="K4445" s="224" t="n">
        <f aca="false">ROUND((D4445-J4445*10000)/100,0)</f>
        <v>7</v>
      </c>
      <c r="L4445" s="224" t="n">
        <f aca="false">D4445-J4445*10000-K4445*100</f>
        <v>2</v>
      </c>
      <c r="M4445" s="325" t="n">
        <f aca="false">DATE(J4445,K4445,L4445)</f>
        <v>43283</v>
      </c>
      <c r="N4445" s="222" t="n">
        <f aca="false">M4445+E4445</f>
        <v>43283.5665856482</v>
      </c>
      <c r="O4445" s="0" t="n">
        <v>97.095</v>
      </c>
      <c r="P4445" s="0" t="n">
        <v>4.455769</v>
      </c>
      <c r="Q4445" s="0" t="s">
        <v>289</v>
      </c>
    </row>
    <row r="4446" customFormat="false" ht="15" hidden="false" customHeight="false" outlineLevel="0" collapsed="false">
      <c r="A4446" s="0" t="s">
        <v>3020</v>
      </c>
      <c r="B4446" s="0" t="s">
        <v>289</v>
      </c>
      <c r="C4446" s="0" t="s">
        <v>325</v>
      </c>
      <c r="D4446" s="0" t="n">
        <v>20180702</v>
      </c>
      <c r="E4446" s="0" t="s">
        <v>3023</v>
      </c>
      <c r="F4446" s="0" t="n">
        <v>25000</v>
      </c>
      <c r="G4446" s="0" t="n">
        <v>97.095</v>
      </c>
      <c r="H4446" s="0" t="n">
        <v>4.455769</v>
      </c>
      <c r="J4446" s="224" t="n">
        <f aca="false">ROUND(D4446/10000,0)</f>
        <v>2018</v>
      </c>
      <c r="K4446" s="224" t="n">
        <f aca="false">ROUND((D4446-J4446*10000)/100,0)</f>
        <v>7</v>
      </c>
      <c r="L4446" s="224" t="n">
        <f aca="false">D4446-J4446*10000-K4446*100</f>
        <v>2</v>
      </c>
      <c r="M4446" s="325" t="n">
        <f aca="false">DATE(J4446,K4446,L4446)</f>
        <v>43283</v>
      </c>
      <c r="N4446" s="222" t="n">
        <f aca="false">M4446+E4446</f>
        <v>43283.566724537</v>
      </c>
      <c r="O4446" s="0" t="n">
        <v>97.095</v>
      </c>
      <c r="P4446" s="0" t="n">
        <v>4.455769</v>
      </c>
      <c r="Q4446" s="0" t="s">
        <v>289</v>
      </c>
    </row>
    <row r="4447" customFormat="false" ht="15" hidden="false" customHeight="false" outlineLevel="0" collapsed="false">
      <c r="A4447" s="0" t="s">
        <v>3020</v>
      </c>
      <c r="B4447" s="0" t="s">
        <v>289</v>
      </c>
      <c r="C4447" s="0" t="s">
        <v>325</v>
      </c>
      <c r="D4447" s="0" t="n">
        <v>20180702</v>
      </c>
      <c r="E4447" s="0" t="s">
        <v>3024</v>
      </c>
      <c r="F4447" s="0" t="n">
        <v>160000</v>
      </c>
      <c r="G4447" s="0" t="n">
        <v>96.633</v>
      </c>
      <c r="H4447" s="0" t="n">
        <v>4.537949</v>
      </c>
      <c r="J4447" s="224" t="n">
        <f aca="false">ROUND(D4447/10000,0)</f>
        <v>2018</v>
      </c>
      <c r="K4447" s="224" t="n">
        <f aca="false">ROUND((D4447-J4447*10000)/100,0)</f>
        <v>7</v>
      </c>
      <c r="L4447" s="224" t="n">
        <f aca="false">D4447-J4447*10000-K4447*100</f>
        <v>2</v>
      </c>
      <c r="M4447" s="325" t="n">
        <f aca="false">DATE(J4447,K4447,L4447)</f>
        <v>43283</v>
      </c>
      <c r="N4447" s="222" t="n">
        <f aca="false">M4447+E4447</f>
        <v>43283.6719907407</v>
      </c>
      <c r="O4447" s="0" t="n">
        <v>96.633</v>
      </c>
      <c r="P4447" s="0" t="n">
        <v>4.537949</v>
      </c>
      <c r="Q4447" s="0" t="s">
        <v>289</v>
      </c>
    </row>
    <row r="4448" customFormat="false" ht="15" hidden="false" customHeight="false" outlineLevel="0" collapsed="false">
      <c r="A4448" s="0" t="s">
        <v>3020</v>
      </c>
      <c r="B4448" s="0" t="s">
        <v>289</v>
      </c>
      <c r="C4448" s="0" t="s">
        <v>325</v>
      </c>
      <c r="D4448" s="0" t="n">
        <v>20180703</v>
      </c>
      <c r="E4448" s="0" t="s">
        <v>3025</v>
      </c>
      <c r="F4448" s="0" t="n">
        <v>210000</v>
      </c>
      <c r="G4448" s="0" t="n">
        <v>96.7948</v>
      </c>
      <c r="H4448" s="0" t="n">
        <v>4.509324</v>
      </c>
      <c r="J4448" s="224" t="n">
        <f aca="false">ROUND(D4448/10000,0)</f>
        <v>2018</v>
      </c>
      <c r="K4448" s="224" t="n">
        <f aca="false">ROUND((D4448-J4448*10000)/100,0)</f>
        <v>7</v>
      </c>
      <c r="L4448" s="224" t="n">
        <f aca="false">D4448-J4448*10000-K4448*100</f>
        <v>3</v>
      </c>
      <c r="M4448" s="325" t="n">
        <f aca="false">DATE(J4448,K4448,L4448)</f>
        <v>43284</v>
      </c>
      <c r="N4448" s="222" t="n">
        <f aca="false">M4448+E4448</f>
        <v>43284.3960648148</v>
      </c>
      <c r="O4448" s="0" t="n">
        <v>96.7948</v>
      </c>
      <c r="P4448" s="0" t="n">
        <v>4.509324</v>
      </c>
      <c r="Q4448" s="0" t="s">
        <v>289</v>
      </c>
    </row>
    <row r="4449" customFormat="false" ht="15" hidden="false" customHeight="false" outlineLevel="0" collapsed="false">
      <c r="A4449" s="0" t="s">
        <v>3020</v>
      </c>
      <c r="B4449" s="0" t="s">
        <v>289</v>
      </c>
      <c r="C4449" s="0" t="s">
        <v>325</v>
      </c>
      <c r="D4449" s="0" t="n">
        <v>20180703</v>
      </c>
      <c r="E4449" s="0" t="s">
        <v>3025</v>
      </c>
      <c r="F4449" s="0" t="n">
        <v>210000</v>
      </c>
      <c r="G4449" s="0" t="n">
        <v>96.8448</v>
      </c>
      <c r="H4449" s="0" t="n">
        <v>4.500423</v>
      </c>
      <c r="J4449" s="224" t="n">
        <f aca="false">ROUND(D4449/10000,0)</f>
        <v>2018</v>
      </c>
      <c r="K4449" s="224" t="n">
        <f aca="false">ROUND((D4449-J4449*10000)/100,0)</f>
        <v>7</v>
      </c>
      <c r="L4449" s="224" t="n">
        <f aca="false">D4449-J4449*10000-K4449*100</f>
        <v>3</v>
      </c>
      <c r="M4449" s="325" t="n">
        <f aca="false">DATE(J4449,K4449,L4449)</f>
        <v>43284</v>
      </c>
      <c r="N4449" s="222" t="n">
        <f aca="false">M4449+E4449</f>
        <v>43284.3960648148</v>
      </c>
      <c r="O4449" s="0" t="n">
        <v>96.8448</v>
      </c>
      <c r="P4449" s="0" t="n">
        <v>4.500423</v>
      </c>
      <c r="Q4449" s="0" t="s">
        <v>289</v>
      </c>
    </row>
    <row r="4450" customFormat="false" ht="15" hidden="false" customHeight="false" outlineLevel="0" collapsed="false">
      <c r="A4450" s="0" t="s">
        <v>3020</v>
      </c>
      <c r="B4450" s="0" t="s">
        <v>289</v>
      </c>
      <c r="C4450" s="0" t="s">
        <v>325</v>
      </c>
      <c r="D4450" s="0" t="n">
        <v>20180703</v>
      </c>
      <c r="E4450" s="0" t="s">
        <v>3026</v>
      </c>
      <c r="F4450" s="0" t="n">
        <v>100000</v>
      </c>
      <c r="G4450" s="0" t="n">
        <v>97.005</v>
      </c>
      <c r="H4450" s="0" t="n">
        <v>4.471937</v>
      </c>
      <c r="J4450" s="224" t="n">
        <f aca="false">ROUND(D4450/10000,0)</f>
        <v>2018</v>
      </c>
      <c r="K4450" s="224" t="n">
        <f aca="false">ROUND((D4450-J4450*10000)/100,0)</f>
        <v>7</v>
      </c>
      <c r="L4450" s="224" t="n">
        <f aca="false">D4450-J4450*10000-K4450*100</f>
        <v>3</v>
      </c>
      <c r="M4450" s="325" t="n">
        <f aca="false">DATE(J4450,K4450,L4450)</f>
        <v>43284</v>
      </c>
      <c r="N4450" s="222" t="n">
        <f aca="false">M4450+E4450</f>
        <v>43284.4371064815</v>
      </c>
      <c r="O4450" s="0" t="n">
        <v>97.005</v>
      </c>
      <c r="P4450" s="0" t="n">
        <v>4.471937</v>
      </c>
      <c r="Q4450" s="0" t="s">
        <v>289</v>
      </c>
    </row>
    <row r="4451" customFormat="false" ht="15" hidden="false" customHeight="false" outlineLevel="0" collapsed="false">
      <c r="A4451" s="0" t="s">
        <v>3020</v>
      </c>
      <c r="B4451" s="0" t="s">
        <v>289</v>
      </c>
      <c r="C4451" s="0" t="s">
        <v>325</v>
      </c>
      <c r="D4451" s="0" t="n">
        <v>20180703</v>
      </c>
      <c r="E4451" s="0" t="s">
        <v>1364</v>
      </c>
      <c r="F4451" s="0" t="n">
        <v>100000</v>
      </c>
      <c r="G4451" s="0" t="n">
        <v>98.05</v>
      </c>
      <c r="H4451" s="0" t="n">
        <v>4.287453</v>
      </c>
      <c r="J4451" s="224" t="n">
        <f aca="false">ROUND(D4451/10000,0)</f>
        <v>2018</v>
      </c>
      <c r="K4451" s="224" t="n">
        <f aca="false">ROUND((D4451-J4451*10000)/100,0)</f>
        <v>7</v>
      </c>
      <c r="L4451" s="224" t="n">
        <f aca="false">D4451-J4451*10000-K4451*100</f>
        <v>3</v>
      </c>
      <c r="M4451" s="325" t="n">
        <f aca="false">DATE(J4451,K4451,L4451)</f>
        <v>43284</v>
      </c>
      <c r="N4451" s="222" t="n">
        <f aca="false">M4451+E4451</f>
        <v>43284.4373611111</v>
      </c>
      <c r="O4451" s="0" t="n">
        <v>98.05</v>
      </c>
      <c r="P4451" s="0" t="n">
        <v>4.287453</v>
      </c>
      <c r="Q4451" s="0" t="s">
        <v>289</v>
      </c>
    </row>
    <row r="4452" customFormat="false" ht="15" hidden="false" customHeight="false" outlineLevel="0" collapsed="false">
      <c r="A4452" s="0" t="s">
        <v>3020</v>
      </c>
      <c r="B4452" s="0" t="s">
        <v>289</v>
      </c>
      <c r="C4452" s="0" t="s">
        <v>325</v>
      </c>
      <c r="D4452" s="0" t="n">
        <v>20180703</v>
      </c>
      <c r="E4452" s="0" t="s">
        <v>3027</v>
      </c>
      <c r="F4452" s="0" t="n">
        <v>25000</v>
      </c>
      <c r="G4452" s="0" t="n">
        <v>98.112</v>
      </c>
      <c r="H4452" s="0" t="n">
        <v>4.27658</v>
      </c>
      <c r="J4452" s="224" t="n">
        <f aca="false">ROUND(D4452/10000,0)</f>
        <v>2018</v>
      </c>
      <c r="K4452" s="224" t="n">
        <f aca="false">ROUND((D4452-J4452*10000)/100,0)</f>
        <v>7</v>
      </c>
      <c r="L4452" s="224" t="n">
        <f aca="false">D4452-J4452*10000-K4452*100</f>
        <v>3</v>
      </c>
      <c r="M4452" s="325" t="n">
        <f aca="false">DATE(J4452,K4452,L4452)</f>
        <v>43284</v>
      </c>
      <c r="N4452" s="222" t="n">
        <f aca="false">M4452+E4452</f>
        <v>43284.4816203704</v>
      </c>
      <c r="O4452" s="0" t="n">
        <v>98.112</v>
      </c>
      <c r="P4452" s="0" t="n">
        <v>4.27658</v>
      </c>
      <c r="Q4452" s="0" t="s">
        <v>289</v>
      </c>
    </row>
    <row r="4453" customFormat="false" ht="15" hidden="false" customHeight="false" outlineLevel="0" collapsed="false">
      <c r="A4453" s="0" t="s">
        <v>3020</v>
      </c>
      <c r="B4453" s="0" t="s">
        <v>289</v>
      </c>
      <c r="C4453" s="0" t="s">
        <v>325</v>
      </c>
      <c r="D4453" s="0" t="n">
        <v>20180703</v>
      </c>
      <c r="E4453" s="0" t="s">
        <v>3028</v>
      </c>
      <c r="F4453" s="0" t="n">
        <v>25000</v>
      </c>
      <c r="G4453" s="0" t="n">
        <v>97.141</v>
      </c>
      <c r="H4453" s="0" t="n">
        <v>4.447797</v>
      </c>
      <c r="J4453" s="224" t="n">
        <f aca="false">ROUND(D4453/10000,0)</f>
        <v>2018</v>
      </c>
      <c r="K4453" s="224" t="n">
        <f aca="false">ROUND((D4453-J4453*10000)/100,0)</f>
        <v>7</v>
      </c>
      <c r="L4453" s="224" t="n">
        <f aca="false">D4453-J4453*10000-K4453*100</f>
        <v>3</v>
      </c>
      <c r="M4453" s="325" t="n">
        <f aca="false">DATE(J4453,K4453,L4453)</f>
        <v>43284</v>
      </c>
      <c r="N4453" s="222" t="n">
        <f aca="false">M4453+E4453</f>
        <v>43284.4817361111</v>
      </c>
      <c r="O4453" s="0" t="n">
        <v>97.141</v>
      </c>
      <c r="P4453" s="0" t="n">
        <v>4.447797</v>
      </c>
      <c r="Q4453" s="0" t="s">
        <v>289</v>
      </c>
    </row>
    <row r="4454" customFormat="false" ht="15" hidden="false" customHeight="false" outlineLevel="0" collapsed="false">
      <c r="A4454" s="0" t="s">
        <v>3020</v>
      </c>
      <c r="B4454" s="0" t="s">
        <v>289</v>
      </c>
      <c r="C4454" s="0" t="s">
        <v>325</v>
      </c>
      <c r="D4454" s="0" t="n">
        <v>20180705</v>
      </c>
      <c r="E4454" s="0" t="s">
        <v>3029</v>
      </c>
      <c r="F4454" s="0" t="n">
        <v>6000</v>
      </c>
      <c r="G4454" s="0" t="n">
        <v>97.0928</v>
      </c>
      <c r="H4454" s="0" t="n">
        <v>4.456915</v>
      </c>
      <c r="J4454" s="224" t="n">
        <f aca="false">ROUND(D4454/10000,0)</f>
        <v>2018</v>
      </c>
      <c r="K4454" s="224" t="n">
        <f aca="false">ROUND((D4454-J4454*10000)/100,0)</f>
        <v>7</v>
      </c>
      <c r="L4454" s="224" t="n">
        <f aca="false">D4454-J4454*10000-K4454*100</f>
        <v>5</v>
      </c>
      <c r="M4454" s="325" t="n">
        <f aca="false">DATE(J4454,K4454,L4454)</f>
        <v>43286</v>
      </c>
      <c r="N4454" s="222" t="n">
        <f aca="false">M4454+E4454</f>
        <v>43286.3536111111</v>
      </c>
      <c r="O4454" s="0" t="n">
        <v>97.0928</v>
      </c>
      <c r="P4454" s="0" t="n">
        <v>4.456915</v>
      </c>
      <c r="Q4454" s="0" t="s">
        <v>289</v>
      </c>
    </row>
    <row r="4455" customFormat="false" ht="15" hidden="false" customHeight="false" outlineLevel="0" collapsed="false">
      <c r="A4455" s="0" t="s">
        <v>3020</v>
      </c>
      <c r="B4455" s="0" t="s">
        <v>289</v>
      </c>
      <c r="C4455" s="0" t="s">
        <v>325</v>
      </c>
      <c r="D4455" s="0" t="n">
        <v>20180705</v>
      </c>
      <c r="E4455" s="0" t="s">
        <v>3030</v>
      </c>
      <c r="F4455" s="0" t="n">
        <v>6000</v>
      </c>
      <c r="G4455" s="0" t="n">
        <v>97.0928</v>
      </c>
      <c r="H4455" s="0" t="n">
        <v>4.456915</v>
      </c>
      <c r="J4455" s="224" t="n">
        <f aca="false">ROUND(D4455/10000,0)</f>
        <v>2018</v>
      </c>
      <c r="K4455" s="224" t="n">
        <f aca="false">ROUND((D4455-J4455*10000)/100,0)</f>
        <v>7</v>
      </c>
      <c r="L4455" s="224" t="n">
        <f aca="false">D4455-J4455*10000-K4455*100</f>
        <v>5</v>
      </c>
      <c r="M4455" s="325" t="n">
        <f aca="false">DATE(J4455,K4455,L4455)</f>
        <v>43286</v>
      </c>
      <c r="N4455" s="222" t="n">
        <f aca="false">M4455+E4455</f>
        <v>43286.3536226852</v>
      </c>
      <c r="O4455" s="0" t="n">
        <v>97.0928</v>
      </c>
      <c r="P4455" s="0" t="n">
        <v>4.456915</v>
      </c>
      <c r="Q4455" s="0" t="s">
        <v>289</v>
      </c>
    </row>
    <row r="4456" customFormat="false" ht="15" hidden="false" customHeight="false" outlineLevel="0" collapsed="false">
      <c r="A4456" s="0" t="s">
        <v>3020</v>
      </c>
      <c r="B4456" s="0" t="s">
        <v>289</v>
      </c>
      <c r="C4456" s="0" t="s">
        <v>325</v>
      </c>
      <c r="D4456" s="0" t="n">
        <v>20180705</v>
      </c>
      <c r="E4456" s="0" t="s">
        <v>3031</v>
      </c>
      <c r="F4456" s="0" t="n">
        <v>5000000</v>
      </c>
      <c r="G4456" s="0" t="n">
        <v>96.88</v>
      </c>
      <c r="H4456" s="0" t="n">
        <v>4.494768</v>
      </c>
      <c r="J4456" s="224" t="n">
        <f aca="false">ROUND(D4456/10000,0)</f>
        <v>2018</v>
      </c>
      <c r="K4456" s="224" t="n">
        <f aca="false">ROUND((D4456-J4456*10000)/100,0)</f>
        <v>7</v>
      </c>
      <c r="L4456" s="224" t="n">
        <f aca="false">D4456-J4456*10000-K4456*100</f>
        <v>5</v>
      </c>
      <c r="M4456" s="325" t="n">
        <f aca="false">DATE(J4456,K4456,L4456)</f>
        <v>43286</v>
      </c>
      <c r="N4456" s="222" t="n">
        <f aca="false">M4456+E4456</f>
        <v>43286.4877777778</v>
      </c>
      <c r="O4456" s="0" t="n">
        <v>96.88</v>
      </c>
      <c r="P4456" s="0" t="n">
        <v>4.494768</v>
      </c>
      <c r="Q4456" s="0" t="s">
        <v>289</v>
      </c>
    </row>
    <row r="4457" customFormat="false" ht="15" hidden="false" customHeight="false" outlineLevel="0" collapsed="false">
      <c r="A4457" s="0" t="s">
        <v>3020</v>
      </c>
      <c r="B4457" s="0" t="s">
        <v>289</v>
      </c>
      <c r="C4457" s="0" t="s">
        <v>325</v>
      </c>
      <c r="D4457" s="0" t="n">
        <v>20180705</v>
      </c>
      <c r="E4457" s="0" t="s">
        <v>1638</v>
      </c>
      <c r="F4457" s="0" t="s">
        <v>575</v>
      </c>
      <c r="G4457" s="0" t="n">
        <v>96.991</v>
      </c>
      <c r="H4457" s="0" t="n">
        <v>4.475011</v>
      </c>
      <c r="J4457" s="224" t="n">
        <f aca="false">ROUND(D4457/10000,0)</f>
        <v>2018</v>
      </c>
      <c r="K4457" s="224" t="n">
        <f aca="false">ROUND((D4457-J4457*10000)/100,0)</f>
        <v>7</v>
      </c>
      <c r="L4457" s="224" t="n">
        <f aca="false">D4457-J4457*10000-K4457*100</f>
        <v>5</v>
      </c>
      <c r="M4457" s="325" t="n">
        <f aca="false">DATE(J4457,K4457,L4457)</f>
        <v>43286</v>
      </c>
      <c r="N4457" s="222" t="n">
        <f aca="false">M4457+E4457</f>
        <v>43286.5067013889</v>
      </c>
      <c r="O4457" s="0" t="n">
        <v>96.991</v>
      </c>
      <c r="P4457" s="0" t="n">
        <v>4.475011</v>
      </c>
      <c r="Q4457" s="0" t="s">
        <v>289</v>
      </c>
    </row>
    <row r="4458" customFormat="false" ht="15" hidden="false" customHeight="false" outlineLevel="0" collapsed="false">
      <c r="A4458" s="0" t="s">
        <v>3020</v>
      </c>
      <c r="B4458" s="0" t="s">
        <v>289</v>
      </c>
      <c r="C4458" s="0" t="s">
        <v>325</v>
      </c>
      <c r="D4458" s="0" t="n">
        <v>20180705</v>
      </c>
      <c r="E4458" s="0" t="s">
        <v>3032</v>
      </c>
      <c r="F4458" s="0" t="s">
        <v>575</v>
      </c>
      <c r="G4458" s="0" t="n">
        <v>97.053</v>
      </c>
      <c r="H4458" s="0" t="n">
        <v>4.463988</v>
      </c>
      <c r="J4458" s="224" t="n">
        <f aca="false">ROUND(D4458/10000,0)</f>
        <v>2018</v>
      </c>
      <c r="K4458" s="224" t="n">
        <f aca="false">ROUND((D4458-J4458*10000)/100,0)</f>
        <v>7</v>
      </c>
      <c r="L4458" s="224" t="n">
        <f aca="false">D4458-J4458*10000-K4458*100</f>
        <v>5</v>
      </c>
      <c r="M4458" s="325" t="n">
        <f aca="false">DATE(J4458,K4458,L4458)</f>
        <v>43286</v>
      </c>
      <c r="N4458" s="222" t="n">
        <f aca="false">M4458+E4458</f>
        <v>43286.5122453704</v>
      </c>
      <c r="O4458" s="0" t="n">
        <v>97.053</v>
      </c>
      <c r="P4458" s="0" t="n">
        <v>4.463988</v>
      </c>
      <c r="Q4458" s="0" t="s">
        <v>289</v>
      </c>
    </row>
    <row r="4459" customFormat="false" ht="15" hidden="false" customHeight="false" outlineLevel="0" collapsed="false">
      <c r="A4459" s="0" t="s">
        <v>3020</v>
      </c>
      <c r="B4459" s="0" t="s">
        <v>289</v>
      </c>
      <c r="C4459" s="0" t="s">
        <v>325</v>
      </c>
      <c r="D4459" s="0" t="n">
        <v>20180705</v>
      </c>
      <c r="E4459" s="0" t="s">
        <v>3032</v>
      </c>
      <c r="F4459" s="0" t="s">
        <v>575</v>
      </c>
      <c r="G4459" s="0" t="n">
        <v>97.053</v>
      </c>
      <c r="H4459" s="0" t="n">
        <v>4.463988</v>
      </c>
      <c r="J4459" s="224" t="n">
        <f aca="false">ROUND(D4459/10000,0)</f>
        <v>2018</v>
      </c>
      <c r="K4459" s="224" t="n">
        <f aca="false">ROUND((D4459-J4459*10000)/100,0)</f>
        <v>7</v>
      </c>
      <c r="L4459" s="224" t="n">
        <f aca="false">D4459-J4459*10000-K4459*100</f>
        <v>5</v>
      </c>
      <c r="M4459" s="325" t="n">
        <f aca="false">DATE(J4459,K4459,L4459)</f>
        <v>43286</v>
      </c>
      <c r="N4459" s="222" t="n">
        <f aca="false">M4459+E4459</f>
        <v>43286.5122453704</v>
      </c>
      <c r="O4459" s="0" t="n">
        <v>97.053</v>
      </c>
      <c r="P4459" s="0" t="n">
        <v>4.463988</v>
      </c>
      <c r="Q4459" s="0" t="s">
        <v>289</v>
      </c>
    </row>
    <row r="4460" customFormat="false" ht="15" hidden="false" customHeight="false" outlineLevel="0" collapsed="false">
      <c r="A4460" s="0" t="s">
        <v>3020</v>
      </c>
      <c r="B4460" s="0" t="s">
        <v>289</v>
      </c>
      <c r="C4460" s="0" t="s">
        <v>325</v>
      </c>
      <c r="D4460" s="0" t="n">
        <v>20180705</v>
      </c>
      <c r="E4460" s="0" t="s">
        <v>3033</v>
      </c>
      <c r="F4460" s="0" t="n">
        <v>10000</v>
      </c>
      <c r="G4460" s="0" t="n">
        <v>97.309</v>
      </c>
      <c r="H4460" s="0" t="n">
        <v>4.418557</v>
      </c>
      <c r="J4460" s="224" t="n">
        <f aca="false">ROUND(D4460/10000,0)</f>
        <v>2018</v>
      </c>
      <c r="K4460" s="224" t="n">
        <f aca="false">ROUND((D4460-J4460*10000)/100,0)</f>
        <v>7</v>
      </c>
      <c r="L4460" s="224" t="n">
        <f aca="false">D4460-J4460*10000-K4460*100</f>
        <v>5</v>
      </c>
      <c r="M4460" s="325" t="n">
        <f aca="false">DATE(J4460,K4460,L4460)</f>
        <v>43286</v>
      </c>
      <c r="N4460" s="222" t="n">
        <f aca="false">M4460+E4460</f>
        <v>43286.5154513889</v>
      </c>
      <c r="O4460" s="0" t="n">
        <v>97.309</v>
      </c>
      <c r="P4460" s="0" t="n">
        <v>4.418557</v>
      </c>
      <c r="Q4460" s="0" t="s">
        <v>289</v>
      </c>
    </row>
    <row r="4461" customFormat="false" ht="15" hidden="false" customHeight="false" outlineLevel="0" collapsed="false">
      <c r="A4461" s="0" t="s">
        <v>3020</v>
      </c>
      <c r="B4461" s="0" t="s">
        <v>289</v>
      </c>
      <c r="C4461" s="0" t="s">
        <v>325</v>
      </c>
      <c r="D4461" s="0" t="n">
        <v>20180705</v>
      </c>
      <c r="E4461" s="0" t="s">
        <v>3033</v>
      </c>
      <c r="F4461" s="0" t="n">
        <v>10000</v>
      </c>
      <c r="G4461" s="0" t="n">
        <v>97.309</v>
      </c>
      <c r="H4461" s="0" t="n">
        <v>4.418557</v>
      </c>
      <c r="J4461" s="224" t="n">
        <f aca="false">ROUND(D4461/10000,0)</f>
        <v>2018</v>
      </c>
      <c r="K4461" s="224" t="n">
        <f aca="false">ROUND((D4461-J4461*10000)/100,0)</f>
        <v>7</v>
      </c>
      <c r="L4461" s="224" t="n">
        <f aca="false">D4461-J4461*10000-K4461*100</f>
        <v>5</v>
      </c>
      <c r="M4461" s="325" t="n">
        <f aca="false">DATE(J4461,K4461,L4461)</f>
        <v>43286</v>
      </c>
      <c r="N4461" s="222" t="n">
        <f aca="false">M4461+E4461</f>
        <v>43286.5154513889</v>
      </c>
      <c r="O4461" s="0" t="n">
        <v>97.309</v>
      </c>
      <c r="P4461" s="0" t="n">
        <v>4.418557</v>
      </c>
      <c r="Q4461" s="0" t="s">
        <v>289</v>
      </c>
    </row>
    <row r="4462" customFormat="false" ht="15" hidden="false" customHeight="false" outlineLevel="0" collapsed="false">
      <c r="A4462" s="0" t="s">
        <v>3020</v>
      </c>
      <c r="B4462" s="0" t="s">
        <v>289</v>
      </c>
      <c r="C4462" s="0" t="s">
        <v>325</v>
      </c>
      <c r="D4462" s="0" t="n">
        <v>20180705</v>
      </c>
      <c r="E4462" s="0" t="s">
        <v>3033</v>
      </c>
      <c r="F4462" s="0" t="n">
        <v>10000</v>
      </c>
      <c r="G4462" s="0" t="n">
        <v>97.409</v>
      </c>
      <c r="H4462" s="0" t="n">
        <v>4.400848</v>
      </c>
      <c r="J4462" s="224" t="n">
        <f aca="false">ROUND(D4462/10000,0)</f>
        <v>2018</v>
      </c>
      <c r="K4462" s="224" t="n">
        <f aca="false">ROUND((D4462-J4462*10000)/100,0)</f>
        <v>7</v>
      </c>
      <c r="L4462" s="224" t="n">
        <f aca="false">D4462-J4462*10000-K4462*100</f>
        <v>5</v>
      </c>
      <c r="M4462" s="325" t="n">
        <f aca="false">DATE(J4462,K4462,L4462)</f>
        <v>43286</v>
      </c>
      <c r="N4462" s="222" t="n">
        <f aca="false">M4462+E4462</f>
        <v>43286.5154513889</v>
      </c>
      <c r="O4462" s="0" t="n">
        <v>97.409</v>
      </c>
      <c r="P4462" s="0" t="n">
        <v>4.400848</v>
      </c>
      <c r="Q4462" s="0" t="s">
        <v>289</v>
      </c>
    </row>
    <row r="4463" customFormat="false" ht="15" hidden="false" customHeight="false" outlineLevel="0" collapsed="false">
      <c r="A4463" s="0" t="s">
        <v>3020</v>
      </c>
      <c r="B4463" s="0" t="s">
        <v>289</v>
      </c>
      <c r="C4463" s="0" t="s">
        <v>325</v>
      </c>
      <c r="D4463" s="0" t="n">
        <v>20180705</v>
      </c>
      <c r="E4463" s="0" t="s">
        <v>3034</v>
      </c>
      <c r="F4463" s="0" t="n">
        <v>195000</v>
      </c>
      <c r="G4463" s="0" t="n">
        <v>96.824</v>
      </c>
      <c r="H4463" s="0" t="n">
        <v>4.504745</v>
      </c>
      <c r="J4463" s="224" t="n">
        <f aca="false">ROUND(D4463/10000,0)</f>
        <v>2018</v>
      </c>
      <c r="K4463" s="224" t="n">
        <f aca="false">ROUND((D4463-J4463*10000)/100,0)</f>
        <v>7</v>
      </c>
      <c r="L4463" s="224" t="n">
        <f aca="false">D4463-J4463*10000-K4463*100</f>
        <v>5</v>
      </c>
      <c r="M4463" s="325" t="n">
        <f aca="false">DATE(J4463,K4463,L4463)</f>
        <v>43286</v>
      </c>
      <c r="N4463" s="222" t="n">
        <f aca="false">M4463+E4463</f>
        <v>43286.562349537</v>
      </c>
      <c r="O4463" s="0" t="n">
        <v>96.824</v>
      </c>
      <c r="P4463" s="0" t="n">
        <v>4.504745</v>
      </c>
      <c r="Q4463" s="0" t="s">
        <v>289</v>
      </c>
    </row>
    <row r="4464" customFormat="false" ht="15" hidden="false" customHeight="false" outlineLevel="0" collapsed="false">
      <c r="A4464" s="0" t="s">
        <v>3020</v>
      </c>
      <c r="B4464" s="0" t="s">
        <v>289</v>
      </c>
      <c r="C4464" s="0" t="s">
        <v>325</v>
      </c>
      <c r="D4464" s="0" t="n">
        <v>20180705</v>
      </c>
      <c r="E4464" s="0" t="s">
        <v>3035</v>
      </c>
      <c r="F4464" s="0" t="n">
        <v>200000</v>
      </c>
      <c r="G4464" s="0" t="n">
        <v>97.1627</v>
      </c>
      <c r="H4464" s="0" t="n">
        <v>4.444503</v>
      </c>
      <c r="J4464" s="224" t="n">
        <f aca="false">ROUND(D4464/10000,0)</f>
        <v>2018</v>
      </c>
      <c r="K4464" s="224" t="n">
        <f aca="false">ROUND((D4464-J4464*10000)/100,0)</f>
        <v>7</v>
      </c>
      <c r="L4464" s="224" t="n">
        <f aca="false">D4464-J4464*10000-K4464*100</f>
        <v>5</v>
      </c>
      <c r="M4464" s="325" t="n">
        <f aca="false">DATE(J4464,K4464,L4464)</f>
        <v>43286</v>
      </c>
      <c r="N4464" s="222" t="n">
        <f aca="false">M4464+E4464</f>
        <v>43286.5829976852</v>
      </c>
      <c r="O4464" s="0" t="n">
        <v>97.1627</v>
      </c>
      <c r="P4464" s="0" t="n">
        <v>4.444503</v>
      </c>
      <c r="Q4464" s="0" t="s">
        <v>289</v>
      </c>
    </row>
    <row r="4465" customFormat="false" ht="15" hidden="false" customHeight="false" outlineLevel="0" collapsed="false">
      <c r="A4465" s="0" t="s">
        <v>3020</v>
      </c>
      <c r="B4465" s="0" t="s">
        <v>289</v>
      </c>
      <c r="C4465" s="0" t="s">
        <v>325</v>
      </c>
      <c r="D4465" s="0" t="n">
        <v>20180705</v>
      </c>
      <c r="E4465" s="0" t="s">
        <v>3036</v>
      </c>
      <c r="F4465" s="0" t="n">
        <v>200000</v>
      </c>
      <c r="G4465" s="0" t="n">
        <v>97.1627</v>
      </c>
      <c r="H4465" s="0" t="n">
        <v>4.444503</v>
      </c>
      <c r="J4465" s="224" t="n">
        <f aca="false">ROUND(D4465/10000,0)</f>
        <v>2018</v>
      </c>
      <c r="K4465" s="224" t="n">
        <f aca="false">ROUND((D4465-J4465*10000)/100,0)</f>
        <v>7</v>
      </c>
      <c r="L4465" s="224" t="n">
        <f aca="false">D4465-J4465*10000-K4465*100</f>
        <v>5</v>
      </c>
      <c r="M4465" s="325" t="n">
        <f aca="false">DATE(J4465,K4465,L4465)</f>
        <v>43286</v>
      </c>
      <c r="N4465" s="222" t="n">
        <f aca="false">M4465+E4465</f>
        <v>43286.5835648148</v>
      </c>
      <c r="O4465" s="0" t="n">
        <v>97.1627</v>
      </c>
      <c r="P4465" s="0" t="n">
        <v>4.444503</v>
      </c>
      <c r="Q4465" s="0" t="s">
        <v>289</v>
      </c>
    </row>
    <row r="4466" customFormat="false" ht="15" hidden="false" customHeight="false" outlineLevel="0" collapsed="false">
      <c r="A4466" s="0" t="s">
        <v>3020</v>
      </c>
      <c r="B4466" s="0" t="s">
        <v>289</v>
      </c>
      <c r="C4466" s="0" t="s">
        <v>325</v>
      </c>
      <c r="D4466" s="0" t="n">
        <v>20180705</v>
      </c>
      <c r="E4466" s="0" t="s">
        <v>1461</v>
      </c>
      <c r="F4466" s="0" t="n">
        <v>25000</v>
      </c>
      <c r="G4466" s="0" t="n">
        <v>97.025</v>
      </c>
      <c r="H4466" s="0" t="n">
        <v>4.468965</v>
      </c>
      <c r="J4466" s="224" t="n">
        <f aca="false">ROUND(D4466/10000,0)</f>
        <v>2018</v>
      </c>
      <c r="K4466" s="224" t="n">
        <f aca="false">ROUND((D4466-J4466*10000)/100,0)</f>
        <v>7</v>
      </c>
      <c r="L4466" s="224" t="n">
        <f aca="false">D4466-J4466*10000-K4466*100</f>
        <v>5</v>
      </c>
      <c r="M4466" s="325" t="n">
        <f aca="false">DATE(J4466,K4466,L4466)</f>
        <v>43286</v>
      </c>
      <c r="N4466" s="222" t="n">
        <f aca="false">M4466+E4466</f>
        <v>43286.5868171296</v>
      </c>
      <c r="O4466" s="0" t="n">
        <v>97.025</v>
      </c>
      <c r="P4466" s="0" t="n">
        <v>4.468965</v>
      </c>
      <c r="Q4466" s="0" t="s">
        <v>289</v>
      </c>
    </row>
    <row r="4467" customFormat="false" ht="15" hidden="false" customHeight="false" outlineLevel="0" collapsed="false">
      <c r="A4467" s="0" t="s">
        <v>3020</v>
      </c>
      <c r="B4467" s="0" t="s">
        <v>289</v>
      </c>
      <c r="C4467" s="0" t="s">
        <v>325</v>
      </c>
      <c r="D4467" s="0" t="n">
        <v>20180705</v>
      </c>
      <c r="E4467" s="0" t="s">
        <v>3037</v>
      </c>
      <c r="F4467" s="0" t="n">
        <v>2500000</v>
      </c>
      <c r="G4467" s="0" t="n">
        <v>96.976</v>
      </c>
      <c r="H4467" s="0" t="n">
        <v>4.477679</v>
      </c>
      <c r="J4467" s="224" t="n">
        <f aca="false">ROUND(D4467/10000,0)</f>
        <v>2018</v>
      </c>
      <c r="K4467" s="224" t="n">
        <f aca="false">ROUND((D4467-J4467*10000)/100,0)</f>
        <v>7</v>
      </c>
      <c r="L4467" s="224" t="n">
        <f aca="false">D4467-J4467*10000-K4467*100</f>
        <v>5</v>
      </c>
      <c r="M4467" s="325" t="n">
        <f aca="false">DATE(J4467,K4467,L4467)</f>
        <v>43286</v>
      </c>
      <c r="N4467" s="222" t="n">
        <f aca="false">M4467+E4467</f>
        <v>43286.5971643519</v>
      </c>
      <c r="O4467" s="0" t="n">
        <v>96.976</v>
      </c>
      <c r="P4467" s="0" t="n">
        <v>4.477679</v>
      </c>
      <c r="Q4467" s="0" t="s">
        <v>289</v>
      </c>
    </row>
    <row r="4468" customFormat="false" ht="15" hidden="false" customHeight="false" outlineLevel="0" collapsed="false">
      <c r="A4468" s="0" t="s">
        <v>3020</v>
      </c>
      <c r="B4468" s="0" t="s">
        <v>289</v>
      </c>
      <c r="C4468" s="0" t="s">
        <v>325</v>
      </c>
      <c r="D4468" s="0" t="n">
        <v>20180706</v>
      </c>
      <c r="E4468" s="0" t="s">
        <v>3038</v>
      </c>
      <c r="F4468" s="0" t="n">
        <v>30000</v>
      </c>
      <c r="G4468" s="0" t="n">
        <v>97.341</v>
      </c>
      <c r="H4468" s="0" t="n">
        <v>4.413062</v>
      </c>
      <c r="J4468" s="224" t="n">
        <f aca="false">ROUND(D4468/10000,0)</f>
        <v>2018</v>
      </c>
      <c r="K4468" s="224" t="n">
        <f aca="false">ROUND((D4468-J4468*10000)/100,0)</f>
        <v>7</v>
      </c>
      <c r="L4468" s="224" t="n">
        <f aca="false">D4468-J4468*10000-K4468*100</f>
        <v>6</v>
      </c>
      <c r="M4468" s="325" t="n">
        <f aca="false">DATE(J4468,K4468,L4468)</f>
        <v>43287</v>
      </c>
      <c r="N4468" s="222" t="n">
        <f aca="false">M4468+E4468</f>
        <v>43287.457349537</v>
      </c>
      <c r="O4468" s="0" t="n">
        <v>97.341</v>
      </c>
      <c r="P4468" s="0" t="n">
        <v>4.413062</v>
      </c>
      <c r="Q4468" s="0" t="s">
        <v>289</v>
      </c>
    </row>
    <row r="4469" customFormat="false" ht="15" hidden="false" customHeight="false" outlineLevel="0" collapsed="false">
      <c r="A4469" s="0" t="s">
        <v>3020</v>
      </c>
      <c r="B4469" s="0" t="s">
        <v>289</v>
      </c>
      <c r="C4469" s="0" t="s">
        <v>325</v>
      </c>
      <c r="D4469" s="0" t="n">
        <v>20180706</v>
      </c>
      <c r="E4469" s="0" t="s">
        <v>1467</v>
      </c>
      <c r="F4469" s="0" t="n">
        <v>30000</v>
      </c>
      <c r="G4469" s="0" t="n">
        <v>97.341</v>
      </c>
      <c r="H4469" s="0" t="n">
        <v>4.413062</v>
      </c>
      <c r="J4469" s="224" t="n">
        <f aca="false">ROUND(D4469/10000,0)</f>
        <v>2018</v>
      </c>
      <c r="K4469" s="224" t="n">
        <f aca="false">ROUND((D4469-J4469*10000)/100,0)</f>
        <v>7</v>
      </c>
      <c r="L4469" s="224" t="n">
        <f aca="false">D4469-J4469*10000-K4469*100</f>
        <v>6</v>
      </c>
      <c r="M4469" s="325" t="n">
        <f aca="false">DATE(J4469,K4469,L4469)</f>
        <v>43287</v>
      </c>
      <c r="N4469" s="222" t="n">
        <f aca="false">M4469+E4469</f>
        <v>43287.4573958333</v>
      </c>
      <c r="O4469" s="0" t="n">
        <v>97.341</v>
      </c>
      <c r="P4469" s="0" t="n">
        <v>4.413062</v>
      </c>
      <c r="Q4469" s="0" t="s">
        <v>289</v>
      </c>
    </row>
    <row r="4470" customFormat="false" ht="15" hidden="false" customHeight="false" outlineLevel="0" collapsed="false">
      <c r="A4470" s="0" t="s">
        <v>3020</v>
      </c>
      <c r="B4470" s="0" t="s">
        <v>289</v>
      </c>
      <c r="C4470" s="0" t="s">
        <v>325</v>
      </c>
      <c r="D4470" s="0" t="n">
        <v>20180706</v>
      </c>
      <c r="E4470" s="0" t="s">
        <v>1467</v>
      </c>
      <c r="F4470" s="0" t="n">
        <v>30000</v>
      </c>
      <c r="G4470" s="0" t="n">
        <v>97.341</v>
      </c>
      <c r="H4470" s="0" t="n">
        <v>4.413062</v>
      </c>
      <c r="J4470" s="224" t="n">
        <f aca="false">ROUND(D4470/10000,0)</f>
        <v>2018</v>
      </c>
      <c r="K4470" s="224" t="n">
        <f aca="false">ROUND((D4470-J4470*10000)/100,0)</f>
        <v>7</v>
      </c>
      <c r="L4470" s="224" t="n">
        <f aca="false">D4470-J4470*10000-K4470*100</f>
        <v>6</v>
      </c>
      <c r="M4470" s="325" t="n">
        <f aca="false">DATE(J4470,K4470,L4470)</f>
        <v>43287</v>
      </c>
      <c r="N4470" s="222" t="n">
        <f aca="false">M4470+E4470</f>
        <v>43287.4573958333</v>
      </c>
      <c r="O4470" s="0" t="n">
        <v>97.341</v>
      </c>
      <c r="P4470" s="0" t="n">
        <v>4.413062</v>
      </c>
      <c r="Q4470" s="0" t="s">
        <v>289</v>
      </c>
    </row>
    <row r="4471" customFormat="false" ht="15" hidden="false" customHeight="false" outlineLevel="0" collapsed="false">
      <c r="A4471" s="0" t="s">
        <v>3020</v>
      </c>
      <c r="B4471" s="0" t="s">
        <v>289</v>
      </c>
      <c r="C4471" s="0" t="s">
        <v>325</v>
      </c>
      <c r="D4471" s="0" t="n">
        <v>20180706</v>
      </c>
      <c r="E4471" s="0" t="s">
        <v>3039</v>
      </c>
      <c r="F4471" s="0" t="n">
        <v>25000</v>
      </c>
      <c r="G4471" s="0" t="n">
        <v>98.898</v>
      </c>
      <c r="H4471" s="0" t="n">
        <v>4.139713</v>
      </c>
      <c r="J4471" s="224" t="n">
        <f aca="false">ROUND(D4471/10000,0)</f>
        <v>2018</v>
      </c>
      <c r="K4471" s="224" t="n">
        <f aca="false">ROUND((D4471-J4471*10000)/100,0)</f>
        <v>7</v>
      </c>
      <c r="L4471" s="224" t="n">
        <f aca="false">D4471-J4471*10000-K4471*100</f>
        <v>6</v>
      </c>
      <c r="M4471" s="325" t="n">
        <f aca="false">DATE(J4471,K4471,L4471)</f>
        <v>43287</v>
      </c>
      <c r="N4471" s="222" t="n">
        <f aca="false">M4471+E4471</f>
        <v>43287.4604282407</v>
      </c>
      <c r="O4471" s="0" t="n">
        <v>98.898</v>
      </c>
      <c r="P4471" s="0" t="n">
        <v>4.139713</v>
      </c>
      <c r="Q4471" s="0" t="s">
        <v>289</v>
      </c>
    </row>
    <row r="4472" customFormat="false" ht="15" hidden="false" customHeight="false" outlineLevel="0" collapsed="false">
      <c r="A4472" s="0" t="s">
        <v>3020</v>
      </c>
      <c r="B4472" s="0" t="s">
        <v>289</v>
      </c>
      <c r="C4472" s="0" t="s">
        <v>325</v>
      </c>
      <c r="D4472" s="0" t="n">
        <v>20180706</v>
      </c>
      <c r="E4472" s="0" t="s">
        <v>3039</v>
      </c>
      <c r="F4472" s="0" t="n">
        <v>25000</v>
      </c>
      <c r="G4472" s="0" t="n">
        <v>98.898</v>
      </c>
      <c r="H4472" s="0" t="n">
        <v>4.139713</v>
      </c>
      <c r="J4472" s="224" t="n">
        <f aca="false">ROUND(D4472/10000,0)</f>
        <v>2018</v>
      </c>
      <c r="K4472" s="224" t="n">
        <f aca="false">ROUND((D4472-J4472*10000)/100,0)</f>
        <v>7</v>
      </c>
      <c r="L4472" s="224" t="n">
        <f aca="false">D4472-J4472*10000-K4472*100</f>
        <v>6</v>
      </c>
      <c r="M4472" s="325" t="n">
        <f aca="false">DATE(J4472,K4472,L4472)</f>
        <v>43287</v>
      </c>
      <c r="N4472" s="222" t="n">
        <f aca="false">M4472+E4472</f>
        <v>43287.4604282407</v>
      </c>
      <c r="O4472" s="0" t="n">
        <v>98.898</v>
      </c>
      <c r="P4472" s="0" t="n">
        <v>4.139713</v>
      </c>
      <c r="Q4472" s="0" t="s">
        <v>289</v>
      </c>
    </row>
    <row r="4473" customFormat="false" ht="15" hidden="false" customHeight="false" outlineLevel="0" collapsed="false">
      <c r="A4473" s="0" t="s">
        <v>3020</v>
      </c>
      <c r="B4473" s="0" t="s">
        <v>289</v>
      </c>
      <c r="C4473" s="0" t="s">
        <v>325</v>
      </c>
      <c r="D4473" s="0" t="n">
        <v>20180706</v>
      </c>
      <c r="E4473" s="0" t="s">
        <v>3040</v>
      </c>
      <c r="F4473" s="0" t="n">
        <v>340000</v>
      </c>
      <c r="G4473" s="0" t="n">
        <v>96.849</v>
      </c>
      <c r="H4473" s="0" t="n">
        <v>4.500496</v>
      </c>
      <c r="J4473" s="224" t="n">
        <f aca="false">ROUND(D4473/10000,0)</f>
        <v>2018</v>
      </c>
      <c r="K4473" s="224" t="n">
        <f aca="false">ROUND((D4473-J4473*10000)/100,0)</f>
        <v>7</v>
      </c>
      <c r="L4473" s="224" t="n">
        <f aca="false">D4473-J4473*10000-K4473*100</f>
        <v>6</v>
      </c>
      <c r="M4473" s="325" t="n">
        <f aca="false">DATE(J4473,K4473,L4473)</f>
        <v>43287</v>
      </c>
      <c r="N4473" s="222" t="n">
        <f aca="false">M4473+E4473</f>
        <v>43287.4985069445</v>
      </c>
      <c r="O4473" s="0" t="n">
        <v>96.849</v>
      </c>
      <c r="P4473" s="0" t="n">
        <v>4.500496</v>
      </c>
      <c r="Q4473" s="0" t="s">
        <v>289</v>
      </c>
    </row>
    <row r="4474" customFormat="false" ht="15" hidden="false" customHeight="false" outlineLevel="0" collapsed="false">
      <c r="A4474" s="0" t="s">
        <v>3020</v>
      </c>
      <c r="B4474" s="0" t="s">
        <v>289</v>
      </c>
      <c r="C4474" s="0" t="s">
        <v>325</v>
      </c>
      <c r="D4474" s="0" t="n">
        <v>20180706</v>
      </c>
      <c r="E4474" s="0" t="s">
        <v>3041</v>
      </c>
      <c r="F4474" s="0" t="n">
        <v>10000</v>
      </c>
      <c r="G4474" s="0" t="n">
        <v>97.253</v>
      </c>
      <c r="H4474" s="0" t="n">
        <v>4.428663</v>
      </c>
      <c r="J4474" s="224" t="n">
        <f aca="false">ROUND(D4474/10000,0)</f>
        <v>2018</v>
      </c>
      <c r="K4474" s="224" t="n">
        <f aca="false">ROUND((D4474-J4474*10000)/100,0)</f>
        <v>7</v>
      </c>
      <c r="L4474" s="224" t="n">
        <f aca="false">D4474-J4474*10000-K4474*100</f>
        <v>6</v>
      </c>
      <c r="M4474" s="325" t="n">
        <f aca="false">DATE(J4474,K4474,L4474)</f>
        <v>43287</v>
      </c>
      <c r="N4474" s="222" t="n">
        <f aca="false">M4474+E4474</f>
        <v>43287.583275463</v>
      </c>
      <c r="O4474" s="0" t="n">
        <v>97.253</v>
      </c>
      <c r="P4474" s="0" t="n">
        <v>4.428663</v>
      </c>
      <c r="Q4474" s="0" t="s">
        <v>289</v>
      </c>
    </row>
    <row r="4475" customFormat="false" ht="15" hidden="false" customHeight="false" outlineLevel="0" collapsed="false">
      <c r="A4475" s="0" t="s">
        <v>3020</v>
      </c>
      <c r="B4475" s="0" t="s">
        <v>289</v>
      </c>
      <c r="C4475" s="0" t="s">
        <v>325</v>
      </c>
      <c r="D4475" s="0" t="n">
        <v>20180706</v>
      </c>
      <c r="E4475" s="0" t="s">
        <v>3041</v>
      </c>
      <c r="F4475" s="0" t="n">
        <v>10000</v>
      </c>
      <c r="G4475" s="0" t="n">
        <v>97.982</v>
      </c>
      <c r="H4475" s="0" t="n">
        <v>4.299916</v>
      </c>
      <c r="J4475" s="224" t="n">
        <f aca="false">ROUND(D4475/10000,0)</f>
        <v>2018</v>
      </c>
      <c r="K4475" s="224" t="n">
        <f aca="false">ROUND((D4475-J4475*10000)/100,0)</f>
        <v>7</v>
      </c>
      <c r="L4475" s="224" t="n">
        <f aca="false">D4475-J4475*10000-K4475*100</f>
        <v>6</v>
      </c>
      <c r="M4475" s="325" t="n">
        <f aca="false">DATE(J4475,K4475,L4475)</f>
        <v>43287</v>
      </c>
      <c r="N4475" s="222" t="n">
        <f aca="false">M4475+E4475</f>
        <v>43287.583275463</v>
      </c>
      <c r="O4475" s="0" t="n">
        <v>97.982</v>
      </c>
      <c r="P4475" s="0" t="n">
        <v>4.299916</v>
      </c>
      <c r="Q4475" s="0" t="s">
        <v>289</v>
      </c>
    </row>
    <row r="4476" customFormat="false" ht="15" hidden="false" customHeight="false" outlineLevel="0" collapsed="false">
      <c r="A4476" s="0" t="s">
        <v>3020</v>
      </c>
      <c r="B4476" s="0" t="s">
        <v>289</v>
      </c>
      <c r="C4476" s="0" t="s">
        <v>325</v>
      </c>
      <c r="D4476" s="0" t="n">
        <v>20180706</v>
      </c>
      <c r="E4476" s="0" t="s">
        <v>3042</v>
      </c>
      <c r="F4476" s="0" t="n">
        <v>150000</v>
      </c>
      <c r="G4476" s="0" t="n">
        <v>97.267</v>
      </c>
      <c r="H4476" s="0" t="n">
        <v>4.42618</v>
      </c>
      <c r="J4476" s="224" t="n">
        <f aca="false">ROUND(D4476/10000,0)</f>
        <v>2018</v>
      </c>
      <c r="K4476" s="224" t="n">
        <f aca="false">ROUND((D4476-J4476*10000)/100,0)</f>
        <v>7</v>
      </c>
      <c r="L4476" s="224" t="n">
        <f aca="false">D4476-J4476*10000-K4476*100</f>
        <v>6</v>
      </c>
      <c r="M4476" s="325" t="n">
        <f aca="false">DATE(J4476,K4476,L4476)</f>
        <v>43287</v>
      </c>
      <c r="N4476" s="222" t="n">
        <f aca="false">M4476+E4476</f>
        <v>43287.6167824074</v>
      </c>
      <c r="O4476" s="0" t="n">
        <v>97.267</v>
      </c>
      <c r="P4476" s="0" t="n">
        <v>4.42618</v>
      </c>
      <c r="Q4476" s="0" t="s">
        <v>289</v>
      </c>
    </row>
    <row r="4477" customFormat="false" ht="15" hidden="false" customHeight="false" outlineLevel="0" collapsed="false">
      <c r="A4477" s="0" t="s">
        <v>3020</v>
      </c>
      <c r="B4477" s="0" t="s">
        <v>289</v>
      </c>
      <c r="C4477" s="0" t="s">
        <v>325</v>
      </c>
      <c r="D4477" s="0" t="n">
        <v>20180706</v>
      </c>
      <c r="E4477" s="0" t="s">
        <v>3042</v>
      </c>
      <c r="F4477" s="0" t="n">
        <v>150000</v>
      </c>
      <c r="G4477" s="0" t="n">
        <v>97.267</v>
      </c>
      <c r="H4477" s="0" t="n">
        <v>4.42618</v>
      </c>
      <c r="J4477" s="224" t="n">
        <f aca="false">ROUND(D4477/10000,0)</f>
        <v>2018</v>
      </c>
      <c r="K4477" s="224" t="n">
        <f aca="false">ROUND((D4477-J4477*10000)/100,0)</f>
        <v>7</v>
      </c>
      <c r="L4477" s="224" t="n">
        <f aca="false">D4477-J4477*10000-K4477*100</f>
        <v>6</v>
      </c>
      <c r="M4477" s="325" t="n">
        <f aca="false">DATE(J4477,K4477,L4477)</f>
        <v>43287</v>
      </c>
      <c r="N4477" s="222" t="n">
        <f aca="false">M4477+E4477</f>
        <v>43287.6167824074</v>
      </c>
      <c r="O4477" s="0" t="n">
        <v>97.267</v>
      </c>
      <c r="P4477" s="0" t="n">
        <v>4.42618</v>
      </c>
      <c r="Q4477" s="0" t="s">
        <v>289</v>
      </c>
    </row>
    <row r="4478" customFormat="false" ht="15" hidden="false" customHeight="false" outlineLevel="0" collapsed="false">
      <c r="A4478" s="0" t="s">
        <v>3020</v>
      </c>
      <c r="B4478" s="0" t="s">
        <v>289</v>
      </c>
      <c r="C4478" s="0" t="s">
        <v>325</v>
      </c>
      <c r="D4478" s="0" t="n">
        <v>20180709</v>
      </c>
      <c r="E4478" s="0" t="s">
        <v>3043</v>
      </c>
      <c r="F4478" s="0" t="n">
        <v>40000</v>
      </c>
      <c r="G4478" s="0" t="n">
        <v>97.347</v>
      </c>
      <c r="H4478" s="0" t="n">
        <v>4.412173</v>
      </c>
      <c r="J4478" s="224" t="n">
        <f aca="false">ROUND(D4478/10000,0)</f>
        <v>2018</v>
      </c>
      <c r="K4478" s="224" t="n">
        <f aca="false">ROUND((D4478-J4478*10000)/100,0)</f>
        <v>7</v>
      </c>
      <c r="L4478" s="224" t="n">
        <f aca="false">D4478-J4478*10000-K4478*100</f>
        <v>9</v>
      </c>
      <c r="M4478" s="325" t="n">
        <f aca="false">DATE(J4478,K4478,L4478)</f>
        <v>43290</v>
      </c>
      <c r="N4478" s="222" t="n">
        <f aca="false">M4478+E4478</f>
        <v>43290.3997453704</v>
      </c>
      <c r="O4478" s="0" t="n">
        <v>97.347</v>
      </c>
      <c r="P4478" s="0" t="n">
        <v>4.412173</v>
      </c>
      <c r="Q4478" s="0" t="s">
        <v>289</v>
      </c>
    </row>
    <row r="4479" customFormat="false" ht="15" hidden="false" customHeight="false" outlineLevel="0" collapsed="false">
      <c r="A4479" s="0" t="s">
        <v>3020</v>
      </c>
      <c r="B4479" s="0" t="s">
        <v>289</v>
      </c>
      <c r="C4479" s="0" t="s">
        <v>325</v>
      </c>
      <c r="D4479" s="0" t="n">
        <v>20180709</v>
      </c>
      <c r="E4479" s="0" t="s">
        <v>3043</v>
      </c>
      <c r="F4479" s="0" t="n">
        <v>40000</v>
      </c>
      <c r="G4479" s="0" t="n">
        <v>97.227</v>
      </c>
      <c r="H4479" s="0" t="n">
        <v>4.433457</v>
      </c>
      <c r="J4479" s="224" t="n">
        <f aca="false">ROUND(D4479/10000,0)</f>
        <v>2018</v>
      </c>
      <c r="K4479" s="224" t="n">
        <f aca="false">ROUND((D4479-J4479*10000)/100,0)</f>
        <v>7</v>
      </c>
      <c r="L4479" s="224" t="n">
        <f aca="false">D4479-J4479*10000-K4479*100</f>
        <v>9</v>
      </c>
      <c r="M4479" s="325" t="n">
        <f aca="false">DATE(J4479,K4479,L4479)</f>
        <v>43290</v>
      </c>
      <c r="N4479" s="222" t="n">
        <f aca="false">M4479+E4479</f>
        <v>43290.3997453704</v>
      </c>
      <c r="O4479" s="0" t="n">
        <v>97.227</v>
      </c>
      <c r="P4479" s="0" t="n">
        <v>4.433457</v>
      </c>
      <c r="Q4479" s="0" t="s">
        <v>289</v>
      </c>
    </row>
    <row r="4480" customFormat="false" ht="15" hidden="false" customHeight="false" outlineLevel="0" collapsed="false">
      <c r="A4480" s="0" t="s">
        <v>3020</v>
      </c>
      <c r="B4480" s="0" t="s">
        <v>289</v>
      </c>
      <c r="C4480" s="0" t="s">
        <v>325</v>
      </c>
      <c r="D4480" s="0" t="n">
        <v>20180709</v>
      </c>
      <c r="E4480" s="0" t="s">
        <v>3044</v>
      </c>
      <c r="F4480" s="0" t="n">
        <v>10000</v>
      </c>
      <c r="G4480" s="0" t="n">
        <v>98.318</v>
      </c>
      <c r="H4480" s="0" t="n">
        <v>4.241062</v>
      </c>
      <c r="J4480" s="224" t="n">
        <f aca="false">ROUND(D4480/10000,0)</f>
        <v>2018</v>
      </c>
      <c r="K4480" s="224" t="n">
        <f aca="false">ROUND((D4480-J4480*10000)/100,0)</f>
        <v>7</v>
      </c>
      <c r="L4480" s="224" t="n">
        <f aca="false">D4480-J4480*10000-K4480*100</f>
        <v>9</v>
      </c>
      <c r="M4480" s="325" t="n">
        <f aca="false">DATE(J4480,K4480,L4480)</f>
        <v>43290</v>
      </c>
      <c r="N4480" s="222" t="n">
        <f aca="false">M4480+E4480</f>
        <v>43290.4452893519</v>
      </c>
      <c r="O4480" s="0" t="n">
        <v>98.318</v>
      </c>
      <c r="P4480" s="0" t="n">
        <v>4.241062</v>
      </c>
      <c r="Q4480" s="0" t="s">
        <v>289</v>
      </c>
    </row>
    <row r="4481" customFormat="false" ht="15" hidden="false" customHeight="false" outlineLevel="0" collapsed="false">
      <c r="A4481" s="0" t="s">
        <v>3020</v>
      </c>
      <c r="B4481" s="0" t="s">
        <v>289</v>
      </c>
      <c r="C4481" s="0" t="s">
        <v>325</v>
      </c>
      <c r="D4481" s="0" t="n">
        <v>20180709</v>
      </c>
      <c r="E4481" s="0" t="s">
        <v>3045</v>
      </c>
      <c r="F4481" s="0" t="n">
        <v>350000</v>
      </c>
      <c r="G4481" s="0" t="n">
        <v>97.0704</v>
      </c>
      <c r="H4481" s="0" t="n">
        <v>4.461278</v>
      </c>
      <c r="J4481" s="224" t="n">
        <f aca="false">ROUND(D4481/10000,0)</f>
        <v>2018</v>
      </c>
      <c r="K4481" s="224" t="n">
        <f aca="false">ROUND((D4481-J4481*10000)/100,0)</f>
        <v>7</v>
      </c>
      <c r="L4481" s="224" t="n">
        <f aca="false">D4481-J4481*10000-K4481*100</f>
        <v>9</v>
      </c>
      <c r="M4481" s="325" t="n">
        <f aca="false">DATE(J4481,K4481,L4481)</f>
        <v>43290</v>
      </c>
      <c r="N4481" s="222" t="n">
        <f aca="false">M4481+E4481</f>
        <v>43290.4515509259</v>
      </c>
      <c r="O4481" s="0" t="n">
        <v>97.0704</v>
      </c>
      <c r="P4481" s="0" t="n">
        <v>4.461278</v>
      </c>
      <c r="Q4481" s="0" t="s">
        <v>289</v>
      </c>
    </row>
    <row r="4482" customFormat="false" ht="15" hidden="false" customHeight="false" outlineLevel="0" collapsed="false">
      <c r="A4482" s="0" t="s">
        <v>3020</v>
      </c>
      <c r="B4482" s="0" t="s">
        <v>289</v>
      </c>
      <c r="C4482" s="0" t="s">
        <v>325</v>
      </c>
      <c r="D4482" s="0" t="n">
        <v>20180709</v>
      </c>
      <c r="E4482" s="0" t="s">
        <v>3046</v>
      </c>
      <c r="F4482" s="0" t="n">
        <v>350000</v>
      </c>
      <c r="G4482" s="0" t="n">
        <v>97.0104</v>
      </c>
      <c r="H4482" s="0" t="n">
        <v>4.471952</v>
      </c>
      <c r="J4482" s="224" t="n">
        <f aca="false">ROUND(D4482/10000,0)</f>
        <v>2018</v>
      </c>
      <c r="K4482" s="224" t="n">
        <f aca="false">ROUND((D4482-J4482*10000)/100,0)</f>
        <v>7</v>
      </c>
      <c r="L4482" s="224" t="n">
        <f aca="false">D4482-J4482*10000-K4482*100</f>
        <v>9</v>
      </c>
      <c r="M4482" s="325" t="n">
        <f aca="false">DATE(J4482,K4482,L4482)</f>
        <v>43290</v>
      </c>
      <c r="N4482" s="222" t="n">
        <f aca="false">M4482+E4482</f>
        <v>43290.4515625</v>
      </c>
      <c r="O4482" s="0" t="n">
        <v>97.0104</v>
      </c>
      <c r="P4482" s="0" t="n">
        <v>4.471952</v>
      </c>
      <c r="Q4482" s="0" t="s">
        <v>289</v>
      </c>
    </row>
    <row r="4483" customFormat="false" ht="15" hidden="false" customHeight="false" outlineLevel="0" collapsed="false">
      <c r="A4483" s="0" t="s">
        <v>3020</v>
      </c>
      <c r="B4483" s="0" t="s">
        <v>289</v>
      </c>
      <c r="C4483" s="0" t="s">
        <v>325</v>
      </c>
      <c r="D4483" s="0" t="n">
        <v>20180709</v>
      </c>
      <c r="E4483" s="0" t="s">
        <v>3047</v>
      </c>
      <c r="F4483" s="0" t="n">
        <v>1225000</v>
      </c>
      <c r="G4483" s="0" t="n">
        <v>96.909</v>
      </c>
      <c r="H4483" s="0" t="n">
        <v>4.490008</v>
      </c>
      <c r="J4483" s="224" t="n">
        <f aca="false">ROUND(D4483/10000,0)</f>
        <v>2018</v>
      </c>
      <c r="K4483" s="224" t="n">
        <f aca="false">ROUND((D4483-J4483*10000)/100,0)</f>
        <v>7</v>
      </c>
      <c r="L4483" s="224" t="n">
        <f aca="false">D4483-J4483*10000-K4483*100</f>
        <v>9</v>
      </c>
      <c r="M4483" s="325" t="n">
        <f aca="false">DATE(J4483,K4483,L4483)</f>
        <v>43290</v>
      </c>
      <c r="N4483" s="222" t="n">
        <f aca="false">M4483+E4483</f>
        <v>43290.4590740741</v>
      </c>
      <c r="O4483" s="0" t="n">
        <v>96.909</v>
      </c>
      <c r="P4483" s="0" t="n">
        <v>4.490008</v>
      </c>
      <c r="Q4483" s="0" t="s">
        <v>289</v>
      </c>
    </row>
    <row r="4484" customFormat="false" ht="15" hidden="false" customHeight="false" outlineLevel="0" collapsed="false">
      <c r="A4484" s="0" t="s">
        <v>3020</v>
      </c>
      <c r="B4484" s="0" t="s">
        <v>289</v>
      </c>
      <c r="C4484" s="0" t="s">
        <v>325</v>
      </c>
      <c r="D4484" s="0" t="n">
        <v>20180709</v>
      </c>
      <c r="E4484" s="0" t="s">
        <v>3048</v>
      </c>
      <c r="F4484" s="0" t="n">
        <v>50000</v>
      </c>
      <c r="G4484" s="0" t="n">
        <v>97.112</v>
      </c>
      <c r="H4484" s="0" t="n">
        <v>4.453883</v>
      </c>
      <c r="J4484" s="224" t="n">
        <f aca="false">ROUND(D4484/10000,0)</f>
        <v>2018</v>
      </c>
      <c r="K4484" s="224" t="n">
        <f aca="false">ROUND((D4484-J4484*10000)/100,0)</f>
        <v>7</v>
      </c>
      <c r="L4484" s="224" t="n">
        <f aca="false">D4484-J4484*10000-K4484*100</f>
        <v>9</v>
      </c>
      <c r="M4484" s="325" t="n">
        <f aca="false">DATE(J4484,K4484,L4484)</f>
        <v>43290</v>
      </c>
      <c r="N4484" s="222" t="n">
        <f aca="false">M4484+E4484</f>
        <v>43290.4669907407</v>
      </c>
      <c r="O4484" s="0" t="n">
        <v>97.112</v>
      </c>
      <c r="P4484" s="0" t="n">
        <v>4.453883</v>
      </c>
      <c r="Q4484" s="0" t="s">
        <v>289</v>
      </c>
    </row>
    <row r="4485" customFormat="false" ht="15" hidden="false" customHeight="false" outlineLevel="0" collapsed="false">
      <c r="A4485" s="0" t="s">
        <v>3020</v>
      </c>
      <c r="B4485" s="0" t="s">
        <v>289</v>
      </c>
      <c r="C4485" s="0" t="s">
        <v>325</v>
      </c>
      <c r="D4485" s="0" t="n">
        <v>20180709</v>
      </c>
      <c r="E4485" s="0" t="s">
        <v>3049</v>
      </c>
      <c r="F4485" s="0" t="n">
        <v>50000</v>
      </c>
      <c r="G4485" s="0" t="n">
        <v>98.412</v>
      </c>
      <c r="H4485" s="0" t="n">
        <v>4.224601</v>
      </c>
      <c r="J4485" s="224" t="n">
        <f aca="false">ROUND(D4485/10000,0)</f>
        <v>2018</v>
      </c>
      <c r="K4485" s="224" t="n">
        <f aca="false">ROUND((D4485-J4485*10000)/100,0)</f>
        <v>7</v>
      </c>
      <c r="L4485" s="224" t="n">
        <f aca="false">D4485-J4485*10000-K4485*100</f>
        <v>9</v>
      </c>
      <c r="M4485" s="325" t="n">
        <f aca="false">DATE(J4485,K4485,L4485)</f>
        <v>43290</v>
      </c>
      <c r="N4485" s="222" t="n">
        <f aca="false">M4485+E4485</f>
        <v>43290.4688888889</v>
      </c>
      <c r="O4485" s="0" t="n">
        <v>98.412</v>
      </c>
      <c r="P4485" s="0" t="n">
        <v>4.224601</v>
      </c>
      <c r="Q4485" s="0" t="s">
        <v>289</v>
      </c>
    </row>
    <row r="4486" customFormat="false" ht="15" hidden="false" customHeight="false" outlineLevel="0" collapsed="false">
      <c r="A4486" s="0" t="s">
        <v>3020</v>
      </c>
      <c r="B4486" s="0" t="s">
        <v>289</v>
      </c>
      <c r="C4486" s="0" t="s">
        <v>325</v>
      </c>
      <c r="D4486" s="0" t="n">
        <v>20180709</v>
      </c>
      <c r="E4486" s="0" t="s">
        <v>3050</v>
      </c>
      <c r="F4486" s="0" t="n">
        <v>40000</v>
      </c>
      <c r="G4486" s="0" t="n">
        <v>98.182</v>
      </c>
      <c r="H4486" s="0" t="n">
        <v>4.26491</v>
      </c>
      <c r="J4486" s="224" t="n">
        <f aca="false">ROUND(D4486/10000,0)</f>
        <v>2018</v>
      </c>
      <c r="K4486" s="224" t="n">
        <f aca="false">ROUND((D4486-J4486*10000)/100,0)</f>
        <v>7</v>
      </c>
      <c r="L4486" s="224" t="n">
        <f aca="false">D4486-J4486*10000-K4486*100</f>
        <v>9</v>
      </c>
      <c r="M4486" s="325" t="n">
        <f aca="false">DATE(J4486,K4486,L4486)</f>
        <v>43290</v>
      </c>
      <c r="N4486" s="222" t="n">
        <f aca="false">M4486+E4486</f>
        <v>43290.6348148148</v>
      </c>
      <c r="O4486" s="0" t="n">
        <v>98.182</v>
      </c>
      <c r="P4486" s="0" t="n">
        <v>4.26491</v>
      </c>
      <c r="Q4486" s="0" t="s">
        <v>289</v>
      </c>
    </row>
    <row r="4487" customFormat="false" ht="15" hidden="false" customHeight="false" outlineLevel="0" collapsed="false">
      <c r="A4487" s="0" t="s">
        <v>3020</v>
      </c>
      <c r="B4487" s="0" t="s">
        <v>289</v>
      </c>
      <c r="C4487" s="0" t="s">
        <v>325</v>
      </c>
      <c r="D4487" s="0" t="n">
        <v>20180709</v>
      </c>
      <c r="E4487" s="0" t="s">
        <v>3051</v>
      </c>
      <c r="F4487" s="0" t="n">
        <v>10000</v>
      </c>
      <c r="G4487" s="0" t="n">
        <v>97.1791</v>
      </c>
      <c r="H4487" s="0" t="n">
        <v>4.441961</v>
      </c>
      <c r="J4487" s="224" t="n">
        <f aca="false">ROUND(D4487/10000,0)</f>
        <v>2018</v>
      </c>
      <c r="K4487" s="224" t="n">
        <f aca="false">ROUND((D4487-J4487*10000)/100,0)</f>
        <v>7</v>
      </c>
      <c r="L4487" s="224" t="n">
        <f aca="false">D4487-J4487*10000-K4487*100</f>
        <v>9</v>
      </c>
      <c r="M4487" s="325" t="n">
        <f aca="false">DATE(J4487,K4487,L4487)</f>
        <v>43290</v>
      </c>
      <c r="N4487" s="222" t="n">
        <f aca="false">M4487+E4487</f>
        <v>43290.658287037</v>
      </c>
      <c r="O4487" s="0" t="n">
        <v>97.1791</v>
      </c>
      <c r="P4487" s="0" t="n">
        <v>4.441961</v>
      </c>
      <c r="Q4487" s="0" t="s">
        <v>289</v>
      </c>
    </row>
    <row r="4488" customFormat="false" ht="15" hidden="false" customHeight="false" outlineLevel="0" collapsed="false">
      <c r="A4488" s="0" t="s">
        <v>3020</v>
      </c>
      <c r="B4488" s="0" t="s">
        <v>289</v>
      </c>
      <c r="C4488" s="0" t="s">
        <v>325</v>
      </c>
      <c r="D4488" s="0" t="n">
        <v>20180709</v>
      </c>
      <c r="E4488" s="0" t="s">
        <v>3051</v>
      </c>
      <c r="F4488" s="0" t="n">
        <v>10000</v>
      </c>
      <c r="G4488" s="0" t="n">
        <v>97.2291</v>
      </c>
      <c r="H4488" s="0" t="n">
        <v>4.433084</v>
      </c>
      <c r="J4488" s="224" t="n">
        <f aca="false">ROUND(D4488/10000,0)</f>
        <v>2018</v>
      </c>
      <c r="K4488" s="224" t="n">
        <f aca="false">ROUND((D4488-J4488*10000)/100,0)</f>
        <v>7</v>
      </c>
      <c r="L4488" s="224" t="n">
        <f aca="false">D4488-J4488*10000-K4488*100</f>
        <v>9</v>
      </c>
      <c r="M4488" s="325" t="n">
        <f aca="false">DATE(J4488,K4488,L4488)</f>
        <v>43290</v>
      </c>
      <c r="N4488" s="222" t="n">
        <f aca="false">M4488+E4488</f>
        <v>43290.658287037</v>
      </c>
      <c r="O4488" s="0" t="n">
        <v>97.2291</v>
      </c>
      <c r="P4488" s="0" t="n">
        <v>4.433084</v>
      </c>
      <c r="Q4488" s="0" t="s">
        <v>289</v>
      </c>
    </row>
    <row r="4489" customFormat="false" ht="15" hidden="false" customHeight="false" outlineLevel="0" collapsed="false">
      <c r="A4489" s="0" t="s">
        <v>3020</v>
      </c>
      <c r="B4489" s="0" t="s">
        <v>289</v>
      </c>
      <c r="C4489" s="0" t="s">
        <v>325</v>
      </c>
      <c r="D4489" s="0" t="n">
        <v>20180709</v>
      </c>
      <c r="E4489" s="0" t="s">
        <v>3052</v>
      </c>
      <c r="F4489" s="0" t="n">
        <v>10000</v>
      </c>
      <c r="G4489" s="0" t="n">
        <v>98.8081</v>
      </c>
      <c r="H4489" s="0" t="n">
        <v>4.15544</v>
      </c>
      <c r="J4489" s="224" t="n">
        <f aca="false">ROUND(D4489/10000,0)</f>
        <v>2018</v>
      </c>
      <c r="K4489" s="224" t="n">
        <f aca="false">ROUND((D4489-J4489*10000)/100,0)</f>
        <v>7</v>
      </c>
      <c r="L4489" s="224" t="n">
        <f aca="false">D4489-J4489*10000-K4489*100</f>
        <v>9</v>
      </c>
      <c r="M4489" s="325" t="n">
        <f aca="false">DATE(J4489,K4489,L4489)</f>
        <v>43290</v>
      </c>
      <c r="N4489" s="222" t="n">
        <f aca="false">M4489+E4489</f>
        <v>43290.6582986111</v>
      </c>
      <c r="O4489" s="0" t="n">
        <v>98.8081</v>
      </c>
      <c r="P4489" s="0" t="n">
        <v>4.15544</v>
      </c>
      <c r="Q4489" s="0" t="s">
        <v>289</v>
      </c>
    </row>
    <row r="4490" customFormat="false" ht="15" hidden="false" customHeight="false" outlineLevel="0" collapsed="false">
      <c r="A4490" s="0" t="s">
        <v>3020</v>
      </c>
      <c r="B4490" s="0" t="s">
        <v>289</v>
      </c>
      <c r="C4490" s="0" t="s">
        <v>325</v>
      </c>
      <c r="D4490" s="0" t="n">
        <v>20180709</v>
      </c>
      <c r="E4490" s="0" t="s">
        <v>3052</v>
      </c>
      <c r="F4490" s="0" t="n">
        <v>10000</v>
      </c>
      <c r="G4490" s="0" t="n">
        <v>97.2291</v>
      </c>
      <c r="H4490" s="0" t="n">
        <v>4.433084</v>
      </c>
      <c r="J4490" s="224" t="n">
        <f aca="false">ROUND(D4490/10000,0)</f>
        <v>2018</v>
      </c>
      <c r="K4490" s="224" t="n">
        <f aca="false">ROUND((D4490-J4490*10000)/100,0)</f>
        <v>7</v>
      </c>
      <c r="L4490" s="224" t="n">
        <f aca="false">D4490-J4490*10000-K4490*100</f>
        <v>9</v>
      </c>
      <c r="M4490" s="325" t="n">
        <f aca="false">DATE(J4490,K4490,L4490)</f>
        <v>43290</v>
      </c>
      <c r="N4490" s="222" t="n">
        <f aca="false">M4490+E4490</f>
        <v>43290.6582986111</v>
      </c>
      <c r="O4490" s="0" t="n">
        <v>97.2291</v>
      </c>
      <c r="P4490" s="0" t="n">
        <v>4.433084</v>
      </c>
      <c r="Q4490" s="0" t="s">
        <v>289</v>
      </c>
    </row>
    <row r="4491" customFormat="false" ht="15" hidden="false" customHeight="false" outlineLevel="0" collapsed="false">
      <c r="A4491" s="0" t="s">
        <v>3020</v>
      </c>
      <c r="B4491" s="0" t="s">
        <v>289</v>
      </c>
      <c r="C4491" s="0" t="s">
        <v>325</v>
      </c>
      <c r="D4491" s="0" t="n">
        <v>20180709</v>
      </c>
      <c r="E4491" s="0" t="s">
        <v>3053</v>
      </c>
      <c r="F4491" s="0" t="n">
        <v>350000</v>
      </c>
      <c r="G4491" s="0" t="n">
        <v>97.097</v>
      </c>
      <c r="H4491" s="0" t="n">
        <v>4.456549</v>
      </c>
      <c r="J4491" s="224" t="n">
        <f aca="false">ROUND(D4491/10000,0)</f>
        <v>2018</v>
      </c>
      <c r="K4491" s="224" t="n">
        <f aca="false">ROUND((D4491-J4491*10000)/100,0)</f>
        <v>7</v>
      </c>
      <c r="L4491" s="224" t="n">
        <f aca="false">D4491-J4491*10000-K4491*100</f>
        <v>9</v>
      </c>
      <c r="M4491" s="325" t="n">
        <f aca="false">DATE(J4491,K4491,L4491)</f>
        <v>43290</v>
      </c>
      <c r="N4491" s="222" t="n">
        <f aca="false">M4491+E4491</f>
        <v>43290.6869444444</v>
      </c>
      <c r="O4491" s="0" t="n">
        <v>97.097</v>
      </c>
      <c r="P4491" s="0" t="n">
        <v>4.456549</v>
      </c>
      <c r="Q4491" s="0" t="s">
        <v>289</v>
      </c>
    </row>
    <row r="4492" customFormat="false" ht="15" hidden="false" customHeight="false" outlineLevel="0" collapsed="false">
      <c r="A4492" s="0" t="s">
        <v>3020</v>
      </c>
      <c r="B4492" s="0" t="s">
        <v>289</v>
      </c>
      <c r="C4492" s="0" t="s">
        <v>325</v>
      </c>
      <c r="D4492" s="0" t="n">
        <v>20180710</v>
      </c>
      <c r="E4492" s="0" t="s">
        <v>3054</v>
      </c>
      <c r="F4492" s="0" t="n">
        <v>30000</v>
      </c>
      <c r="G4492" s="0" t="n">
        <v>97.462</v>
      </c>
      <c r="H4492" s="0" t="n">
        <v>4.391971</v>
      </c>
      <c r="J4492" s="224" t="n">
        <f aca="false">ROUND(D4492/10000,0)</f>
        <v>2018</v>
      </c>
      <c r="K4492" s="224" t="n">
        <f aca="false">ROUND((D4492-J4492*10000)/100,0)</f>
        <v>7</v>
      </c>
      <c r="L4492" s="224" t="n">
        <f aca="false">D4492-J4492*10000-K4492*100</f>
        <v>10</v>
      </c>
      <c r="M4492" s="325" t="n">
        <f aca="false">DATE(J4492,K4492,L4492)</f>
        <v>43291</v>
      </c>
      <c r="N4492" s="222" t="n">
        <f aca="false">M4492+E4492</f>
        <v>43291.4291087963</v>
      </c>
      <c r="O4492" s="0" t="n">
        <v>97.462</v>
      </c>
      <c r="P4492" s="0" t="n">
        <v>4.391971</v>
      </c>
      <c r="Q4492" s="0" t="s">
        <v>289</v>
      </c>
    </row>
    <row r="4493" customFormat="false" ht="15" hidden="false" customHeight="false" outlineLevel="0" collapsed="false">
      <c r="A4493" s="0" t="s">
        <v>3020</v>
      </c>
      <c r="B4493" s="0" t="s">
        <v>289</v>
      </c>
      <c r="C4493" s="0" t="s">
        <v>325</v>
      </c>
      <c r="D4493" s="0" t="n">
        <v>20180710</v>
      </c>
      <c r="E4493" s="0" t="s">
        <v>3054</v>
      </c>
      <c r="F4493" s="0" t="n">
        <v>30000</v>
      </c>
      <c r="G4493" s="0" t="n">
        <v>98.034</v>
      </c>
      <c r="H4493" s="0" t="n">
        <v>4.291035</v>
      </c>
      <c r="J4493" s="224" t="n">
        <f aca="false">ROUND(D4493/10000,0)</f>
        <v>2018</v>
      </c>
      <c r="K4493" s="224" t="n">
        <f aca="false">ROUND((D4493-J4493*10000)/100,0)</f>
        <v>7</v>
      </c>
      <c r="L4493" s="224" t="n">
        <f aca="false">D4493-J4493*10000-K4493*100</f>
        <v>10</v>
      </c>
      <c r="M4493" s="325" t="n">
        <f aca="false">DATE(J4493,K4493,L4493)</f>
        <v>43291</v>
      </c>
      <c r="N4493" s="222" t="n">
        <f aca="false">M4493+E4493</f>
        <v>43291.4291087963</v>
      </c>
      <c r="O4493" s="0" t="n">
        <v>98.034</v>
      </c>
      <c r="P4493" s="0" t="n">
        <v>4.291035</v>
      </c>
      <c r="Q4493" s="0" t="s">
        <v>289</v>
      </c>
    </row>
    <row r="4494" customFormat="false" ht="15" hidden="false" customHeight="false" outlineLevel="0" collapsed="false">
      <c r="A4494" s="0" t="s">
        <v>3020</v>
      </c>
      <c r="B4494" s="0" t="s">
        <v>289</v>
      </c>
      <c r="C4494" s="0" t="s">
        <v>325</v>
      </c>
      <c r="D4494" s="0" t="n">
        <v>20180710</v>
      </c>
      <c r="E4494" s="0" t="s">
        <v>3055</v>
      </c>
      <c r="F4494" s="0" t="n">
        <v>10000</v>
      </c>
      <c r="G4494" s="0" t="n">
        <v>97.3146</v>
      </c>
      <c r="H4494" s="0" t="n">
        <v>4.418093</v>
      </c>
      <c r="J4494" s="224" t="n">
        <f aca="false">ROUND(D4494/10000,0)</f>
        <v>2018</v>
      </c>
      <c r="K4494" s="224" t="n">
        <f aca="false">ROUND((D4494-J4494*10000)/100,0)</f>
        <v>7</v>
      </c>
      <c r="L4494" s="224" t="n">
        <f aca="false">D4494-J4494*10000-K4494*100</f>
        <v>10</v>
      </c>
      <c r="M4494" s="325" t="n">
        <f aca="false">DATE(J4494,K4494,L4494)</f>
        <v>43291</v>
      </c>
      <c r="N4494" s="222" t="n">
        <f aca="false">M4494+E4494</f>
        <v>43291.4293981481</v>
      </c>
      <c r="O4494" s="0" t="n">
        <v>97.3146</v>
      </c>
      <c r="P4494" s="0" t="n">
        <v>4.418093</v>
      </c>
      <c r="Q4494" s="0" t="s">
        <v>289</v>
      </c>
    </row>
    <row r="4495" customFormat="false" ht="15" hidden="false" customHeight="false" outlineLevel="0" collapsed="false">
      <c r="A4495" s="0" t="s">
        <v>3020</v>
      </c>
      <c r="B4495" s="0" t="s">
        <v>289</v>
      </c>
      <c r="C4495" s="0" t="s">
        <v>325</v>
      </c>
      <c r="D4495" s="0" t="n">
        <v>20180710</v>
      </c>
      <c r="E4495" s="0" t="s">
        <v>3055</v>
      </c>
      <c r="F4495" s="0" t="n">
        <v>10000</v>
      </c>
      <c r="G4495" s="0" t="n">
        <v>98.8146</v>
      </c>
      <c r="H4495" s="0" t="n">
        <v>4.154387</v>
      </c>
      <c r="J4495" s="224" t="n">
        <f aca="false">ROUND(D4495/10000,0)</f>
        <v>2018</v>
      </c>
      <c r="K4495" s="224" t="n">
        <f aca="false">ROUND((D4495-J4495*10000)/100,0)</f>
        <v>7</v>
      </c>
      <c r="L4495" s="224" t="n">
        <f aca="false">D4495-J4495*10000-K4495*100</f>
        <v>10</v>
      </c>
      <c r="M4495" s="325" t="n">
        <f aca="false">DATE(J4495,K4495,L4495)</f>
        <v>43291</v>
      </c>
      <c r="N4495" s="222" t="n">
        <f aca="false">M4495+E4495</f>
        <v>43291.4293981481</v>
      </c>
      <c r="O4495" s="0" t="n">
        <v>98.8146</v>
      </c>
      <c r="P4495" s="0" t="n">
        <v>4.154387</v>
      </c>
      <c r="Q4495" s="0" t="s">
        <v>289</v>
      </c>
    </row>
    <row r="4496" customFormat="false" ht="15" hidden="false" customHeight="false" outlineLevel="0" collapsed="false">
      <c r="A4496" s="0" t="s">
        <v>3020</v>
      </c>
      <c r="B4496" s="0" t="s">
        <v>289</v>
      </c>
      <c r="C4496" s="0" t="s">
        <v>325</v>
      </c>
      <c r="D4496" s="0" t="n">
        <v>20180710</v>
      </c>
      <c r="E4496" s="0" t="s">
        <v>3056</v>
      </c>
      <c r="F4496" s="0" t="n">
        <v>20000</v>
      </c>
      <c r="G4496" s="0" t="n">
        <v>97.456</v>
      </c>
      <c r="H4496" s="0" t="n">
        <v>4.393033</v>
      </c>
      <c r="J4496" s="224" t="n">
        <f aca="false">ROUND(D4496/10000,0)</f>
        <v>2018</v>
      </c>
      <c r="K4496" s="224" t="n">
        <f aca="false">ROUND((D4496-J4496*10000)/100,0)</f>
        <v>7</v>
      </c>
      <c r="L4496" s="224" t="n">
        <f aca="false">D4496-J4496*10000-K4496*100</f>
        <v>10</v>
      </c>
      <c r="M4496" s="325" t="n">
        <f aca="false">DATE(J4496,K4496,L4496)</f>
        <v>43291</v>
      </c>
      <c r="N4496" s="222" t="n">
        <f aca="false">M4496+E4496</f>
        <v>43291.4394212963</v>
      </c>
      <c r="O4496" s="0" t="n">
        <v>97.456</v>
      </c>
      <c r="P4496" s="0" t="n">
        <v>4.393033</v>
      </c>
      <c r="Q4496" s="0" t="s">
        <v>289</v>
      </c>
    </row>
    <row r="4497" customFormat="false" ht="15" hidden="false" customHeight="false" outlineLevel="0" collapsed="false">
      <c r="A4497" s="0" t="s">
        <v>3020</v>
      </c>
      <c r="B4497" s="0" t="s">
        <v>289</v>
      </c>
      <c r="C4497" s="0" t="s">
        <v>325</v>
      </c>
      <c r="D4497" s="0" t="n">
        <v>20180710</v>
      </c>
      <c r="E4497" s="0" t="s">
        <v>3056</v>
      </c>
      <c r="F4497" s="0" t="n">
        <v>20000</v>
      </c>
      <c r="G4497" s="0" t="n">
        <v>98.456</v>
      </c>
      <c r="H4497" s="0" t="n">
        <v>4.217006</v>
      </c>
      <c r="J4497" s="224" t="n">
        <f aca="false">ROUND(D4497/10000,0)</f>
        <v>2018</v>
      </c>
      <c r="K4497" s="224" t="n">
        <f aca="false">ROUND((D4497-J4497*10000)/100,0)</f>
        <v>7</v>
      </c>
      <c r="L4497" s="224" t="n">
        <f aca="false">D4497-J4497*10000-K4497*100</f>
        <v>10</v>
      </c>
      <c r="M4497" s="325" t="n">
        <f aca="false">DATE(J4497,K4497,L4497)</f>
        <v>43291</v>
      </c>
      <c r="N4497" s="222" t="n">
        <f aca="false">M4497+E4497</f>
        <v>43291.4394212963</v>
      </c>
      <c r="O4497" s="0" t="n">
        <v>98.456</v>
      </c>
      <c r="P4497" s="0" t="n">
        <v>4.217006</v>
      </c>
      <c r="Q4497" s="0" t="s">
        <v>289</v>
      </c>
    </row>
    <row r="4498" customFormat="false" ht="15" hidden="false" customHeight="false" outlineLevel="0" collapsed="false">
      <c r="A4498" s="0" t="s">
        <v>3020</v>
      </c>
      <c r="B4498" s="0" t="s">
        <v>289</v>
      </c>
      <c r="C4498" s="0" t="s">
        <v>325</v>
      </c>
      <c r="D4498" s="0" t="n">
        <v>20180710</v>
      </c>
      <c r="E4498" s="0" t="s">
        <v>3057</v>
      </c>
      <c r="F4498" s="0" t="n">
        <v>20000</v>
      </c>
      <c r="G4498" s="0" t="n">
        <v>97.456</v>
      </c>
      <c r="H4498" s="0" t="n">
        <v>4.393033</v>
      </c>
      <c r="J4498" s="224" t="n">
        <f aca="false">ROUND(D4498/10000,0)</f>
        <v>2018</v>
      </c>
      <c r="K4498" s="224" t="n">
        <f aca="false">ROUND((D4498-J4498*10000)/100,0)</f>
        <v>7</v>
      </c>
      <c r="L4498" s="224" t="n">
        <f aca="false">D4498-J4498*10000-K4498*100</f>
        <v>10</v>
      </c>
      <c r="M4498" s="325" t="n">
        <f aca="false">DATE(J4498,K4498,L4498)</f>
        <v>43291</v>
      </c>
      <c r="N4498" s="222" t="n">
        <f aca="false">M4498+E4498</f>
        <v>43291.439525463</v>
      </c>
      <c r="O4498" s="0" t="n">
        <v>97.456</v>
      </c>
      <c r="P4498" s="0" t="n">
        <v>4.393033</v>
      </c>
      <c r="Q4498" s="0" t="s">
        <v>289</v>
      </c>
    </row>
    <row r="4499" customFormat="false" ht="15" hidden="false" customHeight="false" outlineLevel="0" collapsed="false">
      <c r="A4499" s="0" t="s">
        <v>3020</v>
      </c>
      <c r="B4499" s="0" t="s">
        <v>289</v>
      </c>
      <c r="C4499" s="0" t="s">
        <v>325</v>
      </c>
      <c r="D4499" s="0" t="n">
        <v>20180710</v>
      </c>
      <c r="E4499" s="0" t="s">
        <v>3058</v>
      </c>
      <c r="F4499" s="0" t="n">
        <v>135000</v>
      </c>
      <c r="G4499" s="0" t="n">
        <v>97.3146</v>
      </c>
      <c r="H4499" s="0" t="n">
        <v>4.418093</v>
      </c>
      <c r="J4499" s="224" t="n">
        <f aca="false">ROUND(D4499/10000,0)</f>
        <v>2018</v>
      </c>
      <c r="K4499" s="224" t="n">
        <f aca="false">ROUND((D4499-J4499*10000)/100,0)</f>
        <v>7</v>
      </c>
      <c r="L4499" s="224" t="n">
        <f aca="false">D4499-J4499*10000-K4499*100</f>
        <v>10</v>
      </c>
      <c r="M4499" s="325" t="n">
        <f aca="false">DATE(J4499,K4499,L4499)</f>
        <v>43291</v>
      </c>
      <c r="N4499" s="222" t="n">
        <f aca="false">M4499+E4499</f>
        <v>43291.4479166667</v>
      </c>
      <c r="O4499" s="0" t="n">
        <v>97.3146</v>
      </c>
      <c r="P4499" s="0" t="n">
        <v>4.418093</v>
      </c>
      <c r="Q4499" s="0" t="s">
        <v>289</v>
      </c>
    </row>
    <row r="4500" customFormat="false" ht="15" hidden="false" customHeight="false" outlineLevel="0" collapsed="false">
      <c r="A4500" s="0" t="s">
        <v>3020</v>
      </c>
      <c r="B4500" s="0" t="s">
        <v>289</v>
      </c>
      <c r="C4500" s="0" t="s">
        <v>325</v>
      </c>
      <c r="D4500" s="0" t="n">
        <v>20180710</v>
      </c>
      <c r="E4500" s="0" t="s">
        <v>3059</v>
      </c>
      <c r="F4500" s="0" t="n">
        <v>135000</v>
      </c>
      <c r="G4500" s="0" t="n">
        <v>97.2646</v>
      </c>
      <c r="H4500" s="0" t="n">
        <v>4.426964</v>
      </c>
      <c r="J4500" s="224" t="n">
        <f aca="false">ROUND(D4500/10000,0)</f>
        <v>2018</v>
      </c>
      <c r="K4500" s="224" t="n">
        <f aca="false">ROUND((D4500-J4500*10000)/100,0)</f>
        <v>7</v>
      </c>
      <c r="L4500" s="224" t="n">
        <f aca="false">D4500-J4500*10000-K4500*100</f>
        <v>10</v>
      </c>
      <c r="M4500" s="325" t="n">
        <f aca="false">DATE(J4500,K4500,L4500)</f>
        <v>43291</v>
      </c>
      <c r="N4500" s="222" t="n">
        <f aca="false">M4500+E4500</f>
        <v>43291.4479282407</v>
      </c>
      <c r="O4500" s="0" t="n">
        <v>97.2646</v>
      </c>
      <c r="P4500" s="0" t="n">
        <v>4.426964</v>
      </c>
      <c r="Q4500" s="0" t="s">
        <v>289</v>
      </c>
    </row>
    <row r="4501" customFormat="false" ht="15" hidden="false" customHeight="false" outlineLevel="0" collapsed="false">
      <c r="A4501" s="0" t="s">
        <v>3020</v>
      </c>
      <c r="B4501" s="0" t="s">
        <v>289</v>
      </c>
      <c r="C4501" s="0" t="s">
        <v>325</v>
      </c>
      <c r="D4501" s="0" t="n">
        <v>20180710</v>
      </c>
      <c r="E4501" s="0" t="s">
        <v>3060</v>
      </c>
      <c r="F4501" s="0" t="n">
        <v>20000</v>
      </c>
      <c r="G4501" s="0" t="n">
        <v>97.441</v>
      </c>
      <c r="H4501" s="0" t="n">
        <v>4.395689</v>
      </c>
      <c r="J4501" s="224" t="n">
        <f aca="false">ROUND(D4501/10000,0)</f>
        <v>2018</v>
      </c>
      <c r="K4501" s="224" t="n">
        <f aca="false">ROUND((D4501-J4501*10000)/100,0)</f>
        <v>7</v>
      </c>
      <c r="L4501" s="224" t="n">
        <f aca="false">D4501-J4501*10000-K4501*100</f>
        <v>10</v>
      </c>
      <c r="M4501" s="325" t="n">
        <f aca="false">DATE(J4501,K4501,L4501)</f>
        <v>43291</v>
      </c>
      <c r="N4501" s="222" t="n">
        <f aca="false">M4501+E4501</f>
        <v>43291.4483796296</v>
      </c>
      <c r="O4501" s="0" t="n">
        <v>97.441</v>
      </c>
      <c r="P4501" s="0" t="n">
        <v>4.395689</v>
      </c>
      <c r="Q4501" s="0" t="s">
        <v>289</v>
      </c>
    </row>
    <row r="4502" customFormat="false" ht="15" hidden="false" customHeight="false" outlineLevel="0" collapsed="false">
      <c r="A4502" s="0" t="s">
        <v>3020</v>
      </c>
      <c r="B4502" s="0" t="s">
        <v>289</v>
      </c>
      <c r="C4502" s="0" t="s">
        <v>325</v>
      </c>
      <c r="D4502" s="0" t="n">
        <v>20180710</v>
      </c>
      <c r="E4502" s="0" t="s">
        <v>3060</v>
      </c>
      <c r="F4502" s="0" t="n">
        <v>20000</v>
      </c>
      <c r="G4502" s="0" t="n">
        <v>97.441</v>
      </c>
      <c r="H4502" s="0" t="n">
        <v>4.395689</v>
      </c>
      <c r="J4502" s="224" t="n">
        <f aca="false">ROUND(D4502/10000,0)</f>
        <v>2018</v>
      </c>
      <c r="K4502" s="224" t="n">
        <f aca="false">ROUND((D4502-J4502*10000)/100,0)</f>
        <v>7</v>
      </c>
      <c r="L4502" s="224" t="n">
        <f aca="false">D4502-J4502*10000-K4502*100</f>
        <v>10</v>
      </c>
      <c r="M4502" s="325" t="n">
        <f aca="false">DATE(J4502,K4502,L4502)</f>
        <v>43291</v>
      </c>
      <c r="N4502" s="222" t="n">
        <f aca="false">M4502+E4502</f>
        <v>43291.4483796296</v>
      </c>
      <c r="O4502" s="0" t="n">
        <v>97.441</v>
      </c>
      <c r="P4502" s="0" t="n">
        <v>4.395689</v>
      </c>
      <c r="Q4502" s="0" t="s">
        <v>289</v>
      </c>
    </row>
    <row r="4503" customFormat="false" ht="15" hidden="false" customHeight="false" outlineLevel="0" collapsed="false">
      <c r="A4503" s="0" t="s">
        <v>3020</v>
      </c>
      <c r="B4503" s="0" t="s">
        <v>289</v>
      </c>
      <c r="C4503" s="0" t="s">
        <v>325</v>
      </c>
      <c r="D4503" s="0" t="n">
        <v>20180710</v>
      </c>
      <c r="E4503" s="0" t="s">
        <v>3061</v>
      </c>
      <c r="F4503" s="0" t="n">
        <v>20000</v>
      </c>
      <c r="G4503" s="0" t="n">
        <v>97.441</v>
      </c>
      <c r="H4503" s="0" t="n">
        <v>4.395689</v>
      </c>
      <c r="J4503" s="224" t="n">
        <f aca="false">ROUND(D4503/10000,0)</f>
        <v>2018</v>
      </c>
      <c r="K4503" s="224" t="n">
        <f aca="false">ROUND((D4503-J4503*10000)/100,0)</f>
        <v>7</v>
      </c>
      <c r="L4503" s="224" t="n">
        <f aca="false">D4503-J4503*10000-K4503*100</f>
        <v>10</v>
      </c>
      <c r="M4503" s="325" t="n">
        <f aca="false">DATE(J4503,K4503,L4503)</f>
        <v>43291</v>
      </c>
      <c r="N4503" s="222" t="n">
        <f aca="false">M4503+E4503</f>
        <v>43291.4484953704</v>
      </c>
      <c r="O4503" s="0" t="n">
        <v>97.441</v>
      </c>
      <c r="P4503" s="0" t="n">
        <v>4.395689</v>
      </c>
      <c r="Q4503" s="0" t="s">
        <v>289</v>
      </c>
    </row>
    <row r="4504" customFormat="false" ht="15" hidden="false" customHeight="false" outlineLevel="0" collapsed="false">
      <c r="A4504" s="0" t="s">
        <v>3020</v>
      </c>
      <c r="B4504" s="0" t="s">
        <v>289</v>
      </c>
      <c r="C4504" s="0" t="s">
        <v>325</v>
      </c>
      <c r="D4504" s="0" t="n">
        <v>20180710</v>
      </c>
      <c r="E4504" s="0" t="s">
        <v>3062</v>
      </c>
      <c r="F4504" s="0" t="n">
        <v>10000</v>
      </c>
      <c r="G4504" s="0" t="n">
        <v>97.426</v>
      </c>
      <c r="H4504" s="0" t="n">
        <v>4.398346</v>
      </c>
      <c r="J4504" s="224" t="n">
        <f aca="false">ROUND(D4504/10000,0)</f>
        <v>2018</v>
      </c>
      <c r="K4504" s="224" t="n">
        <f aca="false">ROUND((D4504-J4504*10000)/100,0)</f>
        <v>7</v>
      </c>
      <c r="L4504" s="224" t="n">
        <f aca="false">D4504-J4504*10000-K4504*100</f>
        <v>10</v>
      </c>
      <c r="M4504" s="325" t="n">
        <f aca="false">DATE(J4504,K4504,L4504)</f>
        <v>43291</v>
      </c>
      <c r="N4504" s="222" t="n">
        <f aca="false">M4504+E4504</f>
        <v>43291.456875</v>
      </c>
      <c r="O4504" s="0" t="n">
        <v>97.426</v>
      </c>
      <c r="P4504" s="0" t="n">
        <v>4.398346</v>
      </c>
      <c r="Q4504" s="0" t="s">
        <v>289</v>
      </c>
    </row>
    <row r="4505" customFormat="false" ht="15" hidden="false" customHeight="false" outlineLevel="0" collapsed="false">
      <c r="A4505" s="0" t="s">
        <v>3020</v>
      </c>
      <c r="B4505" s="0" t="s">
        <v>289</v>
      </c>
      <c r="C4505" s="0" t="s">
        <v>325</v>
      </c>
      <c r="D4505" s="0" t="n">
        <v>20180710</v>
      </c>
      <c r="E4505" s="0" t="s">
        <v>3063</v>
      </c>
      <c r="F4505" s="0" t="n">
        <v>10000</v>
      </c>
      <c r="G4505" s="0" t="n">
        <v>97.646</v>
      </c>
      <c r="H4505" s="0" t="n">
        <v>4.359427</v>
      </c>
      <c r="J4505" s="224" t="n">
        <f aca="false">ROUND(D4505/10000,0)</f>
        <v>2018</v>
      </c>
      <c r="K4505" s="224" t="n">
        <f aca="false">ROUND((D4505-J4505*10000)/100,0)</f>
        <v>7</v>
      </c>
      <c r="L4505" s="224" t="n">
        <f aca="false">D4505-J4505*10000-K4505*100</f>
        <v>10</v>
      </c>
      <c r="M4505" s="325" t="n">
        <f aca="false">DATE(J4505,K4505,L4505)</f>
        <v>43291</v>
      </c>
      <c r="N4505" s="222" t="n">
        <f aca="false">M4505+E4505</f>
        <v>43291.4589699074</v>
      </c>
      <c r="O4505" s="0" t="n">
        <v>97.646</v>
      </c>
      <c r="P4505" s="0" t="n">
        <v>4.359427</v>
      </c>
      <c r="Q4505" s="0" t="s">
        <v>289</v>
      </c>
    </row>
    <row r="4506" customFormat="false" ht="15" hidden="false" customHeight="false" outlineLevel="0" collapsed="false">
      <c r="A4506" s="0" t="s">
        <v>3020</v>
      </c>
      <c r="B4506" s="0" t="s">
        <v>289</v>
      </c>
      <c r="C4506" s="0" t="s">
        <v>325</v>
      </c>
      <c r="D4506" s="0" t="n">
        <v>20180710</v>
      </c>
      <c r="E4506" s="0" t="s">
        <v>3064</v>
      </c>
      <c r="F4506" s="0" t="n">
        <v>10000</v>
      </c>
      <c r="G4506" s="0" t="n">
        <v>97.452</v>
      </c>
      <c r="H4506" s="0" t="n">
        <v>4.393741</v>
      </c>
      <c r="J4506" s="224" t="n">
        <f aca="false">ROUND(D4506/10000,0)</f>
        <v>2018</v>
      </c>
      <c r="K4506" s="224" t="n">
        <f aca="false">ROUND((D4506-J4506*10000)/100,0)</f>
        <v>7</v>
      </c>
      <c r="L4506" s="224" t="n">
        <f aca="false">D4506-J4506*10000-K4506*100</f>
        <v>10</v>
      </c>
      <c r="M4506" s="325" t="n">
        <f aca="false">DATE(J4506,K4506,L4506)</f>
        <v>43291</v>
      </c>
      <c r="N4506" s="222" t="n">
        <f aca="false">M4506+E4506</f>
        <v>43291.4721643519</v>
      </c>
      <c r="O4506" s="0" t="n">
        <v>97.452</v>
      </c>
      <c r="P4506" s="0" t="n">
        <v>4.393741</v>
      </c>
      <c r="Q4506" s="0" t="s">
        <v>289</v>
      </c>
    </row>
    <row r="4507" customFormat="false" ht="15" hidden="false" customHeight="false" outlineLevel="0" collapsed="false">
      <c r="A4507" s="0" t="s">
        <v>3020</v>
      </c>
      <c r="B4507" s="0" t="s">
        <v>289</v>
      </c>
      <c r="C4507" s="0" t="s">
        <v>325</v>
      </c>
      <c r="D4507" s="0" t="n">
        <v>20180710</v>
      </c>
      <c r="E4507" s="0" t="s">
        <v>3064</v>
      </c>
      <c r="F4507" s="0" t="n">
        <v>10000</v>
      </c>
      <c r="G4507" s="0" t="n">
        <v>97.702</v>
      </c>
      <c r="H4507" s="0" t="n">
        <v>4.349536</v>
      </c>
      <c r="J4507" s="224" t="n">
        <f aca="false">ROUND(D4507/10000,0)</f>
        <v>2018</v>
      </c>
      <c r="K4507" s="224" t="n">
        <f aca="false">ROUND((D4507-J4507*10000)/100,0)</f>
        <v>7</v>
      </c>
      <c r="L4507" s="224" t="n">
        <f aca="false">D4507-J4507*10000-K4507*100</f>
        <v>10</v>
      </c>
      <c r="M4507" s="325" t="n">
        <f aca="false">DATE(J4507,K4507,L4507)</f>
        <v>43291</v>
      </c>
      <c r="N4507" s="222" t="n">
        <f aca="false">M4507+E4507</f>
        <v>43291.4721643519</v>
      </c>
      <c r="O4507" s="0" t="n">
        <v>97.702</v>
      </c>
      <c r="P4507" s="0" t="n">
        <v>4.349536</v>
      </c>
      <c r="Q4507" s="0" t="s">
        <v>289</v>
      </c>
    </row>
    <row r="4508" customFormat="false" ht="15" hidden="false" customHeight="false" outlineLevel="0" collapsed="false">
      <c r="A4508" s="0" t="s">
        <v>3020</v>
      </c>
      <c r="B4508" s="0" t="s">
        <v>289</v>
      </c>
      <c r="C4508" s="0" t="s">
        <v>325</v>
      </c>
      <c r="D4508" s="0" t="n">
        <v>20180710</v>
      </c>
      <c r="E4508" s="0" t="s">
        <v>3065</v>
      </c>
      <c r="F4508" s="0" t="n">
        <v>20000</v>
      </c>
      <c r="G4508" s="0" t="n">
        <v>97.787</v>
      </c>
      <c r="H4508" s="0" t="n">
        <v>4.334537</v>
      </c>
      <c r="J4508" s="224" t="n">
        <f aca="false">ROUND(D4508/10000,0)</f>
        <v>2018</v>
      </c>
      <c r="K4508" s="224" t="n">
        <f aca="false">ROUND((D4508-J4508*10000)/100,0)</f>
        <v>7</v>
      </c>
      <c r="L4508" s="224" t="n">
        <f aca="false">D4508-J4508*10000-K4508*100</f>
        <v>10</v>
      </c>
      <c r="M4508" s="325" t="n">
        <f aca="false">DATE(J4508,K4508,L4508)</f>
        <v>43291</v>
      </c>
      <c r="N4508" s="222" t="n">
        <f aca="false">M4508+E4508</f>
        <v>43291.5099652778</v>
      </c>
      <c r="O4508" s="0" t="n">
        <v>97.787</v>
      </c>
      <c r="P4508" s="0" t="n">
        <v>4.334537</v>
      </c>
      <c r="Q4508" s="0" t="s">
        <v>289</v>
      </c>
    </row>
    <row r="4509" customFormat="false" ht="15" hidden="false" customHeight="false" outlineLevel="0" collapsed="false">
      <c r="A4509" s="0" t="s">
        <v>3020</v>
      </c>
      <c r="B4509" s="0" t="s">
        <v>289</v>
      </c>
      <c r="C4509" s="0" t="s">
        <v>325</v>
      </c>
      <c r="D4509" s="0" t="n">
        <v>20180710</v>
      </c>
      <c r="E4509" s="0" t="s">
        <v>3065</v>
      </c>
      <c r="F4509" s="0" t="n">
        <v>20000</v>
      </c>
      <c r="G4509" s="0" t="n">
        <v>98.787</v>
      </c>
      <c r="H4509" s="0" t="n">
        <v>4.159198</v>
      </c>
      <c r="J4509" s="224" t="n">
        <f aca="false">ROUND(D4509/10000,0)</f>
        <v>2018</v>
      </c>
      <c r="K4509" s="224" t="n">
        <f aca="false">ROUND((D4509-J4509*10000)/100,0)</f>
        <v>7</v>
      </c>
      <c r="L4509" s="224" t="n">
        <f aca="false">D4509-J4509*10000-K4509*100</f>
        <v>10</v>
      </c>
      <c r="M4509" s="325" t="n">
        <f aca="false">DATE(J4509,K4509,L4509)</f>
        <v>43291</v>
      </c>
      <c r="N4509" s="222" t="n">
        <f aca="false">M4509+E4509</f>
        <v>43291.5099652778</v>
      </c>
      <c r="O4509" s="0" t="n">
        <v>98.787</v>
      </c>
      <c r="P4509" s="0" t="n">
        <v>4.159198</v>
      </c>
      <c r="Q4509" s="0" t="s">
        <v>289</v>
      </c>
    </row>
    <row r="4510" customFormat="false" ht="15" hidden="false" customHeight="false" outlineLevel="0" collapsed="false">
      <c r="A4510" s="0" t="s">
        <v>3020</v>
      </c>
      <c r="B4510" s="0" t="s">
        <v>289</v>
      </c>
      <c r="C4510" s="0" t="s">
        <v>325</v>
      </c>
      <c r="D4510" s="0" t="n">
        <v>20180710</v>
      </c>
      <c r="E4510" s="0" t="s">
        <v>3066</v>
      </c>
      <c r="F4510" s="0" t="n">
        <v>25000</v>
      </c>
      <c r="G4510" s="0" t="n">
        <v>97.3711</v>
      </c>
      <c r="H4510" s="0" t="n">
        <v>4.408074</v>
      </c>
      <c r="J4510" s="224" t="n">
        <f aca="false">ROUND(D4510/10000,0)</f>
        <v>2018</v>
      </c>
      <c r="K4510" s="224" t="n">
        <f aca="false">ROUND((D4510-J4510*10000)/100,0)</f>
        <v>7</v>
      </c>
      <c r="L4510" s="224" t="n">
        <f aca="false">D4510-J4510*10000-K4510*100</f>
        <v>10</v>
      </c>
      <c r="M4510" s="325" t="n">
        <f aca="false">DATE(J4510,K4510,L4510)</f>
        <v>43291</v>
      </c>
      <c r="N4510" s="222" t="n">
        <f aca="false">M4510+E4510</f>
        <v>43291.543125</v>
      </c>
      <c r="O4510" s="0" t="n">
        <v>97.3711</v>
      </c>
      <c r="P4510" s="0" t="n">
        <v>4.408074</v>
      </c>
      <c r="Q4510" s="0" t="s">
        <v>289</v>
      </c>
    </row>
    <row r="4511" customFormat="false" ht="15" hidden="false" customHeight="false" outlineLevel="0" collapsed="false">
      <c r="A4511" s="0" t="s">
        <v>3020</v>
      </c>
      <c r="B4511" s="0" t="s">
        <v>289</v>
      </c>
      <c r="C4511" s="0" t="s">
        <v>325</v>
      </c>
      <c r="D4511" s="0" t="n">
        <v>20180710</v>
      </c>
      <c r="E4511" s="0" t="s">
        <v>3066</v>
      </c>
      <c r="F4511" s="0" t="n">
        <v>25000</v>
      </c>
      <c r="G4511" s="0" t="n">
        <v>98.8711</v>
      </c>
      <c r="H4511" s="0" t="n">
        <v>4.144546</v>
      </c>
      <c r="J4511" s="224" t="n">
        <f aca="false">ROUND(D4511/10000,0)</f>
        <v>2018</v>
      </c>
      <c r="K4511" s="224" t="n">
        <f aca="false">ROUND((D4511-J4511*10000)/100,0)</f>
        <v>7</v>
      </c>
      <c r="L4511" s="224" t="n">
        <f aca="false">D4511-J4511*10000-K4511*100</f>
        <v>10</v>
      </c>
      <c r="M4511" s="325" t="n">
        <f aca="false">DATE(J4511,K4511,L4511)</f>
        <v>43291</v>
      </c>
      <c r="N4511" s="222" t="n">
        <f aca="false">M4511+E4511</f>
        <v>43291.543125</v>
      </c>
      <c r="O4511" s="0" t="n">
        <v>98.8711</v>
      </c>
      <c r="P4511" s="0" t="n">
        <v>4.144546</v>
      </c>
      <c r="Q4511" s="0" t="s">
        <v>289</v>
      </c>
    </row>
    <row r="4512" customFormat="false" ht="15" hidden="false" customHeight="false" outlineLevel="0" collapsed="false">
      <c r="A4512" s="0" t="s">
        <v>3020</v>
      </c>
      <c r="B4512" s="0" t="s">
        <v>289</v>
      </c>
      <c r="C4512" s="0" t="s">
        <v>325</v>
      </c>
      <c r="D4512" s="0" t="n">
        <v>20180710</v>
      </c>
      <c r="E4512" s="0" t="s">
        <v>2699</v>
      </c>
      <c r="F4512" s="0" t="n">
        <v>3000</v>
      </c>
      <c r="G4512" s="0" t="n">
        <v>98.278</v>
      </c>
      <c r="H4512" s="0" t="n">
        <v>4.248186</v>
      </c>
      <c r="J4512" s="224" t="n">
        <f aca="false">ROUND(D4512/10000,0)</f>
        <v>2018</v>
      </c>
      <c r="K4512" s="224" t="n">
        <f aca="false">ROUND((D4512-J4512*10000)/100,0)</f>
        <v>7</v>
      </c>
      <c r="L4512" s="224" t="n">
        <f aca="false">D4512-J4512*10000-K4512*100</f>
        <v>10</v>
      </c>
      <c r="M4512" s="325" t="n">
        <f aca="false">DATE(J4512,K4512,L4512)</f>
        <v>43291</v>
      </c>
      <c r="N4512" s="222" t="n">
        <f aca="false">M4512+E4512</f>
        <v>43291.6253819445</v>
      </c>
      <c r="O4512" s="0" t="n">
        <v>98.278</v>
      </c>
      <c r="P4512" s="0" t="n">
        <v>4.248186</v>
      </c>
      <c r="Q4512" s="0" t="s">
        <v>289</v>
      </c>
    </row>
    <row r="4513" customFormat="false" ht="15" hidden="false" customHeight="false" outlineLevel="0" collapsed="false">
      <c r="A4513" s="0" t="s">
        <v>3020</v>
      </c>
      <c r="B4513" s="0" t="s">
        <v>289</v>
      </c>
      <c r="C4513" s="0" t="s">
        <v>325</v>
      </c>
      <c r="D4513" s="0" t="n">
        <v>20180710</v>
      </c>
      <c r="E4513" s="0" t="s">
        <v>3067</v>
      </c>
      <c r="F4513" s="0" t="n">
        <v>50000</v>
      </c>
      <c r="G4513" s="0" t="n">
        <v>97.773</v>
      </c>
      <c r="H4513" s="0" t="n">
        <v>4.337006</v>
      </c>
      <c r="J4513" s="224" t="n">
        <f aca="false">ROUND(D4513/10000,0)</f>
        <v>2018</v>
      </c>
      <c r="K4513" s="224" t="n">
        <f aca="false">ROUND((D4513-J4513*10000)/100,0)</f>
        <v>7</v>
      </c>
      <c r="L4513" s="224" t="n">
        <f aca="false">D4513-J4513*10000-K4513*100</f>
        <v>10</v>
      </c>
      <c r="M4513" s="325" t="n">
        <f aca="false">DATE(J4513,K4513,L4513)</f>
        <v>43291</v>
      </c>
      <c r="N4513" s="222" t="n">
        <f aca="false">M4513+E4513</f>
        <v>43291.6346875</v>
      </c>
      <c r="O4513" s="0" t="n">
        <v>97.773</v>
      </c>
      <c r="P4513" s="0" t="n">
        <v>4.337006</v>
      </c>
      <c r="Q4513" s="0" t="s">
        <v>289</v>
      </c>
    </row>
    <row r="4514" customFormat="false" ht="15" hidden="false" customHeight="false" outlineLevel="0" collapsed="false">
      <c r="A4514" s="0" t="s">
        <v>3020</v>
      </c>
      <c r="B4514" s="0" t="s">
        <v>289</v>
      </c>
      <c r="C4514" s="0" t="s">
        <v>325</v>
      </c>
      <c r="D4514" s="0" t="n">
        <v>20180710</v>
      </c>
      <c r="E4514" s="0" t="s">
        <v>3067</v>
      </c>
      <c r="F4514" s="0" t="n">
        <v>50000</v>
      </c>
      <c r="G4514" s="0" t="n">
        <v>97.773</v>
      </c>
      <c r="H4514" s="0" t="n">
        <v>4.337006</v>
      </c>
      <c r="J4514" s="224" t="n">
        <f aca="false">ROUND(D4514/10000,0)</f>
        <v>2018</v>
      </c>
      <c r="K4514" s="224" t="n">
        <f aca="false">ROUND((D4514-J4514*10000)/100,0)</f>
        <v>7</v>
      </c>
      <c r="L4514" s="224" t="n">
        <f aca="false">D4514-J4514*10000-K4514*100</f>
        <v>10</v>
      </c>
      <c r="M4514" s="325" t="n">
        <f aca="false">DATE(J4514,K4514,L4514)</f>
        <v>43291</v>
      </c>
      <c r="N4514" s="222" t="n">
        <f aca="false">M4514+E4514</f>
        <v>43291.6346875</v>
      </c>
      <c r="O4514" s="0" t="n">
        <v>97.773</v>
      </c>
      <c r="P4514" s="0" t="n">
        <v>4.337006</v>
      </c>
      <c r="Q4514" s="0" t="s">
        <v>289</v>
      </c>
    </row>
    <row r="4515" customFormat="false" ht="15" hidden="false" customHeight="false" outlineLevel="0" collapsed="false">
      <c r="A4515" s="0" t="s">
        <v>3020</v>
      </c>
      <c r="B4515" s="0" t="s">
        <v>289</v>
      </c>
      <c r="C4515" s="0" t="s">
        <v>325</v>
      </c>
      <c r="D4515" s="0" t="n">
        <v>20180711</v>
      </c>
      <c r="E4515" s="0" t="s">
        <v>3068</v>
      </c>
      <c r="F4515" s="0" t="n">
        <v>18000</v>
      </c>
      <c r="G4515" s="0" t="n">
        <v>97.372</v>
      </c>
      <c r="H4515" s="0" t="n">
        <v>4.408088</v>
      </c>
      <c r="J4515" s="224" t="n">
        <f aca="false">ROUND(D4515/10000,0)</f>
        <v>2018</v>
      </c>
      <c r="K4515" s="224" t="n">
        <f aca="false">ROUND((D4515-J4515*10000)/100,0)</f>
        <v>7</v>
      </c>
      <c r="L4515" s="224" t="n">
        <f aca="false">D4515-J4515*10000-K4515*100</f>
        <v>11</v>
      </c>
      <c r="M4515" s="325" t="n">
        <f aca="false">DATE(J4515,K4515,L4515)</f>
        <v>43292</v>
      </c>
      <c r="N4515" s="222" t="n">
        <f aca="false">M4515+E4515</f>
        <v>43292.3822800926</v>
      </c>
      <c r="O4515" s="0" t="n">
        <v>97.372</v>
      </c>
      <c r="P4515" s="0" t="n">
        <v>4.408088</v>
      </c>
      <c r="Q4515" s="0" t="s">
        <v>289</v>
      </c>
    </row>
    <row r="4516" customFormat="false" ht="15" hidden="false" customHeight="false" outlineLevel="0" collapsed="false">
      <c r="A4516" s="0" t="s">
        <v>3020</v>
      </c>
      <c r="B4516" s="0" t="s">
        <v>289</v>
      </c>
      <c r="C4516" s="0" t="s">
        <v>325</v>
      </c>
      <c r="D4516" s="0" t="n">
        <v>20180711</v>
      </c>
      <c r="E4516" s="0" t="s">
        <v>3069</v>
      </c>
      <c r="F4516" s="0" t="n">
        <v>18000</v>
      </c>
      <c r="G4516" s="0" t="n">
        <v>99.047</v>
      </c>
      <c r="H4516" s="0" t="n">
        <v>4.114012</v>
      </c>
      <c r="J4516" s="224" t="n">
        <f aca="false">ROUND(D4516/10000,0)</f>
        <v>2018</v>
      </c>
      <c r="K4516" s="224" t="n">
        <f aca="false">ROUND((D4516-J4516*10000)/100,0)</f>
        <v>7</v>
      </c>
      <c r="L4516" s="224" t="n">
        <f aca="false">D4516-J4516*10000-K4516*100</f>
        <v>11</v>
      </c>
      <c r="M4516" s="325" t="n">
        <f aca="false">DATE(J4516,K4516,L4516)</f>
        <v>43292</v>
      </c>
      <c r="N4516" s="222" t="n">
        <f aca="false">M4516+E4516</f>
        <v>43292.382662037</v>
      </c>
      <c r="O4516" s="0" t="n">
        <v>99.047</v>
      </c>
      <c r="P4516" s="0" t="n">
        <v>4.114012</v>
      </c>
      <c r="Q4516" s="0" t="s">
        <v>289</v>
      </c>
    </row>
    <row r="4517" customFormat="false" ht="15" hidden="false" customHeight="false" outlineLevel="0" collapsed="false">
      <c r="A4517" s="0" t="s">
        <v>3020</v>
      </c>
      <c r="B4517" s="0" t="s">
        <v>289</v>
      </c>
      <c r="C4517" s="0" t="s">
        <v>325</v>
      </c>
      <c r="D4517" s="0" t="n">
        <v>20180711</v>
      </c>
      <c r="E4517" s="0" t="s">
        <v>3070</v>
      </c>
      <c r="F4517" s="0" t="n">
        <v>2000</v>
      </c>
      <c r="G4517" s="0" t="n">
        <v>97.507</v>
      </c>
      <c r="H4517" s="0" t="n">
        <v>4.384169</v>
      </c>
      <c r="J4517" s="224" t="n">
        <f aca="false">ROUND(D4517/10000,0)</f>
        <v>2018</v>
      </c>
      <c r="K4517" s="224" t="n">
        <f aca="false">ROUND((D4517-J4517*10000)/100,0)</f>
        <v>7</v>
      </c>
      <c r="L4517" s="224" t="n">
        <f aca="false">D4517-J4517*10000-K4517*100</f>
        <v>11</v>
      </c>
      <c r="M4517" s="325" t="n">
        <f aca="false">DATE(J4517,K4517,L4517)</f>
        <v>43292</v>
      </c>
      <c r="N4517" s="222" t="n">
        <f aca="false">M4517+E4517</f>
        <v>43292.4158564815</v>
      </c>
      <c r="O4517" s="0" t="n">
        <v>97.507</v>
      </c>
      <c r="P4517" s="0" t="n">
        <v>4.384169</v>
      </c>
      <c r="Q4517" s="0" t="s">
        <v>289</v>
      </c>
    </row>
    <row r="4518" customFormat="false" ht="15" hidden="false" customHeight="false" outlineLevel="0" collapsed="false">
      <c r="A4518" s="0" t="s">
        <v>3020</v>
      </c>
      <c r="B4518" s="0" t="s">
        <v>289</v>
      </c>
      <c r="C4518" s="0" t="s">
        <v>325</v>
      </c>
      <c r="D4518" s="0" t="n">
        <v>20180711</v>
      </c>
      <c r="E4518" s="0" t="s">
        <v>3070</v>
      </c>
      <c r="F4518" s="0" t="n">
        <v>2000</v>
      </c>
      <c r="G4518" s="0" t="n">
        <v>97.407</v>
      </c>
      <c r="H4518" s="0" t="n">
        <v>4.401883</v>
      </c>
      <c r="J4518" s="224" t="n">
        <f aca="false">ROUND(D4518/10000,0)</f>
        <v>2018</v>
      </c>
      <c r="K4518" s="224" t="n">
        <f aca="false">ROUND((D4518-J4518*10000)/100,0)</f>
        <v>7</v>
      </c>
      <c r="L4518" s="224" t="n">
        <f aca="false">D4518-J4518*10000-K4518*100</f>
        <v>11</v>
      </c>
      <c r="M4518" s="325" t="n">
        <f aca="false">DATE(J4518,K4518,L4518)</f>
        <v>43292</v>
      </c>
      <c r="N4518" s="222" t="n">
        <f aca="false">M4518+E4518</f>
        <v>43292.4158564815</v>
      </c>
      <c r="O4518" s="0" t="n">
        <v>97.407</v>
      </c>
      <c r="P4518" s="0" t="n">
        <v>4.401883</v>
      </c>
      <c r="Q4518" s="0" t="s">
        <v>289</v>
      </c>
    </row>
    <row r="4519" customFormat="false" ht="15" hidden="false" customHeight="false" outlineLevel="0" collapsed="false">
      <c r="A4519" s="0" t="s">
        <v>3020</v>
      </c>
      <c r="B4519" s="0" t="s">
        <v>289</v>
      </c>
      <c r="C4519" s="0" t="s">
        <v>325</v>
      </c>
      <c r="D4519" s="0" t="n">
        <v>20180711</v>
      </c>
      <c r="E4519" s="0" t="s">
        <v>3071</v>
      </c>
      <c r="F4519" s="0" t="n">
        <v>20000</v>
      </c>
      <c r="G4519" s="0" t="n">
        <v>97.467</v>
      </c>
      <c r="H4519" s="0" t="n">
        <v>4.391252</v>
      </c>
      <c r="J4519" s="224" t="n">
        <f aca="false">ROUND(D4519/10000,0)</f>
        <v>2018</v>
      </c>
      <c r="K4519" s="224" t="n">
        <f aca="false">ROUND((D4519-J4519*10000)/100,0)</f>
        <v>7</v>
      </c>
      <c r="L4519" s="224" t="n">
        <f aca="false">D4519-J4519*10000-K4519*100</f>
        <v>11</v>
      </c>
      <c r="M4519" s="325" t="n">
        <f aca="false">DATE(J4519,K4519,L4519)</f>
        <v>43292</v>
      </c>
      <c r="N4519" s="222" t="n">
        <f aca="false">M4519+E4519</f>
        <v>43292.4662384259</v>
      </c>
      <c r="O4519" s="0" t="n">
        <v>97.467</v>
      </c>
      <c r="P4519" s="0" t="n">
        <v>4.391252</v>
      </c>
      <c r="Q4519" s="0" t="s">
        <v>289</v>
      </c>
    </row>
    <row r="4520" customFormat="false" ht="15" hidden="false" customHeight="false" outlineLevel="0" collapsed="false">
      <c r="A4520" s="0" t="s">
        <v>3020</v>
      </c>
      <c r="B4520" s="0" t="s">
        <v>289</v>
      </c>
      <c r="C4520" s="0" t="s">
        <v>325</v>
      </c>
      <c r="D4520" s="0" t="n">
        <v>20180711</v>
      </c>
      <c r="E4520" s="0" t="s">
        <v>3071</v>
      </c>
      <c r="F4520" s="0" t="n">
        <v>20000</v>
      </c>
      <c r="G4520" s="0" t="n">
        <v>97.717</v>
      </c>
      <c r="H4520" s="0" t="n">
        <v>4.347039</v>
      </c>
      <c r="J4520" s="224" t="n">
        <f aca="false">ROUND(D4520/10000,0)</f>
        <v>2018</v>
      </c>
      <c r="K4520" s="224" t="n">
        <f aca="false">ROUND((D4520-J4520*10000)/100,0)</f>
        <v>7</v>
      </c>
      <c r="L4520" s="224" t="n">
        <f aca="false">D4520-J4520*10000-K4520*100</f>
        <v>11</v>
      </c>
      <c r="M4520" s="325" t="n">
        <f aca="false">DATE(J4520,K4520,L4520)</f>
        <v>43292</v>
      </c>
      <c r="N4520" s="222" t="n">
        <f aca="false">M4520+E4520</f>
        <v>43292.4662384259</v>
      </c>
      <c r="O4520" s="0" t="n">
        <v>97.717</v>
      </c>
      <c r="P4520" s="0" t="n">
        <v>4.347039</v>
      </c>
      <c r="Q4520" s="0" t="s">
        <v>289</v>
      </c>
    </row>
    <row r="4521" customFormat="false" ht="15" hidden="false" customHeight="false" outlineLevel="0" collapsed="false">
      <c r="A4521" s="0" t="s">
        <v>3020</v>
      </c>
      <c r="B4521" s="0" t="s">
        <v>289</v>
      </c>
      <c r="C4521" s="0" t="s">
        <v>325</v>
      </c>
      <c r="D4521" s="0" t="n">
        <v>20180711</v>
      </c>
      <c r="E4521" s="0" t="s">
        <v>3072</v>
      </c>
      <c r="F4521" s="0" t="n">
        <v>15000</v>
      </c>
      <c r="G4521" s="0" t="n">
        <v>99.096</v>
      </c>
      <c r="H4521" s="0" t="n">
        <v>4.105497</v>
      </c>
      <c r="J4521" s="224" t="n">
        <f aca="false">ROUND(D4521/10000,0)</f>
        <v>2018</v>
      </c>
      <c r="K4521" s="224" t="n">
        <f aca="false">ROUND((D4521-J4521*10000)/100,0)</f>
        <v>7</v>
      </c>
      <c r="L4521" s="224" t="n">
        <f aca="false">D4521-J4521*10000-K4521*100</f>
        <v>11</v>
      </c>
      <c r="M4521" s="325" t="n">
        <f aca="false">DATE(J4521,K4521,L4521)</f>
        <v>43292</v>
      </c>
      <c r="N4521" s="222" t="n">
        <f aca="false">M4521+E4521</f>
        <v>43292.4853587963</v>
      </c>
      <c r="O4521" s="0" t="n">
        <v>99.096</v>
      </c>
      <c r="P4521" s="0" t="n">
        <v>4.105497</v>
      </c>
      <c r="Q4521" s="0" t="s">
        <v>289</v>
      </c>
    </row>
    <row r="4522" customFormat="false" ht="15" hidden="false" customHeight="false" outlineLevel="0" collapsed="false">
      <c r="A4522" s="0" t="s">
        <v>3020</v>
      </c>
      <c r="B4522" s="0" t="s">
        <v>289</v>
      </c>
      <c r="C4522" s="0" t="s">
        <v>325</v>
      </c>
      <c r="D4522" s="0" t="n">
        <v>20180711</v>
      </c>
      <c r="E4522" s="0" t="s">
        <v>3073</v>
      </c>
      <c r="F4522" s="0" t="n">
        <v>25000</v>
      </c>
      <c r="G4522" s="0" t="n">
        <v>99.11</v>
      </c>
      <c r="H4522" s="0" t="n">
        <v>4.103064</v>
      </c>
      <c r="J4522" s="224" t="n">
        <f aca="false">ROUND(D4522/10000,0)</f>
        <v>2018</v>
      </c>
      <c r="K4522" s="224" t="n">
        <f aca="false">ROUND((D4522-J4522*10000)/100,0)</f>
        <v>7</v>
      </c>
      <c r="L4522" s="224" t="n">
        <f aca="false">D4522-J4522*10000-K4522*100</f>
        <v>11</v>
      </c>
      <c r="M4522" s="325" t="n">
        <f aca="false">DATE(J4522,K4522,L4522)</f>
        <v>43292</v>
      </c>
      <c r="N4522" s="222" t="n">
        <f aca="false">M4522+E4522</f>
        <v>43292.5076157407</v>
      </c>
      <c r="O4522" s="0" t="n">
        <v>99.11</v>
      </c>
      <c r="P4522" s="0" t="n">
        <v>4.103064</v>
      </c>
      <c r="Q4522" s="0" t="s">
        <v>289</v>
      </c>
    </row>
    <row r="4523" customFormat="false" ht="15" hidden="false" customHeight="false" outlineLevel="0" collapsed="false">
      <c r="A4523" s="0" t="s">
        <v>3020</v>
      </c>
      <c r="B4523" s="0" t="s">
        <v>289</v>
      </c>
      <c r="C4523" s="0" t="s">
        <v>325</v>
      </c>
      <c r="D4523" s="0" t="n">
        <v>20180711</v>
      </c>
      <c r="E4523" s="0" t="s">
        <v>3074</v>
      </c>
      <c r="F4523" s="0" t="n">
        <v>6000</v>
      </c>
      <c r="G4523" s="0" t="n">
        <v>97.012</v>
      </c>
      <c r="H4523" s="0" t="n">
        <v>4.47206</v>
      </c>
      <c r="J4523" s="224" t="n">
        <f aca="false">ROUND(D4523/10000,0)</f>
        <v>2018</v>
      </c>
      <c r="K4523" s="224" t="n">
        <f aca="false">ROUND((D4523-J4523*10000)/100,0)</f>
        <v>7</v>
      </c>
      <c r="L4523" s="224" t="n">
        <f aca="false">D4523-J4523*10000-K4523*100</f>
        <v>11</v>
      </c>
      <c r="M4523" s="325" t="n">
        <f aca="false">DATE(J4523,K4523,L4523)</f>
        <v>43292</v>
      </c>
      <c r="N4523" s="222" t="n">
        <f aca="false">M4523+E4523</f>
        <v>43292.513587963</v>
      </c>
      <c r="O4523" s="0" t="n">
        <v>97.012</v>
      </c>
      <c r="P4523" s="0" t="n">
        <v>4.47206</v>
      </c>
      <c r="Q4523" s="0" t="s">
        <v>289</v>
      </c>
    </row>
    <row r="4524" customFormat="false" ht="15" hidden="false" customHeight="false" outlineLevel="0" collapsed="false">
      <c r="A4524" s="0" t="s">
        <v>3020</v>
      </c>
      <c r="B4524" s="0" t="s">
        <v>289</v>
      </c>
      <c r="C4524" s="0" t="s">
        <v>325</v>
      </c>
      <c r="D4524" s="0" t="n">
        <v>20180711</v>
      </c>
      <c r="E4524" s="0" t="s">
        <v>3074</v>
      </c>
      <c r="F4524" s="0" t="n">
        <v>6000</v>
      </c>
      <c r="G4524" s="0" t="n">
        <v>97.024</v>
      </c>
      <c r="H4524" s="0" t="n">
        <v>4.469923</v>
      </c>
      <c r="J4524" s="224" t="n">
        <f aca="false">ROUND(D4524/10000,0)</f>
        <v>2018</v>
      </c>
      <c r="K4524" s="224" t="n">
        <f aca="false">ROUND((D4524-J4524*10000)/100,0)</f>
        <v>7</v>
      </c>
      <c r="L4524" s="224" t="n">
        <f aca="false">D4524-J4524*10000-K4524*100</f>
        <v>11</v>
      </c>
      <c r="M4524" s="325" t="n">
        <f aca="false">DATE(J4524,K4524,L4524)</f>
        <v>43292</v>
      </c>
      <c r="N4524" s="222" t="n">
        <f aca="false">M4524+E4524</f>
        <v>43292.513587963</v>
      </c>
      <c r="O4524" s="0" t="n">
        <v>97.024</v>
      </c>
      <c r="P4524" s="0" t="n">
        <v>4.469923</v>
      </c>
      <c r="Q4524" s="0" t="s">
        <v>289</v>
      </c>
    </row>
    <row r="4525" customFormat="false" ht="15" hidden="false" customHeight="false" outlineLevel="0" collapsed="false">
      <c r="A4525" s="0" t="s">
        <v>3020</v>
      </c>
      <c r="B4525" s="0" t="s">
        <v>289</v>
      </c>
      <c r="C4525" s="0" t="s">
        <v>325</v>
      </c>
      <c r="D4525" s="0" t="n">
        <v>20180711</v>
      </c>
      <c r="E4525" s="0" t="s">
        <v>3075</v>
      </c>
      <c r="F4525" s="0" t="n">
        <v>6000</v>
      </c>
      <c r="G4525" s="0" t="n">
        <v>97.024</v>
      </c>
      <c r="H4525" s="0" t="n">
        <v>4.469923</v>
      </c>
      <c r="J4525" s="224" t="n">
        <f aca="false">ROUND(D4525/10000,0)</f>
        <v>2018</v>
      </c>
      <c r="K4525" s="224" t="n">
        <f aca="false">ROUND((D4525-J4525*10000)/100,0)</f>
        <v>7</v>
      </c>
      <c r="L4525" s="224" t="n">
        <f aca="false">D4525-J4525*10000-K4525*100</f>
        <v>11</v>
      </c>
      <c r="M4525" s="325" t="n">
        <f aca="false">DATE(J4525,K4525,L4525)</f>
        <v>43292</v>
      </c>
      <c r="N4525" s="222" t="n">
        <f aca="false">M4525+E4525</f>
        <v>43292.5136111111</v>
      </c>
      <c r="O4525" s="0" t="n">
        <v>97.024</v>
      </c>
      <c r="P4525" s="0" t="n">
        <v>4.469923</v>
      </c>
      <c r="Q4525" s="0" t="s">
        <v>289</v>
      </c>
    </row>
    <row r="4526" customFormat="false" ht="15" hidden="false" customHeight="false" outlineLevel="0" collapsed="false">
      <c r="A4526" s="0" t="s">
        <v>3020</v>
      </c>
      <c r="B4526" s="0" t="s">
        <v>289</v>
      </c>
      <c r="C4526" s="0" t="s">
        <v>325</v>
      </c>
      <c r="D4526" s="0" t="n">
        <v>20180711</v>
      </c>
      <c r="E4526" s="0" t="s">
        <v>3076</v>
      </c>
      <c r="F4526" s="0" t="n">
        <v>25000</v>
      </c>
      <c r="G4526" s="0" t="n">
        <v>97.6117</v>
      </c>
      <c r="H4526" s="0" t="n">
        <v>4.365646</v>
      </c>
      <c r="J4526" s="224" t="n">
        <f aca="false">ROUND(D4526/10000,0)</f>
        <v>2018</v>
      </c>
      <c r="K4526" s="224" t="n">
        <f aca="false">ROUND((D4526-J4526*10000)/100,0)</f>
        <v>7</v>
      </c>
      <c r="L4526" s="224" t="n">
        <f aca="false">D4526-J4526*10000-K4526*100</f>
        <v>11</v>
      </c>
      <c r="M4526" s="325" t="n">
        <f aca="false">DATE(J4526,K4526,L4526)</f>
        <v>43292</v>
      </c>
      <c r="N4526" s="222" t="n">
        <f aca="false">M4526+E4526</f>
        <v>43292.5682060185</v>
      </c>
      <c r="O4526" s="0" t="n">
        <v>97.6117</v>
      </c>
      <c r="P4526" s="0" t="n">
        <v>4.365646</v>
      </c>
      <c r="Q4526" s="0" t="s">
        <v>289</v>
      </c>
    </row>
    <row r="4527" customFormat="false" ht="15" hidden="false" customHeight="false" outlineLevel="0" collapsed="false">
      <c r="A4527" s="0" t="s">
        <v>3020</v>
      </c>
      <c r="B4527" s="0" t="s">
        <v>289</v>
      </c>
      <c r="C4527" s="0" t="s">
        <v>325</v>
      </c>
      <c r="D4527" s="0" t="n">
        <v>20180711</v>
      </c>
      <c r="E4527" s="0" t="s">
        <v>1368</v>
      </c>
      <c r="F4527" s="0" t="n">
        <v>25000</v>
      </c>
      <c r="G4527" s="0" t="n">
        <v>98.7677</v>
      </c>
      <c r="H4527" s="0" t="n">
        <v>4.162645</v>
      </c>
      <c r="J4527" s="224" t="n">
        <f aca="false">ROUND(D4527/10000,0)</f>
        <v>2018</v>
      </c>
      <c r="K4527" s="224" t="n">
        <f aca="false">ROUND((D4527-J4527*10000)/100,0)</f>
        <v>7</v>
      </c>
      <c r="L4527" s="224" t="n">
        <f aca="false">D4527-J4527*10000-K4527*100</f>
        <v>11</v>
      </c>
      <c r="M4527" s="325" t="n">
        <f aca="false">DATE(J4527,K4527,L4527)</f>
        <v>43292</v>
      </c>
      <c r="N4527" s="222" t="n">
        <f aca="false">M4527+E4527</f>
        <v>43292.5682175926</v>
      </c>
      <c r="O4527" s="0" t="n">
        <v>98.7677</v>
      </c>
      <c r="P4527" s="0" t="n">
        <v>4.162645</v>
      </c>
      <c r="Q4527" s="0" t="s">
        <v>289</v>
      </c>
    </row>
    <row r="4528" customFormat="false" ht="15" hidden="false" customHeight="false" outlineLevel="0" collapsed="false">
      <c r="A4528" s="0" t="s">
        <v>3020</v>
      </c>
      <c r="B4528" s="0" t="s">
        <v>289</v>
      </c>
      <c r="C4528" s="0" t="s">
        <v>325</v>
      </c>
      <c r="D4528" s="0" t="n">
        <v>20180711</v>
      </c>
      <c r="E4528" s="0" t="s">
        <v>3077</v>
      </c>
      <c r="F4528" s="0" t="n">
        <v>85000</v>
      </c>
      <c r="G4528" s="0" t="n">
        <v>97.6963</v>
      </c>
      <c r="H4528" s="0" t="n">
        <v>4.350695</v>
      </c>
      <c r="J4528" s="224" t="n">
        <f aca="false">ROUND(D4528/10000,0)</f>
        <v>2018</v>
      </c>
      <c r="K4528" s="224" t="n">
        <f aca="false">ROUND((D4528-J4528*10000)/100,0)</f>
        <v>7</v>
      </c>
      <c r="L4528" s="224" t="n">
        <f aca="false">D4528-J4528*10000-K4528*100</f>
        <v>11</v>
      </c>
      <c r="M4528" s="325" t="n">
        <f aca="false">DATE(J4528,K4528,L4528)</f>
        <v>43292</v>
      </c>
      <c r="N4528" s="222" t="n">
        <f aca="false">M4528+E4528</f>
        <v>43292.6105902778</v>
      </c>
      <c r="O4528" s="0" t="n">
        <v>97.6963</v>
      </c>
      <c r="P4528" s="0" t="n">
        <v>4.350695</v>
      </c>
      <c r="Q4528" s="0" t="s">
        <v>289</v>
      </c>
    </row>
    <row r="4529" customFormat="false" ht="15" hidden="false" customHeight="false" outlineLevel="0" collapsed="false">
      <c r="A4529" s="0" t="s">
        <v>3020</v>
      </c>
      <c r="B4529" s="0" t="s">
        <v>289</v>
      </c>
      <c r="C4529" s="0" t="s">
        <v>325</v>
      </c>
      <c r="D4529" s="0" t="n">
        <v>20180711</v>
      </c>
      <c r="E4529" s="0" t="s">
        <v>3077</v>
      </c>
      <c r="F4529" s="0" t="n">
        <v>85000</v>
      </c>
      <c r="G4529" s="0" t="n">
        <v>98.3963</v>
      </c>
      <c r="H4529" s="0" t="n">
        <v>4.227563</v>
      </c>
      <c r="J4529" s="224" t="n">
        <f aca="false">ROUND(D4529/10000,0)</f>
        <v>2018</v>
      </c>
      <c r="K4529" s="224" t="n">
        <f aca="false">ROUND((D4529-J4529*10000)/100,0)</f>
        <v>7</v>
      </c>
      <c r="L4529" s="224" t="n">
        <f aca="false">D4529-J4529*10000-K4529*100</f>
        <v>11</v>
      </c>
      <c r="M4529" s="325" t="n">
        <f aca="false">DATE(J4529,K4529,L4529)</f>
        <v>43292</v>
      </c>
      <c r="N4529" s="222" t="n">
        <f aca="false">M4529+E4529</f>
        <v>43292.6105902778</v>
      </c>
      <c r="O4529" s="0" t="n">
        <v>98.3963</v>
      </c>
      <c r="P4529" s="0" t="n">
        <v>4.227563</v>
      </c>
      <c r="Q4529" s="0" t="s">
        <v>289</v>
      </c>
    </row>
    <row r="4530" customFormat="false" ht="15" hidden="false" customHeight="false" outlineLevel="0" collapsed="false">
      <c r="A4530" s="0" t="s">
        <v>3020</v>
      </c>
      <c r="B4530" s="0" t="s">
        <v>289</v>
      </c>
      <c r="C4530" s="0" t="s">
        <v>325</v>
      </c>
      <c r="D4530" s="0" t="n">
        <v>20180711</v>
      </c>
      <c r="E4530" s="0" t="s">
        <v>3078</v>
      </c>
      <c r="F4530" s="0" t="n">
        <v>15000</v>
      </c>
      <c r="G4530" s="0" t="n">
        <v>97.901</v>
      </c>
      <c r="H4530" s="0" t="n">
        <v>4.314582</v>
      </c>
      <c r="J4530" s="224" t="n">
        <f aca="false">ROUND(D4530/10000,0)</f>
        <v>2018</v>
      </c>
      <c r="K4530" s="224" t="n">
        <f aca="false">ROUND((D4530-J4530*10000)/100,0)</f>
        <v>7</v>
      </c>
      <c r="L4530" s="224" t="n">
        <f aca="false">D4530-J4530*10000-K4530*100</f>
        <v>11</v>
      </c>
      <c r="M4530" s="325" t="n">
        <f aca="false">DATE(J4530,K4530,L4530)</f>
        <v>43292</v>
      </c>
      <c r="N4530" s="222" t="n">
        <f aca="false">M4530+E4530</f>
        <v>43292.6505092593</v>
      </c>
      <c r="O4530" s="0" t="n">
        <v>97.901</v>
      </c>
      <c r="P4530" s="0" t="n">
        <v>4.314582</v>
      </c>
      <c r="Q4530" s="0" t="s">
        <v>289</v>
      </c>
    </row>
    <row r="4531" customFormat="false" ht="15" hidden="false" customHeight="false" outlineLevel="0" collapsed="false">
      <c r="A4531" s="0" t="s">
        <v>3020</v>
      </c>
      <c r="B4531" s="0" t="s">
        <v>289</v>
      </c>
      <c r="C4531" s="0" t="s">
        <v>325</v>
      </c>
      <c r="D4531" s="0" t="n">
        <v>20180711</v>
      </c>
      <c r="E4531" s="0" t="s">
        <v>3078</v>
      </c>
      <c r="F4531" s="0" t="n">
        <v>15000</v>
      </c>
      <c r="G4531" s="0" t="n">
        <v>99.124</v>
      </c>
      <c r="H4531" s="0" t="n">
        <v>4.100633</v>
      </c>
      <c r="J4531" s="224" t="n">
        <f aca="false">ROUND(D4531/10000,0)</f>
        <v>2018</v>
      </c>
      <c r="K4531" s="224" t="n">
        <f aca="false">ROUND((D4531-J4531*10000)/100,0)</f>
        <v>7</v>
      </c>
      <c r="L4531" s="224" t="n">
        <f aca="false">D4531-J4531*10000-K4531*100</f>
        <v>11</v>
      </c>
      <c r="M4531" s="325" t="n">
        <f aca="false">DATE(J4531,K4531,L4531)</f>
        <v>43292</v>
      </c>
      <c r="N4531" s="222" t="n">
        <f aca="false">M4531+E4531</f>
        <v>43292.6505092593</v>
      </c>
      <c r="O4531" s="0" t="n">
        <v>99.124</v>
      </c>
      <c r="P4531" s="0" t="n">
        <v>4.100633</v>
      </c>
      <c r="Q4531" s="0" t="s">
        <v>289</v>
      </c>
    </row>
    <row r="4532" customFormat="false" ht="15" hidden="false" customHeight="false" outlineLevel="0" collapsed="false">
      <c r="A4532" s="0" t="s">
        <v>3020</v>
      </c>
      <c r="B4532" s="0" t="s">
        <v>289</v>
      </c>
      <c r="C4532" s="0" t="s">
        <v>325</v>
      </c>
      <c r="D4532" s="0" t="n">
        <v>20180712</v>
      </c>
      <c r="E4532" s="0" t="s">
        <v>3079</v>
      </c>
      <c r="F4532" s="0" t="s">
        <v>575</v>
      </c>
      <c r="G4532" s="0" t="n">
        <v>97.117</v>
      </c>
      <c r="H4532" s="0" t="n">
        <v>4.453944</v>
      </c>
      <c r="J4532" s="224" t="n">
        <f aca="false">ROUND(D4532/10000,0)</f>
        <v>2018</v>
      </c>
      <c r="K4532" s="224" t="n">
        <f aca="false">ROUND((D4532-J4532*10000)/100,0)</f>
        <v>7</v>
      </c>
      <c r="L4532" s="224" t="n">
        <f aca="false">D4532-J4532*10000-K4532*100</f>
        <v>12</v>
      </c>
      <c r="M4532" s="325" t="n">
        <f aca="false">DATE(J4532,K4532,L4532)</f>
        <v>43293</v>
      </c>
      <c r="N4532" s="222" t="n">
        <f aca="false">M4532+E4532</f>
        <v>43293.3523958333</v>
      </c>
      <c r="O4532" s="0" t="n">
        <v>97.117</v>
      </c>
      <c r="P4532" s="0" t="n">
        <v>4.453944</v>
      </c>
      <c r="Q4532" s="0" t="s">
        <v>289</v>
      </c>
    </row>
    <row r="4533" customFormat="false" ht="15" hidden="false" customHeight="false" outlineLevel="0" collapsed="false">
      <c r="A4533" s="0" t="s">
        <v>3020</v>
      </c>
      <c r="B4533" s="0" t="s">
        <v>289</v>
      </c>
      <c r="C4533" s="0" t="s">
        <v>325</v>
      </c>
      <c r="D4533" s="0" t="n">
        <v>20180712</v>
      </c>
      <c r="E4533" s="0" t="s">
        <v>3080</v>
      </c>
      <c r="F4533" s="0" t="n">
        <v>75000</v>
      </c>
      <c r="G4533" s="0" t="n">
        <v>97.798</v>
      </c>
      <c r="H4533" s="0" t="n">
        <v>4.33318</v>
      </c>
      <c r="J4533" s="224" t="n">
        <f aca="false">ROUND(D4533/10000,0)</f>
        <v>2018</v>
      </c>
      <c r="K4533" s="224" t="n">
        <f aca="false">ROUND((D4533-J4533*10000)/100,0)</f>
        <v>7</v>
      </c>
      <c r="L4533" s="224" t="n">
        <f aca="false">D4533-J4533*10000-K4533*100</f>
        <v>12</v>
      </c>
      <c r="M4533" s="325" t="n">
        <f aca="false">DATE(J4533,K4533,L4533)</f>
        <v>43293</v>
      </c>
      <c r="N4533" s="222" t="n">
        <f aca="false">M4533+E4533</f>
        <v>43293.3825115741</v>
      </c>
      <c r="O4533" s="0" t="n">
        <v>97.798</v>
      </c>
      <c r="P4533" s="0" t="n">
        <v>4.33318</v>
      </c>
      <c r="Q4533" s="0" t="s">
        <v>289</v>
      </c>
    </row>
    <row r="4534" customFormat="false" ht="15" hidden="false" customHeight="false" outlineLevel="0" collapsed="false">
      <c r="A4534" s="0" t="s">
        <v>3020</v>
      </c>
      <c r="B4534" s="0" t="s">
        <v>289</v>
      </c>
      <c r="C4534" s="0" t="s">
        <v>325</v>
      </c>
      <c r="D4534" s="0" t="n">
        <v>20180712</v>
      </c>
      <c r="E4534" s="0" t="s">
        <v>3080</v>
      </c>
      <c r="F4534" s="0" t="n">
        <v>75000</v>
      </c>
      <c r="G4534" s="0" t="n">
        <v>97.303</v>
      </c>
      <c r="H4534" s="0" t="n">
        <v>4.420862</v>
      </c>
      <c r="J4534" s="224" t="n">
        <f aca="false">ROUND(D4534/10000,0)</f>
        <v>2018</v>
      </c>
      <c r="K4534" s="224" t="n">
        <f aca="false">ROUND((D4534-J4534*10000)/100,0)</f>
        <v>7</v>
      </c>
      <c r="L4534" s="224" t="n">
        <f aca="false">D4534-J4534*10000-K4534*100</f>
        <v>12</v>
      </c>
      <c r="M4534" s="325" t="n">
        <f aca="false">DATE(J4534,K4534,L4534)</f>
        <v>43293</v>
      </c>
      <c r="N4534" s="222" t="n">
        <f aca="false">M4534+E4534</f>
        <v>43293.3825115741</v>
      </c>
      <c r="O4534" s="0" t="n">
        <v>97.303</v>
      </c>
      <c r="P4534" s="0" t="n">
        <v>4.420862</v>
      </c>
      <c r="Q4534" s="0" t="s">
        <v>289</v>
      </c>
    </row>
    <row r="4535" customFormat="false" ht="15" hidden="false" customHeight="false" outlineLevel="0" collapsed="false">
      <c r="A4535" s="0" t="s">
        <v>3020</v>
      </c>
      <c r="B4535" s="0" t="s">
        <v>289</v>
      </c>
      <c r="C4535" s="0" t="s">
        <v>325</v>
      </c>
      <c r="D4535" s="0" t="n">
        <v>20180712</v>
      </c>
      <c r="E4535" s="0" t="s">
        <v>3081</v>
      </c>
      <c r="F4535" s="0" t="n">
        <v>75000</v>
      </c>
      <c r="G4535" s="0" t="n">
        <v>97.303</v>
      </c>
      <c r="H4535" s="0" t="n">
        <v>4.420862</v>
      </c>
      <c r="J4535" s="224" t="n">
        <f aca="false">ROUND(D4535/10000,0)</f>
        <v>2018</v>
      </c>
      <c r="K4535" s="224" t="n">
        <f aca="false">ROUND((D4535-J4535*10000)/100,0)</f>
        <v>7</v>
      </c>
      <c r="L4535" s="224" t="n">
        <f aca="false">D4535-J4535*10000-K4535*100</f>
        <v>12</v>
      </c>
      <c r="M4535" s="325" t="n">
        <f aca="false">DATE(J4535,K4535,L4535)</f>
        <v>43293</v>
      </c>
      <c r="N4535" s="222" t="n">
        <f aca="false">M4535+E4535</f>
        <v>43293.3826967593</v>
      </c>
      <c r="O4535" s="0" t="n">
        <v>97.303</v>
      </c>
      <c r="P4535" s="0" t="n">
        <v>4.420862</v>
      </c>
      <c r="Q4535" s="0" t="s">
        <v>289</v>
      </c>
    </row>
    <row r="4536" customFormat="false" ht="15" hidden="false" customHeight="false" outlineLevel="0" collapsed="false">
      <c r="A4536" s="0" t="s">
        <v>3020</v>
      </c>
      <c r="B4536" s="0" t="s">
        <v>289</v>
      </c>
      <c r="C4536" s="0" t="s">
        <v>325</v>
      </c>
      <c r="D4536" s="0" t="n">
        <v>20180712</v>
      </c>
      <c r="E4536" s="0" t="s">
        <v>3082</v>
      </c>
      <c r="F4536" s="0" t="n">
        <v>35000</v>
      </c>
      <c r="G4536" s="0" t="n">
        <v>97.458</v>
      </c>
      <c r="H4536" s="0" t="n">
        <v>4.393351</v>
      </c>
      <c r="J4536" s="224" t="n">
        <f aca="false">ROUND(D4536/10000,0)</f>
        <v>2018</v>
      </c>
      <c r="K4536" s="224" t="n">
        <f aca="false">ROUND((D4536-J4536*10000)/100,0)</f>
        <v>7</v>
      </c>
      <c r="L4536" s="224" t="n">
        <f aca="false">D4536-J4536*10000-K4536*100</f>
        <v>12</v>
      </c>
      <c r="M4536" s="325" t="n">
        <f aca="false">DATE(J4536,K4536,L4536)</f>
        <v>43293</v>
      </c>
      <c r="N4536" s="222" t="n">
        <f aca="false">M4536+E4536</f>
        <v>43293.3956365741</v>
      </c>
      <c r="O4536" s="0" t="n">
        <v>97.458</v>
      </c>
      <c r="P4536" s="0" t="n">
        <v>4.393351</v>
      </c>
      <c r="Q4536" s="0" t="s">
        <v>289</v>
      </c>
    </row>
    <row r="4537" customFormat="false" ht="15" hidden="false" customHeight="false" outlineLevel="0" collapsed="false">
      <c r="A4537" s="0" t="s">
        <v>3020</v>
      </c>
      <c r="B4537" s="0" t="s">
        <v>289</v>
      </c>
      <c r="C4537" s="0" t="s">
        <v>325</v>
      </c>
      <c r="D4537" s="0" t="n">
        <v>20180712</v>
      </c>
      <c r="E4537" s="0" t="s">
        <v>3083</v>
      </c>
      <c r="F4537" s="0" t="n">
        <v>35000</v>
      </c>
      <c r="G4537" s="0" t="n">
        <v>97.483714</v>
      </c>
      <c r="H4537" s="0" t="n">
        <v>4.388792</v>
      </c>
      <c r="J4537" s="224" t="n">
        <f aca="false">ROUND(D4537/10000,0)</f>
        <v>2018</v>
      </c>
      <c r="K4537" s="224" t="n">
        <f aca="false">ROUND((D4537-J4537*10000)/100,0)</f>
        <v>7</v>
      </c>
      <c r="L4537" s="224" t="n">
        <f aca="false">D4537-J4537*10000-K4537*100</f>
        <v>12</v>
      </c>
      <c r="M4537" s="325" t="n">
        <f aca="false">DATE(J4537,K4537,L4537)</f>
        <v>43293</v>
      </c>
      <c r="N4537" s="222" t="n">
        <f aca="false">M4537+E4537</f>
        <v>43293.3957986111</v>
      </c>
      <c r="O4537" s="0" t="n">
        <v>97.483714</v>
      </c>
      <c r="P4537" s="0" t="n">
        <v>4.388792</v>
      </c>
      <c r="Q4537" s="0" t="s">
        <v>289</v>
      </c>
    </row>
    <row r="4538" customFormat="false" ht="15" hidden="false" customHeight="false" outlineLevel="0" collapsed="false">
      <c r="A4538" s="0" t="s">
        <v>3020</v>
      </c>
      <c r="B4538" s="0" t="s">
        <v>289</v>
      </c>
      <c r="C4538" s="0" t="s">
        <v>325</v>
      </c>
      <c r="D4538" s="0" t="n">
        <v>20180712</v>
      </c>
      <c r="E4538" s="0" t="s">
        <v>3084</v>
      </c>
      <c r="F4538" s="0" t="n">
        <v>30000</v>
      </c>
      <c r="G4538" s="0" t="n">
        <v>97.834</v>
      </c>
      <c r="H4538" s="0" t="n">
        <v>4.326824</v>
      </c>
      <c r="J4538" s="224" t="n">
        <f aca="false">ROUND(D4538/10000,0)</f>
        <v>2018</v>
      </c>
      <c r="K4538" s="224" t="n">
        <f aca="false">ROUND((D4538-J4538*10000)/100,0)</f>
        <v>7</v>
      </c>
      <c r="L4538" s="224" t="n">
        <f aca="false">D4538-J4538*10000-K4538*100</f>
        <v>12</v>
      </c>
      <c r="M4538" s="325" t="n">
        <f aca="false">DATE(J4538,K4538,L4538)</f>
        <v>43293</v>
      </c>
      <c r="N4538" s="222" t="n">
        <f aca="false">M4538+E4538</f>
        <v>43293.4255324074</v>
      </c>
      <c r="O4538" s="0" t="n">
        <v>97.834</v>
      </c>
      <c r="P4538" s="0" t="n">
        <v>4.326824</v>
      </c>
      <c r="Q4538" s="0" t="s">
        <v>289</v>
      </c>
    </row>
    <row r="4539" customFormat="false" ht="15" hidden="false" customHeight="false" outlineLevel="0" collapsed="false">
      <c r="A4539" s="0" t="s">
        <v>3020</v>
      </c>
      <c r="B4539" s="0" t="s">
        <v>289</v>
      </c>
      <c r="C4539" s="0" t="s">
        <v>325</v>
      </c>
      <c r="D4539" s="0" t="n">
        <v>20180712</v>
      </c>
      <c r="E4539" s="0" t="s">
        <v>3085</v>
      </c>
      <c r="F4539" s="0" t="n">
        <v>18000</v>
      </c>
      <c r="G4539" s="0" t="n">
        <v>97.847</v>
      </c>
      <c r="H4539" s="0" t="n">
        <v>4.324529</v>
      </c>
      <c r="J4539" s="224" t="n">
        <f aca="false">ROUND(D4539/10000,0)</f>
        <v>2018</v>
      </c>
      <c r="K4539" s="224" t="n">
        <f aca="false">ROUND((D4539-J4539*10000)/100,0)</f>
        <v>7</v>
      </c>
      <c r="L4539" s="224" t="n">
        <f aca="false">D4539-J4539*10000-K4539*100</f>
        <v>12</v>
      </c>
      <c r="M4539" s="325" t="n">
        <f aca="false">DATE(J4539,K4539,L4539)</f>
        <v>43293</v>
      </c>
      <c r="N4539" s="222" t="n">
        <f aca="false">M4539+E4539</f>
        <v>43293.5073032407</v>
      </c>
      <c r="O4539" s="0" t="n">
        <v>97.847</v>
      </c>
      <c r="P4539" s="0" t="n">
        <v>4.324529</v>
      </c>
      <c r="Q4539" s="0" t="s">
        <v>289</v>
      </c>
    </row>
    <row r="4540" customFormat="false" ht="15" hidden="false" customHeight="false" outlineLevel="0" collapsed="false">
      <c r="A4540" s="0" t="s">
        <v>3020</v>
      </c>
      <c r="B4540" s="0" t="s">
        <v>289</v>
      </c>
      <c r="C4540" s="0" t="s">
        <v>325</v>
      </c>
      <c r="D4540" s="0" t="n">
        <v>20180712</v>
      </c>
      <c r="E4540" s="0" t="s">
        <v>3085</v>
      </c>
      <c r="F4540" s="0" t="n">
        <v>18000</v>
      </c>
      <c r="G4540" s="0" t="n">
        <v>98.847</v>
      </c>
      <c r="H4540" s="0" t="n">
        <v>4.149057</v>
      </c>
      <c r="J4540" s="224" t="n">
        <f aca="false">ROUND(D4540/10000,0)</f>
        <v>2018</v>
      </c>
      <c r="K4540" s="224" t="n">
        <f aca="false">ROUND((D4540-J4540*10000)/100,0)</f>
        <v>7</v>
      </c>
      <c r="L4540" s="224" t="n">
        <f aca="false">D4540-J4540*10000-K4540*100</f>
        <v>12</v>
      </c>
      <c r="M4540" s="325" t="n">
        <f aca="false">DATE(J4540,K4540,L4540)</f>
        <v>43293</v>
      </c>
      <c r="N4540" s="222" t="n">
        <f aca="false">M4540+E4540</f>
        <v>43293.5073032407</v>
      </c>
      <c r="O4540" s="0" t="n">
        <v>98.847</v>
      </c>
      <c r="P4540" s="0" t="n">
        <v>4.149057</v>
      </c>
      <c r="Q4540" s="0" t="s">
        <v>289</v>
      </c>
    </row>
    <row r="4541" customFormat="false" ht="15" hidden="false" customHeight="false" outlineLevel="0" collapsed="false">
      <c r="A4541" s="0" t="s">
        <v>3020</v>
      </c>
      <c r="B4541" s="0" t="s">
        <v>289</v>
      </c>
      <c r="C4541" s="0" t="s">
        <v>325</v>
      </c>
      <c r="D4541" s="0" t="n">
        <v>20180712</v>
      </c>
      <c r="E4541" s="0" t="s">
        <v>3086</v>
      </c>
      <c r="F4541" s="0" t="n">
        <v>30000</v>
      </c>
      <c r="G4541" s="0" t="n">
        <v>97.856</v>
      </c>
      <c r="H4541" s="0" t="n">
        <v>4.32294</v>
      </c>
      <c r="J4541" s="224" t="n">
        <f aca="false">ROUND(D4541/10000,0)</f>
        <v>2018</v>
      </c>
      <c r="K4541" s="224" t="n">
        <f aca="false">ROUND((D4541-J4541*10000)/100,0)</f>
        <v>7</v>
      </c>
      <c r="L4541" s="224" t="n">
        <f aca="false">D4541-J4541*10000-K4541*100</f>
        <v>12</v>
      </c>
      <c r="M4541" s="325" t="n">
        <f aca="false">DATE(J4541,K4541,L4541)</f>
        <v>43293</v>
      </c>
      <c r="N4541" s="222" t="n">
        <f aca="false">M4541+E4541</f>
        <v>43293.5347453704</v>
      </c>
      <c r="O4541" s="0" t="n">
        <v>97.856</v>
      </c>
      <c r="P4541" s="0" t="n">
        <v>4.32294</v>
      </c>
      <c r="Q4541" s="0" t="s">
        <v>289</v>
      </c>
    </row>
    <row r="4542" customFormat="false" ht="15" hidden="false" customHeight="false" outlineLevel="0" collapsed="false">
      <c r="A4542" s="0" t="s">
        <v>3020</v>
      </c>
      <c r="B4542" s="0" t="s">
        <v>289</v>
      </c>
      <c r="C4542" s="0" t="s">
        <v>325</v>
      </c>
      <c r="D4542" s="0" t="n">
        <v>20180712</v>
      </c>
      <c r="E4542" s="0" t="s">
        <v>446</v>
      </c>
      <c r="F4542" s="0" t="n">
        <v>50000</v>
      </c>
      <c r="G4542" s="0" t="n">
        <v>98.6425</v>
      </c>
      <c r="H4542" s="0" t="n">
        <v>4.184773</v>
      </c>
      <c r="J4542" s="224" t="n">
        <f aca="false">ROUND(D4542/10000,0)</f>
        <v>2018</v>
      </c>
      <c r="K4542" s="224" t="n">
        <f aca="false">ROUND((D4542-J4542*10000)/100,0)</f>
        <v>7</v>
      </c>
      <c r="L4542" s="224" t="n">
        <f aca="false">D4542-J4542*10000-K4542*100</f>
        <v>12</v>
      </c>
      <c r="M4542" s="325" t="n">
        <f aca="false">DATE(J4542,K4542,L4542)</f>
        <v>43293</v>
      </c>
      <c r="N4542" s="222" t="n">
        <f aca="false">M4542+E4542</f>
        <v>43293.576099537</v>
      </c>
      <c r="O4542" s="0" t="n">
        <v>98.6425</v>
      </c>
      <c r="P4542" s="0" t="n">
        <v>4.184773</v>
      </c>
      <c r="Q4542" s="0" t="s">
        <v>289</v>
      </c>
    </row>
    <row r="4543" customFormat="false" ht="15" hidden="false" customHeight="false" outlineLevel="0" collapsed="false">
      <c r="A4543" s="0" t="s">
        <v>3020</v>
      </c>
      <c r="B4543" s="0" t="s">
        <v>289</v>
      </c>
      <c r="C4543" s="0" t="s">
        <v>325</v>
      </c>
      <c r="D4543" s="0" t="n">
        <v>20180712</v>
      </c>
      <c r="E4543" s="0" t="s">
        <v>446</v>
      </c>
      <c r="F4543" s="0" t="n">
        <v>50000</v>
      </c>
      <c r="G4543" s="0" t="n">
        <v>97.6425</v>
      </c>
      <c r="H4543" s="0" t="n">
        <v>4.360669</v>
      </c>
      <c r="J4543" s="224" t="n">
        <f aca="false">ROUND(D4543/10000,0)</f>
        <v>2018</v>
      </c>
      <c r="K4543" s="224" t="n">
        <f aca="false">ROUND((D4543-J4543*10000)/100,0)</f>
        <v>7</v>
      </c>
      <c r="L4543" s="224" t="n">
        <f aca="false">D4543-J4543*10000-K4543*100</f>
        <v>12</v>
      </c>
      <c r="M4543" s="325" t="n">
        <f aca="false">DATE(J4543,K4543,L4543)</f>
        <v>43293</v>
      </c>
      <c r="N4543" s="222" t="n">
        <f aca="false">M4543+E4543</f>
        <v>43293.576099537</v>
      </c>
      <c r="O4543" s="0" t="n">
        <v>97.6425</v>
      </c>
      <c r="P4543" s="0" t="n">
        <v>4.360669</v>
      </c>
      <c r="Q4543" s="0" t="s">
        <v>289</v>
      </c>
    </row>
    <row r="4544" customFormat="false" ht="15" hidden="false" customHeight="false" outlineLevel="0" collapsed="false">
      <c r="A4544" s="0" t="s">
        <v>3020</v>
      </c>
      <c r="B4544" s="0" t="s">
        <v>289</v>
      </c>
      <c r="C4544" s="0" t="s">
        <v>325</v>
      </c>
      <c r="D4544" s="0" t="n">
        <v>20180712</v>
      </c>
      <c r="E4544" s="0" t="s">
        <v>446</v>
      </c>
      <c r="F4544" s="0" t="n">
        <v>50000</v>
      </c>
      <c r="G4544" s="0" t="n">
        <v>97.6425</v>
      </c>
      <c r="H4544" s="0" t="n">
        <v>4.360669</v>
      </c>
      <c r="J4544" s="224" t="n">
        <f aca="false">ROUND(D4544/10000,0)</f>
        <v>2018</v>
      </c>
      <c r="K4544" s="224" t="n">
        <f aca="false">ROUND((D4544-J4544*10000)/100,0)</f>
        <v>7</v>
      </c>
      <c r="L4544" s="224" t="n">
        <f aca="false">D4544-J4544*10000-K4544*100</f>
        <v>12</v>
      </c>
      <c r="M4544" s="325" t="n">
        <f aca="false">DATE(J4544,K4544,L4544)</f>
        <v>43293</v>
      </c>
      <c r="N4544" s="222" t="n">
        <f aca="false">M4544+E4544</f>
        <v>43293.576099537</v>
      </c>
      <c r="O4544" s="0" t="n">
        <v>97.6425</v>
      </c>
      <c r="P4544" s="0" t="n">
        <v>4.360669</v>
      </c>
      <c r="Q4544" s="0" t="s">
        <v>289</v>
      </c>
    </row>
    <row r="4545" customFormat="false" ht="15" hidden="false" customHeight="false" outlineLevel="0" collapsed="false">
      <c r="A4545" s="0" t="s">
        <v>3020</v>
      </c>
      <c r="B4545" s="0" t="s">
        <v>289</v>
      </c>
      <c r="C4545" s="0" t="s">
        <v>325</v>
      </c>
      <c r="D4545" s="0" t="n">
        <v>20180712</v>
      </c>
      <c r="E4545" s="0" t="s">
        <v>3087</v>
      </c>
      <c r="F4545" s="0" t="n">
        <v>50000</v>
      </c>
      <c r="G4545" s="0" t="n">
        <v>97.5925</v>
      </c>
      <c r="H4545" s="0" t="n">
        <v>4.369519</v>
      </c>
      <c r="J4545" s="224" t="n">
        <f aca="false">ROUND(D4545/10000,0)</f>
        <v>2018</v>
      </c>
      <c r="K4545" s="224" t="n">
        <f aca="false">ROUND((D4545-J4545*10000)/100,0)</f>
        <v>7</v>
      </c>
      <c r="L4545" s="224" t="n">
        <f aca="false">D4545-J4545*10000-K4545*100</f>
        <v>12</v>
      </c>
      <c r="M4545" s="325" t="n">
        <f aca="false">DATE(J4545,K4545,L4545)</f>
        <v>43293</v>
      </c>
      <c r="N4545" s="222" t="n">
        <f aca="false">M4545+E4545</f>
        <v>43293.5761111111</v>
      </c>
      <c r="O4545" s="0" t="n">
        <v>97.5925</v>
      </c>
      <c r="P4545" s="0" t="n">
        <v>4.369519</v>
      </c>
      <c r="Q4545" s="0" t="s">
        <v>289</v>
      </c>
    </row>
    <row r="4546" customFormat="false" ht="15" hidden="false" customHeight="false" outlineLevel="0" collapsed="false">
      <c r="A4546" s="0" t="s">
        <v>3020</v>
      </c>
      <c r="B4546" s="0" t="s">
        <v>289</v>
      </c>
      <c r="C4546" s="0" t="s">
        <v>325</v>
      </c>
      <c r="D4546" s="0" t="n">
        <v>20180712</v>
      </c>
      <c r="E4546" s="0" t="s">
        <v>3088</v>
      </c>
      <c r="F4546" s="0" t="n">
        <v>20000</v>
      </c>
      <c r="G4546" s="0" t="n">
        <v>97.723</v>
      </c>
      <c r="H4546" s="0" t="n">
        <v>4.346432</v>
      </c>
      <c r="J4546" s="224" t="n">
        <f aca="false">ROUND(D4546/10000,0)</f>
        <v>2018</v>
      </c>
      <c r="K4546" s="224" t="n">
        <f aca="false">ROUND((D4546-J4546*10000)/100,0)</f>
        <v>7</v>
      </c>
      <c r="L4546" s="224" t="n">
        <f aca="false">D4546-J4546*10000-K4546*100</f>
        <v>12</v>
      </c>
      <c r="M4546" s="325" t="n">
        <f aca="false">DATE(J4546,K4546,L4546)</f>
        <v>43293</v>
      </c>
      <c r="N4546" s="222" t="n">
        <f aca="false">M4546+E4546</f>
        <v>43293.594849537</v>
      </c>
      <c r="O4546" s="0" t="n">
        <v>97.723</v>
      </c>
      <c r="P4546" s="0" t="n">
        <v>4.346432</v>
      </c>
      <c r="Q4546" s="0" t="s">
        <v>289</v>
      </c>
    </row>
    <row r="4547" customFormat="false" ht="15" hidden="false" customHeight="false" outlineLevel="0" collapsed="false">
      <c r="A4547" s="0" t="s">
        <v>3020</v>
      </c>
      <c r="B4547" s="0" t="s">
        <v>289</v>
      </c>
      <c r="C4547" s="0" t="s">
        <v>325</v>
      </c>
      <c r="D4547" s="0" t="n">
        <v>20180712</v>
      </c>
      <c r="E4547" s="0" t="s">
        <v>3088</v>
      </c>
      <c r="F4547" s="0" t="n">
        <v>20000</v>
      </c>
      <c r="G4547" s="0" t="n">
        <v>97.723</v>
      </c>
      <c r="H4547" s="0" t="n">
        <v>4.346432</v>
      </c>
      <c r="J4547" s="224" t="n">
        <f aca="false">ROUND(D4547/10000,0)</f>
        <v>2018</v>
      </c>
      <c r="K4547" s="224" t="n">
        <f aca="false">ROUND((D4547-J4547*10000)/100,0)</f>
        <v>7</v>
      </c>
      <c r="L4547" s="224" t="n">
        <f aca="false">D4547-J4547*10000-K4547*100</f>
        <v>12</v>
      </c>
      <c r="M4547" s="325" t="n">
        <f aca="false">DATE(J4547,K4547,L4547)</f>
        <v>43293</v>
      </c>
      <c r="N4547" s="222" t="n">
        <f aca="false">M4547+E4547</f>
        <v>43293.594849537</v>
      </c>
      <c r="O4547" s="0" t="n">
        <v>97.723</v>
      </c>
      <c r="P4547" s="0" t="n">
        <v>4.346432</v>
      </c>
      <c r="Q4547" s="0" t="s">
        <v>289</v>
      </c>
    </row>
    <row r="4548" customFormat="false" ht="15" hidden="false" customHeight="false" outlineLevel="0" collapsed="false">
      <c r="A4548" s="0" t="s">
        <v>3020</v>
      </c>
      <c r="B4548" s="0" t="s">
        <v>289</v>
      </c>
      <c r="C4548" s="0" t="s">
        <v>325</v>
      </c>
      <c r="D4548" s="0" t="n">
        <v>20180712</v>
      </c>
      <c r="E4548" s="0" t="s">
        <v>3089</v>
      </c>
      <c r="F4548" s="0" t="n">
        <v>20000</v>
      </c>
      <c r="G4548" s="0" t="n">
        <v>97.723</v>
      </c>
      <c r="H4548" s="0" t="n">
        <v>4.346432</v>
      </c>
      <c r="J4548" s="224" t="n">
        <f aca="false">ROUND(D4548/10000,0)</f>
        <v>2018</v>
      </c>
      <c r="K4548" s="224" t="n">
        <f aca="false">ROUND((D4548-J4548*10000)/100,0)</f>
        <v>7</v>
      </c>
      <c r="L4548" s="224" t="n">
        <f aca="false">D4548-J4548*10000-K4548*100</f>
        <v>12</v>
      </c>
      <c r="M4548" s="325" t="n">
        <f aca="false">DATE(J4548,K4548,L4548)</f>
        <v>43293</v>
      </c>
      <c r="N4548" s="222" t="n">
        <f aca="false">M4548+E4548</f>
        <v>43293.5952199074</v>
      </c>
      <c r="O4548" s="0" t="n">
        <v>97.723</v>
      </c>
      <c r="P4548" s="0" t="n">
        <v>4.346432</v>
      </c>
      <c r="Q4548" s="0" t="s">
        <v>289</v>
      </c>
    </row>
    <row r="4549" customFormat="false" ht="15" hidden="false" customHeight="false" outlineLevel="0" collapsed="false">
      <c r="A4549" s="0" t="s">
        <v>3020</v>
      </c>
      <c r="B4549" s="0" t="s">
        <v>289</v>
      </c>
      <c r="C4549" s="0" t="s">
        <v>325</v>
      </c>
      <c r="D4549" s="0" t="n">
        <v>20180712</v>
      </c>
      <c r="E4549" s="0" t="s">
        <v>3090</v>
      </c>
      <c r="F4549" s="0" t="n">
        <v>10000</v>
      </c>
      <c r="G4549" s="0" t="n">
        <v>97.734</v>
      </c>
      <c r="H4549" s="0" t="n">
        <v>4.344488</v>
      </c>
      <c r="J4549" s="224" t="n">
        <f aca="false">ROUND(D4549/10000,0)</f>
        <v>2018</v>
      </c>
      <c r="K4549" s="224" t="n">
        <f aca="false">ROUND((D4549-J4549*10000)/100,0)</f>
        <v>7</v>
      </c>
      <c r="L4549" s="224" t="n">
        <f aca="false">D4549-J4549*10000-K4549*100</f>
        <v>12</v>
      </c>
      <c r="M4549" s="325" t="n">
        <f aca="false">DATE(J4549,K4549,L4549)</f>
        <v>43293</v>
      </c>
      <c r="N4549" s="222" t="n">
        <f aca="false">M4549+E4549</f>
        <v>43293.6502893519</v>
      </c>
      <c r="O4549" s="0" t="n">
        <v>97.734</v>
      </c>
      <c r="P4549" s="0" t="n">
        <v>4.344488</v>
      </c>
      <c r="Q4549" s="0" t="s">
        <v>289</v>
      </c>
    </row>
    <row r="4550" customFormat="false" ht="15" hidden="false" customHeight="false" outlineLevel="0" collapsed="false">
      <c r="A4550" s="0" t="s">
        <v>3020</v>
      </c>
      <c r="B4550" s="0" t="s">
        <v>289</v>
      </c>
      <c r="C4550" s="0" t="s">
        <v>325</v>
      </c>
      <c r="D4550" s="0" t="n">
        <v>20180712</v>
      </c>
      <c r="E4550" s="0" t="s">
        <v>3090</v>
      </c>
      <c r="F4550" s="0" t="n">
        <v>10000</v>
      </c>
      <c r="G4550" s="0" t="n">
        <v>97.734</v>
      </c>
      <c r="H4550" s="0" t="n">
        <v>4.344488</v>
      </c>
      <c r="J4550" s="224" t="n">
        <f aca="false">ROUND(D4550/10000,0)</f>
        <v>2018</v>
      </c>
      <c r="K4550" s="224" t="n">
        <f aca="false">ROUND((D4550-J4550*10000)/100,0)</f>
        <v>7</v>
      </c>
      <c r="L4550" s="224" t="n">
        <f aca="false">D4550-J4550*10000-K4550*100</f>
        <v>12</v>
      </c>
      <c r="M4550" s="325" t="n">
        <f aca="false">DATE(J4550,K4550,L4550)</f>
        <v>43293</v>
      </c>
      <c r="N4550" s="222" t="n">
        <f aca="false">M4550+E4550</f>
        <v>43293.6502893519</v>
      </c>
      <c r="O4550" s="0" t="n">
        <v>97.734</v>
      </c>
      <c r="P4550" s="0" t="n">
        <v>4.344488</v>
      </c>
      <c r="Q4550" s="0" t="s">
        <v>289</v>
      </c>
    </row>
    <row r="4551" customFormat="false" ht="15" hidden="false" customHeight="false" outlineLevel="0" collapsed="false">
      <c r="A4551" s="0" t="s">
        <v>3020</v>
      </c>
      <c r="B4551" s="0" t="s">
        <v>289</v>
      </c>
      <c r="C4551" s="0" t="s">
        <v>325</v>
      </c>
      <c r="D4551" s="0" t="n">
        <v>20180713</v>
      </c>
      <c r="E4551" s="0" t="s">
        <v>3091</v>
      </c>
      <c r="F4551" s="0" t="n">
        <v>500000</v>
      </c>
      <c r="G4551" s="0" t="n">
        <v>97.286</v>
      </c>
      <c r="H4551" s="0" t="n">
        <v>4.424063</v>
      </c>
      <c r="J4551" s="224" t="n">
        <f aca="false">ROUND(D4551/10000,0)</f>
        <v>2018</v>
      </c>
      <c r="K4551" s="224" t="n">
        <f aca="false">ROUND((D4551-J4551*10000)/100,0)</f>
        <v>7</v>
      </c>
      <c r="L4551" s="224" t="n">
        <f aca="false">D4551-J4551*10000-K4551*100</f>
        <v>13</v>
      </c>
      <c r="M4551" s="325" t="n">
        <f aca="false">DATE(J4551,K4551,L4551)</f>
        <v>43294</v>
      </c>
      <c r="N4551" s="222" t="n">
        <f aca="false">M4551+E4551</f>
        <v>43294.3958564815</v>
      </c>
      <c r="O4551" s="0" t="n">
        <v>97.286</v>
      </c>
      <c r="P4551" s="0" t="n">
        <v>4.424063</v>
      </c>
      <c r="Q4551" s="0" t="s">
        <v>289</v>
      </c>
    </row>
    <row r="4552" customFormat="false" ht="15" hidden="false" customHeight="false" outlineLevel="0" collapsed="false">
      <c r="A4552" s="0" t="s">
        <v>3020</v>
      </c>
      <c r="B4552" s="0" t="s">
        <v>289</v>
      </c>
      <c r="C4552" s="0" t="s">
        <v>325</v>
      </c>
      <c r="D4552" s="0" t="n">
        <v>20180713</v>
      </c>
      <c r="E4552" s="0" t="s">
        <v>3091</v>
      </c>
      <c r="F4552" s="0" t="n">
        <v>500000</v>
      </c>
      <c r="G4552" s="0" t="n">
        <v>97.286</v>
      </c>
      <c r="H4552" s="0" t="n">
        <v>4.424063</v>
      </c>
      <c r="J4552" s="224" t="n">
        <f aca="false">ROUND(D4552/10000,0)</f>
        <v>2018</v>
      </c>
      <c r="K4552" s="224" t="n">
        <f aca="false">ROUND((D4552-J4552*10000)/100,0)</f>
        <v>7</v>
      </c>
      <c r="L4552" s="224" t="n">
        <f aca="false">D4552-J4552*10000-K4552*100</f>
        <v>13</v>
      </c>
      <c r="M4552" s="325" t="n">
        <f aca="false">DATE(J4552,K4552,L4552)</f>
        <v>43294</v>
      </c>
      <c r="N4552" s="222" t="n">
        <f aca="false">M4552+E4552</f>
        <v>43294.3958564815</v>
      </c>
      <c r="O4552" s="0" t="n">
        <v>97.286</v>
      </c>
      <c r="P4552" s="0" t="n">
        <v>4.424063</v>
      </c>
      <c r="Q4552" s="0" t="s">
        <v>289</v>
      </c>
    </row>
    <row r="4553" customFormat="false" ht="15" hidden="false" customHeight="false" outlineLevel="0" collapsed="false">
      <c r="A4553" s="0" t="s">
        <v>3020</v>
      </c>
      <c r="B4553" s="0" t="s">
        <v>289</v>
      </c>
      <c r="C4553" s="0" t="s">
        <v>325</v>
      </c>
      <c r="D4553" s="0" t="n">
        <v>20180713</v>
      </c>
      <c r="E4553" s="0" t="s">
        <v>3091</v>
      </c>
      <c r="F4553" s="0" t="n">
        <v>500000</v>
      </c>
      <c r="G4553" s="0" t="n">
        <v>97.286</v>
      </c>
      <c r="H4553" s="0" t="n">
        <v>4.424063</v>
      </c>
      <c r="J4553" s="224" t="n">
        <f aca="false">ROUND(D4553/10000,0)</f>
        <v>2018</v>
      </c>
      <c r="K4553" s="224" t="n">
        <f aca="false">ROUND((D4553-J4553*10000)/100,0)</f>
        <v>7</v>
      </c>
      <c r="L4553" s="224" t="n">
        <f aca="false">D4553-J4553*10000-K4553*100</f>
        <v>13</v>
      </c>
      <c r="M4553" s="325" t="n">
        <f aca="false">DATE(J4553,K4553,L4553)</f>
        <v>43294</v>
      </c>
      <c r="N4553" s="222" t="n">
        <f aca="false">M4553+E4553</f>
        <v>43294.3958564815</v>
      </c>
      <c r="O4553" s="0" t="n">
        <v>97.286</v>
      </c>
      <c r="P4553" s="0" t="n">
        <v>4.424063</v>
      </c>
      <c r="Q4553" s="0" t="s">
        <v>289</v>
      </c>
    </row>
    <row r="4554" customFormat="false" ht="15" hidden="false" customHeight="false" outlineLevel="0" collapsed="false">
      <c r="A4554" s="0" t="s">
        <v>3020</v>
      </c>
      <c r="B4554" s="0" t="s">
        <v>289</v>
      </c>
      <c r="C4554" s="0" t="s">
        <v>325</v>
      </c>
      <c r="D4554" s="0" t="n">
        <v>20180713</v>
      </c>
      <c r="E4554" s="0" t="s">
        <v>3091</v>
      </c>
      <c r="F4554" s="0" t="n">
        <v>500000</v>
      </c>
      <c r="G4554" s="0" t="n">
        <v>97.286</v>
      </c>
      <c r="H4554" s="0" t="n">
        <v>4.424063</v>
      </c>
      <c r="J4554" s="224" t="n">
        <f aca="false">ROUND(D4554/10000,0)</f>
        <v>2018</v>
      </c>
      <c r="K4554" s="224" t="n">
        <f aca="false">ROUND((D4554-J4554*10000)/100,0)</f>
        <v>7</v>
      </c>
      <c r="L4554" s="224" t="n">
        <f aca="false">D4554-J4554*10000-K4554*100</f>
        <v>13</v>
      </c>
      <c r="M4554" s="325" t="n">
        <f aca="false">DATE(J4554,K4554,L4554)</f>
        <v>43294</v>
      </c>
      <c r="N4554" s="222" t="n">
        <f aca="false">M4554+E4554</f>
        <v>43294.3958564815</v>
      </c>
      <c r="O4554" s="0" t="n">
        <v>97.286</v>
      </c>
      <c r="P4554" s="0" t="n">
        <v>4.424063</v>
      </c>
      <c r="Q4554" s="0" t="s">
        <v>289</v>
      </c>
    </row>
    <row r="4555" customFormat="false" ht="15" hidden="false" customHeight="false" outlineLevel="0" collapsed="false">
      <c r="A4555" s="0" t="s">
        <v>3020</v>
      </c>
      <c r="B4555" s="0" t="s">
        <v>289</v>
      </c>
      <c r="C4555" s="0" t="s">
        <v>325</v>
      </c>
      <c r="D4555" s="0" t="n">
        <v>20180713</v>
      </c>
      <c r="E4555" s="0" t="s">
        <v>3091</v>
      </c>
      <c r="F4555" s="0" t="n">
        <v>500000</v>
      </c>
      <c r="G4555" s="0" t="n">
        <v>97.286</v>
      </c>
      <c r="H4555" s="0" t="n">
        <v>4.424063</v>
      </c>
      <c r="J4555" s="224" t="n">
        <f aca="false">ROUND(D4555/10000,0)</f>
        <v>2018</v>
      </c>
      <c r="K4555" s="224" t="n">
        <f aca="false">ROUND((D4555-J4555*10000)/100,0)</f>
        <v>7</v>
      </c>
      <c r="L4555" s="224" t="n">
        <f aca="false">D4555-J4555*10000-K4555*100</f>
        <v>13</v>
      </c>
      <c r="M4555" s="325" t="n">
        <f aca="false">DATE(J4555,K4555,L4555)</f>
        <v>43294</v>
      </c>
      <c r="N4555" s="222" t="n">
        <f aca="false">M4555+E4555</f>
        <v>43294.3958564815</v>
      </c>
      <c r="O4555" s="0" t="n">
        <v>97.286</v>
      </c>
      <c r="P4555" s="0" t="n">
        <v>4.424063</v>
      </c>
      <c r="Q4555" s="0" t="s">
        <v>289</v>
      </c>
    </row>
    <row r="4556" customFormat="false" ht="15" hidden="false" customHeight="false" outlineLevel="0" collapsed="false">
      <c r="A4556" s="0" t="s">
        <v>3020</v>
      </c>
      <c r="B4556" s="0" t="s">
        <v>289</v>
      </c>
      <c r="C4556" s="0" t="s">
        <v>325</v>
      </c>
      <c r="D4556" s="0" t="n">
        <v>20180713</v>
      </c>
      <c r="E4556" s="0" t="s">
        <v>3092</v>
      </c>
      <c r="F4556" s="0" t="n">
        <v>30000</v>
      </c>
      <c r="G4556" s="0" t="n">
        <v>98.258</v>
      </c>
      <c r="H4556" s="0" t="n">
        <v>4.252276</v>
      </c>
      <c r="J4556" s="224" t="n">
        <f aca="false">ROUND(D4556/10000,0)</f>
        <v>2018</v>
      </c>
      <c r="K4556" s="224" t="n">
        <f aca="false">ROUND((D4556-J4556*10000)/100,0)</f>
        <v>7</v>
      </c>
      <c r="L4556" s="224" t="n">
        <f aca="false">D4556-J4556*10000-K4556*100</f>
        <v>13</v>
      </c>
      <c r="M4556" s="325" t="n">
        <f aca="false">DATE(J4556,K4556,L4556)</f>
        <v>43294</v>
      </c>
      <c r="N4556" s="222" t="n">
        <f aca="false">M4556+E4556</f>
        <v>43294.4582060185</v>
      </c>
      <c r="O4556" s="0" t="n">
        <v>98.258</v>
      </c>
      <c r="P4556" s="0" t="n">
        <v>4.252276</v>
      </c>
      <c r="Q4556" s="0" t="s">
        <v>289</v>
      </c>
    </row>
    <row r="4557" customFormat="false" ht="15" hidden="false" customHeight="false" outlineLevel="0" collapsed="false">
      <c r="A4557" s="0" t="s">
        <v>3020</v>
      </c>
      <c r="B4557" s="0" t="s">
        <v>289</v>
      </c>
      <c r="C4557" s="0" t="s">
        <v>325</v>
      </c>
      <c r="D4557" s="0" t="n">
        <v>20180713</v>
      </c>
      <c r="E4557" s="0" t="s">
        <v>3092</v>
      </c>
      <c r="F4557" s="0" t="n">
        <v>30000</v>
      </c>
      <c r="G4557" s="0" t="n">
        <v>98.408</v>
      </c>
      <c r="H4557" s="0" t="n">
        <v>4.225942</v>
      </c>
      <c r="J4557" s="224" t="n">
        <f aca="false">ROUND(D4557/10000,0)</f>
        <v>2018</v>
      </c>
      <c r="K4557" s="224" t="n">
        <f aca="false">ROUND((D4557-J4557*10000)/100,0)</f>
        <v>7</v>
      </c>
      <c r="L4557" s="224" t="n">
        <f aca="false">D4557-J4557*10000-K4557*100</f>
        <v>13</v>
      </c>
      <c r="M4557" s="325" t="n">
        <f aca="false">DATE(J4557,K4557,L4557)</f>
        <v>43294</v>
      </c>
      <c r="N4557" s="222" t="n">
        <f aca="false">M4557+E4557</f>
        <v>43294.4582060185</v>
      </c>
      <c r="O4557" s="0" t="n">
        <v>98.408</v>
      </c>
      <c r="P4557" s="0" t="n">
        <v>4.225942</v>
      </c>
      <c r="Q4557" s="0" t="s">
        <v>289</v>
      </c>
    </row>
    <row r="4558" customFormat="false" ht="15" hidden="false" customHeight="false" outlineLevel="0" collapsed="false">
      <c r="A4558" s="0" t="s">
        <v>3020</v>
      </c>
      <c r="B4558" s="0" t="s">
        <v>289</v>
      </c>
      <c r="C4558" s="0" t="s">
        <v>325</v>
      </c>
      <c r="D4558" s="0" t="n">
        <v>20180713</v>
      </c>
      <c r="E4558" s="0" t="s">
        <v>989</v>
      </c>
      <c r="F4558" s="0" t="n">
        <v>25000</v>
      </c>
      <c r="G4558" s="0" t="n">
        <v>97.748</v>
      </c>
      <c r="H4558" s="0" t="n">
        <v>4.342164</v>
      </c>
      <c r="J4558" s="224" t="n">
        <f aca="false">ROUND(D4558/10000,0)</f>
        <v>2018</v>
      </c>
      <c r="K4558" s="224" t="n">
        <f aca="false">ROUND((D4558-J4558*10000)/100,0)</f>
        <v>7</v>
      </c>
      <c r="L4558" s="224" t="n">
        <f aca="false">D4558-J4558*10000-K4558*100</f>
        <v>13</v>
      </c>
      <c r="M4558" s="325" t="n">
        <f aca="false">DATE(J4558,K4558,L4558)</f>
        <v>43294</v>
      </c>
      <c r="N4558" s="222" t="n">
        <f aca="false">M4558+E4558</f>
        <v>43294.6076041667</v>
      </c>
      <c r="O4558" s="0" t="n">
        <v>97.748</v>
      </c>
      <c r="P4558" s="0" t="n">
        <v>4.342164</v>
      </c>
      <c r="Q4558" s="0" t="s">
        <v>289</v>
      </c>
    </row>
    <row r="4559" customFormat="false" ht="15" hidden="false" customHeight="false" outlineLevel="0" collapsed="false">
      <c r="A4559" s="0" t="s">
        <v>3020</v>
      </c>
      <c r="B4559" s="0" t="s">
        <v>289</v>
      </c>
      <c r="C4559" s="0" t="s">
        <v>325</v>
      </c>
      <c r="D4559" s="0" t="n">
        <v>20180713</v>
      </c>
      <c r="E4559" s="0" t="s">
        <v>3093</v>
      </c>
      <c r="F4559" s="0" t="n">
        <v>25000</v>
      </c>
      <c r="G4559" s="0" t="n">
        <v>98.73</v>
      </c>
      <c r="H4559" s="0" t="n">
        <v>4.169567</v>
      </c>
      <c r="J4559" s="224" t="n">
        <f aca="false">ROUND(D4559/10000,0)</f>
        <v>2018</v>
      </c>
      <c r="K4559" s="224" t="n">
        <f aca="false">ROUND((D4559-J4559*10000)/100,0)</f>
        <v>7</v>
      </c>
      <c r="L4559" s="224" t="n">
        <f aca="false">D4559-J4559*10000-K4559*100</f>
        <v>13</v>
      </c>
      <c r="M4559" s="325" t="n">
        <f aca="false">DATE(J4559,K4559,L4559)</f>
        <v>43294</v>
      </c>
      <c r="N4559" s="222" t="n">
        <f aca="false">M4559+E4559</f>
        <v>43294.6080324074</v>
      </c>
      <c r="O4559" s="0" t="n">
        <v>98.73</v>
      </c>
      <c r="P4559" s="0" t="n">
        <v>4.169567</v>
      </c>
      <c r="Q4559" s="0" t="s">
        <v>289</v>
      </c>
    </row>
    <row r="4560" customFormat="false" ht="15" hidden="false" customHeight="false" outlineLevel="0" collapsed="false">
      <c r="A4560" s="0" t="s">
        <v>3020</v>
      </c>
      <c r="B4560" s="0" t="s">
        <v>289</v>
      </c>
      <c r="C4560" s="0" t="s">
        <v>325</v>
      </c>
      <c r="D4560" s="0" t="n">
        <v>20180713</v>
      </c>
      <c r="E4560" s="0" t="s">
        <v>3094</v>
      </c>
      <c r="F4560" s="0" t="n">
        <v>20000</v>
      </c>
      <c r="G4560" s="0" t="n">
        <v>98.315</v>
      </c>
      <c r="H4560" s="0" t="n">
        <v>4.242263</v>
      </c>
      <c r="J4560" s="224" t="n">
        <f aca="false">ROUND(D4560/10000,0)</f>
        <v>2018</v>
      </c>
      <c r="K4560" s="224" t="n">
        <f aca="false">ROUND((D4560-J4560*10000)/100,0)</f>
        <v>7</v>
      </c>
      <c r="L4560" s="224" t="n">
        <f aca="false">D4560-J4560*10000-K4560*100</f>
        <v>13</v>
      </c>
      <c r="M4560" s="325" t="n">
        <f aca="false">DATE(J4560,K4560,L4560)</f>
        <v>43294</v>
      </c>
      <c r="N4560" s="222" t="n">
        <f aca="false">M4560+E4560</f>
        <v>43294.6099537037</v>
      </c>
      <c r="O4560" s="0" t="n">
        <v>98.315</v>
      </c>
      <c r="P4560" s="0" t="n">
        <v>4.242263</v>
      </c>
      <c r="Q4560" s="0" t="s">
        <v>289</v>
      </c>
    </row>
    <row r="4561" customFormat="false" ht="15" hidden="false" customHeight="false" outlineLevel="0" collapsed="false">
      <c r="A4561" s="0" t="s">
        <v>3020</v>
      </c>
      <c r="B4561" s="0" t="s">
        <v>289</v>
      </c>
      <c r="C4561" s="0" t="s">
        <v>325</v>
      </c>
      <c r="D4561" s="0" t="n">
        <v>20180713</v>
      </c>
      <c r="E4561" s="0" t="s">
        <v>3094</v>
      </c>
      <c r="F4561" s="0" t="n">
        <v>20000</v>
      </c>
      <c r="G4561" s="0" t="n">
        <v>98.315</v>
      </c>
      <c r="H4561" s="0" t="n">
        <v>4.242263</v>
      </c>
      <c r="J4561" s="224" t="n">
        <f aca="false">ROUND(D4561/10000,0)</f>
        <v>2018</v>
      </c>
      <c r="K4561" s="224" t="n">
        <f aca="false">ROUND((D4561-J4561*10000)/100,0)</f>
        <v>7</v>
      </c>
      <c r="L4561" s="224" t="n">
        <f aca="false">D4561-J4561*10000-K4561*100</f>
        <v>13</v>
      </c>
      <c r="M4561" s="325" t="n">
        <f aca="false">DATE(J4561,K4561,L4561)</f>
        <v>43294</v>
      </c>
      <c r="N4561" s="222" t="n">
        <f aca="false">M4561+E4561</f>
        <v>43294.6099537037</v>
      </c>
      <c r="O4561" s="0" t="n">
        <v>98.315</v>
      </c>
      <c r="P4561" s="0" t="n">
        <v>4.242263</v>
      </c>
      <c r="Q4561" s="0" t="s">
        <v>289</v>
      </c>
    </row>
    <row r="4562" customFormat="false" ht="15" hidden="false" customHeight="false" outlineLevel="0" collapsed="false">
      <c r="A4562" s="0" t="s">
        <v>3020</v>
      </c>
      <c r="B4562" s="0" t="s">
        <v>289</v>
      </c>
      <c r="C4562" s="0" t="s">
        <v>325</v>
      </c>
      <c r="D4562" s="0" t="n">
        <v>20180713</v>
      </c>
      <c r="E4562" s="0" t="s">
        <v>3094</v>
      </c>
      <c r="F4562" s="0" t="n">
        <v>20000</v>
      </c>
      <c r="G4562" s="0" t="n">
        <v>98.315</v>
      </c>
      <c r="H4562" s="0" t="n">
        <v>4.242263</v>
      </c>
      <c r="J4562" s="224" t="n">
        <f aca="false">ROUND(D4562/10000,0)</f>
        <v>2018</v>
      </c>
      <c r="K4562" s="224" t="n">
        <f aca="false">ROUND((D4562-J4562*10000)/100,0)</f>
        <v>7</v>
      </c>
      <c r="L4562" s="224" t="n">
        <f aca="false">D4562-J4562*10000-K4562*100</f>
        <v>13</v>
      </c>
      <c r="M4562" s="325" t="n">
        <f aca="false">DATE(J4562,K4562,L4562)</f>
        <v>43294</v>
      </c>
      <c r="N4562" s="222" t="n">
        <f aca="false">M4562+E4562</f>
        <v>43294.6099537037</v>
      </c>
      <c r="O4562" s="0" t="n">
        <v>98.315</v>
      </c>
      <c r="P4562" s="0" t="n">
        <v>4.242263</v>
      </c>
      <c r="Q4562" s="0" t="s">
        <v>289</v>
      </c>
    </row>
    <row r="4563" customFormat="false" ht="15" hidden="false" customHeight="false" outlineLevel="0" collapsed="false">
      <c r="A4563" s="0" t="s">
        <v>3020</v>
      </c>
      <c r="B4563" s="0" t="s">
        <v>289</v>
      </c>
      <c r="C4563" s="0" t="s">
        <v>325</v>
      </c>
      <c r="D4563" s="0" t="n">
        <v>20180716</v>
      </c>
      <c r="E4563" s="0" t="s">
        <v>3095</v>
      </c>
      <c r="F4563" s="0" t="n">
        <v>400000</v>
      </c>
      <c r="G4563" s="0" t="n">
        <v>97.377</v>
      </c>
      <c r="H4563" s="0" t="n">
        <v>4.40807</v>
      </c>
      <c r="J4563" s="224" t="n">
        <f aca="false">ROUND(D4563/10000,0)</f>
        <v>2018</v>
      </c>
      <c r="K4563" s="224" t="n">
        <f aca="false">ROUND((D4563-J4563*10000)/100,0)</f>
        <v>7</v>
      </c>
      <c r="L4563" s="224" t="n">
        <f aca="false">D4563-J4563*10000-K4563*100</f>
        <v>16</v>
      </c>
      <c r="M4563" s="325" t="n">
        <f aca="false">DATE(J4563,K4563,L4563)</f>
        <v>43297</v>
      </c>
      <c r="N4563" s="222" t="n">
        <f aca="false">M4563+E4563</f>
        <v>43297.3675231481</v>
      </c>
      <c r="O4563" s="0" t="n">
        <v>97.377</v>
      </c>
      <c r="P4563" s="0" t="n">
        <v>4.40807</v>
      </c>
      <c r="Q4563" s="0" t="s">
        <v>289</v>
      </c>
    </row>
    <row r="4564" customFormat="false" ht="15" hidden="false" customHeight="false" outlineLevel="0" collapsed="false">
      <c r="A4564" s="0" t="s">
        <v>3020</v>
      </c>
      <c r="B4564" s="0" t="s">
        <v>289</v>
      </c>
      <c r="C4564" s="0" t="s">
        <v>325</v>
      </c>
      <c r="D4564" s="0" t="n">
        <v>20180716</v>
      </c>
      <c r="E4564" s="0" t="s">
        <v>3096</v>
      </c>
      <c r="F4564" s="0" t="n">
        <v>30000</v>
      </c>
      <c r="G4564" s="0" t="n">
        <v>97.271</v>
      </c>
      <c r="H4564" s="0" t="n">
        <v>4.426911</v>
      </c>
      <c r="J4564" s="224" t="n">
        <f aca="false">ROUND(D4564/10000,0)</f>
        <v>2018</v>
      </c>
      <c r="K4564" s="224" t="n">
        <f aca="false">ROUND((D4564-J4564*10000)/100,0)</f>
        <v>7</v>
      </c>
      <c r="L4564" s="224" t="n">
        <f aca="false">D4564-J4564*10000-K4564*100</f>
        <v>16</v>
      </c>
      <c r="M4564" s="325" t="n">
        <f aca="false">DATE(J4564,K4564,L4564)</f>
        <v>43297</v>
      </c>
      <c r="N4564" s="222" t="n">
        <f aca="false">M4564+E4564</f>
        <v>43297.3775694444</v>
      </c>
      <c r="O4564" s="0" t="n">
        <v>97.271</v>
      </c>
      <c r="P4564" s="0" t="n">
        <v>4.426911</v>
      </c>
      <c r="Q4564" s="0" t="s">
        <v>289</v>
      </c>
    </row>
    <row r="4565" customFormat="false" ht="15" hidden="false" customHeight="false" outlineLevel="0" collapsed="false">
      <c r="A4565" s="0" t="s">
        <v>3020</v>
      </c>
      <c r="B4565" s="0" t="s">
        <v>289</v>
      </c>
      <c r="C4565" s="0" t="s">
        <v>325</v>
      </c>
      <c r="D4565" s="0" t="n">
        <v>20180716</v>
      </c>
      <c r="E4565" s="0" t="s">
        <v>3096</v>
      </c>
      <c r="F4565" s="0" t="n">
        <v>30000</v>
      </c>
      <c r="G4565" s="0" t="n">
        <v>97.271</v>
      </c>
      <c r="H4565" s="0" t="n">
        <v>4.426911</v>
      </c>
      <c r="J4565" s="224" t="n">
        <f aca="false">ROUND(D4565/10000,0)</f>
        <v>2018</v>
      </c>
      <c r="K4565" s="224" t="n">
        <f aca="false">ROUND((D4565-J4565*10000)/100,0)</f>
        <v>7</v>
      </c>
      <c r="L4565" s="224" t="n">
        <f aca="false">D4565-J4565*10000-K4565*100</f>
        <v>16</v>
      </c>
      <c r="M4565" s="325" t="n">
        <f aca="false">DATE(J4565,K4565,L4565)</f>
        <v>43297</v>
      </c>
      <c r="N4565" s="222" t="n">
        <f aca="false">M4565+E4565</f>
        <v>43297.3775694444</v>
      </c>
      <c r="O4565" s="0" t="n">
        <v>97.271</v>
      </c>
      <c r="P4565" s="0" t="n">
        <v>4.426911</v>
      </c>
      <c r="Q4565" s="0" t="s">
        <v>289</v>
      </c>
    </row>
    <row r="4566" customFormat="false" ht="15" hidden="false" customHeight="false" outlineLevel="0" collapsed="false">
      <c r="A4566" s="0" t="s">
        <v>3020</v>
      </c>
      <c r="B4566" s="0" t="s">
        <v>289</v>
      </c>
      <c r="C4566" s="0" t="s">
        <v>325</v>
      </c>
      <c r="D4566" s="0" t="n">
        <v>20180716</v>
      </c>
      <c r="E4566" s="0" t="s">
        <v>3097</v>
      </c>
      <c r="F4566" s="0" t="n">
        <v>30000</v>
      </c>
      <c r="G4566" s="0" t="n">
        <v>97.271</v>
      </c>
      <c r="H4566" s="0" t="n">
        <v>4.426911</v>
      </c>
      <c r="J4566" s="224" t="n">
        <f aca="false">ROUND(D4566/10000,0)</f>
        <v>2018</v>
      </c>
      <c r="K4566" s="224" t="n">
        <f aca="false">ROUND((D4566-J4566*10000)/100,0)</f>
        <v>7</v>
      </c>
      <c r="L4566" s="224" t="n">
        <f aca="false">D4566-J4566*10000-K4566*100</f>
        <v>16</v>
      </c>
      <c r="M4566" s="325" t="n">
        <f aca="false">DATE(J4566,K4566,L4566)</f>
        <v>43297</v>
      </c>
      <c r="N4566" s="222" t="n">
        <f aca="false">M4566+E4566</f>
        <v>43297.3777199074</v>
      </c>
      <c r="O4566" s="0" t="n">
        <v>97.271</v>
      </c>
      <c r="P4566" s="0" t="n">
        <v>4.426911</v>
      </c>
      <c r="Q4566" s="0" t="s">
        <v>289</v>
      </c>
    </row>
    <row r="4567" customFormat="false" ht="15" hidden="false" customHeight="false" outlineLevel="0" collapsed="false">
      <c r="A4567" s="0" t="s">
        <v>3020</v>
      </c>
      <c r="B4567" s="0" t="s">
        <v>289</v>
      </c>
      <c r="C4567" s="0" t="s">
        <v>325</v>
      </c>
      <c r="D4567" s="0" t="n">
        <v>20180716</v>
      </c>
      <c r="E4567" s="0" t="s">
        <v>3098</v>
      </c>
      <c r="F4567" s="0" t="n">
        <v>208000</v>
      </c>
      <c r="G4567" s="0" t="n">
        <v>97.186</v>
      </c>
      <c r="H4567" s="0" t="n">
        <v>4.442037</v>
      </c>
      <c r="J4567" s="224" t="n">
        <f aca="false">ROUND(D4567/10000,0)</f>
        <v>2018</v>
      </c>
      <c r="K4567" s="224" t="n">
        <f aca="false">ROUND((D4567-J4567*10000)/100,0)</f>
        <v>7</v>
      </c>
      <c r="L4567" s="224" t="n">
        <f aca="false">D4567-J4567*10000-K4567*100</f>
        <v>16</v>
      </c>
      <c r="M4567" s="325" t="n">
        <f aca="false">DATE(J4567,K4567,L4567)</f>
        <v>43297</v>
      </c>
      <c r="N4567" s="222" t="n">
        <f aca="false">M4567+E4567</f>
        <v>43297.4086574074</v>
      </c>
      <c r="O4567" s="0" t="n">
        <v>97.186</v>
      </c>
      <c r="P4567" s="0" t="n">
        <v>4.442037</v>
      </c>
      <c r="Q4567" s="0" t="s">
        <v>289</v>
      </c>
    </row>
    <row r="4568" customFormat="false" ht="15" hidden="false" customHeight="false" outlineLevel="0" collapsed="false">
      <c r="A4568" s="0" t="s">
        <v>3020</v>
      </c>
      <c r="B4568" s="0" t="s">
        <v>289</v>
      </c>
      <c r="C4568" s="0" t="s">
        <v>325</v>
      </c>
      <c r="D4568" s="0" t="n">
        <v>20180716</v>
      </c>
      <c r="E4568" s="0" t="s">
        <v>3098</v>
      </c>
      <c r="F4568" s="0" t="n">
        <v>208000</v>
      </c>
      <c r="G4568" s="0" t="n">
        <v>97.186</v>
      </c>
      <c r="H4568" s="0" t="n">
        <v>4.442037</v>
      </c>
      <c r="J4568" s="224" t="n">
        <f aca="false">ROUND(D4568/10000,0)</f>
        <v>2018</v>
      </c>
      <c r="K4568" s="224" t="n">
        <f aca="false">ROUND((D4568-J4568*10000)/100,0)</f>
        <v>7</v>
      </c>
      <c r="L4568" s="224" t="n">
        <f aca="false">D4568-J4568*10000-K4568*100</f>
        <v>16</v>
      </c>
      <c r="M4568" s="325" t="n">
        <f aca="false">DATE(J4568,K4568,L4568)</f>
        <v>43297</v>
      </c>
      <c r="N4568" s="222" t="n">
        <f aca="false">M4568+E4568</f>
        <v>43297.4086574074</v>
      </c>
      <c r="O4568" s="0" t="n">
        <v>97.186</v>
      </c>
      <c r="P4568" s="0" t="n">
        <v>4.442037</v>
      </c>
      <c r="Q4568" s="0" t="s">
        <v>289</v>
      </c>
    </row>
    <row r="4569" customFormat="false" ht="15" hidden="false" customHeight="false" outlineLevel="0" collapsed="false">
      <c r="A4569" s="0" t="s">
        <v>3020</v>
      </c>
      <c r="B4569" s="0" t="s">
        <v>289</v>
      </c>
      <c r="C4569" s="0" t="s">
        <v>325</v>
      </c>
      <c r="D4569" s="0" t="n">
        <v>20180716</v>
      </c>
      <c r="E4569" s="0" t="s">
        <v>3099</v>
      </c>
      <c r="F4569" s="0" t="n">
        <v>50000</v>
      </c>
      <c r="G4569" s="0" t="n">
        <v>97.142</v>
      </c>
      <c r="H4569" s="0" t="n">
        <v>4.449873</v>
      </c>
      <c r="J4569" s="224" t="n">
        <f aca="false">ROUND(D4569/10000,0)</f>
        <v>2018</v>
      </c>
      <c r="K4569" s="224" t="n">
        <f aca="false">ROUND((D4569-J4569*10000)/100,0)</f>
        <v>7</v>
      </c>
      <c r="L4569" s="224" t="n">
        <f aca="false">D4569-J4569*10000-K4569*100</f>
        <v>16</v>
      </c>
      <c r="M4569" s="325" t="n">
        <f aca="false">DATE(J4569,K4569,L4569)</f>
        <v>43297</v>
      </c>
      <c r="N4569" s="222" t="n">
        <f aca="false">M4569+E4569</f>
        <v>43297.4421180556</v>
      </c>
      <c r="O4569" s="0" t="n">
        <v>97.142</v>
      </c>
      <c r="P4569" s="0" t="n">
        <v>4.449873</v>
      </c>
      <c r="Q4569" s="0" t="s">
        <v>289</v>
      </c>
    </row>
    <row r="4570" customFormat="false" ht="15" hidden="false" customHeight="false" outlineLevel="0" collapsed="false">
      <c r="A4570" s="0" t="s">
        <v>3020</v>
      </c>
      <c r="B4570" s="0" t="s">
        <v>289</v>
      </c>
      <c r="C4570" s="0" t="s">
        <v>325</v>
      </c>
      <c r="D4570" s="0" t="n">
        <v>20180716</v>
      </c>
      <c r="E4570" s="0" t="s">
        <v>3100</v>
      </c>
      <c r="F4570" s="0" t="n">
        <v>75000</v>
      </c>
      <c r="G4570" s="0" t="n">
        <v>97.709</v>
      </c>
      <c r="H4570" s="0" t="n">
        <v>4.349213</v>
      </c>
      <c r="J4570" s="224" t="n">
        <f aca="false">ROUND(D4570/10000,0)</f>
        <v>2018</v>
      </c>
      <c r="K4570" s="224" t="n">
        <f aca="false">ROUND((D4570-J4570*10000)/100,0)</f>
        <v>7</v>
      </c>
      <c r="L4570" s="224" t="n">
        <f aca="false">D4570-J4570*10000-K4570*100</f>
        <v>16</v>
      </c>
      <c r="M4570" s="325" t="n">
        <f aca="false">DATE(J4570,K4570,L4570)</f>
        <v>43297</v>
      </c>
      <c r="N4570" s="222" t="n">
        <f aca="false">M4570+E4570</f>
        <v>43297.4925925926</v>
      </c>
      <c r="O4570" s="0" t="n">
        <v>97.709</v>
      </c>
      <c r="P4570" s="0" t="n">
        <v>4.349213</v>
      </c>
      <c r="Q4570" s="0" t="s">
        <v>289</v>
      </c>
    </row>
    <row r="4571" customFormat="false" ht="15" hidden="false" customHeight="false" outlineLevel="0" collapsed="false">
      <c r="A4571" s="0" t="s">
        <v>3020</v>
      </c>
      <c r="B4571" s="0" t="s">
        <v>289</v>
      </c>
      <c r="C4571" s="0" t="s">
        <v>325</v>
      </c>
      <c r="D4571" s="0" t="n">
        <v>20180716</v>
      </c>
      <c r="E4571" s="0" t="s">
        <v>3101</v>
      </c>
      <c r="F4571" s="0" t="n">
        <v>75000</v>
      </c>
      <c r="G4571" s="0" t="n">
        <v>97.709</v>
      </c>
      <c r="H4571" s="0" t="n">
        <v>4.349213</v>
      </c>
      <c r="J4571" s="224" t="n">
        <f aca="false">ROUND(D4571/10000,0)</f>
        <v>2018</v>
      </c>
      <c r="K4571" s="224" t="n">
        <f aca="false">ROUND((D4571-J4571*10000)/100,0)</f>
        <v>7</v>
      </c>
      <c r="L4571" s="224" t="n">
        <f aca="false">D4571-J4571*10000-K4571*100</f>
        <v>16</v>
      </c>
      <c r="M4571" s="325" t="n">
        <f aca="false">DATE(J4571,K4571,L4571)</f>
        <v>43297</v>
      </c>
      <c r="N4571" s="222" t="n">
        <f aca="false">M4571+E4571</f>
        <v>43297.492650463</v>
      </c>
      <c r="O4571" s="0" t="n">
        <v>97.709</v>
      </c>
      <c r="P4571" s="0" t="n">
        <v>4.349213</v>
      </c>
      <c r="Q4571" s="0" t="s">
        <v>289</v>
      </c>
    </row>
    <row r="4572" customFormat="false" ht="15" hidden="false" customHeight="false" outlineLevel="0" collapsed="false">
      <c r="A4572" s="0" t="s">
        <v>3020</v>
      </c>
      <c r="B4572" s="0" t="s">
        <v>289</v>
      </c>
      <c r="C4572" s="0" t="s">
        <v>325</v>
      </c>
      <c r="D4572" s="0" t="n">
        <v>20180716</v>
      </c>
      <c r="E4572" s="0" t="s">
        <v>3102</v>
      </c>
      <c r="F4572" s="0" t="n">
        <v>57000</v>
      </c>
      <c r="G4572" s="0" t="n">
        <v>97.947</v>
      </c>
      <c r="H4572" s="0" t="n">
        <v>4.307163</v>
      </c>
      <c r="J4572" s="224" t="n">
        <f aca="false">ROUND(D4572/10000,0)</f>
        <v>2018</v>
      </c>
      <c r="K4572" s="224" t="n">
        <f aca="false">ROUND((D4572-J4572*10000)/100,0)</f>
        <v>7</v>
      </c>
      <c r="L4572" s="224" t="n">
        <f aca="false">D4572-J4572*10000-K4572*100</f>
        <v>16</v>
      </c>
      <c r="M4572" s="325" t="n">
        <f aca="false">DATE(J4572,K4572,L4572)</f>
        <v>43297</v>
      </c>
      <c r="N4572" s="222" t="n">
        <f aca="false">M4572+E4572</f>
        <v>43297.5112615741</v>
      </c>
      <c r="O4572" s="0" t="n">
        <v>97.947</v>
      </c>
      <c r="P4572" s="0" t="n">
        <v>4.307163</v>
      </c>
      <c r="Q4572" s="0" t="s">
        <v>289</v>
      </c>
    </row>
    <row r="4573" customFormat="false" ht="15" hidden="false" customHeight="false" outlineLevel="0" collapsed="false">
      <c r="A4573" s="0" t="s">
        <v>3020</v>
      </c>
      <c r="B4573" s="0" t="s">
        <v>289</v>
      </c>
      <c r="C4573" s="0" t="s">
        <v>325</v>
      </c>
      <c r="D4573" s="0" t="n">
        <v>20180716</v>
      </c>
      <c r="E4573" s="0" t="s">
        <v>3103</v>
      </c>
      <c r="F4573" s="0" t="n">
        <v>1000000</v>
      </c>
      <c r="G4573" s="0" t="n">
        <v>97.175</v>
      </c>
      <c r="H4573" s="0" t="n">
        <v>4.443995</v>
      </c>
      <c r="J4573" s="224" t="n">
        <f aca="false">ROUND(D4573/10000,0)</f>
        <v>2018</v>
      </c>
      <c r="K4573" s="224" t="n">
        <f aca="false">ROUND((D4573-J4573*10000)/100,0)</f>
        <v>7</v>
      </c>
      <c r="L4573" s="224" t="n">
        <f aca="false">D4573-J4573*10000-K4573*100</f>
        <v>16</v>
      </c>
      <c r="M4573" s="325" t="n">
        <f aca="false">DATE(J4573,K4573,L4573)</f>
        <v>43297</v>
      </c>
      <c r="N4573" s="222" t="n">
        <f aca="false">M4573+E4573</f>
        <v>43297.5586458333</v>
      </c>
      <c r="O4573" s="0" t="n">
        <v>97.175</v>
      </c>
      <c r="P4573" s="0" t="n">
        <v>4.443995</v>
      </c>
      <c r="Q4573" s="0" t="s">
        <v>289</v>
      </c>
    </row>
    <row r="4574" customFormat="false" ht="15" hidden="false" customHeight="false" outlineLevel="0" collapsed="false">
      <c r="A4574" s="0" t="s">
        <v>3020</v>
      </c>
      <c r="B4574" s="0" t="s">
        <v>289</v>
      </c>
      <c r="C4574" s="0" t="s">
        <v>325</v>
      </c>
      <c r="D4574" s="0" t="n">
        <v>20180716</v>
      </c>
      <c r="E4574" s="0" t="s">
        <v>3104</v>
      </c>
      <c r="F4574" s="0" t="n">
        <v>500000</v>
      </c>
      <c r="G4574" s="0" t="n">
        <v>98.375</v>
      </c>
      <c r="H4574" s="0" t="n">
        <v>4.231841</v>
      </c>
      <c r="J4574" s="224" t="n">
        <f aca="false">ROUND(D4574/10000,0)</f>
        <v>2018</v>
      </c>
      <c r="K4574" s="224" t="n">
        <f aca="false">ROUND((D4574-J4574*10000)/100,0)</f>
        <v>7</v>
      </c>
      <c r="L4574" s="224" t="n">
        <f aca="false">D4574-J4574*10000-K4574*100</f>
        <v>16</v>
      </c>
      <c r="M4574" s="325" t="n">
        <f aca="false">DATE(J4574,K4574,L4574)</f>
        <v>43297</v>
      </c>
      <c r="N4574" s="222" t="n">
        <f aca="false">M4574+E4574</f>
        <v>43297.5635069445</v>
      </c>
      <c r="O4574" s="0" t="n">
        <v>98.375</v>
      </c>
      <c r="P4574" s="0" t="n">
        <v>4.231841</v>
      </c>
      <c r="Q4574" s="0" t="s">
        <v>289</v>
      </c>
    </row>
    <row r="4575" customFormat="false" ht="15" hidden="false" customHeight="false" outlineLevel="0" collapsed="false">
      <c r="A4575" s="0" t="s">
        <v>3020</v>
      </c>
      <c r="B4575" s="0" t="s">
        <v>289</v>
      </c>
      <c r="C4575" s="0" t="s">
        <v>325</v>
      </c>
      <c r="D4575" s="0" t="n">
        <v>20180716</v>
      </c>
      <c r="E4575" s="0" t="s">
        <v>3104</v>
      </c>
      <c r="F4575" s="0" t="n">
        <v>500000</v>
      </c>
      <c r="G4575" s="0" t="n">
        <v>98.375</v>
      </c>
      <c r="H4575" s="0" t="n">
        <v>4.231841</v>
      </c>
      <c r="J4575" s="224" t="n">
        <f aca="false">ROUND(D4575/10000,0)</f>
        <v>2018</v>
      </c>
      <c r="K4575" s="224" t="n">
        <f aca="false">ROUND((D4575-J4575*10000)/100,0)</f>
        <v>7</v>
      </c>
      <c r="L4575" s="224" t="n">
        <f aca="false">D4575-J4575*10000-K4575*100</f>
        <v>16</v>
      </c>
      <c r="M4575" s="325" t="n">
        <f aca="false">DATE(J4575,K4575,L4575)</f>
        <v>43297</v>
      </c>
      <c r="N4575" s="222" t="n">
        <f aca="false">M4575+E4575</f>
        <v>43297.5635069445</v>
      </c>
      <c r="O4575" s="0" t="n">
        <v>98.375</v>
      </c>
      <c r="P4575" s="0" t="n">
        <v>4.231841</v>
      </c>
      <c r="Q4575" s="0" t="s">
        <v>289</v>
      </c>
    </row>
    <row r="4576" customFormat="false" ht="15" hidden="false" customHeight="false" outlineLevel="0" collapsed="false">
      <c r="A4576" s="0" t="s">
        <v>3020</v>
      </c>
      <c r="B4576" s="0" t="s">
        <v>289</v>
      </c>
      <c r="C4576" s="0" t="s">
        <v>325</v>
      </c>
      <c r="D4576" s="0" t="n">
        <v>20180716</v>
      </c>
      <c r="E4576" s="0" t="s">
        <v>3105</v>
      </c>
      <c r="F4576" s="0" t="n">
        <v>20000</v>
      </c>
      <c r="G4576" s="0" t="n">
        <v>97.947</v>
      </c>
      <c r="H4576" s="0" t="n">
        <v>4.307163</v>
      </c>
      <c r="J4576" s="224" t="n">
        <f aca="false">ROUND(D4576/10000,0)</f>
        <v>2018</v>
      </c>
      <c r="K4576" s="224" t="n">
        <f aca="false">ROUND((D4576-J4576*10000)/100,0)</f>
        <v>7</v>
      </c>
      <c r="L4576" s="224" t="n">
        <f aca="false">D4576-J4576*10000-K4576*100</f>
        <v>16</v>
      </c>
      <c r="M4576" s="325" t="n">
        <f aca="false">DATE(J4576,K4576,L4576)</f>
        <v>43297</v>
      </c>
      <c r="N4576" s="222" t="n">
        <f aca="false">M4576+E4576</f>
        <v>43297.5741435185</v>
      </c>
      <c r="O4576" s="0" t="n">
        <v>97.947</v>
      </c>
      <c r="P4576" s="0" t="n">
        <v>4.307163</v>
      </c>
      <c r="Q4576" s="0" t="s">
        <v>289</v>
      </c>
    </row>
    <row r="4577" customFormat="false" ht="15" hidden="false" customHeight="false" outlineLevel="0" collapsed="false">
      <c r="A4577" s="0" t="s">
        <v>3020</v>
      </c>
      <c r="B4577" s="0" t="s">
        <v>289</v>
      </c>
      <c r="C4577" s="0" t="s">
        <v>325</v>
      </c>
      <c r="D4577" s="0" t="n">
        <v>20180716</v>
      </c>
      <c r="E4577" s="0" t="s">
        <v>3105</v>
      </c>
      <c r="F4577" s="0" t="n">
        <v>20000</v>
      </c>
      <c r="G4577" s="0" t="n">
        <v>97.947</v>
      </c>
      <c r="H4577" s="0" t="n">
        <v>4.307163</v>
      </c>
      <c r="J4577" s="224" t="n">
        <f aca="false">ROUND(D4577/10000,0)</f>
        <v>2018</v>
      </c>
      <c r="K4577" s="224" t="n">
        <f aca="false">ROUND((D4577-J4577*10000)/100,0)</f>
        <v>7</v>
      </c>
      <c r="L4577" s="224" t="n">
        <f aca="false">D4577-J4577*10000-K4577*100</f>
        <v>16</v>
      </c>
      <c r="M4577" s="325" t="n">
        <f aca="false">DATE(J4577,K4577,L4577)</f>
        <v>43297</v>
      </c>
      <c r="N4577" s="222" t="n">
        <f aca="false">M4577+E4577</f>
        <v>43297.5741435185</v>
      </c>
      <c r="O4577" s="0" t="n">
        <v>97.947</v>
      </c>
      <c r="P4577" s="0" t="n">
        <v>4.307163</v>
      </c>
      <c r="Q4577" s="0" t="s">
        <v>289</v>
      </c>
    </row>
    <row r="4578" customFormat="false" ht="15" hidden="false" customHeight="false" outlineLevel="0" collapsed="false">
      <c r="A4578" s="0" t="s">
        <v>3020</v>
      </c>
      <c r="B4578" s="0" t="s">
        <v>289</v>
      </c>
      <c r="C4578" s="0" t="s">
        <v>325</v>
      </c>
      <c r="D4578" s="0" t="n">
        <v>20180716</v>
      </c>
      <c r="E4578" s="0" t="s">
        <v>3106</v>
      </c>
      <c r="F4578" s="0" t="s">
        <v>575</v>
      </c>
      <c r="G4578" s="0" t="n">
        <v>97.169</v>
      </c>
      <c r="H4578" s="0" t="n">
        <v>4.445064</v>
      </c>
      <c r="J4578" s="224" t="n">
        <f aca="false">ROUND(D4578/10000,0)</f>
        <v>2018</v>
      </c>
      <c r="K4578" s="224" t="n">
        <f aca="false">ROUND((D4578-J4578*10000)/100,0)</f>
        <v>7</v>
      </c>
      <c r="L4578" s="224" t="n">
        <f aca="false">D4578-J4578*10000-K4578*100</f>
        <v>16</v>
      </c>
      <c r="M4578" s="325" t="n">
        <f aca="false">DATE(J4578,K4578,L4578)</f>
        <v>43297</v>
      </c>
      <c r="N4578" s="222" t="n">
        <f aca="false">M4578+E4578</f>
        <v>43297.5766435185</v>
      </c>
      <c r="O4578" s="0" t="n">
        <v>97.169</v>
      </c>
      <c r="P4578" s="0" t="n">
        <v>4.445064</v>
      </c>
      <c r="Q4578" s="0" t="s">
        <v>289</v>
      </c>
    </row>
    <row r="4579" customFormat="false" ht="15" hidden="false" customHeight="false" outlineLevel="0" collapsed="false">
      <c r="A4579" s="0" t="s">
        <v>3020</v>
      </c>
      <c r="B4579" s="0" t="s">
        <v>289</v>
      </c>
      <c r="C4579" s="0" t="s">
        <v>325</v>
      </c>
      <c r="D4579" s="0" t="n">
        <v>20180716</v>
      </c>
      <c r="E4579" s="0" t="s">
        <v>3107</v>
      </c>
      <c r="F4579" s="0" t="n">
        <v>10000</v>
      </c>
      <c r="G4579" s="0" t="n">
        <v>97.89</v>
      </c>
      <c r="H4579" s="0" t="n">
        <v>4.317223</v>
      </c>
      <c r="J4579" s="224" t="n">
        <f aca="false">ROUND(D4579/10000,0)</f>
        <v>2018</v>
      </c>
      <c r="K4579" s="224" t="n">
        <f aca="false">ROUND((D4579-J4579*10000)/100,0)</f>
        <v>7</v>
      </c>
      <c r="L4579" s="224" t="n">
        <f aca="false">D4579-J4579*10000-K4579*100</f>
        <v>16</v>
      </c>
      <c r="M4579" s="325" t="n">
        <f aca="false">DATE(J4579,K4579,L4579)</f>
        <v>43297</v>
      </c>
      <c r="N4579" s="222" t="n">
        <f aca="false">M4579+E4579</f>
        <v>43297.6326967593</v>
      </c>
      <c r="O4579" s="0" t="n">
        <v>97.89</v>
      </c>
      <c r="P4579" s="0" t="n">
        <v>4.317223</v>
      </c>
      <c r="Q4579" s="0" t="s">
        <v>289</v>
      </c>
    </row>
    <row r="4580" customFormat="false" ht="15" hidden="false" customHeight="false" outlineLevel="0" collapsed="false">
      <c r="A4580" s="0" t="s">
        <v>3020</v>
      </c>
      <c r="B4580" s="0" t="s">
        <v>289</v>
      </c>
      <c r="C4580" s="0" t="s">
        <v>325</v>
      </c>
      <c r="D4580" s="0" t="n">
        <v>20180716</v>
      </c>
      <c r="E4580" s="0" t="s">
        <v>3107</v>
      </c>
      <c r="F4580" s="0" t="n">
        <v>10000</v>
      </c>
      <c r="G4580" s="0" t="n">
        <v>97.89</v>
      </c>
      <c r="H4580" s="0" t="n">
        <v>4.317223</v>
      </c>
      <c r="J4580" s="224" t="n">
        <f aca="false">ROUND(D4580/10000,0)</f>
        <v>2018</v>
      </c>
      <c r="K4580" s="224" t="n">
        <f aca="false">ROUND((D4580-J4580*10000)/100,0)</f>
        <v>7</v>
      </c>
      <c r="L4580" s="224" t="n">
        <f aca="false">D4580-J4580*10000-K4580*100</f>
        <v>16</v>
      </c>
      <c r="M4580" s="325" t="n">
        <f aca="false">DATE(J4580,K4580,L4580)</f>
        <v>43297</v>
      </c>
      <c r="N4580" s="222" t="n">
        <f aca="false">M4580+E4580</f>
        <v>43297.6326967593</v>
      </c>
      <c r="O4580" s="0" t="n">
        <v>97.89</v>
      </c>
      <c r="P4580" s="0" t="n">
        <v>4.317223</v>
      </c>
      <c r="Q4580" s="0" t="s">
        <v>289</v>
      </c>
    </row>
    <row r="4581" customFormat="false" ht="15" hidden="false" customHeight="false" outlineLevel="0" collapsed="false">
      <c r="A4581" s="0" t="s">
        <v>3020</v>
      </c>
      <c r="B4581" s="0" t="s">
        <v>289</v>
      </c>
      <c r="C4581" s="0" t="s">
        <v>325</v>
      </c>
      <c r="D4581" s="0" t="n">
        <v>20180716</v>
      </c>
      <c r="E4581" s="0" t="s">
        <v>3108</v>
      </c>
      <c r="F4581" s="0" t="n">
        <v>20000</v>
      </c>
      <c r="G4581" s="0" t="n">
        <v>98.06</v>
      </c>
      <c r="H4581" s="0" t="n">
        <v>4.287239</v>
      </c>
      <c r="J4581" s="224" t="n">
        <f aca="false">ROUND(D4581/10000,0)</f>
        <v>2018</v>
      </c>
      <c r="K4581" s="224" t="n">
        <f aca="false">ROUND((D4581-J4581*10000)/100,0)</f>
        <v>7</v>
      </c>
      <c r="L4581" s="224" t="n">
        <f aca="false">D4581-J4581*10000-K4581*100</f>
        <v>16</v>
      </c>
      <c r="M4581" s="325" t="n">
        <f aca="false">DATE(J4581,K4581,L4581)</f>
        <v>43297</v>
      </c>
      <c r="N4581" s="222" t="n">
        <f aca="false">M4581+E4581</f>
        <v>43297.634537037</v>
      </c>
      <c r="O4581" s="0" t="n">
        <v>98.06</v>
      </c>
      <c r="P4581" s="0" t="n">
        <v>4.287239</v>
      </c>
      <c r="Q4581" s="0" t="s">
        <v>289</v>
      </c>
    </row>
    <row r="4582" customFormat="false" ht="15" hidden="false" customHeight="false" outlineLevel="0" collapsed="false">
      <c r="A4582" s="0" t="s">
        <v>3020</v>
      </c>
      <c r="B4582" s="0" t="s">
        <v>289</v>
      </c>
      <c r="C4582" s="0" t="s">
        <v>325</v>
      </c>
      <c r="D4582" s="0" t="n">
        <v>20180716</v>
      </c>
      <c r="E4582" s="0" t="s">
        <v>3108</v>
      </c>
      <c r="F4582" s="0" t="n">
        <v>20000</v>
      </c>
      <c r="G4582" s="0" t="n">
        <v>99.481</v>
      </c>
      <c r="H4582" s="0" t="n">
        <v>4.03895</v>
      </c>
      <c r="J4582" s="224" t="n">
        <f aca="false">ROUND(D4582/10000,0)</f>
        <v>2018</v>
      </c>
      <c r="K4582" s="224" t="n">
        <f aca="false">ROUND((D4582-J4582*10000)/100,0)</f>
        <v>7</v>
      </c>
      <c r="L4582" s="224" t="n">
        <f aca="false">D4582-J4582*10000-K4582*100</f>
        <v>16</v>
      </c>
      <c r="M4582" s="325" t="n">
        <f aca="false">DATE(J4582,K4582,L4582)</f>
        <v>43297</v>
      </c>
      <c r="N4582" s="222" t="n">
        <f aca="false">M4582+E4582</f>
        <v>43297.634537037</v>
      </c>
      <c r="O4582" s="0" t="n">
        <v>99.481</v>
      </c>
      <c r="P4582" s="0" t="n">
        <v>4.03895</v>
      </c>
      <c r="Q4582" s="0" t="s">
        <v>289</v>
      </c>
    </row>
    <row r="4583" customFormat="false" ht="15" hidden="false" customHeight="false" outlineLevel="0" collapsed="false">
      <c r="A4583" s="0" t="s">
        <v>3020</v>
      </c>
      <c r="B4583" s="0" t="s">
        <v>289</v>
      </c>
      <c r="C4583" s="0" t="s">
        <v>325</v>
      </c>
      <c r="D4583" s="0" t="n">
        <v>20180717</v>
      </c>
      <c r="E4583" s="0" t="s">
        <v>3109</v>
      </c>
      <c r="F4583" s="0" t="n">
        <v>25000</v>
      </c>
      <c r="G4583" s="0" t="n">
        <v>97.4897</v>
      </c>
      <c r="H4583" s="0" t="n">
        <v>4.388232</v>
      </c>
      <c r="J4583" s="224" t="n">
        <f aca="false">ROUND(D4583/10000,0)</f>
        <v>2018</v>
      </c>
      <c r="K4583" s="224" t="n">
        <f aca="false">ROUND((D4583-J4583*10000)/100,0)</f>
        <v>7</v>
      </c>
      <c r="L4583" s="224" t="n">
        <f aca="false">D4583-J4583*10000-K4583*100</f>
        <v>17</v>
      </c>
      <c r="M4583" s="325" t="n">
        <f aca="false">DATE(J4583,K4583,L4583)</f>
        <v>43298</v>
      </c>
      <c r="N4583" s="222" t="n">
        <f aca="false">M4583+E4583</f>
        <v>43298.4525925926</v>
      </c>
      <c r="O4583" s="0" t="n">
        <v>97.4897</v>
      </c>
      <c r="P4583" s="0" t="n">
        <v>4.388232</v>
      </c>
      <c r="Q4583" s="0" t="s">
        <v>289</v>
      </c>
    </row>
    <row r="4584" customFormat="false" ht="15" hidden="false" customHeight="false" outlineLevel="0" collapsed="false">
      <c r="A4584" s="0" t="s">
        <v>3020</v>
      </c>
      <c r="B4584" s="0" t="s">
        <v>289</v>
      </c>
      <c r="C4584" s="0" t="s">
        <v>325</v>
      </c>
      <c r="D4584" s="0" t="n">
        <v>20180717</v>
      </c>
      <c r="E4584" s="0" t="s">
        <v>3110</v>
      </c>
      <c r="F4584" s="0" t="n">
        <v>25000</v>
      </c>
      <c r="G4584" s="0" t="n">
        <v>99.0737</v>
      </c>
      <c r="H4584" s="0" t="n">
        <v>4.109759</v>
      </c>
      <c r="J4584" s="224" t="n">
        <f aca="false">ROUND(D4584/10000,0)</f>
        <v>2018</v>
      </c>
      <c r="K4584" s="224" t="n">
        <f aca="false">ROUND((D4584-J4584*10000)/100,0)</f>
        <v>7</v>
      </c>
      <c r="L4584" s="224" t="n">
        <f aca="false">D4584-J4584*10000-K4584*100</f>
        <v>17</v>
      </c>
      <c r="M4584" s="325" t="n">
        <f aca="false">DATE(J4584,K4584,L4584)</f>
        <v>43298</v>
      </c>
      <c r="N4584" s="222" t="n">
        <f aca="false">M4584+E4584</f>
        <v>43298.4526041667</v>
      </c>
      <c r="O4584" s="0" t="n">
        <v>99.0737</v>
      </c>
      <c r="P4584" s="0" t="n">
        <v>4.109759</v>
      </c>
      <c r="Q4584" s="0" t="s">
        <v>289</v>
      </c>
    </row>
    <row r="4585" customFormat="false" ht="15" hidden="false" customHeight="false" outlineLevel="0" collapsed="false">
      <c r="A4585" s="0" t="s">
        <v>3020</v>
      </c>
      <c r="B4585" s="0" t="s">
        <v>289</v>
      </c>
      <c r="C4585" s="0" t="s">
        <v>325</v>
      </c>
      <c r="D4585" s="0" t="n">
        <v>20180717</v>
      </c>
      <c r="E4585" s="0" t="s">
        <v>3111</v>
      </c>
      <c r="F4585" s="0" t="n">
        <v>500000</v>
      </c>
      <c r="G4585" s="0" t="n">
        <v>97.316</v>
      </c>
      <c r="H4585" s="0" t="n">
        <v>4.419089</v>
      </c>
      <c r="J4585" s="224" t="n">
        <f aca="false">ROUND(D4585/10000,0)</f>
        <v>2018</v>
      </c>
      <c r="K4585" s="224" t="n">
        <f aca="false">ROUND((D4585-J4585*10000)/100,0)</f>
        <v>7</v>
      </c>
      <c r="L4585" s="224" t="n">
        <f aca="false">D4585-J4585*10000-K4585*100</f>
        <v>17</v>
      </c>
      <c r="M4585" s="325" t="n">
        <f aca="false">DATE(J4585,K4585,L4585)</f>
        <v>43298</v>
      </c>
      <c r="N4585" s="222" t="n">
        <f aca="false">M4585+E4585</f>
        <v>43298.5153125</v>
      </c>
      <c r="O4585" s="0" t="n">
        <v>97.316</v>
      </c>
      <c r="P4585" s="0" t="n">
        <v>4.419089</v>
      </c>
      <c r="Q4585" s="0" t="s">
        <v>289</v>
      </c>
    </row>
    <row r="4586" customFormat="false" ht="15" hidden="false" customHeight="false" outlineLevel="0" collapsed="false">
      <c r="A4586" s="0" t="s">
        <v>3020</v>
      </c>
      <c r="B4586" s="0" t="s">
        <v>289</v>
      </c>
      <c r="C4586" s="0" t="s">
        <v>325</v>
      </c>
      <c r="D4586" s="0" t="n">
        <v>20180717</v>
      </c>
      <c r="E4586" s="0" t="s">
        <v>3111</v>
      </c>
      <c r="F4586" s="0" t="n">
        <v>500000</v>
      </c>
      <c r="G4586" s="0" t="n">
        <v>97.316</v>
      </c>
      <c r="H4586" s="0" t="n">
        <v>4.419089</v>
      </c>
      <c r="J4586" s="224" t="n">
        <f aca="false">ROUND(D4586/10000,0)</f>
        <v>2018</v>
      </c>
      <c r="K4586" s="224" t="n">
        <f aca="false">ROUND((D4586-J4586*10000)/100,0)</f>
        <v>7</v>
      </c>
      <c r="L4586" s="224" t="n">
        <f aca="false">D4586-J4586*10000-K4586*100</f>
        <v>17</v>
      </c>
      <c r="M4586" s="325" t="n">
        <f aca="false">DATE(J4586,K4586,L4586)</f>
        <v>43298</v>
      </c>
      <c r="N4586" s="222" t="n">
        <f aca="false">M4586+E4586</f>
        <v>43298.5153125</v>
      </c>
      <c r="O4586" s="0" t="n">
        <v>97.316</v>
      </c>
      <c r="P4586" s="0" t="n">
        <v>4.419089</v>
      </c>
      <c r="Q4586" s="0" t="s">
        <v>289</v>
      </c>
    </row>
    <row r="4587" customFormat="false" ht="15" hidden="false" customHeight="false" outlineLevel="0" collapsed="false">
      <c r="A4587" s="0" t="s">
        <v>3020</v>
      </c>
      <c r="B4587" s="0" t="s">
        <v>289</v>
      </c>
      <c r="C4587" s="0" t="s">
        <v>325</v>
      </c>
      <c r="D4587" s="0" t="n">
        <v>20180717</v>
      </c>
      <c r="E4587" s="0" t="s">
        <v>3112</v>
      </c>
      <c r="F4587" s="0" t="n">
        <v>500000</v>
      </c>
      <c r="G4587" s="0" t="n">
        <v>98.516</v>
      </c>
      <c r="H4587" s="0" t="n">
        <v>4.207212</v>
      </c>
      <c r="J4587" s="224" t="n">
        <f aca="false">ROUND(D4587/10000,0)</f>
        <v>2018</v>
      </c>
      <c r="K4587" s="224" t="n">
        <f aca="false">ROUND((D4587-J4587*10000)/100,0)</f>
        <v>7</v>
      </c>
      <c r="L4587" s="224" t="n">
        <f aca="false">D4587-J4587*10000-K4587*100</f>
        <v>17</v>
      </c>
      <c r="M4587" s="325" t="n">
        <f aca="false">DATE(J4587,K4587,L4587)</f>
        <v>43298</v>
      </c>
      <c r="N4587" s="222" t="n">
        <f aca="false">M4587+E4587</f>
        <v>43298.5222916667</v>
      </c>
      <c r="O4587" s="0" t="n">
        <v>98.516</v>
      </c>
      <c r="P4587" s="0" t="n">
        <v>4.207212</v>
      </c>
      <c r="Q4587" s="0" t="s">
        <v>289</v>
      </c>
    </row>
    <row r="4588" customFormat="false" ht="15" hidden="false" customHeight="false" outlineLevel="0" collapsed="false">
      <c r="A4588" s="0" t="s">
        <v>3020</v>
      </c>
      <c r="B4588" s="0" t="s">
        <v>289</v>
      </c>
      <c r="C4588" s="0" t="s">
        <v>325</v>
      </c>
      <c r="D4588" s="0" t="n">
        <v>20180717</v>
      </c>
      <c r="E4588" s="0" t="s">
        <v>3113</v>
      </c>
      <c r="F4588" s="0" t="n">
        <v>10000</v>
      </c>
      <c r="G4588" s="0" t="n">
        <v>97.4897</v>
      </c>
      <c r="H4588" s="0" t="n">
        <v>4.388232</v>
      </c>
      <c r="J4588" s="224" t="n">
        <f aca="false">ROUND(D4588/10000,0)</f>
        <v>2018</v>
      </c>
      <c r="K4588" s="224" t="n">
        <f aca="false">ROUND((D4588-J4588*10000)/100,0)</f>
        <v>7</v>
      </c>
      <c r="L4588" s="224" t="n">
        <f aca="false">D4588-J4588*10000-K4588*100</f>
        <v>17</v>
      </c>
      <c r="M4588" s="325" t="n">
        <f aca="false">DATE(J4588,K4588,L4588)</f>
        <v>43298</v>
      </c>
      <c r="N4588" s="222" t="n">
        <f aca="false">M4588+E4588</f>
        <v>43298.6065393519</v>
      </c>
      <c r="O4588" s="0" t="n">
        <v>97.4897</v>
      </c>
      <c r="P4588" s="0" t="n">
        <v>4.388232</v>
      </c>
      <c r="Q4588" s="0" t="s">
        <v>289</v>
      </c>
    </row>
    <row r="4589" customFormat="false" ht="15" hidden="false" customHeight="false" outlineLevel="0" collapsed="false">
      <c r="A4589" s="0" t="s">
        <v>3020</v>
      </c>
      <c r="B4589" s="0" t="s">
        <v>289</v>
      </c>
      <c r="C4589" s="0" t="s">
        <v>325</v>
      </c>
      <c r="D4589" s="0" t="n">
        <v>20180717</v>
      </c>
      <c r="E4589" s="0" t="s">
        <v>3114</v>
      </c>
      <c r="F4589" s="0" t="n">
        <v>10000</v>
      </c>
      <c r="G4589" s="0" t="n">
        <v>99.0737</v>
      </c>
      <c r="H4589" s="0" t="n">
        <v>4.109759</v>
      </c>
      <c r="J4589" s="224" t="n">
        <f aca="false">ROUND(D4589/10000,0)</f>
        <v>2018</v>
      </c>
      <c r="K4589" s="224" t="n">
        <f aca="false">ROUND((D4589-J4589*10000)/100,0)</f>
        <v>7</v>
      </c>
      <c r="L4589" s="224" t="n">
        <f aca="false">D4589-J4589*10000-K4589*100</f>
        <v>17</v>
      </c>
      <c r="M4589" s="325" t="n">
        <f aca="false">DATE(J4589,K4589,L4589)</f>
        <v>43298</v>
      </c>
      <c r="N4589" s="222" t="n">
        <f aca="false">M4589+E4589</f>
        <v>43298.6065509259</v>
      </c>
      <c r="O4589" s="0" t="n">
        <v>99.0737</v>
      </c>
      <c r="P4589" s="0" t="n">
        <v>4.109759</v>
      </c>
      <c r="Q4589" s="0" t="s">
        <v>289</v>
      </c>
    </row>
    <row r="4590" customFormat="false" ht="15" hidden="false" customHeight="false" outlineLevel="0" collapsed="false">
      <c r="A4590" s="0" t="s">
        <v>3020</v>
      </c>
      <c r="B4590" s="0" t="s">
        <v>289</v>
      </c>
      <c r="C4590" s="0" t="s">
        <v>325</v>
      </c>
      <c r="D4590" s="0" t="n">
        <v>20180717</v>
      </c>
      <c r="E4590" s="0" t="s">
        <v>3115</v>
      </c>
      <c r="F4590" s="0" t="n">
        <v>100000</v>
      </c>
      <c r="G4590" s="0" t="n">
        <v>98.511</v>
      </c>
      <c r="H4590" s="0" t="n">
        <v>4.208088</v>
      </c>
      <c r="J4590" s="224" t="n">
        <f aca="false">ROUND(D4590/10000,0)</f>
        <v>2018</v>
      </c>
      <c r="K4590" s="224" t="n">
        <f aca="false">ROUND((D4590-J4590*10000)/100,0)</f>
        <v>7</v>
      </c>
      <c r="L4590" s="224" t="n">
        <f aca="false">D4590-J4590*10000-K4590*100</f>
        <v>17</v>
      </c>
      <c r="M4590" s="325" t="n">
        <f aca="false">DATE(J4590,K4590,L4590)</f>
        <v>43298</v>
      </c>
      <c r="N4590" s="222" t="n">
        <f aca="false">M4590+E4590</f>
        <v>43298.6598263889</v>
      </c>
      <c r="O4590" s="0" t="n">
        <v>98.511</v>
      </c>
      <c r="P4590" s="0" t="n">
        <v>4.208088</v>
      </c>
      <c r="Q4590" s="0" t="s">
        <v>289</v>
      </c>
    </row>
    <row r="4591" customFormat="false" ht="15" hidden="false" customHeight="false" outlineLevel="0" collapsed="false">
      <c r="A4591" s="0" t="s">
        <v>3020</v>
      </c>
      <c r="B4591" s="0" t="s">
        <v>289</v>
      </c>
      <c r="C4591" s="0" t="s">
        <v>325</v>
      </c>
      <c r="D4591" s="0" t="n">
        <v>20180717</v>
      </c>
      <c r="E4591" s="0" t="s">
        <v>3115</v>
      </c>
      <c r="F4591" s="0" t="n">
        <v>100000</v>
      </c>
      <c r="G4591" s="0" t="n">
        <v>97.223</v>
      </c>
      <c r="H4591" s="0" t="n">
        <v>4.435636</v>
      </c>
      <c r="J4591" s="224" t="n">
        <f aca="false">ROUND(D4591/10000,0)</f>
        <v>2018</v>
      </c>
      <c r="K4591" s="224" t="n">
        <f aca="false">ROUND((D4591-J4591*10000)/100,0)</f>
        <v>7</v>
      </c>
      <c r="L4591" s="224" t="n">
        <f aca="false">D4591-J4591*10000-K4591*100</f>
        <v>17</v>
      </c>
      <c r="M4591" s="325" t="n">
        <f aca="false">DATE(J4591,K4591,L4591)</f>
        <v>43298</v>
      </c>
      <c r="N4591" s="222" t="n">
        <f aca="false">M4591+E4591</f>
        <v>43298.6598263889</v>
      </c>
      <c r="O4591" s="0" t="n">
        <v>97.223</v>
      </c>
      <c r="P4591" s="0" t="n">
        <v>4.435636</v>
      </c>
      <c r="Q4591" s="0" t="s">
        <v>289</v>
      </c>
    </row>
    <row r="4592" customFormat="false" ht="15" hidden="false" customHeight="false" outlineLevel="0" collapsed="false">
      <c r="A4592" s="0" t="s">
        <v>3020</v>
      </c>
      <c r="B4592" s="0" t="s">
        <v>289</v>
      </c>
      <c r="C4592" s="0" t="s">
        <v>325</v>
      </c>
      <c r="D4592" s="0" t="n">
        <v>20180717</v>
      </c>
      <c r="E4592" s="0" t="s">
        <v>3116</v>
      </c>
      <c r="F4592" s="0" t="n">
        <v>100000</v>
      </c>
      <c r="G4592" s="0" t="n">
        <v>97.223</v>
      </c>
      <c r="H4592" s="0" t="n">
        <v>4.435636</v>
      </c>
      <c r="J4592" s="224" t="n">
        <f aca="false">ROUND(D4592/10000,0)</f>
        <v>2018</v>
      </c>
      <c r="K4592" s="224" t="n">
        <f aca="false">ROUND((D4592-J4592*10000)/100,0)</f>
        <v>7</v>
      </c>
      <c r="L4592" s="224" t="n">
        <f aca="false">D4592-J4592*10000-K4592*100</f>
        <v>17</v>
      </c>
      <c r="M4592" s="325" t="n">
        <f aca="false">DATE(J4592,K4592,L4592)</f>
        <v>43298</v>
      </c>
      <c r="N4592" s="222" t="n">
        <f aca="false">M4592+E4592</f>
        <v>43298.6600231482</v>
      </c>
      <c r="O4592" s="0" t="n">
        <v>97.223</v>
      </c>
      <c r="P4592" s="0" t="n">
        <v>4.435636</v>
      </c>
      <c r="Q4592" s="0" t="s">
        <v>289</v>
      </c>
    </row>
    <row r="4593" customFormat="false" ht="15" hidden="false" customHeight="false" outlineLevel="0" collapsed="false">
      <c r="A4593" s="0" t="s">
        <v>3020</v>
      </c>
      <c r="B4593" s="0" t="s">
        <v>289</v>
      </c>
      <c r="C4593" s="0" t="s">
        <v>325</v>
      </c>
      <c r="D4593" s="0" t="n">
        <v>20180718</v>
      </c>
      <c r="E4593" s="0" t="s">
        <v>3117</v>
      </c>
      <c r="F4593" s="0" t="n">
        <v>50000</v>
      </c>
      <c r="G4593" s="0" t="n">
        <v>97.65</v>
      </c>
      <c r="H4593" s="0" t="n">
        <v>4.35997</v>
      </c>
      <c r="J4593" s="224" t="n">
        <f aca="false">ROUND(D4593/10000,0)</f>
        <v>2018</v>
      </c>
      <c r="K4593" s="224" t="n">
        <f aca="false">ROUND((D4593-J4593*10000)/100,0)</f>
        <v>7</v>
      </c>
      <c r="L4593" s="224" t="n">
        <f aca="false">D4593-J4593*10000-K4593*100</f>
        <v>18</v>
      </c>
      <c r="M4593" s="325" t="n">
        <f aca="false">DATE(J4593,K4593,L4593)</f>
        <v>43299</v>
      </c>
      <c r="N4593" s="222" t="n">
        <f aca="false">M4593+E4593</f>
        <v>43299.3495023148</v>
      </c>
      <c r="O4593" s="0" t="n">
        <v>97.65</v>
      </c>
      <c r="P4593" s="0" t="n">
        <v>4.35997</v>
      </c>
      <c r="Q4593" s="0" t="s">
        <v>289</v>
      </c>
    </row>
    <row r="4594" customFormat="false" ht="15" hidden="false" customHeight="false" outlineLevel="0" collapsed="false">
      <c r="A4594" s="0" t="s">
        <v>3020</v>
      </c>
      <c r="B4594" s="0" t="s">
        <v>289</v>
      </c>
      <c r="C4594" s="0" t="s">
        <v>325</v>
      </c>
      <c r="D4594" s="0" t="n">
        <v>20180718</v>
      </c>
      <c r="E4594" s="0" t="s">
        <v>3118</v>
      </c>
      <c r="F4594" s="0" t="n">
        <v>23000</v>
      </c>
      <c r="G4594" s="0" t="n">
        <v>97.433</v>
      </c>
      <c r="H4594" s="0" t="n">
        <v>4.398469</v>
      </c>
      <c r="J4594" s="224" t="n">
        <f aca="false">ROUND(D4594/10000,0)</f>
        <v>2018</v>
      </c>
      <c r="K4594" s="224" t="n">
        <f aca="false">ROUND((D4594-J4594*10000)/100,0)</f>
        <v>7</v>
      </c>
      <c r="L4594" s="224" t="n">
        <f aca="false">D4594-J4594*10000-K4594*100</f>
        <v>18</v>
      </c>
      <c r="M4594" s="325" t="n">
        <f aca="false">DATE(J4594,K4594,L4594)</f>
        <v>43299</v>
      </c>
      <c r="N4594" s="222" t="n">
        <f aca="false">M4594+E4594</f>
        <v>43299.4609027778</v>
      </c>
      <c r="O4594" s="0" t="n">
        <v>97.433</v>
      </c>
      <c r="P4594" s="0" t="n">
        <v>4.398469</v>
      </c>
      <c r="Q4594" s="0" t="s">
        <v>289</v>
      </c>
    </row>
    <row r="4595" customFormat="false" ht="15" hidden="false" customHeight="false" outlineLevel="0" collapsed="false">
      <c r="A4595" s="0" t="s">
        <v>3020</v>
      </c>
      <c r="B4595" s="0" t="s">
        <v>289</v>
      </c>
      <c r="C4595" s="0" t="s">
        <v>325</v>
      </c>
      <c r="D4595" s="0" t="n">
        <v>20180718</v>
      </c>
      <c r="E4595" s="0" t="s">
        <v>3119</v>
      </c>
      <c r="F4595" s="0" t="n">
        <v>23000</v>
      </c>
      <c r="G4595" s="0" t="n">
        <v>97.33</v>
      </c>
      <c r="H4595" s="0" t="n">
        <v>4.416778</v>
      </c>
      <c r="J4595" s="224" t="n">
        <f aca="false">ROUND(D4595/10000,0)</f>
        <v>2018</v>
      </c>
      <c r="K4595" s="224" t="n">
        <f aca="false">ROUND((D4595-J4595*10000)/100,0)</f>
        <v>7</v>
      </c>
      <c r="L4595" s="224" t="n">
        <f aca="false">D4595-J4595*10000-K4595*100</f>
        <v>18</v>
      </c>
      <c r="M4595" s="325" t="n">
        <f aca="false">DATE(J4595,K4595,L4595)</f>
        <v>43299</v>
      </c>
      <c r="N4595" s="222" t="n">
        <f aca="false">M4595+E4595</f>
        <v>43299.4609259259</v>
      </c>
      <c r="O4595" s="0" t="n">
        <v>97.33</v>
      </c>
      <c r="P4595" s="0" t="n">
        <v>4.416778</v>
      </c>
      <c r="Q4595" s="0" t="s">
        <v>289</v>
      </c>
    </row>
    <row r="4596" customFormat="false" ht="15" hidden="false" customHeight="false" outlineLevel="0" collapsed="false">
      <c r="A4596" s="0" t="s">
        <v>3020</v>
      </c>
      <c r="B4596" s="0" t="s">
        <v>289</v>
      </c>
      <c r="C4596" s="0" t="s">
        <v>325</v>
      </c>
      <c r="D4596" s="0" t="n">
        <v>20180718</v>
      </c>
      <c r="E4596" s="0" t="s">
        <v>3120</v>
      </c>
      <c r="F4596" s="0" t="n">
        <v>23000</v>
      </c>
      <c r="G4596" s="0" t="n">
        <v>97.33</v>
      </c>
      <c r="H4596" s="0" t="n">
        <v>4.416778</v>
      </c>
      <c r="J4596" s="224" t="n">
        <f aca="false">ROUND(D4596/10000,0)</f>
        <v>2018</v>
      </c>
      <c r="K4596" s="224" t="n">
        <f aca="false">ROUND((D4596-J4596*10000)/100,0)</f>
        <v>7</v>
      </c>
      <c r="L4596" s="224" t="n">
        <f aca="false">D4596-J4596*10000-K4596*100</f>
        <v>18</v>
      </c>
      <c r="M4596" s="325" t="n">
        <f aca="false">DATE(J4596,K4596,L4596)</f>
        <v>43299</v>
      </c>
      <c r="N4596" s="222" t="n">
        <f aca="false">M4596+E4596</f>
        <v>43299.4609375</v>
      </c>
      <c r="O4596" s="0" t="n">
        <v>97.33</v>
      </c>
      <c r="P4596" s="0" t="n">
        <v>4.416778</v>
      </c>
      <c r="Q4596" s="0" t="s">
        <v>289</v>
      </c>
    </row>
    <row r="4597" customFormat="false" ht="15" hidden="false" customHeight="false" outlineLevel="0" collapsed="false">
      <c r="A4597" s="0" t="s">
        <v>3020</v>
      </c>
      <c r="B4597" s="0" t="s">
        <v>289</v>
      </c>
      <c r="C4597" s="0" t="s">
        <v>325</v>
      </c>
      <c r="D4597" s="0" t="n">
        <v>20180718</v>
      </c>
      <c r="E4597" s="0" t="s">
        <v>3121</v>
      </c>
      <c r="F4597" s="0" t="n">
        <v>23000</v>
      </c>
      <c r="G4597" s="0" t="n">
        <v>98.4</v>
      </c>
      <c r="H4597" s="0" t="n">
        <v>4.227671</v>
      </c>
      <c r="J4597" s="224" t="n">
        <f aca="false">ROUND(D4597/10000,0)</f>
        <v>2018</v>
      </c>
      <c r="K4597" s="224" t="n">
        <f aca="false">ROUND((D4597-J4597*10000)/100,0)</f>
        <v>7</v>
      </c>
      <c r="L4597" s="224" t="n">
        <f aca="false">D4597-J4597*10000-K4597*100</f>
        <v>18</v>
      </c>
      <c r="M4597" s="325" t="n">
        <f aca="false">DATE(J4597,K4597,L4597)</f>
        <v>43299</v>
      </c>
      <c r="N4597" s="222" t="n">
        <f aca="false">M4597+E4597</f>
        <v>43299.4615972222</v>
      </c>
      <c r="O4597" s="0" t="n">
        <v>98.4</v>
      </c>
      <c r="P4597" s="0" t="n">
        <v>4.227671</v>
      </c>
      <c r="Q4597" s="0" t="s">
        <v>289</v>
      </c>
    </row>
    <row r="4598" customFormat="false" ht="15" hidden="false" customHeight="false" outlineLevel="0" collapsed="false">
      <c r="A4598" s="0" t="s">
        <v>3020</v>
      </c>
      <c r="B4598" s="0" t="s">
        <v>289</v>
      </c>
      <c r="C4598" s="0" t="s">
        <v>325</v>
      </c>
      <c r="D4598" s="0" t="n">
        <v>20180718</v>
      </c>
      <c r="E4598" s="0" t="s">
        <v>3122</v>
      </c>
      <c r="F4598" s="0" t="n">
        <v>75000</v>
      </c>
      <c r="G4598" s="0" t="n">
        <v>97.65</v>
      </c>
      <c r="H4598" s="0" t="n">
        <v>4.35997</v>
      </c>
      <c r="J4598" s="224" t="n">
        <f aca="false">ROUND(D4598/10000,0)</f>
        <v>2018</v>
      </c>
      <c r="K4598" s="224" t="n">
        <f aca="false">ROUND((D4598-J4598*10000)/100,0)</f>
        <v>7</v>
      </c>
      <c r="L4598" s="224" t="n">
        <f aca="false">D4598-J4598*10000-K4598*100</f>
        <v>18</v>
      </c>
      <c r="M4598" s="325" t="n">
        <f aca="false">DATE(J4598,K4598,L4598)</f>
        <v>43299</v>
      </c>
      <c r="N4598" s="222" t="n">
        <f aca="false">M4598+E4598</f>
        <v>43299.5520601852</v>
      </c>
      <c r="O4598" s="0" t="n">
        <v>97.65</v>
      </c>
      <c r="P4598" s="0" t="n">
        <v>4.35997</v>
      </c>
      <c r="Q4598" s="0" t="s">
        <v>289</v>
      </c>
    </row>
    <row r="4599" customFormat="false" ht="15" hidden="false" customHeight="false" outlineLevel="0" collapsed="false">
      <c r="A4599" s="0" t="s">
        <v>3020</v>
      </c>
      <c r="B4599" s="0" t="s">
        <v>289</v>
      </c>
      <c r="C4599" s="0" t="s">
        <v>325</v>
      </c>
      <c r="D4599" s="0" t="n">
        <v>20180718</v>
      </c>
      <c r="E4599" s="0" t="s">
        <v>3123</v>
      </c>
      <c r="F4599" s="0" t="n">
        <v>25000</v>
      </c>
      <c r="G4599" s="0" t="n">
        <v>98.566</v>
      </c>
      <c r="H4599" s="0" t="n">
        <v>4.198547</v>
      </c>
      <c r="J4599" s="224" t="n">
        <f aca="false">ROUND(D4599/10000,0)</f>
        <v>2018</v>
      </c>
      <c r="K4599" s="224" t="n">
        <f aca="false">ROUND((D4599-J4599*10000)/100,0)</f>
        <v>7</v>
      </c>
      <c r="L4599" s="224" t="n">
        <f aca="false">D4599-J4599*10000-K4599*100</f>
        <v>18</v>
      </c>
      <c r="M4599" s="325" t="n">
        <f aca="false">DATE(J4599,K4599,L4599)</f>
        <v>43299</v>
      </c>
      <c r="N4599" s="222" t="n">
        <f aca="false">M4599+E4599</f>
        <v>43299.6197106482</v>
      </c>
      <c r="O4599" s="0" t="n">
        <v>98.566</v>
      </c>
      <c r="P4599" s="0" t="n">
        <v>4.198547</v>
      </c>
      <c r="Q4599" s="0" t="s">
        <v>289</v>
      </c>
    </row>
    <row r="4600" customFormat="false" ht="15" hidden="false" customHeight="false" outlineLevel="0" collapsed="false">
      <c r="A4600" s="0" t="s">
        <v>3020</v>
      </c>
      <c r="B4600" s="0" t="s">
        <v>289</v>
      </c>
      <c r="C4600" s="0" t="s">
        <v>325</v>
      </c>
      <c r="D4600" s="0" t="n">
        <v>20180718</v>
      </c>
      <c r="E4600" s="0" t="s">
        <v>3124</v>
      </c>
      <c r="F4600" s="0" t="n">
        <v>183000</v>
      </c>
      <c r="G4600" s="0" t="n">
        <v>97.266</v>
      </c>
      <c r="H4600" s="0" t="n">
        <v>4.428165</v>
      </c>
      <c r="J4600" s="224" t="n">
        <f aca="false">ROUND(D4600/10000,0)</f>
        <v>2018</v>
      </c>
      <c r="K4600" s="224" t="n">
        <f aca="false">ROUND((D4600-J4600*10000)/100,0)</f>
        <v>7</v>
      </c>
      <c r="L4600" s="224" t="n">
        <f aca="false">D4600-J4600*10000-K4600*100</f>
        <v>18</v>
      </c>
      <c r="M4600" s="325" t="n">
        <f aca="false">DATE(J4600,K4600,L4600)</f>
        <v>43299</v>
      </c>
      <c r="N4600" s="222" t="n">
        <f aca="false">M4600+E4600</f>
        <v>43299.6239351852</v>
      </c>
      <c r="O4600" s="0" t="n">
        <v>97.266</v>
      </c>
      <c r="P4600" s="0" t="n">
        <v>4.428165</v>
      </c>
      <c r="Q4600" s="0" t="s">
        <v>289</v>
      </c>
    </row>
    <row r="4601" customFormat="false" ht="15" hidden="false" customHeight="false" outlineLevel="0" collapsed="false">
      <c r="A4601" s="0" t="s">
        <v>3020</v>
      </c>
      <c r="B4601" s="0" t="s">
        <v>289</v>
      </c>
      <c r="C4601" s="0" t="s">
        <v>325</v>
      </c>
      <c r="D4601" s="0" t="n">
        <v>20180718</v>
      </c>
      <c r="E4601" s="0" t="s">
        <v>3125</v>
      </c>
      <c r="F4601" s="0" t="n">
        <v>183000</v>
      </c>
      <c r="G4601" s="0" t="n">
        <v>97.266</v>
      </c>
      <c r="H4601" s="0" t="n">
        <v>4.428165</v>
      </c>
      <c r="J4601" s="224" t="n">
        <f aca="false">ROUND(D4601/10000,0)</f>
        <v>2018</v>
      </c>
      <c r="K4601" s="224" t="n">
        <f aca="false">ROUND((D4601-J4601*10000)/100,0)</f>
        <v>7</v>
      </c>
      <c r="L4601" s="224" t="n">
        <f aca="false">D4601-J4601*10000-K4601*100</f>
        <v>18</v>
      </c>
      <c r="M4601" s="325" t="n">
        <f aca="false">DATE(J4601,K4601,L4601)</f>
        <v>43299</v>
      </c>
      <c r="N4601" s="222" t="n">
        <f aca="false">M4601+E4601</f>
        <v>43299.6239814815</v>
      </c>
      <c r="O4601" s="0" t="n">
        <v>97.266</v>
      </c>
      <c r="P4601" s="0" t="n">
        <v>4.428165</v>
      </c>
      <c r="Q4601" s="0" t="s">
        <v>289</v>
      </c>
    </row>
    <row r="4602" customFormat="false" ht="15" hidden="false" customHeight="false" outlineLevel="0" collapsed="false">
      <c r="A4602" s="0" t="s">
        <v>3020</v>
      </c>
      <c r="B4602" s="0" t="s">
        <v>289</v>
      </c>
      <c r="C4602" s="0" t="s">
        <v>325</v>
      </c>
      <c r="D4602" s="0" t="n">
        <v>20180718</v>
      </c>
      <c r="E4602" s="0" t="s">
        <v>3126</v>
      </c>
      <c r="F4602" s="0" t="n">
        <v>345000</v>
      </c>
      <c r="G4602" s="0" t="n">
        <v>97.146</v>
      </c>
      <c r="H4602" s="0" t="n">
        <v>4.449541</v>
      </c>
      <c r="J4602" s="224" t="n">
        <f aca="false">ROUND(D4602/10000,0)</f>
        <v>2018</v>
      </c>
      <c r="K4602" s="224" t="n">
        <f aca="false">ROUND((D4602-J4602*10000)/100,0)</f>
        <v>7</v>
      </c>
      <c r="L4602" s="224" t="n">
        <f aca="false">D4602-J4602*10000-K4602*100</f>
        <v>18</v>
      </c>
      <c r="M4602" s="325" t="n">
        <f aca="false">DATE(J4602,K4602,L4602)</f>
        <v>43299</v>
      </c>
      <c r="N4602" s="222" t="n">
        <f aca="false">M4602+E4602</f>
        <v>43299.6334837963</v>
      </c>
      <c r="O4602" s="0" t="n">
        <v>97.146</v>
      </c>
      <c r="P4602" s="0" t="n">
        <v>4.449541</v>
      </c>
      <c r="Q4602" s="0" t="s">
        <v>289</v>
      </c>
    </row>
    <row r="4603" customFormat="false" ht="15" hidden="false" customHeight="false" outlineLevel="0" collapsed="false">
      <c r="A4603" s="0" t="s">
        <v>3020</v>
      </c>
      <c r="B4603" s="0" t="s">
        <v>289</v>
      </c>
      <c r="C4603" s="0" t="s">
        <v>325</v>
      </c>
      <c r="D4603" s="0" t="n">
        <v>20180718</v>
      </c>
      <c r="E4603" s="0" t="s">
        <v>1083</v>
      </c>
      <c r="F4603" s="0" t="n">
        <v>25000</v>
      </c>
      <c r="G4603" s="0" t="n">
        <v>97.36</v>
      </c>
      <c r="H4603" s="0" t="n">
        <v>4.411443</v>
      </c>
      <c r="J4603" s="224" t="n">
        <f aca="false">ROUND(D4603/10000,0)</f>
        <v>2018</v>
      </c>
      <c r="K4603" s="224" t="n">
        <f aca="false">ROUND((D4603-J4603*10000)/100,0)</f>
        <v>7</v>
      </c>
      <c r="L4603" s="224" t="n">
        <f aca="false">D4603-J4603*10000-K4603*100</f>
        <v>18</v>
      </c>
      <c r="M4603" s="325" t="n">
        <f aca="false">DATE(J4603,K4603,L4603)</f>
        <v>43299</v>
      </c>
      <c r="N4603" s="222" t="n">
        <f aca="false">M4603+E4603</f>
        <v>43299.663599537</v>
      </c>
      <c r="O4603" s="0" t="n">
        <v>97.36</v>
      </c>
      <c r="P4603" s="0" t="n">
        <v>4.411443</v>
      </c>
      <c r="Q4603" s="0" t="s">
        <v>289</v>
      </c>
    </row>
    <row r="4604" customFormat="false" ht="15" hidden="false" customHeight="false" outlineLevel="0" collapsed="false">
      <c r="A4604" s="0" t="s">
        <v>3020</v>
      </c>
      <c r="B4604" s="0" t="s">
        <v>289</v>
      </c>
      <c r="C4604" s="0" t="s">
        <v>325</v>
      </c>
      <c r="D4604" s="0" t="n">
        <v>20180718</v>
      </c>
      <c r="E4604" s="0" t="s">
        <v>3127</v>
      </c>
      <c r="F4604" s="0" t="n">
        <v>25000</v>
      </c>
      <c r="G4604" s="0" t="n">
        <v>98.11</v>
      </c>
      <c r="H4604" s="0" t="n">
        <v>4.278687</v>
      </c>
      <c r="J4604" s="224" t="n">
        <f aca="false">ROUND(D4604/10000,0)</f>
        <v>2018</v>
      </c>
      <c r="K4604" s="224" t="n">
        <f aca="false">ROUND((D4604-J4604*10000)/100,0)</f>
        <v>7</v>
      </c>
      <c r="L4604" s="224" t="n">
        <f aca="false">D4604-J4604*10000-K4604*100</f>
        <v>18</v>
      </c>
      <c r="M4604" s="325" t="n">
        <f aca="false">DATE(J4604,K4604,L4604)</f>
        <v>43299</v>
      </c>
      <c r="N4604" s="222" t="n">
        <f aca="false">M4604+E4604</f>
        <v>43299.6636226852</v>
      </c>
      <c r="O4604" s="0" t="n">
        <v>98.11</v>
      </c>
      <c r="P4604" s="0" t="n">
        <v>4.278687</v>
      </c>
      <c r="Q4604" s="0" t="s">
        <v>289</v>
      </c>
    </row>
    <row r="4605" customFormat="false" ht="15" hidden="false" customHeight="false" outlineLevel="0" collapsed="false">
      <c r="A4605" s="0" t="s">
        <v>3020</v>
      </c>
      <c r="B4605" s="0" t="s">
        <v>289</v>
      </c>
      <c r="C4605" s="0" t="s">
        <v>325</v>
      </c>
      <c r="D4605" s="0" t="n">
        <v>20180718</v>
      </c>
      <c r="E4605" s="0" t="s">
        <v>3127</v>
      </c>
      <c r="F4605" s="0" t="n">
        <v>25000</v>
      </c>
      <c r="G4605" s="0" t="n">
        <v>97.36</v>
      </c>
      <c r="H4605" s="0" t="n">
        <v>4.411443</v>
      </c>
      <c r="J4605" s="224" t="n">
        <f aca="false">ROUND(D4605/10000,0)</f>
        <v>2018</v>
      </c>
      <c r="K4605" s="224" t="n">
        <f aca="false">ROUND((D4605-J4605*10000)/100,0)</f>
        <v>7</v>
      </c>
      <c r="L4605" s="224" t="n">
        <f aca="false">D4605-J4605*10000-K4605*100</f>
        <v>18</v>
      </c>
      <c r="M4605" s="325" t="n">
        <f aca="false">DATE(J4605,K4605,L4605)</f>
        <v>43299</v>
      </c>
      <c r="N4605" s="222" t="n">
        <f aca="false">M4605+E4605</f>
        <v>43299.6636226852</v>
      </c>
      <c r="O4605" s="0" t="n">
        <v>97.36</v>
      </c>
      <c r="P4605" s="0" t="n">
        <v>4.411443</v>
      </c>
      <c r="Q4605" s="0" t="s">
        <v>289</v>
      </c>
    </row>
    <row r="4606" customFormat="false" ht="15" hidden="false" customHeight="false" outlineLevel="0" collapsed="false">
      <c r="A4606" s="0" t="s">
        <v>3020</v>
      </c>
      <c r="B4606" s="0" t="s">
        <v>289</v>
      </c>
      <c r="C4606" s="0" t="s">
        <v>325</v>
      </c>
      <c r="D4606" s="0" t="n">
        <v>20180719</v>
      </c>
      <c r="E4606" s="0" t="s">
        <v>3128</v>
      </c>
      <c r="F4606" s="0" t="n">
        <v>100000</v>
      </c>
      <c r="G4606" s="0" t="n">
        <v>97.955</v>
      </c>
      <c r="H4606" s="0" t="n">
        <v>4.306442</v>
      </c>
      <c r="J4606" s="224" t="n">
        <f aca="false">ROUND(D4606/10000,0)</f>
        <v>2018</v>
      </c>
      <c r="K4606" s="224" t="n">
        <f aca="false">ROUND((D4606-J4606*10000)/100,0)</f>
        <v>7</v>
      </c>
      <c r="L4606" s="224" t="n">
        <f aca="false">D4606-J4606*10000-K4606*100</f>
        <v>19</v>
      </c>
      <c r="M4606" s="325" t="n">
        <f aca="false">DATE(J4606,K4606,L4606)</f>
        <v>43300</v>
      </c>
      <c r="N4606" s="222" t="n">
        <f aca="false">M4606+E4606</f>
        <v>43300.4195138889</v>
      </c>
      <c r="O4606" s="0" t="n">
        <v>97.955</v>
      </c>
      <c r="P4606" s="0" t="n">
        <v>4.306442</v>
      </c>
      <c r="Q4606" s="0" t="s">
        <v>289</v>
      </c>
    </row>
    <row r="4607" customFormat="false" ht="15" hidden="false" customHeight="false" outlineLevel="0" collapsed="false">
      <c r="A4607" s="0" t="s">
        <v>3020</v>
      </c>
      <c r="B4607" s="0" t="s">
        <v>289</v>
      </c>
      <c r="C4607" s="0" t="s">
        <v>325</v>
      </c>
      <c r="D4607" s="0" t="n">
        <v>20180719</v>
      </c>
      <c r="E4607" s="0" t="s">
        <v>3128</v>
      </c>
      <c r="F4607" s="0" t="n">
        <v>100000</v>
      </c>
      <c r="G4607" s="0" t="n">
        <v>97.35</v>
      </c>
      <c r="H4607" s="0" t="n">
        <v>4.413755</v>
      </c>
      <c r="J4607" s="224" t="n">
        <f aca="false">ROUND(D4607/10000,0)</f>
        <v>2018</v>
      </c>
      <c r="K4607" s="224" t="n">
        <f aca="false">ROUND((D4607-J4607*10000)/100,0)</f>
        <v>7</v>
      </c>
      <c r="L4607" s="224" t="n">
        <f aca="false">D4607-J4607*10000-K4607*100</f>
        <v>19</v>
      </c>
      <c r="M4607" s="325" t="n">
        <f aca="false">DATE(J4607,K4607,L4607)</f>
        <v>43300</v>
      </c>
      <c r="N4607" s="222" t="n">
        <f aca="false">M4607+E4607</f>
        <v>43300.4195138889</v>
      </c>
      <c r="O4607" s="0" t="n">
        <v>97.35</v>
      </c>
      <c r="P4607" s="0" t="n">
        <v>4.413755</v>
      </c>
      <c r="Q4607" s="0" t="s">
        <v>289</v>
      </c>
    </row>
    <row r="4608" customFormat="false" ht="15" hidden="false" customHeight="false" outlineLevel="0" collapsed="false">
      <c r="A4608" s="0" t="s">
        <v>3020</v>
      </c>
      <c r="B4608" s="0" t="s">
        <v>289</v>
      </c>
      <c r="C4608" s="0" t="s">
        <v>325</v>
      </c>
      <c r="D4608" s="0" t="n">
        <v>20180719</v>
      </c>
      <c r="E4608" s="0" t="s">
        <v>1551</v>
      </c>
      <c r="F4608" s="0" t="n">
        <v>50000</v>
      </c>
      <c r="G4608" s="0" t="n">
        <v>98.647</v>
      </c>
      <c r="H4608" s="0" t="n">
        <v>4.184637</v>
      </c>
      <c r="J4608" s="224" t="n">
        <f aca="false">ROUND(D4608/10000,0)</f>
        <v>2018</v>
      </c>
      <c r="K4608" s="224" t="n">
        <f aca="false">ROUND((D4608-J4608*10000)/100,0)</f>
        <v>7</v>
      </c>
      <c r="L4608" s="224" t="n">
        <f aca="false">D4608-J4608*10000-K4608*100</f>
        <v>19</v>
      </c>
      <c r="M4608" s="325" t="n">
        <f aca="false">DATE(J4608,K4608,L4608)</f>
        <v>43300</v>
      </c>
      <c r="N4608" s="222" t="n">
        <f aca="false">M4608+E4608</f>
        <v>43300.4896180556</v>
      </c>
      <c r="O4608" s="0" t="n">
        <v>98.647</v>
      </c>
      <c r="P4608" s="0" t="n">
        <v>4.184637</v>
      </c>
      <c r="Q4608" s="0" t="s">
        <v>289</v>
      </c>
    </row>
    <row r="4609" customFormat="false" ht="15" hidden="false" customHeight="false" outlineLevel="0" collapsed="false">
      <c r="A4609" s="0" t="s">
        <v>3020</v>
      </c>
      <c r="B4609" s="0" t="s">
        <v>289</v>
      </c>
      <c r="C4609" s="0" t="s">
        <v>325</v>
      </c>
      <c r="D4609" s="0" t="n">
        <v>20180719</v>
      </c>
      <c r="E4609" s="0" t="s">
        <v>3129</v>
      </c>
      <c r="F4609" s="0" t="n">
        <v>50000</v>
      </c>
      <c r="G4609" s="0" t="n">
        <v>98.962</v>
      </c>
      <c r="H4609" s="0" t="n">
        <v>4.129519</v>
      </c>
      <c r="J4609" s="224" t="n">
        <f aca="false">ROUND(D4609/10000,0)</f>
        <v>2018</v>
      </c>
      <c r="K4609" s="224" t="n">
        <f aca="false">ROUND((D4609-J4609*10000)/100,0)</f>
        <v>7</v>
      </c>
      <c r="L4609" s="224" t="n">
        <f aca="false">D4609-J4609*10000-K4609*100</f>
        <v>19</v>
      </c>
      <c r="M4609" s="325" t="n">
        <f aca="false">DATE(J4609,K4609,L4609)</f>
        <v>43300</v>
      </c>
      <c r="N4609" s="222" t="n">
        <f aca="false">M4609+E4609</f>
        <v>43300.5100462963</v>
      </c>
      <c r="O4609" s="0" t="n">
        <v>98.962</v>
      </c>
      <c r="P4609" s="0" t="n">
        <v>4.129519</v>
      </c>
      <c r="Q4609" s="0" t="s">
        <v>289</v>
      </c>
    </row>
    <row r="4610" customFormat="false" ht="15" hidden="false" customHeight="false" outlineLevel="0" collapsed="false">
      <c r="A4610" s="0" t="s">
        <v>3020</v>
      </c>
      <c r="B4610" s="0" t="s">
        <v>289</v>
      </c>
      <c r="C4610" s="0" t="s">
        <v>325</v>
      </c>
      <c r="D4610" s="0" t="n">
        <v>20180719</v>
      </c>
      <c r="E4610" s="0" t="s">
        <v>3129</v>
      </c>
      <c r="F4610" s="0" t="n">
        <v>50000</v>
      </c>
      <c r="G4610" s="0" t="n">
        <v>97.38</v>
      </c>
      <c r="H4610" s="0" t="n">
        <v>4.408415</v>
      </c>
      <c r="J4610" s="224" t="n">
        <f aca="false">ROUND(D4610/10000,0)</f>
        <v>2018</v>
      </c>
      <c r="K4610" s="224" t="n">
        <f aca="false">ROUND((D4610-J4610*10000)/100,0)</f>
        <v>7</v>
      </c>
      <c r="L4610" s="224" t="n">
        <f aca="false">D4610-J4610*10000-K4610*100</f>
        <v>19</v>
      </c>
      <c r="M4610" s="325" t="n">
        <f aca="false">DATE(J4610,K4610,L4610)</f>
        <v>43300</v>
      </c>
      <c r="N4610" s="222" t="n">
        <f aca="false">M4610+E4610</f>
        <v>43300.5100462963</v>
      </c>
      <c r="O4610" s="0" t="n">
        <v>97.38</v>
      </c>
      <c r="P4610" s="0" t="n">
        <v>4.408415</v>
      </c>
      <c r="Q4610" s="0" t="s">
        <v>289</v>
      </c>
    </row>
    <row r="4611" customFormat="false" ht="15" hidden="false" customHeight="false" outlineLevel="0" collapsed="false">
      <c r="A4611" s="0" t="s">
        <v>3020</v>
      </c>
      <c r="B4611" s="0" t="s">
        <v>289</v>
      </c>
      <c r="C4611" s="0" t="s">
        <v>325</v>
      </c>
      <c r="D4611" s="0" t="n">
        <v>20180719</v>
      </c>
      <c r="E4611" s="0" t="s">
        <v>3130</v>
      </c>
      <c r="F4611" s="0" t="n">
        <v>10000</v>
      </c>
      <c r="G4611" s="0" t="n">
        <v>97.668</v>
      </c>
      <c r="H4611" s="0" t="n">
        <v>4.357253</v>
      </c>
      <c r="J4611" s="224" t="n">
        <f aca="false">ROUND(D4611/10000,0)</f>
        <v>2018</v>
      </c>
      <c r="K4611" s="224" t="n">
        <f aca="false">ROUND((D4611-J4611*10000)/100,0)</f>
        <v>7</v>
      </c>
      <c r="L4611" s="224" t="n">
        <f aca="false">D4611-J4611*10000-K4611*100</f>
        <v>19</v>
      </c>
      <c r="M4611" s="325" t="n">
        <f aca="false">DATE(J4611,K4611,L4611)</f>
        <v>43300</v>
      </c>
      <c r="N4611" s="222" t="n">
        <f aca="false">M4611+E4611</f>
        <v>43300.5833680556</v>
      </c>
      <c r="O4611" s="0" t="n">
        <v>97.668</v>
      </c>
      <c r="P4611" s="0" t="n">
        <v>4.357253</v>
      </c>
      <c r="Q4611" s="0" t="s">
        <v>289</v>
      </c>
    </row>
    <row r="4612" customFormat="false" ht="15" hidden="false" customHeight="false" outlineLevel="0" collapsed="false">
      <c r="A4612" s="0" t="s">
        <v>3020</v>
      </c>
      <c r="B4612" s="0" t="s">
        <v>289</v>
      </c>
      <c r="C4612" s="0" t="s">
        <v>325</v>
      </c>
      <c r="D4612" s="0" t="n">
        <v>20180719</v>
      </c>
      <c r="E4612" s="0" t="s">
        <v>3130</v>
      </c>
      <c r="F4612" s="0" t="n">
        <v>10000</v>
      </c>
      <c r="G4612" s="0" t="n">
        <v>99.113</v>
      </c>
      <c r="H4612" s="0" t="n">
        <v>4.10317</v>
      </c>
      <c r="J4612" s="224" t="n">
        <f aca="false">ROUND(D4612/10000,0)</f>
        <v>2018</v>
      </c>
      <c r="K4612" s="224" t="n">
        <f aca="false">ROUND((D4612-J4612*10000)/100,0)</f>
        <v>7</v>
      </c>
      <c r="L4612" s="224" t="n">
        <f aca="false">D4612-J4612*10000-K4612*100</f>
        <v>19</v>
      </c>
      <c r="M4612" s="325" t="n">
        <f aca="false">DATE(J4612,K4612,L4612)</f>
        <v>43300</v>
      </c>
      <c r="N4612" s="222" t="n">
        <f aca="false">M4612+E4612</f>
        <v>43300.5833680556</v>
      </c>
      <c r="O4612" s="0" t="n">
        <v>99.113</v>
      </c>
      <c r="P4612" s="0" t="n">
        <v>4.10317</v>
      </c>
      <c r="Q4612" s="0" t="s">
        <v>289</v>
      </c>
    </row>
    <row r="4613" customFormat="false" ht="15" hidden="false" customHeight="false" outlineLevel="0" collapsed="false">
      <c r="A4613" s="0" t="s">
        <v>3020</v>
      </c>
      <c r="B4613" s="0" t="s">
        <v>289</v>
      </c>
      <c r="C4613" s="0" t="s">
        <v>325</v>
      </c>
      <c r="D4613" s="0" t="n">
        <v>20180719</v>
      </c>
      <c r="E4613" s="0" t="s">
        <v>3131</v>
      </c>
      <c r="F4613" s="0" t="n">
        <v>10000</v>
      </c>
      <c r="G4613" s="0" t="n">
        <v>97.668</v>
      </c>
      <c r="H4613" s="0" t="n">
        <v>4.357253</v>
      </c>
      <c r="J4613" s="224" t="n">
        <f aca="false">ROUND(D4613/10000,0)</f>
        <v>2018</v>
      </c>
      <c r="K4613" s="224" t="n">
        <f aca="false">ROUND((D4613-J4613*10000)/100,0)</f>
        <v>7</v>
      </c>
      <c r="L4613" s="224" t="n">
        <f aca="false">D4613-J4613*10000-K4613*100</f>
        <v>19</v>
      </c>
      <c r="M4613" s="325" t="n">
        <f aca="false">DATE(J4613,K4613,L4613)</f>
        <v>43300</v>
      </c>
      <c r="N4613" s="222" t="n">
        <f aca="false">M4613+E4613</f>
        <v>43300.5834606482</v>
      </c>
      <c r="O4613" s="0" t="n">
        <v>97.668</v>
      </c>
      <c r="P4613" s="0" t="n">
        <v>4.357253</v>
      </c>
      <c r="Q4613" s="0" t="s">
        <v>289</v>
      </c>
    </row>
    <row r="4614" customFormat="false" ht="15" hidden="false" customHeight="false" outlineLevel="0" collapsed="false">
      <c r="A4614" s="0" t="s">
        <v>3020</v>
      </c>
      <c r="B4614" s="0" t="s">
        <v>289</v>
      </c>
      <c r="C4614" s="0" t="s">
        <v>325</v>
      </c>
      <c r="D4614" s="0" t="n">
        <v>20180719</v>
      </c>
      <c r="E4614" s="0" t="s">
        <v>3132</v>
      </c>
      <c r="F4614" s="0" t="n">
        <v>125000</v>
      </c>
      <c r="G4614" s="0" t="n">
        <v>97.303</v>
      </c>
      <c r="H4614" s="0" t="n">
        <v>4.422124</v>
      </c>
      <c r="J4614" s="224" t="n">
        <f aca="false">ROUND(D4614/10000,0)</f>
        <v>2018</v>
      </c>
      <c r="K4614" s="224" t="n">
        <f aca="false">ROUND((D4614-J4614*10000)/100,0)</f>
        <v>7</v>
      </c>
      <c r="L4614" s="224" t="n">
        <f aca="false">D4614-J4614*10000-K4614*100</f>
        <v>19</v>
      </c>
      <c r="M4614" s="325" t="n">
        <f aca="false">DATE(J4614,K4614,L4614)</f>
        <v>43300</v>
      </c>
      <c r="N4614" s="222" t="n">
        <f aca="false">M4614+E4614</f>
        <v>43300.6176851852</v>
      </c>
      <c r="O4614" s="0" t="n">
        <v>97.303</v>
      </c>
      <c r="P4614" s="0" t="n">
        <v>4.422124</v>
      </c>
      <c r="Q4614" s="0" t="s">
        <v>289</v>
      </c>
    </row>
    <row r="4615" customFormat="false" ht="15" hidden="false" customHeight="false" outlineLevel="0" collapsed="false">
      <c r="A4615" s="0" t="s">
        <v>3020</v>
      </c>
      <c r="B4615" s="0" t="s">
        <v>289</v>
      </c>
      <c r="C4615" s="0" t="s">
        <v>325</v>
      </c>
      <c r="D4615" s="0" t="n">
        <v>20180719</v>
      </c>
      <c r="E4615" s="0" t="s">
        <v>3133</v>
      </c>
      <c r="F4615" s="0" t="n">
        <v>250000</v>
      </c>
      <c r="G4615" s="0" t="n">
        <v>97.365</v>
      </c>
      <c r="H4615" s="0" t="n">
        <v>4.411085</v>
      </c>
      <c r="J4615" s="224" t="n">
        <f aca="false">ROUND(D4615/10000,0)</f>
        <v>2018</v>
      </c>
      <c r="K4615" s="224" t="n">
        <f aca="false">ROUND((D4615-J4615*10000)/100,0)</f>
        <v>7</v>
      </c>
      <c r="L4615" s="224" t="n">
        <f aca="false">D4615-J4615*10000-K4615*100</f>
        <v>19</v>
      </c>
      <c r="M4615" s="325" t="n">
        <f aca="false">DATE(J4615,K4615,L4615)</f>
        <v>43300</v>
      </c>
      <c r="N4615" s="222" t="n">
        <f aca="false">M4615+E4615</f>
        <v>43300.6254513889</v>
      </c>
      <c r="O4615" s="0" t="n">
        <v>97.365</v>
      </c>
      <c r="P4615" s="0" t="n">
        <v>4.411085</v>
      </c>
      <c r="Q4615" s="0" t="s">
        <v>289</v>
      </c>
    </row>
    <row r="4616" customFormat="false" ht="15" hidden="false" customHeight="false" outlineLevel="0" collapsed="false">
      <c r="A4616" s="0" t="s">
        <v>3020</v>
      </c>
      <c r="B4616" s="0" t="s">
        <v>289</v>
      </c>
      <c r="C4616" s="0" t="s">
        <v>325</v>
      </c>
      <c r="D4616" s="0" t="n">
        <v>20180719</v>
      </c>
      <c r="E4616" s="0" t="s">
        <v>3134</v>
      </c>
      <c r="F4616" s="0" t="n">
        <v>25000</v>
      </c>
      <c r="G4616" s="0" t="n">
        <v>98.64</v>
      </c>
      <c r="H4616" s="0" t="n">
        <v>4.185864</v>
      </c>
      <c r="J4616" s="224" t="n">
        <f aca="false">ROUND(D4616/10000,0)</f>
        <v>2018</v>
      </c>
      <c r="K4616" s="224" t="n">
        <f aca="false">ROUND((D4616-J4616*10000)/100,0)</f>
        <v>7</v>
      </c>
      <c r="L4616" s="224" t="n">
        <f aca="false">D4616-J4616*10000-K4616*100</f>
        <v>19</v>
      </c>
      <c r="M4616" s="325" t="n">
        <f aca="false">DATE(J4616,K4616,L4616)</f>
        <v>43300</v>
      </c>
      <c r="N4616" s="222" t="n">
        <f aca="false">M4616+E4616</f>
        <v>43300.6790393519</v>
      </c>
      <c r="O4616" s="0" t="n">
        <v>98.64</v>
      </c>
      <c r="P4616" s="0" t="n">
        <v>4.185864</v>
      </c>
      <c r="Q4616" s="0" t="s">
        <v>289</v>
      </c>
    </row>
    <row r="4617" customFormat="false" ht="15" hidden="false" customHeight="false" outlineLevel="0" collapsed="false">
      <c r="A4617" s="0" t="s">
        <v>3020</v>
      </c>
      <c r="B4617" s="0" t="s">
        <v>289</v>
      </c>
      <c r="C4617" s="0" t="s">
        <v>325</v>
      </c>
      <c r="D4617" s="0" t="n">
        <v>20180720</v>
      </c>
      <c r="E4617" s="0" t="s">
        <v>3135</v>
      </c>
      <c r="F4617" s="0" t="n">
        <v>50000</v>
      </c>
      <c r="G4617" s="0" t="n">
        <v>98.156</v>
      </c>
      <c r="H4617" s="0" t="n">
        <v>4.271085</v>
      </c>
      <c r="J4617" s="224" t="n">
        <f aca="false">ROUND(D4617/10000,0)</f>
        <v>2018</v>
      </c>
      <c r="K4617" s="224" t="n">
        <f aca="false">ROUND((D4617-J4617*10000)/100,0)</f>
        <v>7</v>
      </c>
      <c r="L4617" s="224" t="n">
        <f aca="false">D4617-J4617*10000-K4617*100</f>
        <v>20</v>
      </c>
      <c r="M4617" s="325" t="n">
        <f aca="false">DATE(J4617,K4617,L4617)</f>
        <v>43301</v>
      </c>
      <c r="N4617" s="222" t="n">
        <f aca="false">M4617+E4617</f>
        <v>43301.3922337963</v>
      </c>
      <c r="O4617" s="0" t="n">
        <v>98.156</v>
      </c>
      <c r="P4617" s="0" t="n">
        <v>4.271085</v>
      </c>
      <c r="Q4617" s="0" t="s">
        <v>289</v>
      </c>
    </row>
    <row r="4618" customFormat="false" ht="15" hidden="false" customHeight="false" outlineLevel="0" collapsed="false">
      <c r="A4618" s="0" t="s">
        <v>3020</v>
      </c>
      <c r="B4618" s="0" t="s">
        <v>289</v>
      </c>
      <c r="C4618" s="0" t="s">
        <v>325</v>
      </c>
      <c r="D4618" s="0" t="n">
        <v>20180720</v>
      </c>
      <c r="E4618" s="0" t="s">
        <v>3135</v>
      </c>
      <c r="F4618" s="0" t="n">
        <v>50000</v>
      </c>
      <c r="G4618" s="0" t="n">
        <v>100.23</v>
      </c>
      <c r="H4618" s="0" t="n">
        <v>3.909358</v>
      </c>
      <c r="J4618" s="224" t="n">
        <f aca="false">ROUND(D4618/10000,0)</f>
        <v>2018</v>
      </c>
      <c r="K4618" s="224" t="n">
        <f aca="false">ROUND((D4618-J4618*10000)/100,0)</f>
        <v>7</v>
      </c>
      <c r="L4618" s="224" t="n">
        <f aca="false">D4618-J4618*10000-K4618*100</f>
        <v>20</v>
      </c>
      <c r="M4618" s="325" t="n">
        <f aca="false">DATE(J4618,K4618,L4618)</f>
        <v>43301</v>
      </c>
      <c r="N4618" s="222" t="n">
        <f aca="false">M4618+E4618</f>
        <v>43301.3922337963</v>
      </c>
      <c r="O4618" s="0" t="n">
        <v>100.23</v>
      </c>
      <c r="P4618" s="0" t="n">
        <v>3.909358</v>
      </c>
      <c r="Q4618" s="0" t="s">
        <v>289</v>
      </c>
    </row>
    <row r="4619" customFormat="false" ht="15" hidden="false" customHeight="false" outlineLevel="0" collapsed="false">
      <c r="A4619" s="0" t="s">
        <v>3020</v>
      </c>
      <c r="B4619" s="0" t="s">
        <v>289</v>
      </c>
      <c r="C4619" s="0" t="s">
        <v>325</v>
      </c>
      <c r="D4619" s="0" t="n">
        <v>20180720</v>
      </c>
      <c r="E4619" s="0" t="s">
        <v>1336</v>
      </c>
      <c r="F4619" s="0" t="n">
        <v>25000</v>
      </c>
      <c r="G4619" s="0" t="n">
        <v>98.496</v>
      </c>
      <c r="H4619" s="0" t="n">
        <v>4.211235</v>
      </c>
      <c r="J4619" s="224" t="n">
        <f aca="false">ROUND(D4619/10000,0)</f>
        <v>2018</v>
      </c>
      <c r="K4619" s="224" t="n">
        <f aca="false">ROUND((D4619-J4619*10000)/100,0)</f>
        <v>7</v>
      </c>
      <c r="L4619" s="224" t="n">
        <f aca="false">D4619-J4619*10000-K4619*100</f>
        <v>20</v>
      </c>
      <c r="M4619" s="325" t="n">
        <f aca="false">DATE(J4619,K4619,L4619)</f>
        <v>43301</v>
      </c>
      <c r="N4619" s="222" t="n">
        <f aca="false">M4619+E4619</f>
        <v>43301.4506134259</v>
      </c>
      <c r="O4619" s="0" t="n">
        <v>98.496</v>
      </c>
      <c r="P4619" s="0" t="n">
        <v>4.211235</v>
      </c>
      <c r="Q4619" s="0" t="s">
        <v>289</v>
      </c>
    </row>
    <row r="4620" customFormat="false" ht="15" hidden="false" customHeight="false" outlineLevel="0" collapsed="false">
      <c r="A4620" s="0" t="s">
        <v>3020</v>
      </c>
      <c r="B4620" s="0" t="s">
        <v>289</v>
      </c>
      <c r="C4620" s="0" t="s">
        <v>325</v>
      </c>
      <c r="D4620" s="0" t="n">
        <v>20180720</v>
      </c>
      <c r="E4620" s="0" t="s">
        <v>3136</v>
      </c>
      <c r="F4620" s="0" t="n">
        <v>110000</v>
      </c>
      <c r="G4620" s="0" t="n">
        <v>97.255</v>
      </c>
      <c r="H4620" s="0" t="n">
        <v>4.430861</v>
      </c>
      <c r="J4620" s="224" t="n">
        <f aca="false">ROUND(D4620/10000,0)</f>
        <v>2018</v>
      </c>
      <c r="K4620" s="224" t="n">
        <f aca="false">ROUND((D4620-J4620*10000)/100,0)</f>
        <v>7</v>
      </c>
      <c r="L4620" s="224" t="n">
        <f aca="false">D4620-J4620*10000-K4620*100</f>
        <v>20</v>
      </c>
      <c r="M4620" s="325" t="n">
        <f aca="false">DATE(J4620,K4620,L4620)</f>
        <v>43301</v>
      </c>
      <c r="N4620" s="222" t="n">
        <f aca="false">M4620+E4620</f>
        <v>43301.4677777778</v>
      </c>
      <c r="O4620" s="0" t="n">
        <v>97.255</v>
      </c>
      <c r="P4620" s="0" t="n">
        <v>4.430861</v>
      </c>
      <c r="Q4620" s="0" t="s">
        <v>289</v>
      </c>
    </row>
    <row r="4621" customFormat="false" ht="15" hidden="false" customHeight="false" outlineLevel="0" collapsed="false">
      <c r="A4621" s="0" t="s">
        <v>3020</v>
      </c>
      <c r="B4621" s="0" t="s">
        <v>289</v>
      </c>
      <c r="C4621" s="0" t="s">
        <v>325</v>
      </c>
      <c r="D4621" s="0" t="n">
        <v>20180720</v>
      </c>
      <c r="E4621" s="0" t="s">
        <v>3137</v>
      </c>
      <c r="F4621" s="0" t="n">
        <v>110000</v>
      </c>
      <c r="G4621" s="0" t="n">
        <v>97.255</v>
      </c>
      <c r="H4621" s="0" t="n">
        <v>4.430861</v>
      </c>
      <c r="J4621" s="224" t="n">
        <f aca="false">ROUND(D4621/10000,0)</f>
        <v>2018</v>
      </c>
      <c r="K4621" s="224" t="n">
        <f aca="false">ROUND((D4621-J4621*10000)/100,0)</f>
        <v>7</v>
      </c>
      <c r="L4621" s="224" t="n">
        <f aca="false">D4621-J4621*10000-K4621*100</f>
        <v>20</v>
      </c>
      <c r="M4621" s="325" t="n">
        <f aca="false">DATE(J4621,K4621,L4621)</f>
        <v>43301</v>
      </c>
      <c r="N4621" s="222" t="n">
        <f aca="false">M4621+E4621</f>
        <v>43301.4678472222</v>
      </c>
      <c r="O4621" s="0" t="n">
        <v>97.255</v>
      </c>
      <c r="P4621" s="0" t="n">
        <v>4.430861</v>
      </c>
      <c r="Q4621" s="0" t="s">
        <v>289</v>
      </c>
    </row>
    <row r="4622" customFormat="false" ht="15" hidden="false" customHeight="false" outlineLevel="0" collapsed="false">
      <c r="A4622" s="0" t="s">
        <v>3020</v>
      </c>
      <c r="B4622" s="0" t="s">
        <v>289</v>
      </c>
      <c r="C4622" s="0" t="s">
        <v>325</v>
      </c>
      <c r="D4622" s="0" t="n">
        <v>20180720</v>
      </c>
      <c r="E4622" s="0" t="s">
        <v>3138</v>
      </c>
      <c r="F4622" s="0" t="n">
        <v>40000</v>
      </c>
      <c r="G4622" s="0" t="n">
        <v>97.42</v>
      </c>
      <c r="H4622" s="0" t="n">
        <v>4.401473</v>
      </c>
      <c r="J4622" s="224" t="n">
        <f aca="false">ROUND(D4622/10000,0)</f>
        <v>2018</v>
      </c>
      <c r="K4622" s="224" t="n">
        <f aca="false">ROUND((D4622-J4622*10000)/100,0)</f>
        <v>7</v>
      </c>
      <c r="L4622" s="224" t="n">
        <f aca="false">D4622-J4622*10000-K4622*100</f>
        <v>20</v>
      </c>
      <c r="M4622" s="325" t="n">
        <f aca="false">DATE(J4622,K4622,L4622)</f>
        <v>43301</v>
      </c>
      <c r="N4622" s="222" t="n">
        <f aca="false">M4622+E4622</f>
        <v>43301.4695486111</v>
      </c>
      <c r="O4622" s="0" t="n">
        <v>97.42</v>
      </c>
      <c r="P4622" s="0" t="n">
        <v>4.401473</v>
      </c>
      <c r="Q4622" s="0" t="s">
        <v>289</v>
      </c>
    </row>
    <row r="4623" customFormat="false" ht="15" hidden="false" customHeight="false" outlineLevel="0" collapsed="false">
      <c r="A4623" s="0" t="s">
        <v>3020</v>
      </c>
      <c r="B4623" s="0" t="s">
        <v>289</v>
      </c>
      <c r="C4623" s="0" t="s">
        <v>325</v>
      </c>
      <c r="D4623" s="0" t="n">
        <v>20180720</v>
      </c>
      <c r="E4623" s="0" t="s">
        <v>527</v>
      </c>
      <c r="F4623" s="0" t="n">
        <v>40000</v>
      </c>
      <c r="G4623" s="0" t="n">
        <v>97.42</v>
      </c>
      <c r="H4623" s="0" t="n">
        <v>4.401473</v>
      </c>
      <c r="J4623" s="224" t="n">
        <f aca="false">ROUND(D4623/10000,0)</f>
        <v>2018</v>
      </c>
      <c r="K4623" s="224" t="n">
        <f aca="false">ROUND((D4623-J4623*10000)/100,0)</f>
        <v>7</v>
      </c>
      <c r="L4623" s="224" t="n">
        <f aca="false">D4623-J4623*10000-K4623*100</f>
        <v>20</v>
      </c>
      <c r="M4623" s="325" t="n">
        <f aca="false">DATE(J4623,K4623,L4623)</f>
        <v>43301</v>
      </c>
      <c r="N4623" s="222" t="n">
        <f aca="false">M4623+E4623</f>
        <v>43301.4695601852</v>
      </c>
      <c r="O4623" s="0" t="n">
        <v>97.42</v>
      </c>
      <c r="P4623" s="0" t="n">
        <v>4.401473</v>
      </c>
      <c r="Q4623" s="0" t="s">
        <v>289</v>
      </c>
    </row>
    <row r="4624" customFormat="false" ht="15" hidden="false" customHeight="false" outlineLevel="0" collapsed="false">
      <c r="A4624" s="0" t="s">
        <v>3020</v>
      </c>
      <c r="B4624" s="0" t="s">
        <v>289</v>
      </c>
      <c r="C4624" s="0" t="s">
        <v>325</v>
      </c>
      <c r="D4624" s="0" t="n">
        <v>20180720</v>
      </c>
      <c r="E4624" s="0" t="s">
        <v>2715</v>
      </c>
      <c r="F4624" s="0" t="n">
        <v>32000</v>
      </c>
      <c r="G4624" s="0" t="n">
        <v>97.378</v>
      </c>
      <c r="H4624" s="0" t="n">
        <v>4.408948</v>
      </c>
      <c r="J4624" s="224" t="n">
        <f aca="false">ROUND(D4624/10000,0)</f>
        <v>2018</v>
      </c>
      <c r="K4624" s="224" t="n">
        <f aca="false">ROUND((D4624-J4624*10000)/100,0)</f>
        <v>7</v>
      </c>
      <c r="L4624" s="224" t="n">
        <f aca="false">D4624-J4624*10000-K4624*100</f>
        <v>20</v>
      </c>
      <c r="M4624" s="325" t="n">
        <f aca="false">DATE(J4624,K4624,L4624)</f>
        <v>43301</v>
      </c>
      <c r="N4624" s="222" t="n">
        <f aca="false">M4624+E4624</f>
        <v>43301.5064583333</v>
      </c>
      <c r="O4624" s="0" t="n">
        <v>97.378</v>
      </c>
      <c r="P4624" s="0" t="n">
        <v>4.408948</v>
      </c>
      <c r="Q4624" s="0" t="s">
        <v>289</v>
      </c>
    </row>
    <row r="4625" customFormat="false" ht="15" hidden="false" customHeight="false" outlineLevel="0" collapsed="false">
      <c r="A4625" s="0" t="s">
        <v>3020</v>
      </c>
      <c r="B4625" s="0" t="s">
        <v>289</v>
      </c>
      <c r="C4625" s="0" t="s">
        <v>325</v>
      </c>
      <c r="D4625" s="0" t="n">
        <v>20180720</v>
      </c>
      <c r="E4625" s="0" t="s">
        <v>3139</v>
      </c>
      <c r="F4625" s="0" t="n">
        <v>25000</v>
      </c>
      <c r="G4625" s="0" t="n">
        <v>97.44</v>
      </c>
      <c r="H4625" s="0" t="n">
        <v>4.397914</v>
      </c>
      <c r="J4625" s="224" t="n">
        <f aca="false">ROUND(D4625/10000,0)</f>
        <v>2018</v>
      </c>
      <c r="K4625" s="224" t="n">
        <f aca="false">ROUND((D4625-J4625*10000)/100,0)</f>
        <v>7</v>
      </c>
      <c r="L4625" s="224" t="n">
        <f aca="false">D4625-J4625*10000-K4625*100</f>
        <v>20</v>
      </c>
      <c r="M4625" s="325" t="n">
        <f aca="false">DATE(J4625,K4625,L4625)</f>
        <v>43301</v>
      </c>
      <c r="N4625" s="222" t="n">
        <f aca="false">M4625+E4625</f>
        <v>43301.5619097222</v>
      </c>
      <c r="O4625" s="0" t="n">
        <v>97.44</v>
      </c>
      <c r="P4625" s="0" t="n">
        <v>4.397914</v>
      </c>
      <c r="Q4625" s="0" t="s">
        <v>289</v>
      </c>
    </row>
    <row r="4626" customFormat="false" ht="15" hidden="false" customHeight="false" outlineLevel="0" collapsed="false">
      <c r="A4626" s="0" t="s">
        <v>3020</v>
      </c>
      <c r="B4626" s="0" t="s">
        <v>289</v>
      </c>
      <c r="C4626" s="0" t="s">
        <v>325</v>
      </c>
      <c r="D4626" s="0" t="n">
        <v>20180720</v>
      </c>
      <c r="E4626" s="0" t="s">
        <v>3140</v>
      </c>
      <c r="F4626" s="0" t="n">
        <v>25000</v>
      </c>
      <c r="G4626" s="0" t="n">
        <v>97.44</v>
      </c>
      <c r="H4626" s="0" t="n">
        <v>4.397914</v>
      </c>
      <c r="J4626" s="224" t="n">
        <f aca="false">ROUND(D4626/10000,0)</f>
        <v>2018</v>
      </c>
      <c r="K4626" s="224" t="n">
        <f aca="false">ROUND((D4626-J4626*10000)/100,0)</f>
        <v>7</v>
      </c>
      <c r="L4626" s="224" t="n">
        <f aca="false">D4626-J4626*10000-K4626*100</f>
        <v>20</v>
      </c>
      <c r="M4626" s="325" t="n">
        <f aca="false">DATE(J4626,K4626,L4626)</f>
        <v>43301</v>
      </c>
      <c r="N4626" s="222" t="n">
        <f aca="false">M4626+E4626</f>
        <v>43301.5619212963</v>
      </c>
      <c r="O4626" s="0" t="n">
        <v>97.44</v>
      </c>
      <c r="P4626" s="0" t="n">
        <v>4.397914</v>
      </c>
      <c r="Q4626" s="0" t="s">
        <v>289</v>
      </c>
    </row>
    <row r="4627" customFormat="false" ht="15" hidden="false" customHeight="false" outlineLevel="0" collapsed="false">
      <c r="A4627" s="0" t="s">
        <v>3020</v>
      </c>
      <c r="B4627" s="0" t="s">
        <v>289</v>
      </c>
      <c r="C4627" s="0" t="s">
        <v>325</v>
      </c>
      <c r="D4627" s="0" t="n">
        <v>20180720</v>
      </c>
      <c r="E4627" s="0" t="s">
        <v>3140</v>
      </c>
      <c r="F4627" s="0" t="n">
        <v>25000</v>
      </c>
      <c r="G4627" s="0" t="n">
        <v>98.658</v>
      </c>
      <c r="H4627" s="0" t="n">
        <v>4.182802</v>
      </c>
      <c r="J4627" s="224" t="n">
        <f aca="false">ROUND(D4627/10000,0)</f>
        <v>2018</v>
      </c>
      <c r="K4627" s="224" t="n">
        <f aca="false">ROUND((D4627-J4627*10000)/100,0)</f>
        <v>7</v>
      </c>
      <c r="L4627" s="224" t="n">
        <f aca="false">D4627-J4627*10000-K4627*100</f>
        <v>20</v>
      </c>
      <c r="M4627" s="325" t="n">
        <f aca="false">DATE(J4627,K4627,L4627)</f>
        <v>43301</v>
      </c>
      <c r="N4627" s="222" t="n">
        <f aca="false">M4627+E4627</f>
        <v>43301.5619212963</v>
      </c>
      <c r="O4627" s="0" t="n">
        <v>98.658</v>
      </c>
      <c r="P4627" s="0" t="n">
        <v>4.182802</v>
      </c>
      <c r="Q4627" s="0" t="s">
        <v>289</v>
      </c>
    </row>
    <row r="4628" customFormat="false" ht="15" hidden="false" customHeight="false" outlineLevel="0" collapsed="false">
      <c r="A4628" s="0" t="s">
        <v>3020</v>
      </c>
      <c r="B4628" s="0" t="s">
        <v>289</v>
      </c>
      <c r="C4628" s="0" t="s">
        <v>325</v>
      </c>
      <c r="D4628" s="0" t="n">
        <v>20180720</v>
      </c>
      <c r="E4628" s="0" t="s">
        <v>3141</v>
      </c>
      <c r="F4628" s="0" t="n">
        <v>4000000</v>
      </c>
      <c r="G4628" s="0" t="n">
        <v>97.288</v>
      </c>
      <c r="H4628" s="0" t="n">
        <v>4.424978</v>
      </c>
      <c r="J4628" s="224" t="n">
        <f aca="false">ROUND(D4628/10000,0)</f>
        <v>2018</v>
      </c>
      <c r="K4628" s="224" t="n">
        <f aca="false">ROUND((D4628-J4628*10000)/100,0)</f>
        <v>7</v>
      </c>
      <c r="L4628" s="224" t="n">
        <f aca="false">D4628-J4628*10000-K4628*100</f>
        <v>20</v>
      </c>
      <c r="M4628" s="325" t="n">
        <f aca="false">DATE(J4628,K4628,L4628)</f>
        <v>43301</v>
      </c>
      <c r="N4628" s="222" t="n">
        <f aca="false">M4628+E4628</f>
        <v>43301.5747685185</v>
      </c>
      <c r="O4628" s="0" t="n">
        <v>97.288</v>
      </c>
      <c r="P4628" s="0" t="n">
        <v>4.424978</v>
      </c>
      <c r="Q4628" s="0" t="s">
        <v>289</v>
      </c>
    </row>
    <row r="4629" customFormat="false" ht="15" hidden="false" customHeight="false" outlineLevel="0" collapsed="false">
      <c r="A4629" s="0" t="s">
        <v>3020</v>
      </c>
      <c r="B4629" s="0" t="s">
        <v>289</v>
      </c>
      <c r="C4629" s="0" t="s">
        <v>325</v>
      </c>
      <c r="D4629" s="0" t="n">
        <v>20180720</v>
      </c>
      <c r="E4629" s="0" t="s">
        <v>3142</v>
      </c>
      <c r="F4629" s="0" t="n">
        <v>100000</v>
      </c>
      <c r="G4629" s="0" t="n">
        <v>97.4296</v>
      </c>
      <c r="H4629" s="0" t="n">
        <v>4.399765</v>
      </c>
      <c r="J4629" s="224" t="n">
        <f aca="false">ROUND(D4629/10000,0)</f>
        <v>2018</v>
      </c>
      <c r="K4629" s="224" t="n">
        <f aca="false">ROUND((D4629-J4629*10000)/100,0)</f>
        <v>7</v>
      </c>
      <c r="L4629" s="224" t="n">
        <f aca="false">D4629-J4629*10000-K4629*100</f>
        <v>20</v>
      </c>
      <c r="M4629" s="325" t="n">
        <f aca="false">DATE(J4629,K4629,L4629)</f>
        <v>43301</v>
      </c>
      <c r="N4629" s="222" t="n">
        <f aca="false">M4629+E4629</f>
        <v>43301.5977777778</v>
      </c>
      <c r="O4629" s="0" t="n">
        <v>97.4296</v>
      </c>
      <c r="P4629" s="0" t="n">
        <v>4.399765</v>
      </c>
      <c r="Q4629" s="0" t="s">
        <v>289</v>
      </c>
    </row>
    <row r="4630" customFormat="false" ht="15" hidden="false" customHeight="false" outlineLevel="0" collapsed="false">
      <c r="A4630" s="0" t="s">
        <v>3020</v>
      </c>
      <c r="B4630" s="0" t="s">
        <v>289</v>
      </c>
      <c r="C4630" s="0" t="s">
        <v>325</v>
      </c>
      <c r="D4630" s="0" t="n">
        <v>20180720</v>
      </c>
      <c r="E4630" s="0" t="s">
        <v>3143</v>
      </c>
      <c r="F4630" s="0" t="n">
        <v>3000000</v>
      </c>
      <c r="G4630" s="0" t="n">
        <v>97.137</v>
      </c>
      <c r="H4630" s="0" t="n">
        <v>4.451913</v>
      </c>
      <c r="J4630" s="224" t="n">
        <f aca="false">ROUND(D4630/10000,0)</f>
        <v>2018</v>
      </c>
      <c r="K4630" s="224" t="n">
        <f aca="false">ROUND((D4630-J4630*10000)/100,0)</f>
        <v>7</v>
      </c>
      <c r="L4630" s="224" t="n">
        <f aca="false">D4630-J4630*10000-K4630*100</f>
        <v>20</v>
      </c>
      <c r="M4630" s="325" t="n">
        <f aca="false">DATE(J4630,K4630,L4630)</f>
        <v>43301</v>
      </c>
      <c r="N4630" s="222" t="n">
        <f aca="false">M4630+E4630</f>
        <v>43301.6856597222</v>
      </c>
      <c r="O4630" s="0" t="n">
        <v>97.137</v>
      </c>
      <c r="P4630" s="0" t="n">
        <v>4.451913</v>
      </c>
      <c r="Q4630" s="0" t="s">
        <v>289</v>
      </c>
    </row>
    <row r="4631" customFormat="false" ht="15" hidden="false" customHeight="false" outlineLevel="0" collapsed="false">
      <c r="A4631" s="0" t="s">
        <v>3020</v>
      </c>
      <c r="B4631" s="0" t="s">
        <v>289</v>
      </c>
      <c r="C4631" s="0" t="s">
        <v>325</v>
      </c>
      <c r="D4631" s="0" t="n">
        <v>20180720</v>
      </c>
      <c r="E4631" s="0" t="s">
        <v>3144</v>
      </c>
      <c r="F4631" s="0" t="n">
        <v>100000</v>
      </c>
      <c r="G4631" s="0" t="n">
        <v>98.5</v>
      </c>
      <c r="H4631" s="0" t="n">
        <v>4.210532</v>
      </c>
      <c r="J4631" s="224" t="n">
        <f aca="false">ROUND(D4631/10000,0)</f>
        <v>2018</v>
      </c>
      <c r="K4631" s="224" t="n">
        <f aca="false">ROUND((D4631-J4631*10000)/100,0)</f>
        <v>7</v>
      </c>
      <c r="L4631" s="224" t="n">
        <f aca="false">D4631-J4631*10000-K4631*100</f>
        <v>20</v>
      </c>
      <c r="M4631" s="325" t="n">
        <f aca="false">DATE(J4631,K4631,L4631)</f>
        <v>43301</v>
      </c>
      <c r="N4631" s="222" t="n">
        <f aca="false">M4631+E4631</f>
        <v>43301.6872916667</v>
      </c>
      <c r="O4631" s="0" t="n">
        <v>98.5</v>
      </c>
      <c r="P4631" s="0" t="n">
        <v>4.210532</v>
      </c>
      <c r="Q4631" s="0" t="s">
        <v>289</v>
      </c>
    </row>
    <row r="4632" customFormat="false" ht="15" hidden="false" customHeight="false" outlineLevel="0" collapsed="false">
      <c r="A4632" s="0" t="s">
        <v>3020</v>
      </c>
      <c r="B4632" s="0" t="s">
        <v>289</v>
      </c>
      <c r="C4632" s="0" t="s">
        <v>325</v>
      </c>
      <c r="D4632" s="0" t="n">
        <v>20180723</v>
      </c>
      <c r="E4632" s="0" t="s">
        <v>3145</v>
      </c>
      <c r="F4632" s="0" t="n">
        <v>50000</v>
      </c>
      <c r="G4632" s="0" t="n">
        <v>96.992</v>
      </c>
      <c r="H4632" s="0" t="n">
        <v>4.478026</v>
      </c>
      <c r="J4632" s="224" t="n">
        <f aca="false">ROUND(D4632/10000,0)</f>
        <v>2018</v>
      </c>
      <c r="K4632" s="224" t="n">
        <f aca="false">ROUND((D4632-J4632*10000)/100,0)</f>
        <v>7</v>
      </c>
      <c r="L4632" s="224" t="n">
        <f aca="false">D4632-J4632*10000-K4632*100</f>
        <v>23</v>
      </c>
      <c r="M4632" s="325" t="n">
        <f aca="false">DATE(J4632,K4632,L4632)</f>
        <v>43304</v>
      </c>
      <c r="N4632" s="222" t="n">
        <f aca="false">M4632+E4632</f>
        <v>43304.4933449074</v>
      </c>
      <c r="O4632" s="0" t="n">
        <v>96.992</v>
      </c>
      <c r="P4632" s="0" t="n">
        <v>4.478026</v>
      </c>
      <c r="Q4632" s="0" t="s">
        <v>289</v>
      </c>
    </row>
    <row r="4633" customFormat="false" ht="15" hidden="false" customHeight="false" outlineLevel="0" collapsed="false">
      <c r="A4633" s="0" t="s">
        <v>3020</v>
      </c>
      <c r="B4633" s="0" t="s">
        <v>289</v>
      </c>
      <c r="C4633" s="0" t="s">
        <v>325</v>
      </c>
      <c r="D4633" s="0" t="n">
        <v>20180723</v>
      </c>
      <c r="E4633" s="0" t="s">
        <v>3146</v>
      </c>
      <c r="F4633" s="0" t="n">
        <v>100000</v>
      </c>
      <c r="G4633" s="0" t="n">
        <v>97.14</v>
      </c>
      <c r="H4633" s="0" t="n">
        <v>4.45157</v>
      </c>
      <c r="J4633" s="224" t="n">
        <f aca="false">ROUND(D4633/10000,0)</f>
        <v>2018</v>
      </c>
      <c r="K4633" s="224" t="n">
        <f aca="false">ROUND((D4633-J4633*10000)/100,0)</f>
        <v>7</v>
      </c>
      <c r="L4633" s="224" t="n">
        <f aca="false">D4633-J4633*10000-K4633*100</f>
        <v>23</v>
      </c>
      <c r="M4633" s="325" t="n">
        <f aca="false">DATE(J4633,K4633,L4633)</f>
        <v>43304</v>
      </c>
      <c r="N4633" s="222" t="n">
        <f aca="false">M4633+E4633</f>
        <v>43304.5430439815</v>
      </c>
      <c r="O4633" s="0" t="n">
        <v>97.14</v>
      </c>
      <c r="P4633" s="0" t="n">
        <v>4.45157</v>
      </c>
      <c r="Q4633" s="0" t="s">
        <v>289</v>
      </c>
    </row>
    <row r="4634" customFormat="false" ht="15" hidden="false" customHeight="false" outlineLevel="0" collapsed="false">
      <c r="A4634" s="0" t="s">
        <v>3020</v>
      </c>
      <c r="B4634" s="0" t="s">
        <v>289</v>
      </c>
      <c r="C4634" s="0" t="s">
        <v>325</v>
      </c>
      <c r="D4634" s="0" t="n">
        <v>20180723</v>
      </c>
      <c r="E4634" s="0" t="s">
        <v>3146</v>
      </c>
      <c r="F4634" s="0" t="n">
        <v>100000</v>
      </c>
      <c r="G4634" s="0" t="n">
        <v>97.185</v>
      </c>
      <c r="H4634" s="0" t="n">
        <v>4.443536</v>
      </c>
      <c r="J4634" s="224" t="n">
        <f aca="false">ROUND(D4634/10000,0)</f>
        <v>2018</v>
      </c>
      <c r="K4634" s="224" t="n">
        <f aca="false">ROUND((D4634-J4634*10000)/100,0)</f>
        <v>7</v>
      </c>
      <c r="L4634" s="224" t="n">
        <f aca="false">D4634-J4634*10000-K4634*100</f>
        <v>23</v>
      </c>
      <c r="M4634" s="325" t="n">
        <f aca="false">DATE(J4634,K4634,L4634)</f>
        <v>43304</v>
      </c>
      <c r="N4634" s="222" t="n">
        <f aca="false">M4634+E4634</f>
        <v>43304.5430439815</v>
      </c>
      <c r="O4634" s="0" t="n">
        <v>97.185</v>
      </c>
      <c r="P4634" s="0" t="n">
        <v>4.443536</v>
      </c>
      <c r="Q4634" s="0" t="s">
        <v>289</v>
      </c>
    </row>
    <row r="4635" customFormat="false" ht="15" hidden="false" customHeight="false" outlineLevel="0" collapsed="false">
      <c r="A4635" s="0" t="s">
        <v>3020</v>
      </c>
      <c r="B4635" s="0" t="s">
        <v>289</v>
      </c>
      <c r="C4635" s="0" t="s">
        <v>325</v>
      </c>
      <c r="D4635" s="0" t="n">
        <v>20180723</v>
      </c>
      <c r="E4635" s="0" t="s">
        <v>3146</v>
      </c>
      <c r="F4635" s="0" t="n">
        <v>100000</v>
      </c>
      <c r="G4635" s="0" t="n">
        <v>97.14</v>
      </c>
      <c r="H4635" s="0" t="n">
        <v>4.45157</v>
      </c>
      <c r="J4635" s="224" t="n">
        <f aca="false">ROUND(D4635/10000,0)</f>
        <v>2018</v>
      </c>
      <c r="K4635" s="224" t="n">
        <f aca="false">ROUND((D4635-J4635*10000)/100,0)</f>
        <v>7</v>
      </c>
      <c r="L4635" s="224" t="n">
        <f aca="false">D4635-J4635*10000-K4635*100</f>
        <v>23</v>
      </c>
      <c r="M4635" s="325" t="n">
        <f aca="false">DATE(J4635,K4635,L4635)</f>
        <v>43304</v>
      </c>
      <c r="N4635" s="222" t="n">
        <f aca="false">M4635+E4635</f>
        <v>43304.5430439815</v>
      </c>
      <c r="O4635" s="0" t="n">
        <v>97.14</v>
      </c>
      <c r="P4635" s="0" t="n">
        <v>4.45157</v>
      </c>
      <c r="Q4635" s="0" t="s">
        <v>289</v>
      </c>
    </row>
    <row r="4636" customFormat="false" ht="15" hidden="false" customHeight="false" outlineLevel="0" collapsed="false">
      <c r="A4636" s="0" t="s">
        <v>3020</v>
      </c>
      <c r="B4636" s="0" t="s">
        <v>289</v>
      </c>
      <c r="C4636" s="0" t="s">
        <v>325</v>
      </c>
      <c r="D4636" s="0" t="n">
        <v>20180723</v>
      </c>
      <c r="E4636" s="0" t="s">
        <v>3146</v>
      </c>
      <c r="F4636" s="0" t="n">
        <v>100000</v>
      </c>
      <c r="G4636" s="0" t="n">
        <v>98.685</v>
      </c>
      <c r="H4636" s="0" t="n">
        <v>4.178161</v>
      </c>
      <c r="J4636" s="224" t="n">
        <f aca="false">ROUND(D4636/10000,0)</f>
        <v>2018</v>
      </c>
      <c r="K4636" s="224" t="n">
        <f aca="false">ROUND((D4636-J4636*10000)/100,0)</f>
        <v>7</v>
      </c>
      <c r="L4636" s="224" t="n">
        <f aca="false">D4636-J4636*10000-K4636*100</f>
        <v>23</v>
      </c>
      <c r="M4636" s="325" t="n">
        <f aca="false">DATE(J4636,K4636,L4636)</f>
        <v>43304</v>
      </c>
      <c r="N4636" s="222" t="n">
        <f aca="false">M4636+E4636</f>
        <v>43304.5430439815</v>
      </c>
      <c r="O4636" s="0" t="n">
        <v>98.685</v>
      </c>
      <c r="P4636" s="0" t="n">
        <v>4.178161</v>
      </c>
      <c r="Q4636" s="0" t="s">
        <v>289</v>
      </c>
    </row>
    <row r="4637" customFormat="false" ht="15" hidden="false" customHeight="false" outlineLevel="0" collapsed="false">
      <c r="A4637" s="0" t="s">
        <v>3020</v>
      </c>
      <c r="B4637" s="0" t="s">
        <v>289</v>
      </c>
      <c r="C4637" s="0" t="s">
        <v>325</v>
      </c>
      <c r="D4637" s="0" t="n">
        <v>20180723</v>
      </c>
      <c r="E4637" s="0" t="s">
        <v>3147</v>
      </c>
      <c r="F4637" s="0" t="n">
        <v>10000</v>
      </c>
      <c r="G4637" s="0" t="n">
        <v>97.217</v>
      </c>
      <c r="H4637" s="0" t="n">
        <v>4.437825</v>
      </c>
      <c r="J4637" s="224" t="n">
        <f aca="false">ROUND(D4637/10000,0)</f>
        <v>2018</v>
      </c>
      <c r="K4637" s="224" t="n">
        <f aca="false">ROUND((D4637-J4637*10000)/100,0)</f>
        <v>7</v>
      </c>
      <c r="L4637" s="224" t="n">
        <f aca="false">D4637-J4637*10000-K4637*100</f>
        <v>23</v>
      </c>
      <c r="M4637" s="325" t="n">
        <f aca="false">DATE(J4637,K4637,L4637)</f>
        <v>43304</v>
      </c>
      <c r="N4637" s="222" t="n">
        <f aca="false">M4637+E4637</f>
        <v>43304.6303703704</v>
      </c>
      <c r="O4637" s="0" t="n">
        <v>97.217</v>
      </c>
      <c r="P4637" s="0" t="n">
        <v>4.437825</v>
      </c>
      <c r="Q4637" s="0" t="s">
        <v>289</v>
      </c>
    </row>
    <row r="4638" customFormat="false" ht="15" hidden="false" customHeight="false" outlineLevel="0" collapsed="false">
      <c r="A4638" s="0" t="s">
        <v>3020</v>
      </c>
      <c r="B4638" s="0" t="s">
        <v>289</v>
      </c>
      <c r="C4638" s="0" t="s">
        <v>325</v>
      </c>
      <c r="D4638" s="0" t="n">
        <v>20180723</v>
      </c>
      <c r="E4638" s="0" t="s">
        <v>3147</v>
      </c>
      <c r="F4638" s="0" t="n">
        <v>10000</v>
      </c>
      <c r="G4638" s="0" t="n">
        <v>98.517</v>
      </c>
      <c r="H4638" s="0" t="n">
        <v>4.207649</v>
      </c>
      <c r="J4638" s="224" t="n">
        <f aca="false">ROUND(D4638/10000,0)</f>
        <v>2018</v>
      </c>
      <c r="K4638" s="224" t="n">
        <f aca="false">ROUND((D4638-J4638*10000)/100,0)</f>
        <v>7</v>
      </c>
      <c r="L4638" s="224" t="n">
        <f aca="false">D4638-J4638*10000-K4638*100</f>
        <v>23</v>
      </c>
      <c r="M4638" s="325" t="n">
        <f aca="false">DATE(J4638,K4638,L4638)</f>
        <v>43304</v>
      </c>
      <c r="N4638" s="222" t="n">
        <f aca="false">M4638+E4638</f>
        <v>43304.6303703704</v>
      </c>
      <c r="O4638" s="0" t="n">
        <v>98.517</v>
      </c>
      <c r="P4638" s="0" t="n">
        <v>4.207649</v>
      </c>
      <c r="Q4638" s="0" t="s">
        <v>289</v>
      </c>
    </row>
    <row r="4639" customFormat="false" ht="15" hidden="false" customHeight="false" outlineLevel="0" collapsed="false">
      <c r="A4639" s="0" t="s">
        <v>3020</v>
      </c>
      <c r="B4639" s="0" t="s">
        <v>289</v>
      </c>
      <c r="C4639" s="0" t="s">
        <v>325</v>
      </c>
      <c r="D4639" s="0" t="n">
        <v>20180723</v>
      </c>
      <c r="E4639" s="0" t="s">
        <v>3147</v>
      </c>
      <c r="F4639" s="0" t="n">
        <v>10000</v>
      </c>
      <c r="G4639" s="0" t="n">
        <v>97.517</v>
      </c>
      <c r="H4639" s="0" t="n">
        <v>4.384391</v>
      </c>
      <c r="J4639" s="224" t="n">
        <f aca="false">ROUND(D4639/10000,0)</f>
        <v>2018</v>
      </c>
      <c r="K4639" s="224" t="n">
        <f aca="false">ROUND((D4639-J4639*10000)/100,0)</f>
        <v>7</v>
      </c>
      <c r="L4639" s="224" t="n">
        <f aca="false">D4639-J4639*10000-K4639*100</f>
        <v>23</v>
      </c>
      <c r="M4639" s="325" t="n">
        <f aca="false">DATE(J4639,K4639,L4639)</f>
        <v>43304</v>
      </c>
      <c r="N4639" s="222" t="n">
        <f aca="false">M4639+E4639</f>
        <v>43304.6303703704</v>
      </c>
      <c r="O4639" s="0" t="n">
        <v>97.517</v>
      </c>
      <c r="P4639" s="0" t="n">
        <v>4.384391</v>
      </c>
      <c r="Q4639" s="0" t="s">
        <v>289</v>
      </c>
    </row>
    <row r="4640" customFormat="false" ht="15" hidden="false" customHeight="false" outlineLevel="0" collapsed="false">
      <c r="A4640" s="0" t="s">
        <v>3020</v>
      </c>
      <c r="B4640" s="0" t="s">
        <v>289</v>
      </c>
      <c r="C4640" s="0" t="s">
        <v>325</v>
      </c>
      <c r="D4640" s="0" t="n">
        <v>20180723</v>
      </c>
      <c r="E4640" s="0" t="s">
        <v>3148</v>
      </c>
      <c r="F4640" s="0" t="n">
        <v>5000000</v>
      </c>
      <c r="G4640" s="0" t="n">
        <v>96.998</v>
      </c>
      <c r="H4640" s="0" t="n">
        <v>4.476952</v>
      </c>
      <c r="J4640" s="224" t="n">
        <f aca="false">ROUND(D4640/10000,0)</f>
        <v>2018</v>
      </c>
      <c r="K4640" s="224" t="n">
        <f aca="false">ROUND((D4640-J4640*10000)/100,0)</f>
        <v>7</v>
      </c>
      <c r="L4640" s="224" t="n">
        <f aca="false">D4640-J4640*10000-K4640*100</f>
        <v>23</v>
      </c>
      <c r="M4640" s="325" t="n">
        <f aca="false">DATE(J4640,K4640,L4640)</f>
        <v>43304</v>
      </c>
      <c r="N4640" s="222" t="n">
        <f aca="false">M4640+E4640</f>
        <v>43304.6939930556</v>
      </c>
      <c r="O4640" s="0" t="n">
        <v>96.998</v>
      </c>
      <c r="P4640" s="0" t="n">
        <v>4.476952</v>
      </c>
      <c r="Q4640" s="0" t="s">
        <v>289</v>
      </c>
    </row>
    <row r="4641" customFormat="false" ht="15" hidden="false" customHeight="false" outlineLevel="0" collapsed="false">
      <c r="A4641" s="0" t="s">
        <v>3020</v>
      </c>
      <c r="B4641" s="0" t="s">
        <v>289</v>
      </c>
      <c r="C4641" s="0" t="s">
        <v>325</v>
      </c>
      <c r="D4641" s="0" t="n">
        <v>20180723</v>
      </c>
      <c r="E4641" s="0" t="s">
        <v>3149</v>
      </c>
      <c r="F4641" s="0" t="n">
        <v>1623000</v>
      </c>
      <c r="G4641" s="0" t="n">
        <v>96.98</v>
      </c>
      <c r="H4641" s="0" t="n">
        <v>4.480173</v>
      </c>
      <c r="J4641" s="224" t="n">
        <f aca="false">ROUND(D4641/10000,0)</f>
        <v>2018</v>
      </c>
      <c r="K4641" s="224" t="n">
        <f aca="false">ROUND((D4641-J4641*10000)/100,0)</f>
        <v>7</v>
      </c>
      <c r="L4641" s="224" t="n">
        <f aca="false">D4641-J4641*10000-K4641*100</f>
        <v>23</v>
      </c>
      <c r="M4641" s="325" t="n">
        <f aca="false">DATE(J4641,K4641,L4641)</f>
        <v>43304</v>
      </c>
      <c r="N4641" s="222" t="n">
        <f aca="false">M4641+E4641</f>
        <v>43304.7037384259</v>
      </c>
      <c r="O4641" s="0" t="n">
        <v>96.98</v>
      </c>
      <c r="P4641" s="0" t="n">
        <v>4.480173</v>
      </c>
      <c r="Q4641" s="0" t="s">
        <v>289</v>
      </c>
    </row>
    <row r="4642" customFormat="false" ht="15" hidden="false" customHeight="false" outlineLevel="0" collapsed="false">
      <c r="A4642" s="0" t="s">
        <v>3020</v>
      </c>
      <c r="B4642" s="0" t="s">
        <v>289</v>
      </c>
      <c r="C4642" s="0" t="s">
        <v>325</v>
      </c>
      <c r="D4642" s="0" t="n">
        <v>20180723</v>
      </c>
      <c r="E4642" s="0" t="s">
        <v>3150</v>
      </c>
      <c r="F4642" s="0" t="n">
        <v>1623000</v>
      </c>
      <c r="G4642" s="0" t="n">
        <v>96.94</v>
      </c>
      <c r="H4642" s="0" t="n">
        <v>4.487332</v>
      </c>
      <c r="J4642" s="224" t="n">
        <f aca="false">ROUND(D4642/10000,0)</f>
        <v>2018</v>
      </c>
      <c r="K4642" s="224" t="n">
        <f aca="false">ROUND((D4642-J4642*10000)/100,0)</f>
        <v>7</v>
      </c>
      <c r="L4642" s="224" t="n">
        <f aca="false">D4642-J4642*10000-K4642*100</f>
        <v>23</v>
      </c>
      <c r="M4642" s="325" t="n">
        <f aca="false">DATE(J4642,K4642,L4642)</f>
        <v>43304</v>
      </c>
      <c r="N4642" s="222" t="n">
        <f aca="false">M4642+E4642</f>
        <v>43304.7041203704</v>
      </c>
      <c r="O4642" s="0" t="n">
        <v>96.94</v>
      </c>
      <c r="P4642" s="0" t="n">
        <v>4.487332</v>
      </c>
      <c r="Q4642" s="0" t="s">
        <v>289</v>
      </c>
    </row>
    <row r="4643" customFormat="false" ht="15" hidden="false" customHeight="false" outlineLevel="0" collapsed="false">
      <c r="A4643" s="0" t="s">
        <v>3020</v>
      </c>
      <c r="B4643" s="0" t="s">
        <v>289</v>
      </c>
      <c r="C4643" s="0" t="s">
        <v>325</v>
      </c>
      <c r="D4643" s="0" t="n">
        <v>20180723</v>
      </c>
      <c r="E4643" s="0" t="s">
        <v>3151</v>
      </c>
      <c r="F4643" s="0" t="s">
        <v>575</v>
      </c>
      <c r="G4643" s="0" t="n">
        <v>96.936</v>
      </c>
      <c r="H4643" s="0" t="n">
        <v>4.488048</v>
      </c>
      <c r="J4643" s="224" t="n">
        <f aca="false">ROUND(D4643/10000,0)</f>
        <v>2018</v>
      </c>
      <c r="K4643" s="224" t="n">
        <f aca="false">ROUND((D4643-J4643*10000)/100,0)</f>
        <v>7</v>
      </c>
      <c r="L4643" s="224" t="n">
        <f aca="false">D4643-J4643*10000-K4643*100</f>
        <v>23</v>
      </c>
      <c r="M4643" s="325" t="n">
        <f aca="false">DATE(J4643,K4643,L4643)</f>
        <v>43304</v>
      </c>
      <c r="N4643" s="222" t="n">
        <f aca="false">M4643+E4643</f>
        <v>43304.710787037</v>
      </c>
      <c r="O4643" s="0" t="n">
        <v>96.936</v>
      </c>
      <c r="P4643" s="0" t="n">
        <v>4.488048</v>
      </c>
      <c r="Q4643" s="0" t="s">
        <v>289</v>
      </c>
    </row>
    <row r="4644" customFormat="false" ht="15" hidden="false" customHeight="false" outlineLevel="0" collapsed="false">
      <c r="A4644" s="0" t="s">
        <v>3020</v>
      </c>
      <c r="B4644" s="0" t="s">
        <v>289</v>
      </c>
      <c r="C4644" s="0" t="s">
        <v>325</v>
      </c>
      <c r="D4644" s="0" t="n">
        <v>20180724</v>
      </c>
      <c r="E4644" s="0" t="s">
        <v>3152</v>
      </c>
      <c r="F4644" s="0" t="n">
        <v>2000000</v>
      </c>
      <c r="G4644" s="0" t="n">
        <v>96.954</v>
      </c>
      <c r="H4644" s="0" t="n">
        <v>4.485032</v>
      </c>
      <c r="J4644" s="224" t="n">
        <f aca="false">ROUND(D4644/10000,0)</f>
        <v>2018</v>
      </c>
      <c r="K4644" s="224" t="n">
        <f aca="false">ROUND((D4644-J4644*10000)/100,0)</f>
        <v>7</v>
      </c>
      <c r="L4644" s="224" t="n">
        <f aca="false">D4644-J4644*10000-K4644*100</f>
        <v>24</v>
      </c>
      <c r="M4644" s="325" t="n">
        <f aca="false">DATE(J4644,K4644,L4644)</f>
        <v>43305</v>
      </c>
      <c r="N4644" s="222" t="n">
        <f aca="false">M4644+E4644</f>
        <v>43305.3439930556</v>
      </c>
      <c r="O4644" s="0" t="n">
        <v>96.954</v>
      </c>
      <c r="P4644" s="0" t="n">
        <v>4.485032</v>
      </c>
      <c r="Q4644" s="0" t="s">
        <v>289</v>
      </c>
    </row>
    <row r="4645" customFormat="false" ht="15" hidden="false" customHeight="false" outlineLevel="0" collapsed="false">
      <c r="A4645" s="0" t="s">
        <v>3020</v>
      </c>
      <c r="B4645" s="0" t="s">
        <v>289</v>
      </c>
      <c r="C4645" s="0" t="s">
        <v>325</v>
      </c>
      <c r="D4645" s="0" t="n">
        <v>20180724</v>
      </c>
      <c r="E4645" s="0" t="s">
        <v>2126</v>
      </c>
      <c r="F4645" s="0" t="n">
        <v>12000</v>
      </c>
      <c r="G4645" s="0" t="n">
        <v>97.009</v>
      </c>
      <c r="H4645" s="0" t="n">
        <v>4.475187</v>
      </c>
      <c r="J4645" s="224" t="n">
        <f aca="false">ROUND(D4645/10000,0)</f>
        <v>2018</v>
      </c>
      <c r="K4645" s="224" t="n">
        <f aca="false">ROUND((D4645-J4645*10000)/100,0)</f>
        <v>7</v>
      </c>
      <c r="L4645" s="224" t="n">
        <f aca="false">D4645-J4645*10000-K4645*100</f>
        <v>24</v>
      </c>
      <c r="M4645" s="325" t="n">
        <f aca="false">DATE(J4645,K4645,L4645)</f>
        <v>43305</v>
      </c>
      <c r="N4645" s="222" t="n">
        <f aca="false">M4645+E4645</f>
        <v>43305.4185069444</v>
      </c>
      <c r="O4645" s="0" t="n">
        <v>97.009</v>
      </c>
      <c r="P4645" s="0" t="n">
        <v>4.475187</v>
      </c>
      <c r="Q4645" s="0" t="s">
        <v>289</v>
      </c>
    </row>
    <row r="4646" customFormat="false" ht="15" hidden="false" customHeight="false" outlineLevel="0" collapsed="false">
      <c r="A4646" s="0" t="s">
        <v>3020</v>
      </c>
      <c r="B4646" s="0" t="s">
        <v>289</v>
      </c>
      <c r="C4646" s="0" t="s">
        <v>325</v>
      </c>
      <c r="D4646" s="0" t="n">
        <v>20180724</v>
      </c>
      <c r="E4646" s="0" t="s">
        <v>3153</v>
      </c>
      <c r="F4646" s="0" t="n">
        <v>12000</v>
      </c>
      <c r="G4646" s="0" t="n">
        <v>97.009</v>
      </c>
      <c r="H4646" s="0" t="n">
        <v>4.475187</v>
      </c>
      <c r="J4646" s="224" t="n">
        <f aca="false">ROUND(D4646/10000,0)</f>
        <v>2018</v>
      </c>
      <c r="K4646" s="224" t="n">
        <f aca="false">ROUND((D4646-J4646*10000)/100,0)</f>
        <v>7</v>
      </c>
      <c r="L4646" s="224" t="n">
        <f aca="false">D4646-J4646*10000-K4646*100</f>
        <v>24</v>
      </c>
      <c r="M4646" s="325" t="n">
        <f aca="false">DATE(J4646,K4646,L4646)</f>
        <v>43305</v>
      </c>
      <c r="N4646" s="222" t="n">
        <f aca="false">M4646+E4646</f>
        <v>43305.4185648148</v>
      </c>
      <c r="O4646" s="0" t="n">
        <v>97.009</v>
      </c>
      <c r="P4646" s="0" t="n">
        <v>4.475187</v>
      </c>
      <c r="Q4646" s="0" t="s">
        <v>289</v>
      </c>
    </row>
    <row r="4647" customFormat="false" ht="15" hidden="false" customHeight="false" outlineLevel="0" collapsed="false">
      <c r="A4647" s="0" t="s">
        <v>3020</v>
      </c>
      <c r="B4647" s="0" t="s">
        <v>289</v>
      </c>
      <c r="C4647" s="0" t="s">
        <v>325</v>
      </c>
      <c r="D4647" s="0" t="n">
        <v>20180724</v>
      </c>
      <c r="E4647" s="0" t="s">
        <v>3154</v>
      </c>
      <c r="F4647" s="0" t="n">
        <v>19000</v>
      </c>
      <c r="G4647" s="0" t="n">
        <v>97.246</v>
      </c>
      <c r="H4647" s="0" t="n">
        <v>4.432837</v>
      </c>
      <c r="J4647" s="224" t="n">
        <f aca="false">ROUND(D4647/10000,0)</f>
        <v>2018</v>
      </c>
      <c r="K4647" s="224" t="n">
        <f aca="false">ROUND((D4647-J4647*10000)/100,0)</f>
        <v>7</v>
      </c>
      <c r="L4647" s="224" t="n">
        <f aca="false">D4647-J4647*10000-K4647*100</f>
        <v>24</v>
      </c>
      <c r="M4647" s="325" t="n">
        <f aca="false">DATE(J4647,K4647,L4647)</f>
        <v>43305</v>
      </c>
      <c r="N4647" s="222" t="n">
        <f aca="false">M4647+E4647</f>
        <v>43305.4446759259</v>
      </c>
      <c r="O4647" s="0" t="n">
        <v>97.246</v>
      </c>
      <c r="P4647" s="0" t="n">
        <v>4.432837</v>
      </c>
      <c r="Q4647" s="0" t="s">
        <v>289</v>
      </c>
    </row>
    <row r="4648" customFormat="false" ht="15" hidden="false" customHeight="false" outlineLevel="0" collapsed="false">
      <c r="A4648" s="0" t="s">
        <v>3020</v>
      </c>
      <c r="B4648" s="0" t="s">
        <v>289</v>
      </c>
      <c r="C4648" s="0" t="s">
        <v>325</v>
      </c>
      <c r="D4648" s="0" t="n">
        <v>20180724</v>
      </c>
      <c r="E4648" s="0" t="s">
        <v>3154</v>
      </c>
      <c r="F4648" s="0" t="n">
        <v>19000</v>
      </c>
      <c r="G4648" s="0" t="n">
        <v>97.291</v>
      </c>
      <c r="H4648" s="0" t="n">
        <v>4.42481</v>
      </c>
      <c r="J4648" s="224" t="n">
        <f aca="false">ROUND(D4648/10000,0)</f>
        <v>2018</v>
      </c>
      <c r="K4648" s="224" t="n">
        <f aca="false">ROUND((D4648-J4648*10000)/100,0)</f>
        <v>7</v>
      </c>
      <c r="L4648" s="224" t="n">
        <f aca="false">D4648-J4648*10000-K4648*100</f>
        <v>24</v>
      </c>
      <c r="M4648" s="325" t="n">
        <f aca="false">DATE(J4648,K4648,L4648)</f>
        <v>43305</v>
      </c>
      <c r="N4648" s="222" t="n">
        <f aca="false">M4648+E4648</f>
        <v>43305.4446759259</v>
      </c>
      <c r="O4648" s="0" t="n">
        <v>97.291</v>
      </c>
      <c r="P4648" s="0" t="n">
        <v>4.42481</v>
      </c>
      <c r="Q4648" s="0" t="s">
        <v>289</v>
      </c>
    </row>
    <row r="4649" customFormat="false" ht="15" hidden="false" customHeight="false" outlineLevel="0" collapsed="false">
      <c r="A4649" s="0" t="s">
        <v>3020</v>
      </c>
      <c r="B4649" s="0" t="s">
        <v>289</v>
      </c>
      <c r="C4649" s="0" t="s">
        <v>325</v>
      </c>
      <c r="D4649" s="0" t="n">
        <v>20180724</v>
      </c>
      <c r="E4649" s="0" t="s">
        <v>3154</v>
      </c>
      <c r="F4649" s="0" t="n">
        <v>19000</v>
      </c>
      <c r="G4649" s="0" t="n">
        <v>98.691</v>
      </c>
      <c r="H4649" s="0" t="n">
        <v>4.177201</v>
      </c>
      <c r="J4649" s="224" t="n">
        <f aca="false">ROUND(D4649/10000,0)</f>
        <v>2018</v>
      </c>
      <c r="K4649" s="224" t="n">
        <f aca="false">ROUND((D4649-J4649*10000)/100,0)</f>
        <v>7</v>
      </c>
      <c r="L4649" s="224" t="n">
        <f aca="false">D4649-J4649*10000-K4649*100</f>
        <v>24</v>
      </c>
      <c r="M4649" s="325" t="n">
        <f aca="false">DATE(J4649,K4649,L4649)</f>
        <v>43305</v>
      </c>
      <c r="N4649" s="222" t="n">
        <f aca="false">M4649+E4649</f>
        <v>43305.4446759259</v>
      </c>
      <c r="O4649" s="0" t="n">
        <v>98.691</v>
      </c>
      <c r="P4649" s="0" t="n">
        <v>4.177201</v>
      </c>
      <c r="Q4649" s="0" t="s">
        <v>289</v>
      </c>
    </row>
    <row r="4650" customFormat="false" ht="15" hidden="false" customHeight="false" outlineLevel="0" collapsed="false">
      <c r="A4650" s="0" t="s">
        <v>3020</v>
      </c>
      <c r="B4650" s="0" t="s">
        <v>289</v>
      </c>
      <c r="C4650" s="0" t="s">
        <v>325</v>
      </c>
      <c r="D4650" s="0" t="n">
        <v>20180724</v>
      </c>
      <c r="E4650" s="0" t="s">
        <v>3155</v>
      </c>
      <c r="F4650" s="0" t="n">
        <v>2000000</v>
      </c>
      <c r="G4650" s="0" t="n">
        <v>96.971</v>
      </c>
      <c r="H4650" s="0" t="n">
        <v>4.481988</v>
      </c>
      <c r="J4650" s="224" t="n">
        <f aca="false">ROUND(D4650/10000,0)</f>
        <v>2018</v>
      </c>
      <c r="K4650" s="224" t="n">
        <f aca="false">ROUND((D4650-J4650*10000)/100,0)</f>
        <v>7</v>
      </c>
      <c r="L4650" s="224" t="n">
        <f aca="false">D4650-J4650*10000-K4650*100</f>
        <v>24</v>
      </c>
      <c r="M4650" s="325" t="n">
        <f aca="false">DATE(J4650,K4650,L4650)</f>
        <v>43305</v>
      </c>
      <c r="N4650" s="222" t="n">
        <f aca="false">M4650+E4650</f>
        <v>43305.4870138889</v>
      </c>
      <c r="O4650" s="0" t="n">
        <v>96.971</v>
      </c>
      <c r="P4650" s="0" t="n">
        <v>4.481988</v>
      </c>
      <c r="Q4650" s="0" t="s">
        <v>289</v>
      </c>
    </row>
    <row r="4651" customFormat="false" ht="15" hidden="false" customHeight="false" outlineLevel="0" collapsed="false">
      <c r="A4651" s="0" t="s">
        <v>3020</v>
      </c>
      <c r="B4651" s="0" t="s">
        <v>289</v>
      </c>
      <c r="C4651" s="0" t="s">
        <v>325</v>
      </c>
      <c r="D4651" s="0" t="n">
        <v>20180724</v>
      </c>
      <c r="E4651" s="0" t="s">
        <v>3156</v>
      </c>
      <c r="F4651" s="0" t="n">
        <v>400000</v>
      </c>
      <c r="G4651" s="0" t="n">
        <v>97.103</v>
      </c>
      <c r="H4651" s="0" t="n">
        <v>4.458376</v>
      </c>
      <c r="J4651" s="224" t="n">
        <f aca="false">ROUND(D4651/10000,0)</f>
        <v>2018</v>
      </c>
      <c r="K4651" s="224" t="n">
        <f aca="false">ROUND((D4651-J4651*10000)/100,0)</f>
        <v>7</v>
      </c>
      <c r="L4651" s="224" t="n">
        <f aca="false">D4651-J4651*10000-K4651*100</f>
        <v>24</v>
      </c>
      <c r="M4651" s="325" t="n">
        <f aca="false">DATE(J4651,K4651,L4651)</f>
        <v>43305</v>
      </c>
      <c r="N4651" s="222" t="n">
        <f aca="false">M4651+E4651</f>
        <v>43305.4903587963</v>
      </c>
      <c r="O4651" s="0" t="n">
        <v>97.103</v>
      </c>
      <c r="P4651" s="0" t="n">
        <v>4.458376</v>
      </c>
      <c r="Q4651" s="0" t="s">
        <v>289</v>
      </c>
    </row>
    <row r="4652" customFormat="false" ht="15" hidden="false" customHeight="false" outlineLevel="0" collapsed="false">
      <c r="A4652" s="0" t="s">
        <v>3020</v>
      </c>
      <c r="B4652" s="0" t="s">
        <v>289</v>
      </c>
      <c r="C4652" s="0" t="s">
        <v>325</v>
      </c>
      <c r="D4652" s="0" t="n">
        <v>20180724</v>
      </c>
      <c r="E4652" s="0" t="s">
        <v>3156</v>
      </c>
      <c r="F4652" s="0" t="n">
        <v>400000</v>
      </c>
      <c r="G4652" s="0" t="n">
        <v>97.072</v>
      </c>
      <c r="H4652" s="0" t="n">
        <v>4.463918</v>
      </c>
      <c r="J4652" s="224" t="n">
        <f aca="false">ROUND(D4652/10000,0)</f>
        <v>2018</v>
      </c>
      <c r="K4652" s="224" t="n">
        <f aca="false">ROUND((D4652-J4652*10000)/100,0)</f>
        <v>7</v>
      </c>
      <c r="L4652" s="224" t="n">
        <f aca="false">D4652-J4652*10000-K4652*100</f>
        <v>24</v>
      </c>
      <c r="M4652" s="325" t="n">
        <f aca="false">DATE(J4652,K4652,L4652)</f>
        <v>43305</v>
      </c>
      <c r="N4652" s="222" t="n">
        <f aca="false">M4652+E4652</f>
        <v>43305.4903587963</v>
      </c>
      <c r="O4652" s="0" t="n">
        <v>97.072</v>
      </c>
      <c r="P4652" s="0" t="n">
        <v>4.463918</v>
      </c>
      <c r="Q4652" s="0" t="s">
        <v>289</v>
      </c>
    </row>
    <row r="4653" customFormat="false" ht="15" hidden="false" customHeight="false" outlineLevel="0" collapsed="false">
      <c r="A4653" s="0" t="s">
        <v>3020</v>
      </c>
      <c r="B4653" s="0" t="s">
        <v>289</v>
      </c>
      <c r="C4653" s="0" t="s">
        <v>325</v>
      </c>
      <c r="D4653" s="0" t="n">
        <v>20180724</v>
      </c>
      <c r="E4653" s="0" t="s">
        <v>3157</v>
      </c>
      <c r="F4653" s="0" t="n">
        <v>5000</v>
      </c>
      <c r="G4653" s="0" t="n">
        <v>96.959</v>
      </c>
      <c r="H4653" s="0" t="n">
        <v>4.484136</v>
      </c>
      <c r="J4653" s="224" t="n">
        <f aca="false">ROUND(D4653/10000,0)</f>
        <v>2018</v>
      </c>
      <c r="K4653" s="224" t="n">
        <f aca="false">ROUND((D4653-J4653*10000)/100,0)</f>
        <v>7</v>
      </c>
      <c r="L4653" s="224" t="n">
        <f aca="false">D4653-J4653*10000-K4653*100</f>
        <v>24</v>
      </c>
      <c r="M4653" s="325" t="n">
        <f aca="false">DATE(J4653,K4653,L4653)</f>
        <v>43305</v>
      </c>
      <c r="N4653" s="222" t="n">
        <f aca="false">M4653+E4653</f>
        <v>43305.5007407407</v>
      </c>
      <c r="O4653" s="0" t="n">
        <v>96.959</v>
      </c>
      <c r="P4653" s="0" t="n">
        <v>4.484136</v>
      </c>
      <c r="Q4653" s="0" t="s">
        <v>289</v>
      </c>
    </row>
    <row r="4654" customFormat="false" ht="15" hidden="false" customHeight="false" outlineLevel="0" collapsed="false">
      <c r="A4654" s="0" t="s">
        <v>3020</v>
      </c>
      <c r="B4654" s="0" t="s">
        <v>289</v>
      </c>
      <c r="C4654" s="0" t="s">
        <v>325</v>
      </c>
      <c r="D4654" s="0" t="n">
        <v>20180724</v>
      </c>
      <c r="E4654" s="0" t="s">
        <v>3158</v>
      </c>
      <c r="F4654" s="0" t="n">
        <v>100000</v>
      </c>
      <c r="G4654" s="0" t="n">
        <v>97.17</v>
      </c>
      <c r="H4654" s="0" t="n">
        <v>4.446405</v>
      </c>
      <c r="J4654" s="224" t="n">
        <f aca="false">ROUND(D4654/10000,0)</f>
        <v>2018</v>
      </c>
      <c r="K4654" s="224" t="n">
        <f aca="false">ROUND((D4654-J4654*10000)/100,0)</f>
        <v>7</v>
      </c>
      <c r="L4654" s="224" t="n">
        <f aca="false">D4654-J4654*10000-K4654*100</f>
        <v>24</v>
      </c>
      <c r="M4654" s="325" t="n">
        <f aca="false">DATE(J4654,K4654,L4654)</f>
        <v>43305</v>
      </c>
      <c r="N4654" s="222" t="n">
        <f aca="false">M4654+E4654</f>
        <v>43305.5029976852</v>
      </c>
      <c r="O4654" s="0" t="n">
        <v>97.17</v>
      </c>
      <c r="P4654" s="0" t="n">
        <v>4.446405</v>
      </c>
      <c r="Q4654" s="0" t="s">
        <v>289</v>
      </c>
    </row>
    <row r="4655" customFormat="false" ht="15" hidden="false" customHeight="false" outlineLevel="0" collapsed="false">
      <c r="A4655" s="0" t="s">
        <v>3020</v>
      </c>
      <c r="B4655" s="0" t="s">
        <v>289</v>
      </c>
      <c r="C4655" s="0" t="s">
        <v>325</v>
      </c>
      <c r="D4655" s="0" t="n">
        <v>20180724</v>
      </c>
      <c r="E4655" s="0" t="s">
        <v>3158</v>
      </c>
      <c r="F4655" s="0" t="n">
        <v>100000</v>
      </c>
      <c r="G4655" s="0" t="n">
        <v>97.17</v>
      </c>
      <c r="H4655" s="0" t="n">
        <v>4.446405</v>
      </c>
      <c r="J4655" s="224" t="n">
        <f aca="false">ROUND(D4655/10000,0)</f>
        <v>2018</v>
      </c>
      <c r="K4655" s="224" t="n">
        <f aca="false">ROUND((D4655-J4655*10000)/100,0)</f>
        <v>7</v>
      </c>
      <c r="L4655" s="224" t="n">
        <f aca="false">D4655-J4655*10000-K4655*100</f>
        <v>24</v>
      </c>
      <c r="M4655" s="325" t="n">
        <f aca="false">DATE(J4655,K4655,L4655)</f>
        <v>43305</v>
      </c>
      <c r="N4655" s="222" t="n">
        <f aca="false">M4655+E4655</f>
        <v>43305.5029976852</v>
      </c>
      <c r="O4655" s="0" t="n">
        <v>97.17</v>
      </c>
      <c r="P4655" s="0" t="n">
        <v>4.446405</v>
      </c>
      <c r="Q4655" s="0" t="s">
        <v>289</v>
      </c>
    </row>
    <row r="4656" customFormat="false" ht="15" hidden="false" customHeight="false" outlineLevel="0" collapsed="false">
      <c r="A4656" s="0" t="s">
        <v>3020</v>
      </c>
      <c r="B4656" s="0" t="s">
        <v>289</v>
      </c>
      <c r="C4656" s="0" t="s">
        <v>325</v>
      </c>
      <c r="D4656" s="0" t="n">
        <v>20180724</v>
      </c>
      <c r="E4656" s="0" t="s">
        <v>3159</v>
      </c>
      <c r="F4656" s="0" t="n">
        <v>25000</v>
      </c>
      <c r="G4656" s="0" t="n">
        <v>98.8058</v>
      </c>
      <c r="H4656" s="0" t="n">
        <v>4.157078</v>
      </c>
      <c r="J4656" s="224" t="n">
        <f aca="false">ROUND(D4656/10000,0)</f>
        <v>2018</v>
      </c>
      <c r="K4656" s="224" t="n">
        <f aca="false">ROUND((D4656-J4656*10000)/100,0)</f>
        <v>7</v>
      </c>
      <c r="L4656" s="224" t="n">
        <f aca="false">D4656-J4656*10000-K4656*100</f>
        <v>24</v>
      </c>
      <c r="M4656" s="325" t="n">
        <f aca="false">DATE(J4656,K4656,L4656)</f>
        <v>43305</v>
      </c>
      <c r="N4656" s="222" t="n">
        <f aca="false">M4656+E4656</f>
        <v>43305.5337615741</v>
      </c>
      <c r="O4656" s="0" t="n">
        <v>98.8058</v>
      </c>
      <c r="P4656" s="0" t="n">
        <v>4.157078</v>
      </c>
      <c r="Q4656" s="0" t="s">
        <v>289</v>
      </c>
    </row>
    <row r="4657" customFormat="false" ht="15" hidden="false" customHeight="false" outlineLevel="0" collapsed="false">
      <c r="A4657" s="0" t="s">
        <v>3020</v>
      </c>
      <c r="B4657" s="0" t="s">
        <v>289</v>
      </c>
      <c r="C4657" s="0" t="s">
        <v>325</v>
      </c>
      <c r="D4657" s="0" t="n">
        <v>20180724</v>
      </c>
      <c r="E4657" s="0" t="s">
        <v>3159</v>
      </c>
      <c r="F4657" s="0" t="n">
        <v>25000</v>
      </c>
      <c r="G4657" s="0" t="n">
        <v>97.2268</v>
      </c>
      <c r="H4657" s="0" t="n">
        <v>4.436264</v>
      </c>
      <c r="J4657" s="224" t="n">
        <f aca="false">ROUND(D4657/10000,0)</f>
        <v>2018</v>
      </c>
      <c r="K4657" s="224" t="n">
        <f aca="false">ROUND((D4657-J4657*10000)/100,0)</f>
        <v>7</v>
      </c>
      <c r="L4657" s="224" t="n">
        <f aca="false">D4657-J4657*10000-K4657*100</f>
        <v>24</v>
      </c>
      <c r="M4657" s="325" t="n">
        <f aca="false">DATE(J4657,K4657,L4657)</f>
        <v>43305</v>
      </c>
      <c r="N4657" s="222" t="n">
        <f aca="false">M4657+E4657</f>
        <v>43305.5337615741</v>
      </c>
      <c r="O4657" s="0" t="n">
        <v>97.2268</v>
      </c>
      <c r="P4657" s="0" t="n">
        <v>4.436264</v>
      </c>
      <c r="Q4657" s="0" t="s">
        <v>289</v>
      </c>
    </row>
    <row r="4658" customFormat="false" ht="15" hidden="false" customHeight="false" outlineLevel="0" collapsed="false">
      <c r="A4658" s="0" t="s">
        <v>3020</v>
      </c>
      <c r="B4658" s="0" t="s">
        <v>289</v>
      </c>
      <c r="C4658" s="0" t="s">
        <v>325</v>
      </c>
      <c r="D4658" s="0" t="n">
        <v>20180724</v>
      </c>
      <c r="E4658" s="0" t="s">
        <v>3159</v>
      </c>
      <c r="F4658" s="0" t="n">
        <v>25000</v>
      </c>
      <c r="G4658" s="0" t="n">
        <v>97.1768</v>
      </c>
      <c r="H4658" s="0" t="n">
        <v>4.44519</v>
      </c>
      <c r="J4658" s="224" t="n">
        <f aca="false">ROUND(D4658/10000,0)</f>
        <v>2018</v>
      </c>
      <c r="K4658" s="224" t="n">
        <f aca="false">ROUND((D4658-J4658*10000)/100,0)</f>
        <v>7</v>
      </c>
      <c r="L4658" s="224" t="n">
        <f aca="false">D4658-J4658*10000-K4658*100</f>
        <v>24</v>
      </c>
      <c r="M4658" s="325" t="n">
        <f aca="false">DATE(J4658,K4658,L4658)</f>
        <v>43305</v>
      </c>
      <c r="N4658" s="222" t="n">
        <f aca="false">M4658+E4658</f>
        <v>43305.5337615741</v>
      </c>
      <c r="O4658" s="0" t="n">
        <v>97.1768</v>
      </c>
      <c r="P4658" s="0" t="n">
        <v>4.44519</v>
      </c>
      <c r="Q4658" s="0" t="s">
        <v>289</v>
      </c>
    </row>
    <row r="4659" customFormat="false" ht="15" hidden="false" customHeight="false" outlineLevel="0" collapsed="false">
      <c r="A4659" s="0" t="s">
        <v>3020</v>
      </c>
      <c r="B4659" s="0" t="s">
        <v>289</v>
      </c>
      <c r="C4659" s="0" t="s">
        <v>325</v>
      </c>
      <c r="D4659" s="0" t="n">
        <v>20180724</v>
      </c>
      <c r="E4659" s="0" t="s">
        <v>3159</v>
      </c>
      <c r="F4659" s="0" t="n">
        <v>25000</v>
      </c>
      <c r="G4659" s="0" t="n">
        <v>97.2268</v>
      </c>
      <c r="H4659" s="0" t="n">
        <v>4.436264</v>
      </c>
      <c r="J4659" s="224" t="n">
        <f aca="false">ROUND(D4659/10000,0)</f>
        <v>2018</v>
      </c>
      <c r="K4659" s="224" t="n">
        <f aca="false">ROUND((D4659-J4659*10000)/100,0)</f>
        <v>7</v>
      </c>
      <c r="L4659" s="224" t="n">
        <f aca="false">D4659-J4659*10000-K4659*100</f>
        <v>24</v>
      </c>
      <c r="M4659" s="325" t="n">
        <f aca="false">DATE(J4659,K4659,L4659)</f>
        <v>43305</v>
      </c>
      <c r="N4659" s="222" t="n">
        <f aca="false">M4659+E4659</f>
        <v>43305.5337615741</v>
      </c>
      <c r="O4659" s="0" t="n">
        <v>97.2268</v>
      </c>
      <c r="P4659" s="0" t="n">
        <v>4.436264</v>
      </c>
      <c r="Q4659" s="0" t="s">
        <v>289</v>
      </c>
    </row>
    <row r="4660" customFormat="false" ht="15" hidden="false" customHeight="false" outlineLevel="0" collapsed="false">
      <c r="A4660" s="0" t="s">
        <v>3020</v>
      </c>
      <c r="B4660" s="0" t="s">
        <v>289</v>
      </c>
      <c r="C4660" s="0" t="s">
        <v>325</v>
      </c>
      <c r="D4660" s="0" t="n">
        <v>20180724</v>
      </c>
      <c r="E4660" s="0" t="s">
        <v>3160</v>
      </c>
      <c r="F4660" s="0" t="s">
        <v>575</v>
      </c>
      <c r="G4660" s="0" t="n">
        <v>97.065</v>
      </c>
      <c r="H4660" s="0" t="n">
        <v>4.465169</v>
      </c>
      <c r="J4660" s="224" t="n">
        <f aca="false">ROUND(D4660/10000,0)</f>
        <v>2018</v>
      </c>
      <c r="K4660" s="224" t="n">
        <f aca="false">ROUND((D4660-J4660*10000)/100,0)</f>
        <v>7</v>
      </c>
      <c r="L4660" s="224" t="n">
        <f aca="false">D4660-J4660*10000-K4660*100</f>
        <v>24</v>
      </c>
      <c r="M4660" s="325" t="n">
        <f aca="false">DATE(J4660,K4660,L4660)</f>
        <v>43305</v>
      </c>
      <c r="N4660" s="222" t="n">
        <f aca="false">M4660+E4660</f>
        <v>43305.5804398148</v>
      </c>
      <c r="O4660" s="0" t="n">
        <v>97.065</v>
      </c>
      <c r="P4660" s="0" t="n">
        <v>4.465169</v>
      </c>
      <c r="Q4660" s="0" t="s">
        <v>289</v>
      </c>
    </row>
    <row r="4661" customFormat="false" ht="15" hidden="false" customHeight="false" outlineLevel="0" collapsed="false">
      <c r="A4661" s="0" t="s">
        <v>3020</v>
      </c>
      <c r="B4661" s="0" t="s">
        <v>289</v>
      </c>
      <c r="C4661" s="0" t="s">
        <v>325</v>
      </c>
      <c r="D4661" s="0" t="n">
        <v>20180724</v>
      </c>
      <c r="E4661" s="0" t="s">
        <v>3161</v>
      </c>
      <c r="F4661" s="0" t="s">
        <v>575</v>
      </c>
      <c r="G4661" s="0" t="n">
        <v>97.002</v>
      </c>
      <c r="H4661" s="0" t="n">
        <v>4.476439</v>
      </c>
      <c r="J4661" s="224" t="n">
        <f aca="false">ROUND(D4661/10000,0)</f>
        <v>2018</v>
      </c>
      <c r="K4661" s="224" t="n">
        <f aca="false">ROUND((D4661-J4661*10000)/100,0)</f>
        <v>7</v>
      </c>
      <c r="L4661" s="224" t="n">
        <f aca="false">D4661-J4661*10000-K4661*100</f>
        <v>24</v>
      </c>
      <c r="M4661" s="325" t="n">
        <f aca="false">DATE(J4661,K4661,L4661)</f>
        <v>43305</v>
      </c>
      <c r="N4661" s="222" t="n">
        <f aca="false">M4661+E4661</f>
        <v>43305.5817013889</v>
      </c>
      <c r="O4661" s="0" t="n">
        <v>97.002</v>
      </c>
      <c r="P4661" s="0" t="n">
        <v>4.476439</v>
      </c>
      <c r="Q4661" s="0" t="s">
        <v>289</v>
      </c>
    </row>
    <row r="4662" customFormat="false" ht="15" hidden="false" customHeight="false" outlineLevel="0" collapsed="false">
      <c r="A4662" s="0" t="s">
        <v>3020</v>
      </c>
      <c r="B4662" s="0" t="s">
        <v>289</v>
      </c>
      <c r="C4662" s="0" t="s">
        <v>325</v>
      </c>
      <c r="D4662" s="0" t="n">
        <v>20180724</v>
      </c>
      <c r="E4662" s="0" t="s">
        <v>3162</v>
      </c>
      <c r="F4662" s="0" t="s">
        <v>575</v>
      </c>
      <c r="G4662" s="0" t="n">
        <v>97.122</v>
      </c>
      <c r="H4662" s="0" t="n">
        <v>4.45498</v>
      </c>
      <c r="J4662" s="224" t="n">
        <f aca="false">ROUND(D4662/10000,0)</f>
        <v>2018</v>
      </c>
      <c r="K4662" s="224" t="n">
        <f aca="false">ROUND((D4662-J4662*10000)/100,0)</f>
        <v>7</v>
      </c>
      <c r="L4662" s="224" t="n">
        <f aca="false">D4662-J4662*10000-K4662*100</f>
        <v>24</v>
      </c>
      <c r="M4662" s="325" t="n">
        <f aca="false">DATE(J4662,K4662,L4662)</f>
        <v>43305</v>
      </c>
      <c r="N4662" s="222" t="n">
        <f aca="false">M4662+E4662</f>
        <v>43305.583900463</v>
      </c>
      <c r="O4662" s="0" t="n">
        <v>97.122</v>
      </c>
      <c r="P4662" s="0" t="n">
        <v>4.45498</v>
      </c>
      <c r="Q4662" s="0" t="s">
        <v>289</v>
      </c>
    </row>
    <row r="4663" customFormat="false" ht="15" hidden="false" customHeight="false" outlineLevel="0" collapsed="false">
      <c r="A4663" s="0" t="s">
        <v>3020</v>
      </c>
      <c r="B4663" s="0" t="s">
        <v>289</v>
      </c>
      <c r="C4663" s="0" t="s">
        <v>325</v>
      </c>
      <c r="D4663" s="0" t="n">
        <v>20180724</v>
      </c>
      <c r="E4663" s="0" t="s">
        <v>3163</v>
      </c>
      <c r="F4663" s="0" t="n">
        <v>2000000</v>
      </c>
      <c r="G4663" s="0" t="n">
        <v>97.002</v>
      </c>
      <c r="H4663" s="0" t="n">
        <v>4.476439</v>
      </c>
      <c r="J4663" s="224" t="n">
        <f aca="false">ROUND(D4663/10000,0)</f>
        <v>2018</v>
      </c>
      <c r="K4663" s="224" t="n">
        <f aca="false">ROUND((D4663-J4663*10000)/100,0)</f>
        <v>7</v>
      </c>
      <c r="L4663" s="224" t="n">
        <f aca="false">D4663-J4663*10000-K4663*100</f>
        <v>24</v>
      </c>
      <c r="M4663" s="325" t="n">
        <f aca="false">DATE(J4663,K4663,L4663)</f>
        <v>43305</v>
      </c>
      <c r="N4663" s="222" t="n">
        <f aca="false">M4663+E4663</f>
        <v>43305.5849652778</v>
      </c>
      <c r="O4663" s="0" t="n">
        <v>97.002</v>
      </c>
      <c r="P4663" s="0" t="n">
        <v>4.476439</v>
      </c>
      <c r="Q4663" s="0" t="s">
        <v>289</v>
      </c>
    </row>
    <row r="4664" customFormat="false" ht="15" hidden="false" customHeight="false" outlineLevel="0" collapsed="false">
      <c r="A4664" s="0" t="s">
        <v>3020</v>
      </c>
      <c r="B4664" s="0" t="s">
        <v>289</v>
      </c>
      <c r="C4664" s="0" t="s">
        <v>325</v>
      </c>
      <c r="D4664" s="0" t="n">
        <v>20180725</v>
      </c>
      <c r="E4664" s="0" t="s">
        <v>3164</v>
      </c>
      <c r="F4664" s="0" t="n">
        <v>150000</v>
      </c>
      <c r="G4664" s="0" t="n">
        <v>97.345</v>
      </c>
      <c r="H4664" s="0" t="n">
        <v>4.415363</v>
      </c>
      <c r="J4664" s="224" t="n">
        <f aca="false">ROUND(D4664/10000,0)</f>
        <v>2018</v>
      </c>
      <c r="K4664" s="224" t="n">
        <f aca="false">ROUND((D4664-J4664*10000)/100,0)</f>
        <v>7</v>
      </c>
      <c r="L4664" s="224" t="n">
        <f aca="false">D4664-J4664*10000-K4664*100</f>
        <v>25</v>
      </c>
      <c r="M4664" s="325" t="n">
        <f aca="false">DATE(J4664,K4664,L4664)</f>
        <v>43306</v>
      </c>
      <c r="N4664" s="222" t="n">
        <f aca="false">M4664+E4664</f>
        <v>43306.3612037037</v>
      </c>
      <c r="O4664" s="0" t="n">
        <v>97.345</v>
      </c>
      <c r="P4664" s="0" t="n">
        <v>4.415363</v>
      </c>
      <c r="Q4664" s="0" t="s">
        <v>289</v>
      </c>
    </row>
    <row r="4665" customFormat="false" ht="15" hidden="false" customHeight="false" outlineLevel="0" collapsed="false">
      <c r="A4665" s="0" t="s">
        <v>3020</v>
      </c>
      <c r="B4665" s="0" t="s">
        <v>289</v>
      </c>
      <c r="C4665" s="0" t="s">
        <v>325</v>
      </c>
      <c r="D4665" s="0" t="n">
        <v>20180725</v>
      </c>
      <c r="E4665" s="0" t="s">
        <v>3165</v>
      </c>
      <c r="F4665" s="0" t="n">
        <v>150000</v>
      </c>
      <c r="G4665" s="0" t="n">
        <v>97.345</v>
      </c>
      <c r="H4665" s="0" t="n">
        <v>4.415363</v>
      </c>
      <c r="J4665" s="224" t="n">
        <f aca="false">ROUND(D4665/10000,0)</f>
        <v>2018</v>
      </c>
      <c r="K4665" s="224" t="n">
        <f aca="false">ROUND((D4665-J4665*10000)/100,0)</f>
        <v>7</v>
      </c>
      <c r="L4665" s="224" t="n">
        <f aca="false">D4665-J4665*10000-K4665*100</f>
        <v>25</v>
      </c>
      <c r="M4665" s="325" t="n">
        <f aca="false">DATE(J4665,K4665,L4665)</f>
        <v>43306</v>
      </c>
      <c r="N4665" s="222" t="n">
        <f aca="false">M4665+E4665</f>
        <v>43306.3612268519</v>
      </c>
      <c r="O4665" s="0" t="n">
        <v>97.345</v>
      </c>
      <c r="P4665" s="0" t="n">
        <v>4.415363</v>
      </c>
      <c r="Q4665" s="0" t="s">
        <v>289</v>
      </c>
    </row>
    <row r="4666" customFormat="false" ht="15" hidden="false" customHeight="false" outlineLevel="0" collapsed="false">
      <c r="A4666" s="0" t="s">
        <v>3020</v>
      </c>
      <c r="B4666" s="0" t="s">
        <v>289</v>
      </c>
      <c r="C4666" s="0" t="s">
        <v>325</v>
      </c>
      <c r="D4666" s="0" t="n">
        <v>20180725</v>
      </c>
      <c r="E4666" s="0" t="s">
        <v>3166</v>
      </c>
      <c r="F4666" s="0" t="n">
        <v>10000</v>
      </c>
      <c r="G4666" s="0" t="n">
        <v>97.2905</v>
      </c>
      <c r="H4666" s="0" t="n">
        <v>4.425083</v>
      </c>
      <c r="J4666" s="224" t="n">
        <f aca="false">ROUND(D4666/10000,0)</f>
        <v>2018</v>
      </c>
      <c r="K4666" s="224" t="n">
        <f aca="false">ROUND((D4666-J4666*10000)/100,0)</f>
        <v>7</v>
      </c>
      <c r="L4666" s="224" t="n">
        <f aca="false">D4666-J4666*10000-K4666*100</f>
        <v>25</v>
      </c>
      <c r="M4666" s="325" t="n">
        <f aca="false">DATE(J4666,K4666,L4666)</f>
        <v>43306</v>
      </c>
      <c r="N4666" s="222" t="n">
        <f aca="false">M4666+E4666</f>
        <v>43306.4568287037</v>
      </c>
      <c r="O4666" s="0" t="n">
        <v>97.2905</v>
      </c>
      <c r="P4666" s="0" t="n">
        <v>4.425083</v>
      </c>
      <c r="Q4666" s="0" t="s">
        <v>289</v>
      </c>
    </row>
    <row r="4667" customFormat="false" ht="15" hidden="false" customHeight="false" outlineLevel="0" collapsed="false">
      <c r="A4667" s="0" t="s">
        <v>3020</v>
      </c>
      <c r="B4667" s="0" t="s">
        <v>289</v>
      </c>
      <c r="C4667" s="0" t="s">
        <v>325</v>
      </c>
      <c r="D4667" s="0" t="n">
        <v>20180725</v>
      </c>
      <c r="E4667" s="0" t="s">
        <v>3166</v>
      </c>
      <c r="F4667" s="0" t="n">
        <v>10000</v>
      </c>
      <c r="G4667" s="0" t="n">
        <v>97.3405</v>
      </c>
      <c r="H4667" s="0" t="n">
        <v>4.416165</v>
      </c>
      <c r="J4667" s="224" t="n">
        <f aca="false">ROUND(D4667/10000,0)</f>
        <v>2018</v>
      </c>
      <c r="K4667" s="224" t="n">
        <f aca="false">ROUND((D4667-J4667*10000)/100,0)</f>
        <v>7</v>
      </c>
      <c r="L4667" s="224" t="n">
        <f aca="false">D4667-J4667*10000-K4667*100</f>
        <v>25</v>
      </c>
      <c r="M4667" s="325" t="n">
        <f aca="false">DATE(J4667,K4667,L4667)</f>
        <v>43306</v>
      </c>
      <c r="N4667" s="222" t="n">
        <f aca="false">M4667+E4667</f>
        <v>43306.4568287037</v>
      </c>
      <c r="O4667" s="0" t="n">
        <v>97.3405</v>
      </c>
      <c r="P4667" s="0" t="n">
        <v>4.416165</v>
      </c>
      <c r="Q4667" s="0" t="s">
        <v>289</v>
      </c>
    </row>
    <row r="4668" customFormat="false" ht="15" hidden="false" customHeight="false" outlineLevel="0" collapsed="false">
      <c r="A4668" s="0" t="s">
        <v>3020</v>
      </c>
      <c r="B4668" s="0" t="s">
        <v>289</v>
      </c>
      <c r="C4668" s="0" t="s">
        <v>325</v>
      </c>
      <c r="D4668" s="0" t="n">
        <v>20180725</v>
      </c>
      <c r="E4668" s="0" t="s">
        <v>3167</v>
      </c>
      <c r="F4668" s="0" t="n">
        <v>10000</v>
      </c>
      <c r="G4668" s="0" t="n">
        <v>97.3405</v>
      </c>
      <c r="H4668" s="0" t="n">
        <v>4.416165</v>
      </c>
      <c r="J4668" s="224" t="n">
        <f aca="false">ROUND(D4668/10000,0)</f>
        <v>2018</v>
      </c>
      <c r="K4668" s="224" t="n">
        <f aca="false">ROUND((D4668-J4668*10000)/100,0)</f>
        <v>7</v>
      </c>
      <c r="L4668" s="224" t="n">
        <f aca="false">D4668-J4668*10000-K4668*100</f>
        <v>25</v>
      </c>
      <c r="M4668" s="325" t="n">
        <f aca="false">DATE(J4668,K4668,L4668)</f>
        <v>43306</v>
      </c>
      <c r="N4668" s="222" t="n">
        <f aca="false">M4668+E4668</f>
        <v>43306.4568402778</v>
      </c>
      <c r="O4668" s="0" t="n">
        <v>97.3405</v>
      </c>
      <c r="P4668" s="0" t="n">
        <v>4.416165</v>
      </c>
      <c r="Q4668" s="0" t="s">
        <v>289</v>
      </c>
    </row>
    <row r="4669" customFormat="false" ht="15" hidden="false" customHeight="false" outlineLevel="0" collapsed="false">
      <c r="A4669" s="0" t="s">
        <v>3020</v>
      </c>
      <c r="B4669" s="0" t="s">
        <v>289</v>
      </c>
      <c r="C4669" s="0" t="s">
        <v>325</v>
      </c>
      <c r="D4669" s="0" t="n">
        <v>20180725</v>
      </c>
      <c r="E4669" s="0" t="s">
        <v>3167</v>
      </c>
      <c r="F4669" s="0" t="n">
        <v>10000</v>
      </c>
      <c r="G4669" s="0" t="n">
        <v>98.9215</v>
      </c>
      <c r="H4669" s="0" t="n">
        <v>4.136902</v>
      </c>
      <c r="J4669" s="224" t="n">
        <f aca="false">ROUND(D4669/10000,0)</f>
        <v>2018</v>
      </c>
      <c r="K4669" s="224" t="n">
        <f aca="false">ROUND((D4669-J4669*10000)/100,0)</f>
        <v>7</v>
      </c>
      <c r="L4669" s="224" t="n">
        <f aca="false">D4669-J4669*10000-K4669*100</f>
        <v>25</v>
      </c>
      <c r="M4669" s="325" t="n">
        <f aca="false">DATE(J4669,K4669,L4669)</f>
        <v>43306</v>
      </c>
      <c r="N4669" s="222" t="n">
        <f aca="false">M4669+E4669</f>
        <v>43306.4568402778</v>
      </c>
      <c r="O4669" s="0" t="n">
        <v>98.9215</v>
      </c>
      <c r="P4669" s="0" t="n">
        <v>4.136902</v>
      </c>
      <c r="Q4669" s="0" t="s">
        <v>289</v>
      </c>
    </row>
    <row r="4670" customFormat="false" ht="15" hidden="false" customHeight="false" outlineLevel="0" collapsed="false">
      <c r="A4670" s="0" t="s">
        <v>3020</v>
      </c>
      <c r="B4670" s="0" t="s">
        <v>289</v>
      </c>
      <c r="C4670" s="0" t="s">
        <v>325</v>
      </c>
      <c r="D4670" s="0" t="n">
        <v>20180725</v>
      </c>
      <c r="E4670" s="0" t="s">
        <v>3167</v>
      </c>
      <c r="F4670" s="0" t="n">
        <v>10000</v>
      </c>
      <c r="G4670" s="0" t="n">
        <v>98.2905</v>
      </c>
      <c r="H4670" s="0" t="n">
        <v>4.247734</v>
      </c>
      <c r="J4670" s="224" t="n">
        <f aca="false">ROUND(D4670/10000,0)</f>
        <v>2018</v>
      </c>
      <c r="K4670" s="224" t="n">
        <f aca="false">ROUND((D4670-J4670*10000)/100,0)</f>
        <v>7</v>
      </c>
      <c r="L4670" s="224" t="n">
        <f aca="false">D4670-J4670*10000-K4670*100</f>
        <v>25</v>
      </c>
      <c r="M4670" s="325" t="n">
        <f aca="false">DATE(J4670,K4670,L4670)</f>
        <v>43306</v>
      </c>
      <c r="N4670" s="222" t="n">
        <f aca="false">M4670+E4670</f>
        <v>43306.4568402778</v>
      </c>
      <c r="O4670" s="0" t="n">
        <v>98.2905</v>
      </c>
      <c r="P4670" s="0" t="n">
        <v>4.247734</v>
      </c>
      <c r="Q4670" s="0" t="s">
        <v>289</v>
      </c>
    </row>
    <row r="4671" customFormat="false" ht="15" hidden="false" customHeight="false" outlineLevel="0" collapsed="false">
      <c r="A4671" s="0" t="s">
        <v>3020</v>
      </c>
      <c r="B4671" s="0" t="s">
        <v>289</v>
      </c>
      <c r="C4671" s="0" t="s">
        <v>325</v>
      </c>
      <c r="D4671" s="0" t="n">
        <v>20180725</v>
      </c>
      <c r="E4671" s="0" t="s">
        <v>3168</v>
      </c>
      <c r="F4671" s="0" t="n">
        <v>10000</v>
      </c>
      <c r="G4671" s="0" t="n">
        <v>97.451</v>
      </c>
      <c r="H4671" s="0" t="n">
        <v>4.396476</v>
      </c>
      <c r="J4671" s="224" t="n">
        <f aca="false">ROUND(D4671/10000,0)</f>
        <v>2018</v>
      </c>
      <c r="K4671" s="224" t="n">
        <f aca="false">ROUND((D4671-J4671*10000)/100,0)</f>
        <v>7</v>
      </c>
      <c r="L4671" s="224" t="n">
        <f aca="false">D4671-J4671*10000-K4671*100</f>
        <v>25</v>
      </c>
      <c r="M4671" s="325" t="n">
        <f aca="false">DATE(J4671,K4671,L4671)</f>
        <v>43306</v>
      </c>
      <c r="N4671" s="222" t="n">
        <f aca="false">M4671+E4671</f>
        <v>43306.4665277778</v>
      </c>
      <c r="O4671" s="0" t="n">
        <v>97.451</v>
      </c>
      <c r="P4671" s="0" t="n">
        <v>4.396476</v>
      </c>
      <c r="Q4671" s="0" t="s">
        <v>289</v>
      </c>
    </row>
    <row r="4672" customFormat="false" ht="15" hidden="false" customHeight="false" outlineLevel="0" collapsed="false">
      <c r="A4672" s="0" t="s">
        <v>3020</v>
      </c>
      <c r="B4672" s="0" t="s">
        <v>289</v>
      </c>
      <c r="C4672" s="0" t="s">
        <v>325</v>
      </c>
      <c r="D4672" s="0" t="n">
        <v>20180725</v>
      </c>
      <c r="E4672" s="0" t="s">
        <v>3169</v>
      </c>
      <c r="F4672" s="0" t="n">
        <v>10000</v>
      </c>
      <c r="G4672" s="0" t="n">
        <v>97.451</v>
      </c>
      <c r="H4672" s="0" t="n">
        <v>4.396476</v>
      </c>
      <c r="J4672" s="224" t="n">
        <f aca="false">ROUND(D4672/10000,0)</f>
        <v>2018</v>
      </c>
      <c r="K4672" s="224" t="n">
        <f aca="false">ROUND((D4672-J4672*10000)/100,0)</f>
        <v>7</v>
      </c>
      <c r="L4672" s="224" t="n">
        <f aca="false">D4672-J4672*10000-K4672*100</f>
        <v>25</v>
      </c>
      <c r="M4672" s="325" t="n">
        <f aca="false">DATE(J4672,K4672,L4672)</f>
        <v>43306</v>
      </c>
      <c r="N4672" s="222" t="n">
        <f aca="false">M4672+E4672</f>
        <v>43306.4665393519</v>
      </c>
      <c r="O4672" s="0" t="n">
        <v>97.451</v>
      </c>
      <c r="P4672" s="0" t="n">
        <v>4.396476</v>
      </c>
      <c r="Q4672" s="0" t="s">
        <v>289</v>
      </c>
    </row>
    <row r="4673" customFormat="false" ht="15" hidden="false" customHeight="false" outlineLevel="0" collapsed="false">
      <c r="A4673" s="0" t="s">
        <v>3020</v>
      </c>
      <c r="B4673" s="0" t="s">
        <v>289</v>
      </c>
      <c r="C4673" s="0" t="s">
        <v>325</v>
      </c>
      <c r="D4673" s="0" t="n">
        <v>20180725</v>
      </c>
      <c r="E4673" s="0" t="s">
        <v>3170</v>
      </c>
      <c r="F4673" s="0" t="n">
        <v>20000</v>
      </c>
      <c r="G4673" s="0" t="n">
        <v>97.472</v>
      </c>
      <c r="H4673" s="0" t="n">
        <v>4.392737</v>
      </c>
      <c r="J4673" s="224" t="n">
        <f aca="false">ROUND(D4673/10000,0)</f>
        <v>2018</v>
      </c>
      <c r="K4673" s="224" t="n">
        <f aca="false">ROUND((D4673-J4673*10000)/100,0)</f>
        <v>7</v>
      </c>
      <c r="L4673" s="224" t="n">
        <f aca="false">D4673-J4673*10000-K4673*100</f>
        <v>25</v>
      </c>
      <c r="M4673" s="325" t="n">
        <f aca="false">DATE(J4673,K4673,L4673)</f>
        <v>43306</v>
      </c>
      <c r="N4673" s="222" t="n">
        <f aca="false">M4673+E4673</f>
        <v>43306.4734837963</v>
      </c>
      <c r="O4673" s="0" t="n">
        <v>97.472</v>
      </c>
      <c r="P4673" s="0" t="n">
        <v>4.392737</v>
      </c>
      <c r="Q4673" s="0" t="s">
        <v>289</v>
      </c>
    </row>
    <row r="4674" customFormat="false" ht="15" hidden="false" customHeight="false" outlineLevel="0" collapsed="false">
      <c r="A4674" s="0" t="s">
        <v>3020</v>
      </c>
      <c r="B4674" s="0" t="s">
        <v>289</v>
      </c>
      <c r="C4674" s="0" t="s">
        <v>325</v>
      </c>
      <c r="D4674" s="0" t="n">
        <v>20180725</v>
      </c>
      <c r="E4674" s="0" t="s">
        <v>3170</v>
      </c>
      <c r="F4674" s="0" t="n">
        <v>20000</v>
      </c>
      <c r="G4674" s="0" t="n">
        <v>98.445</v>
      </c>
      <c r="H4674" s="0" t="n">
        <v>4.220521</v>
      </c>
      <c r="J4674" s="224" t="n">
        <f aca="false">ROUND(D4674/10000,0)</f>
        <v>2018</v>
      </c>
      <c r="K4674" s="224" t="n">
        <f aca="false">ROUND((D4674-J4674*10000)/100,0)</f>
        <v>7</v>
      </c>
      <c r="L4674" s="224" t="n">
        <f aca="false">D4674-J4674*10000-K4674*100</f>
        <v>25</v>
      </c>
      <c r="M4674" s="325" t="n">
        <f aca="false">DATE(J4674,K4674,L4674)</f>
        <v>43306</v>
      </c>
      <c r="N4674" s="222" t="n">
        <f aca="false">M4674+E4674</f>
        <v>43306.4734837963</v>
      </c>
      <c r="O4674" s="0" t="n">
        <v>98.445</v>
      </c>
      <c r="P4674" s="0" t="n">
        <v>4.220521</v>
      </c>
      <c r="Q4674" s="0" t="s">
        <v>289</v>
      </c>
    </row>
    <row r="4675" customFormat="false" ht="15" hidden="false" customHeight="false" outlineLevel="0" collapsed="false">
      <c r="A4675" s="0" t="s">
        <v>3020</v>
      </c>
      <c r="B4675" s="0" t="s">
        <v>289</v>
      </c>
      <c r="C4675" s="0" t="s">
        <v>325</v>
      </c>
      <c r="D4675" s="0" t="n">
        <v>20180725</v>
      </c>
      <c r="E4675" s="0" t="s">
        <v>3171</v>
      </c>
      <c r="F4675" s="0" t="n">
        <v>20000</v>
      </c>
      <c r="G4675" s="0" t="n">
        <v>97.472</v>
      </c>
      <c r="H4675" s="0" t="n">
        <v>4.392737</v>
      </c>
      <c r="J4675" s="224" t="n">
        <f aca="false">ROUND(D4675/10000,0)</f>
        <v>2018</v>
      </c>
      <c r="K4675" s="224" t="n">
        <f aca="false">ROUND((D4675-J4675*10000)/100,0)</f>
        <v>7</v>
      </c>
      <c r="L4675" s="224" t="n">
        <f aca="false">D4675-J4675*10000-K4675*100</f>
        <v>25</v>
      </c>
      <c r="M4675" s="325" t="n">
        <f aca="false">DATE(J4675,K4675,L4675)</f>
        <v>43306</v>
      </c>
      <c r="N4675" s="222" t="n">
        <f aca="false">M4675+E4675</f>
        <v>43306.4735763889</v>
      </c>
      <c r="O4675" s="0" t="n">
        <v>97.472</v>
      </c>
      <c r="P4675" s="0" t="n">
        <v>4.392737</v>
      </c>
      <c r="Q4675" s="0" t="s">
        <v>289</v>
      </c>
    </row>
    <row r="4676" customFormat="false" ht="15" hidden="false" customHeight="false" outlineLevel="0" collapsed="false">
      <c r="A4676" s="0" t="s">
        <v>3020</v>
      </c>
      <c r="B4676" s="0" t="s">
        <v>289</v>
      </c>
      <c r="C4676" s="0" t="s">
        <v>325</v>
      </c>
      <c r="D4676" s="0" t="n">
        <v>20180725</v>
      </c>
      <c r="E4676" s="0" t="s">
        <v>3172</v>
      </c>
      <c r="F4676" s="0" t="n">
        <v>500000</v>
      </c>
      <c r="G4676" s="0" t="n">
        <v>98.476</v>
      </c>
      <c r="H4676" s="0" t="n">
        <v>4.215067</v>
      </c>
      <c r="J4676" s="224" t="n">
        <f aca="false">ROUND(D4676/10000,0)</f>
        <v>2018</v>
      </c>
      <c r="K4676" s="224" t="n">
        <f aca="false">ROUND((D4676-J4676*10000)/100,0)</f>
        <v>7</v>
      </c>
      <c r="L4676" s="224" t="n">
        <f aca="false">D4676-J4676*10000-K4676*100</f>
        <v>25</v>
      </c>
      <c r="M4676" s="325" t="n">
        <f aca="false">DATE(J4676,K4676,L4676)</f>
        <v>43306</v>
      </c>
      <c r="N4676" s="222" t="n">
        <f aca="false">M4676+E4676</f>
        <v>43306.6056828704</v>
      </c>
      <c r="O4676" s="0" t="n">
        <v>98.476</v>
      </c>
      <c r="P4676" s="0" t="n">
        <v>4.215067</v>
      </c>
      <c r="Q4676" s="0" t="s">
        <v>289</v>
      </c>
    </row>
    <row r="4677" customFormat="false" ht="15" hidden="false" customHeight="false" outlineLevel="0" collapsed="false">
      <c r="A4677" s="0" t="s">
        <v>3020</v>
      </c>
      <c r="B4677" s="0" t="s">
        <v>289</v>
      </c>
      <c r="C4677" s="0" t="s">
        <v>325</v>
      </c>
      <c r="D4677" s="0" t="n">
        <v>20180725</v>
      </c>
      <c r="E4677" s="0" t="s">
        <v>3172</v>
      </c>
      <c r="F4677" s="0" t="n">
        <v>500000</v>
      </c>
      <c r="G4677" s="0" t="n">
        <v>97.376</v>
      </c>
      <c r="H4677" s="0" t="n">
        <v>4.409837</v>
      </c>
      <c r="J4677" s="224" t="n">
        <f aca="false">ROUND(D4677/10000,0)</f>
        <v>2018</v>
      </c>
      <c r="K4677" s="224" t="n">
        <f aca="false">ROUND((D4677-J4677*10000)/100,0)</f>
        <v>7</v>
      </c>
      <c r="L4677" s="224" t="n">
        <f aca="false">D4677-J4677*10000-K4677*100</f>
        <v>25</v>
      </c>
      <c r="M4677" s="325" t="n">
        <f aca="false">DATE(J4677,K4677,L4677)</f>
        <v>43306</v>
      </c>
      <c r="N4677" s="222" t="n">
        <f aca="false">M4677+E4677</f>
        <v>43306.6056828704</v>
      </c>
      <c r="O4677" s="0" t="n">
        <v>97.376</v>
      </c>
      <c r="P4677" s="0" t="n">
        <v>4.409837</v>
      </c>
      <c r="Q4677" s="0" t="s">
        <v>289</v>
      </c>
    </row>
    <row r="4678" customFormat="false" ht="15" hidden="false" customHeight="false" outlineLevel="0" collapsed="false">
      <c r="A4678" s="0" t="s">
        <v>3020</v>
      </c>
      <c r="B4678" s="0" t="s">
        <v>289</v>
      </c>
      <c r="C4678" s="0" t="s">
        <v>325</v>
      </c>
      <c r="D4678" s="0" t="n">
        <v>20180725</v>
      </c>
      <c r="E4678" s="0" t="s">
        <v>3173</v>
      </c>
      <c r="F4678" s="0" t="n">
        <v>25000</v>
      </c>
      <c r="G4678" s="0" t="n">
        <v>97.538</v>
      </c>
      <c r="H4678" s="0" t="n">
        <v>4.380993</v>
      </c>
      <c r="J4678" s="224" t="n">
        <f aca="false">ROUND(D4678/10000,0)</f>
        <v>2018</v>
      </c>
      <c r="K4678" s="224" t="n">
        <f aca="false">ROUND((D4678-J4678*10000)/100,0)</f>
        <v>7</v>
      </c>
      <c r="L4678" s="224" t="n">
        <f aca="false">D4678-J4678*10000-K4678*100</f>
        <v>25</v>
      </c>
      <c r="M4678" s="325" t="n">
        <f aca="false">DATE(J4678,K4678,L4678)</f>
        <v>43306</v>
      </c>
      <c r="N4678" s="222" t="n">
        <f aca="false">M4678+E4678</f>
        <v>43306.6059259259</v>
      </c>
      <c r="O4678" s="0" t="n">
        <v>97.538</v>
      </c>
      <c r="P4678" s="0" t="n">
        <v>4.380993</v>
      </c>
      <c r="Q4678" s="0" t="s">
        <v>289</v>
      </c>
    </row>
    <row r="4679" customFormat="false" ht="15" hidden="false" customHeight="false" outlineLevel="0" collapsed="false">
      <c r="A4679" s="0" t="s">
        <v>3020</v>
      </c>
      <c r="B4679" s="0" t="s">
        <v>289</v>
      </c>
      <c r="C4679" s="0" t="s">
        <v>325</v>
      </c>
      <c r="D4679" s="0" t="n">
        <v>20180725</v>
      </c>
      <c r="E4679" s="0" t="s">
        <v>3174</v>
      </c>
      <c r="F4679" s="0" t="n">
        <v>25000</v>
      </c>
      <c r="G4679" s="0" t="n">
        <v>98.038</v>
      </c>
      <c r="H4679" s="0" t="n">
        <v>4.292316</v>
      </c>
      <c r="J4679" s="224" t="n">
        <f aca="false">ROUND(D4679/10000,0)</f>
        <v>2018</v>
      </c>
      <c r="K4679" s="224" t="n">
        <f aca="false">ROUND((D4679-J4679*10000)/100,0)</f>
        <v>7</v>
      </c>
      <c r="L4679" s="224" t="n">
        <f aca="false">D4679-J4679*10000-K4679*100</f>
        <v>25</v>
      </c>
      <c r="M4679" s="325" t="n">
        <f aca="false">DATE(J4679,K4679,L4679)</f>
        <v>43306</v>
      </c>
      <c r="N4679" s="222" t="n">
        <f aca="false">M4679+E4679</f>
        <v>43306.6065162037</v>
      </c>
      <c r="O4679" s="0" t="n">
        <v>98.038</v>
      </c>
      <c r="P4679" s="0" t="n">
        <v>4.292316</v>
      </c>
      <c r="Q4679" s="0" t="s">
        <v>289</v>
      </c>
    </row>
    <row r="4680" customFormat="false" ht="15" hidden="false" customHeight="false" outlineLevel="0" collapsed="false">
      <c r="A4680" s="0" t="s">
        <v>3020</v>
      </c>
      <c r="B4680" s="0" t="s">
        <v>289</v>
      </c>
      <c r="C4680" s="0" t="s">
        <v>325</v>
      </c>
      <c r="D4680" s="0" t="n">
        <v>20180726</v>
      </c>
      <c r="E4680" s="0" t="s">
        <v>2986</v>
      </c>
      <c r="F4680" s="0" t="n">
        <v>10000</v>
      </c>
      <c r="G4680" s="0" t="n">
        <v>97.362</v>
      </c>
      <c r="H4680" s="0" t="n">
        <v>4.412872</v>
      </c>
      <c r="J4680" s="224" t="n">
        <f aca="false">ROUND(D4680/10000,0)</f>
        <v>2018</v>
      </c>
      <c r="K4680" s="224" t="n">
        <f aca="false">ROUND((D4680-J4680*10000)/100,0)</f>
        <v>7</v>
      </c>
      <c r="L4680" s="224" t="n">
        <f aca="false">D4680-J4680*10000-K4680*100</f>
        <v>26</v>
      </c>
      <c r="M4680" s="325" t="n">
        <f aca="false">DATE(J4680,K4680,L4680)</f>
        <v>43307</v>
      </c>
      <c r="N4680" s="222" t="n">
        <f aca="false">M4680+E4680</f>
        <v>43307.4323263889</v>
      </c>
      <c r="O4680" s="0" t="n">
        <v>97.362</v>
      </c>
      <c r="P4680" s="0" t="n">
        <v>4.412872</v>
      </c>
      <c r="Q4680" s="0" t="s">
        <v>289</v>
      </c>
    </row>
    <row r="4681" customFormat="false" ht="15" hidden="false" customHeight="false" outlineLevel="0" collapsed="false">
      <c r="A4681" s="0" t="s">
        <v>3020</v>
      </c>
      <c r="B4681" s="0" t="s">
        <v>289</v>
      </c>
      <c r="C4681" s="0" t="s">
        <v>325</v>
      </c>
      <c r="D4681" s="0" t="n">
        <v>20180726</v>
      </c>
      <c r="E4681" s="0" t="s">
        <v>2986</v>
      </c>
      <c r="F4681" s="0" t="n">
        <v>10000</v>
      </c>
      <c r="G4681" s="0" t="n">
        <v>97.462</v>
      </c>
      <c r="H4681" s="0" t="n">
        <v>4.395037</v>
      </c>
      <c r="J4681" s="224" t="n">
        <f aca="false">ROUND(D4681/10000,0)</f>
        <v>2018</v>
      </c>
      <c r="K4681" s="224" t="n">
        <f aca="false">ROUND((D4681-J4681*10000)/100,0)</f>
        <v>7</v>
      </c>
      <c r="L4681" s="224" t="n">
        <f aca="false">D4681-J4681*10000-K4681*100</f>
        <v>26</v>
      </c>
      <c r="M4681" s="325" t="n">
        <f aca="false">DATE(J4681,K4681,L4681)</f>
        <v>43307</v>
      </c>
      <c r="N4681" s="222" t="n">
        <f aca="false">M4681+E4681</f>
        <v>43307.4323263889</v>
      </c>
      <c r="O4681" s="0" t="n">
        <v>97.462</v>
      </c>
      <c r="P4681" s="0" t="n">
        <v>4.395037</v>
      </c>
      <c r="Q4681" s="0" t="s">
        <v>289</v>
      </c>
    </row>
    <row r="4682" customFormat="false" ht="15" hidden="false" customHeight="false" outlineLevel="0" collapsed="false">
      <c r="A4682" s="0" t="s">
        <v>3020</v>
      </c>
      <c r="B4682" s="0" t="s">
        <v>289</v>
      </c>
      <c r="C4682" s="0" t="s">
        <v>325</v>
      </c>
      <c r="D4682" s="0" t="n">
        <v>20180726</v>
      </c>
      <c r="E4682" s="0" t="s">
        <v>3175</v>
      </c>
      <c r="F4682" s="0" t="n">
        <v>10000</v>
      </c>
      <c r="G4682" s="0" t="n">
        <v>97.362</v>
      </c>
      <c r="H4682" s="0" t="n">
        <v>4.412872</v>
      </c>
      <c r="J4682" s="224" t="n">
        <f aca="false">ROUND(D4682/10000,0)</f>
        <v>2018</v>
      </c>
      <c r="K4682" s="224" t="n">
        <f aca="false">ROUND((D4682-J4682*10000)/100,0)</f>
        <v>7</v>
      </c>
      <c r="L4682" s="224" t="n">
        <f aca="false">D4682-J4682*10000-K4682*100</f>
        <v>26</v>
      </c>
      <c r="M4682" s="325" t="n">
        <f aca="false">DATE(J4682,K4682,L4682)</f>
        <v>43307</v>
      </c>
      <c r="N4682" s="222" t="n">
        <f aca="false">M4682+E4682</f>
        <v>43307.4332175926</v>
      </c>
      <c r="O4682" s="0" t="n">
        <v>97.362</v>
      </c>
      <c r="P4682" s="0" t="n">
        <v>4.412872</v>
      </c>
      <c r="Q4682" s="0" t="s">
        <v>289</v>
      </c>
    </row>
    <row r="4683" customFormat="false" ht="15" hidden="false" customHeight="false" outlineLevel="0" collapsed="false">
      <c r="A4683" s="0" t="s">
        <v>3020</v>
      </c>
      <c r="B4683" s="0" t="s">
        <v>289</v>
      </c>
      <c r="C4683" s="0" t="s">
        <v>325</v>
      </c>
      <c r="D4683" s="0" t="n">
        <v>20180726</v>
      </c>
      <c r="E4683" s="0" t="s">
        <v>3175</v>
      </c>
      <c r="F4683" s="0" t="n">
        <v>10000</v>
      </c>
      <c r="G4683" s="0" t="n">
        <v>97.462</v>
      </c>
      <c r="H4683" s="0" t="n">
        <v>4.395037</v>
      </c>
      <c r="J4683" s="224" t="n">
        <f aca="false">ROUND(D4683/10000,0)</f>
        <v>2018</v>
      </c>
      <c r="K4683" s="224" t="n">
        <f aca="false">ROUND((D4683-J4683*10000)/100,0)</f>
        <v>7</v>
      </c>
      <c r="L4683" s="224" t="n">
        <f aca="false">D4683-J4683*10000-K4683*100</f>
        <v>26</v>
      </c>
      <c r="M4683" s="325" t="n">
        <f aca="false">DATE(J4683,K4683,L4683)</f>
        <v>43307</v>
      </c>
      <c r="N4683" s="222" t="n">
        <f aca="false">M4683+E4683</f>
        <v>43307.4332175926</v>
      </c>
      <c r="O4683" s="0" t="n">
        <v>97.462</v>
      </c>
      <c r="P4683" s="0" t="n">
        <v>4.395037</v>
      </c>
      <c r="Q4683" s="0" t="s">
        <v>289</v>
      </c>
    </row>
    <row r="4684" customFormat="false" ht="15" hidden="false" customHeight="false" outlineLevel="0" collapsed="false">
      <c r="A4684" s="0" t="s">
        <v>3020</v>
      </c>
      <c r="B4684" s="0" t="s">
        <v>289</v>
      </c>
      <c r="C4684" s="0" t="s">
        <v>325</v>
      </c>
      <c r="D4684" s="0" t="n">
        <v>20180726</v>
      </c>
      <c r="E4684" s="0" t="s">
        <v>3176</v>
      </c>
      <c r="F4684" s="0" t="n">
        <v>25000</v>
      </c>
      <c r="G4684" s="0" t="n">
        <v>97.286</v>
      </c>
      <c r="H4684" s="0" t="n">
        <v>4.42644</v>
      </c>
      <c r="J4684" s="224" t="n">
        <f aca="false">ROUND(D4684/10000,0)</f>
        <v>2018</v>
      </c>
      <c r="K4684" s="224" t="n">
        <f aca="false">ROUND((D4684-J4684*10000)/100,0)</f>
        <v>7</v>
      </c>
      <c r="L4684" s="224" t="n">
        <f aca="false">D4684-J4684*10000-K4684*100</f>
        <v>26</v>
      </c>
      <c r="M4684" s="325" t="n">
        <f aca="false">DATE(J4684,K4684,L4684)</f>
        <v>43307</v>
      </c>
      <c r="N4684" s="222" t="n">
        <f aca="false">M4684+E4684</f>
        <v>43307.4774652778</v>
      </c>
      <c r="O4684" s="0" t="n">
        <v>97.286</v>
      </c>
      <c r="P4684" s="0" t="n">
        <v>4.42644</v>
      </c>
      <c r="Q4684" s="0" t="s">
        <v>289</v>
      </c>
    </row>
    <row r="4685" customFormat="false" ht="15" hidden="false" customHeight="false" outlineLevel="0" collapsed="false">
      <c r="A4685" s="0" t="s">
        <v>3020</v>
      </c>
      <c r="B4685" s="0" t="s">
        <v>289</v>
      </c>
      <c r="C4685" s="0" t="s">
        <v>325</v>
      </c>
      <c r="D4685" s="0" t="n">
        <v>20180726</v>
      </c>
      <c r="E4685" s="0" t="s">
        <v>3176</v>
      </c>
      <c r="F4685" s="0" t="n">
        <v>25000</v>
      </c>
      <c r="G4685" s="0" t="n">
        <v>98.236</v>
      </c>
      <c r="H4685" s="0" t="n">
        <v>4.257713</v>
      </c>
      <c r="J4685" s="224" t="n">
        <f aca="false">ROUND(D4685/10000,0)</f>
        <v>2018</v>
      </c>
      <c r="K4685" s="224" t="n">
        <f aca="false">ROUND((D4685-J4685*10000)/100,0)</f>
        <v>7</v>
      </c>
      <c r="L4685" s="224" t="n">
        <f aca="false">D4685-J4685*10000-K4685*100</f>
        <v>26</v>
      </c>
      <c r="M4685" s="325" t="n">
        <f aca="false">DATE(J4685,K4685,L4685)</f>
        <v>43307</v>
      </c>
      <c r="N4685" s="222" t="n">
        <f aca="false">M4685+E4685</f>
        <v>43307.4774652778</v>
      </c>
      <c r="O4685" s="0" t="n">
        <v>98.236</v>
      </c>
      <c r="P4685" s="0" t="n">
        <v>4.257713</v>
      </c>
      <c r="Q4685" s="0" t="s">
        <v>289</v>
      </c>
    </row>
    <row r="4686" customFormat="false" ht="15" hidden="false" customHeight="false" outlineLevel="0" collapsed="false">
      <c r="A4686" s="0" t="s">
        <v>3020</v>
      </c>
      <c r="B4686" s="0" t="s">
        <v>289</v>
      </c>
      <c r="C4686" s="0" t="s">
        <v>325</v>
      </c>
      <c r="D4686" s="0" t="n">
        <v>20180726</v>
      </c>
      <c r="E4686" s="0" t="s">
        <v>3176</v>
      </c>
      <c r="F4686" s="0" t="n">
        <v>25000</v>
      </c>
      <c r="G4686" s="0" t="n">
        <v>97.236</v>
      </c>
      <c r="H4686" s="0" t="n">
        <v>4.435374</v>
      </c>
      <c r="J4686" s="224" t="n">
        <f aca="false">ROUND(D4686/10000,0)</f>
        <v>2018</v>
      </c>
      <c r="K4686" s="224" t="n">
        <f aca="false">ROUND((D4686-J4686*10000)/100,0)</f>
        <v>7</v>
      </c>
      <c r="L4686" s="224" t="n">
        <f aca="false">D4686-J4686*10000-K4686*100</f>
        <v>26</v>
      </c>
      <c r="M4686" s="325" t="n">
        <f aca="false">DATE(J4686,K4686,L4686)</f>
        <v>43307</v>
      </c>
      <c r="N4686" s="222" t="n">
        <f aca="false">M4686+E4686</f>
        <v>43307.4774652778</v>
      </c>
      <c r="O4686" s="0" t="n">
        <v>97.236</v>
      </c>
      <c r="P4686" s="0" t="n">
        <v>4.435374</v>
      </c>
      <c r="Q4686" s="0" t="s">
        <v>289</v>
      </c>
    </row>
    <row r="4687" customFormat="false" ht="15" hidden="false" customHeight="false" outlineLevel="0" collapsed="false">
      <c r="A4687" s="0" t="s">
        <v>3020</v>
      </c>
      <c r="B4687" s="0" t="s">
        <v>289</v>
      </c>
      <c r="C4687" s="0" t="s">
        <v>325</v>
      </c>
      <c r="D4687" s="0" t="n">
        <v>20180726</v>
      </c>
      <c r="E4687" s="0" t="s">
        <v>3176</v>
      </c>
      <c r="F4687" s="0" t="n">
        <v>25000</v>
      </c>
      <c r="G4687" s="0" t="n">
        <v>97.286</v>
      </c>
      <c r="H4687" s="0" t="n">
        <v>4.42644</v>
      </c>
      <c r="J4687" s="224" t="n">
        <f aca="false">ROUND(D4687/10000,0)</f>
        <v>2018</v>
      </c>
      <c r="K4687" s="224" t="n">
        <f aca="false">ROUND((D4687-J4687*10000)/100,0)</f>
        <v>7</v>
      </c>
      <c r="L4687" s="224" t="n">
        <f aca="false">D4687-J4687*10000-K4687*100</f>
        <v>26</v>
      </c>
      <c r="M4687" s="325" t="n">
        <f aca="false">DATE(J4687,K4687,L4687)</f>
        <v>43307</v>
      </c>
      <c r="N4687" s="222" t="n">
        <f aca="false">M4687+E4687</f>
        <v>43307.4774652778</v>
      </c>
      <c r="O4687" s="0" t="n">
        <v>97.286</v>
      </c>
      <c r="P4687" s="0" t="n">
        <v>4.42644</v>
      </c>
      <c r="Q4687" s="0" t="s">
        <v>289</v>
      </c>
    </row>
    <row r="4688" customFormat="false" ht="15" hidden="false" customHeight="false" outlineLevel="0" collapsed="false">
      <c r="A4688" s="0" t="s">
        <v>3020</v>
      </c>
      <c r="B4688" s="0" t="s">
        <v>289</v>
      </c>
      <c r="C4688" s="0" t="s">
        <v>325</v>
      </c>
      <c r="D4688" s="0" t="n">
        <v>20180726</v>
      </c>
      <c r="E4688" s="0" t="s">
        <v>366</v>
      </c>
      <c r="F4688" s="0" t="n">
        <v>25000</v>
      </c>
      <c r="G4688" s="0" t="n">
        <v>97.291</v>
      </c>
      <c r="H4688" s="0" t="n">
        <v>4.425547</v>
      </c>
      <c r="J4688" s="224" t="n">
        <f aca="false">ROUND(D4688/10000,0)</f>
        <v>2018</v>
      </c>
      <c r="K4688" s="224" t="n">
        <f aca="false">ROUND((D4688-J4688*10000)/100,0)</f>
        <v>7</v>
      </c>
      <c r="L4688" s="224" t="n">
        <f aca="false">D4688-J4688*10000-K4688*100</f>
        <v>26</v>
      </c>
      <c r="M4688" s="325" t="n">
        <f aca="false">DATE(J4688,K4688,L4688)</f>
        <v>43307</v>
      </c>
      <c r="N4688" s="222" t="n">
        <f aca="false">M4688+E4688</f>
        <v>43307.5050115741</v>
      </c>
      <c r="O4688" s="0" t="n">
        <v>97.291</v>
      </c>
      <c r="P4688" s="0" t="n">
        <v>4.425547</v>
      </c>
      <c r="Q4688" s="0" t="s">
        <v>289</v>
      </c>
    </row>
    <row r="4689" customFormat="false" ht="15" hidden="false" customHeight="false" outlineLevel="0" collapsed="false">
      <c r="A4689" s="0" t="s">
        <v>3020</v>
      </c>
      <c r="B4689" s="0" t="s">
        <v>289</v>
      </c>
      <c r="C4689" s="0" t="s">
        <v>325</v>
      </c>
      <c r="D4689" s="0" t="n">
        <v>20180726</v>
      </c>
      <c r="E4689" s="0" t="s">
        <v>3177</v>
      </c>
      <c r="F4689" s="0" t="n">
        <v>25000</v>
      </c>
      <c r="G4689" s="0" t="n">
        <v>98.985</v>
      </c>
      <c r="H4689" s="0" t="n">
        <v>4.126016</v>
      </c>
      <c r="J4689" s="224" t="n">
        <f aca="false">ROUND(D4689/10000,0)</f>
        <v>2018</v>
      </c>
      <c r="K4689" s="224" t="n">
        <f aca="false">ROUND((D4689-J4689*10000)/100,0)</f>
        <v>7</v>
      </c>
      <c r="L4689" s="224" t="n">
        <f aca="false">D4689-J4689*10000-K4689*100</f>
        <v>26</v>
      </c>
      <c r="M4689" s="325" t="n">
        <f aca="false">DATE(J4689,K4689,L4689)</f>
        <v>43307</v>
      </c>
      <c r="N4689" s="222" t="n">
        <f aca="false">M4689+E4689</f>
        <v>43307.5109837963</v>
      </c>
      <c r="O4689" s="0" t="n">
        <v>98.985</v>
      </c>
      <c r="P4689" s="0" t="n">
        <v>4.126016</v>
      </c>
      <c r="Q4689" s="0" t="s">
        <v>289</v>
      </c>
    </row>
    <row r="4690" customFormat="false" ht="15" hidden="false" customHeight="false" outlineLevel="0" collapsed="false">
      <c r="A4690" s="0" t="s">
        <v>3020</v>
      </c>
      <c r="B4690" s="0" t="s">
        <v>289</v>
      </c>
      <c r="C4690" s="0" t="s">
        <v>325</v>
      </c>
      <c r="D4690" s="0" t="n">
        <v>20180726</v>
      </c>
      <c r="E4690" s="0" t="s">
        <v>3177</v>
      </c>
      <c r="F4690" s="0" t="n">
        <v>25000</v>
      </c>
      <c r="G4690" s="0" t="n">
        <v>97.741</v>
      </c>
      <c r="H4690" s="0" t="n">
        <v>4.345391</v>
      </c>
      <c r="J4690" s="224" t="n">
        <f aca="false">ROUND(D4690/10000,0)</f>
        <v>2018</v>
      </c>
      <c r="K4690" s="224" t="n">
        <f aca="false">ROUND((D4690-J4690*10000)/100,0)</f>
        <v>7</v>
      </c>
      <c r="L4690" s="224" t="n">
        <f aca="false">D4690-J4690*10000-K4690*100</f>
        <v>26</v>
      </c>
      <c r="M4690" s="325" t="n">
        <f aca="false">DATE(J4690,K4690,L4690)</f>
        <v>43307</v>
      </c>
      <c r="N4690" s="222" t="n">
        <f aca="false">M4690+E4690</f>
        <v>43307.5109837963</v>
      </c>
      <c r="O4690" s="0" t="n">
        <v>97.741</v>
      </c>
      <c r="P4690" s="0" t="n">
        <v>4.345391</v>
      </c>
      <c r="Q4690" s="0" t="s">
        <v>289</v>
      </c>
    </row>
    <row r="4691" customFormat="false" ht="15" hidden="false" customHeight="false" outlineLevel="0" collapsed="false">
      <c r="A4691" s="0" t="s">
        <v>3020</v>
      </c>
      <c r="B4691" s="0" t="s">
        <v>289</v>
      </c>
      <c r="C4691" s="0" t="s">
        <v>325</v>
      </c>
      <c r="D4691" s="0" t="n">
        <v>20180726</v>
      </c>
      <c r="E4691" s="0" t="s">
        <v>3178</v>
      </c>
      <c r="F4691" s="0" t="n">
        <v>823000</v>
      </c>
      <c r="G4691" s="0" t="n">
        <v>97.015</v>
      </c>
      <c r="H4691" s="0" t="n">
        <v>4.474923</v>
      </c>
      <c r="J4691" s="224" t="n">
        <f aca="false">ROUND(D4691/10000,0)</f>
        <v>2018</v>
      </c>
      <c r="K4691" s="224" t="n">
        <f aca="false">ROUND((D4691-J4691*10000)/100,0)</f>
        <v>7</v>
      </c>
      <c r="L4691" s="224" t="n">
        <f aca="false">D4691-J4691*10000-K4691*100</f>
        <v>26</v>
      </c>
      <c r="M4691" s="325" t="n">
        <f aca="false">DATE(J4691,K4691,L4691)</f>
        <v>43307</v>
      </c>
      <c r="N4691" s="222" t="n">
        <f aca="false">M4691+E4691</f>
        <v>43307.6763078704</v>
      </c>
      <c r="O4691" s="0" t="n">
        <v>97.015</v>
      </c>
      <c r="P4691" s="0" t="n">
        <v>4.474923</v>
      </c>
      <c r="Q4691" s="0" t="s">
        <v>289</v>
      </c>
    </row>
    <row r="4692" customFormat="false" ht="15" hidden="false" customHeight="false" outlineLevel="0" collapsed="false">
      <c r="A4692" s="0" t="s">
        <v>3020</v>
      </c>
      <c r="B4692" s="0" t="s">
        <v>289</v>
      </c>
      <c r="C4692" s="0" t="s">
        <v>325</v>
      </c>
      <c r="D4692" s="0" t="n">
        <v>20180726</v>
      </c>
      <c r="E4692" s="0" t="s">
        <v>3179</v>
      </c>
      <c r="F4692" s="0" t="n">
        <v>35000</v>
      </c>
      <c r="G4692" s="0" t="n">
        <v>97.27</v>
      </c>
      <c r="H4692" s="0" t="n">
        <v>4.429298</v>
      </c>
      <c r="J4692" s="224" t="n">
        <f aca="false">ROUND(D4692/10000,0)</f>
        <v>2018</v>
      </c>
      <c r="K4692" s="224" t="n">
        <f aca="false">ROUND((D4692-J4692*10000)/100,0)</f>
        <v>7</v>
      </c>
      <c r="L4692" s="224" t="n">
        <f aca="false">D4692-J4692*10000-K4692*100</f>
        <v>26</v>
      </c>
      <c r="M4692" s="325" t="n">
        <f aca="false">DATE(J4692,K4692,L4692)</f>
        <v>43307</v>
      </c>
      <c r="N4692" s="222" t="n">
        <f aca="false">M4692+E4692</f>
        <v>43307.6884606481</v>
      </c>
      <c r="O4692" s="0" t="n">
        <v>97.27</v>
      </c>
      <c r="P4692" s="0" t="n">
        <v>4.429298</v>
      </c>
      <c r="Q4692" s="0" t="s">
        <v>289</v>
      </c>
    </row>
    <row r="4693" customFormat="false" ht="15" hidden="false" customHeight="false" outlineLevel="0" collapsed="false">
      <c r="A4693" s="0" t="s">
        <v>3020</v>
      </c>
      <c r="B4693" s="0" t="s">
        <v>289</v>
      </c>
      <c r="C4693" s="0" t="s">
        <v>325</v>
      </c>
      <c r="D4693" s="0" t="n">
        <v>20180726</v>
      </c>
      <c r="E4693" s="0" t="s">
        <v>3179</v>
      </c>
      <c r="F4693" s="0" t="n">
        <v>35000</v>
      </c>
      <c r="G4693" s="0" t="n">
        <v>97.27</v>
      </c>
      <c r="H4693" s="0" t="n">
        <v>4.429298</v>
      </c>
      <c r="J4693" s="224" t="n">
        <f aca="false">ROUND(D4693/10000,0)</f>
        <v>2018</v>
      </c>
      <c r="K4693" s="224" t="n">
        <f aca="false">ROUND((D4693-J4693*10000)/100,0)</f>
        <v>7</v>
      </c>
      <c r="L4693" s="224" t="n">
        <f aca="false">D4693-J4693*10000-K4693*100</f>
        <v>26</v>
      </c>
      <c r="M4693" s="325" t="n">
        <f aca="false">DATE(J4693,K4693,L4693)</f>
        <v>43307</v>
      </c>
      <c r="N4693" s="222" t="n">
        <f aca="false">M4693+E4693</f>
        <v>43307.6884606481</v>
      </c>
      <c r="O4693" s="0" t="n">
        <v>97.27</v>
      </c>
      <c r="P4693" s="0" t="n">
        <v>4.429298</v>
      </c>
      <c r="Q4693" s="0" t="s">
        <v>289</v>
      </c>
    </row>
    <row r="4694" customFormat="false" ht="15" hidden="false" customHeight="false" outlineLevel="0" collapsed="false">
      <c r="A4694" s="0" t="s">
        <v>3020</v>
      </c>
      <c r="B4694" s="0" t="s">
        <v>289</v>
      </c>
      <c r="C4694" s="0" t="s">
        <v>325</v>
      </c>
      <c r="D4694" s="0" t="n">
        <v>20180726</v>
      </c>
      <c r="E4694" s="0" t="s">
        <v>3179</v>
      </c>
      <c r="F4694" s="0" t="n">
        <v>35000</v>
      </c>
      <c r="G4694" s="0" t="n">
        <v>98.485</v>
      </c>
      <c r="H4694" s="0" t="n">
        <v>4.213802</v>
      </c>
      <c r="J4694" s="224" t="n">
        <f aca="false">ROUND(D4694/10000,0)</f>
        <v>2018</v>
      </c>
      <c r="K4694" s="224" t="n">
        <f aca="false">ROUND((D4694-J4694*10000)/100,0)</f>
        <v>7</v>
      </c>
      <c r="L4694" s="224" t="n">
        <f aca="false">D4694-J4694*10000-K4694*100</f>
        <v>26</v>
      </c>
      <c r="M4694" s="325" t="n">
        <f aca="false">DATE(J4694,K4694,L4694)</f>
        <v>43307</v>
      </c>
      <c r="N4694" s="222" t="n">
        <f aca="false">M4694+E4694</f>
        <v>43307.6884606481</v>
      </c>
      <c r="O4694" s="0" t="n">
        <v>98.485</v>
      </c>
      <c r="P4694" s="0" t="n">
        <v>4.213802</v>
      </c>
      <c r="Q4694" s="0" t="s">
        <v>289</v>
      </c>
    </row>
    <row r="4695" customFormat="false" ht="15" hidden="false" customHeight="false" outlineLevel="0" collapsed="false">
      <c r="A4695" s="0" t="s">
        <v>3020</v>
      </c>
      <c r="B4695" s="0" t="s">
        <v>289</v>
      </c>
      <c r="C4695" s="0" t="s">
        <v>325</v>
      </c>
      <c r="D4695" s="0" t="n">
        <v>20180726</v>
      </c>
      <c r="E4695" s="0" t="s">
        <v>3179</v>
      </c>
      <c r="F4695" s="0" t="n">
        <v>35000</v>
      </c>
      <c r="G4695" s="0" t="n">
        <v>97.27</v>
      </c>
      <c r="H4695" s="0" t="n">
        <v>4.429298</v>
      </c>
      <c r="J4695" s="224" t="n">
        <f aca="false">ROUND(D4695/10000,0)</f>
        <v>2018</v>
      </c>
      <c r="K4695" s="224" t="n">
        <f aca="false">ROUND((D4695-J4695*10000)/100,0)</f>
        <v>7</v>
      </c>
      <c r="L4695" s="224" t="n">
        <f aca="false">D4695-J4695*10000-K4695*100</f>
        <v>26</v>
      </c>
      <c r="M4695" s="325" t="n">
        <f aca="false">DATE(J4695,K4695,L4695)</f>
        <v>43307</v>
      </c>
      <c r="N4695" s="222" t="n">
        <f aca="false">M4695+E4695</f>
        <v>43307.6884606481</v>
      </c>
      <c r="O4695" s="0" t="n">
        <v>97.27</v>
      </c>
      <c r="P4695" s="0" t="n">
        <v>4.429298</v>
      </c>
      <c r="Q4695" s="0" t="s">
        <v>289</v>
      </c>
    </row>
    <row r="4696" customFormat="false" ht="15" hidden="false" customHeight="false" outlineLevel="0" collapsed="false">
      <c r="A4696" s="0" t="s">
        <v>3020</v>
      </c>
      <c r="B4696" s="0" t="s">
        <v>289</v>
      </c>
      <c r="C4696" s="0" t="s">
        <v>325</v>
      </c>
      <c r="D4696" s="0" t="n">
        <v>20180727</v>
      </c>
      <c r="E4696" s="0" t="s">
        <v>3180</v>
      </c>
      <c r="F4696" s="0" t="n">
        <v>757000</v>
      </c>
      <c r="G4696" s="0" t="n">
        <v>97.105</v>
      </c>
      <c r="H4696" s="0" t="n">
        <v>4.459002</v>
      </c>
      <c r="J4696" s="224" t="n">
        <f aca="false">ROUND(D4696/10000,0)</f>
        <v>2018</v>
      </c>
      <c r="K4696" s="224" t="n">
        <f aca="false">ROUND((D4696-J4696*10000)/100,0)</f>
        <v>7</v>
      </c>
      <c r="L4696" s="224" t="n">
        <f aca="false">D4696-J4696*10000-K4696*100</f>
        <v>27</v>
      </c>
      <c r="M4696" s="325" t="n">
        <f aca="false">DATE(J4696,K4696,L4696)</f>
        <v>43308</v>
      </c>
      <c r="N4696" s="222" t="n">
        <f aca="false">M4696+E4696</f>
        <v>43308.3454513889</v>
      </c>
      <c r="O4696" s="0" t="n">
        <v>97.105</v>
      </c>
      <c r="P4696" s="0" t="n">
        <v>4.459002</v>
      </c>
      <c r="Q4696" s="0" t="s">
        <v>289</v>
      </c>
    </row>
    <row r="4697" customFormat="false" ht="15" hidden="false" customHeight="false" outlineLevel="0" collapsed="false">
      <c r="A4697" s="0" t="s">
        <v>3020</v>
      </c>
      <c r="B4697" s="0" t="s">
        <v>289</v>
      </c>
      <c r="C4697" s="0" t="s">
        <v>325</v>
      </c>
      <c r="D4697" s="0" t="n">
        <v>20180727</v>
      </c>
      <c r="E4697" s="0" t="s">
        <v>1463</v>
      </c>
      <c r="F4697" s="0" t="n">
        <v>1331000</v>
      </c>
      <c r="G4697" s="0" t="n">
        <v>97.111</v>
      </c>
      <c r="H4697" s="0" t="n">
        <v>4.457928</v>
      </c>
      <c r="J4697" s="224" t="n">
        <f aca="false">ROUND(D4697/10000,0)</f>
        <v>2018</v>
      </c>
      <c r="K4697" s="224" t="n">
        <f aca="false">ROUND((D4697-J4697*10000)/100,0)</f>
        <v>7</v>
      </c>
      <c r="L4697" s="224" t="n">
        <f aca="false">D4697-J4697*10000-K4697*100</f>
        <v>27</v>
      </c>
      <c r="M4697" s="325" t="n">
        <f aca="false">DATE(J4697,K4697,L4697)</f>
        <v>43308</v>
      </c>
      <c r="N4697" s="222" t="n">
        <f aca="false">M4697+E4697</f>
        <v>43308.3518865741</v>
      </c>
      <c r="O4697" s="0" t="n">
        <v>97.111</v>
      </c>
      <c r="P4697" s="0" t="n">
        <v>4.457928</v>
      </c>
      <c r="Q4697" s="0" t="s">
        <v>289</v>
      </c>
    </row>
    <row r="4698" customFormat="false" ht="15" hidden="false" customHeight="false" outlineLevel="0" collapsed="false">
      <c r="A4698" s="0" t="s">
        <v>3020</v>
      </c>
      <c r="B4698" s="0" t="s">
        <v>289</v>
      </c>
      <c r="C4698" s="0" t="s">
        <v>325</v>
      </c>
      <c r="D4698" s="0" t="n">
        <v>20180727</v>
      </c>
      <c r="E4698" s="0" t="s">
        <v>3181</v>
      </c>
      <c r="F4698" s="0" t="n">
        <v>3000000</v>
      </c>
      <c r="G4698" s="0" t="n">
        <v>96.982</v>
      </c>
      <c r="H4698" s="0" t="n">
        <v>4.481043</v>
      </c>
      <c r="J4698" s="224" t="n">
        <f aca="false">ROUND(D4698/10000,0)</f>
        <v>2018</v>
      </c>
      <c r="K4698" s="224" t="n">
        <f aca="false">ROUND((D4698-J4698*10000)/100,0)</f>
        <v>7</v>
      </c>
      <c r="L4698" s="224" t="n">
        <f aca="false">D4698-J4698*10000-K4698*100</f>
        <v>27</v>
      </c>
      <c r="M4698" s="325" t="n">
        <f aca="false">DATE(J4698,K4698,L4698)</f>
        <v>43308</v>
      </c>
      <c r="N4698" s="222" t="n">
        <f aca="false">M4698+E4698</f>
        <v>43308.3625</v>
      </c>
      <c r="O4698" s="0" t="n">
        <v>96.982</v>
      </c>
      <c r="P4698" s="0" t="n">
        <v>4.481043</v>
      </c>
      <c r="Q4698" s="0" t="s">
        <v>289</v>
      </c>
    </row>
    <row r="4699" customFormat="false" ht="15" hidden="false" customHeight="false" outlineLevel="0" collapsed="false">
      <c r="A4699" s="0" t="s">
        <v>3020</v>
      </c>
      <c r="B4699" s="0" t="s">
        <v>289</v>
      </c>
      <c r="C4699" s="0" t="s">
        <v>325</v>
      </c>
      <c r="D4699" s="0" t="n">
        <v>20180727</v>
      </c>
      <c r="E4699" s="0" t="s">
        <v>3182</v>
      </c>
      <c r="F4699" s="0" t="n">
        <v>3000000</v>
      </c>
      <c r="G4699" s="0" t="n">
        <v>97.166</v>
      </c>
      <c r="H4699" s="0" t="n">
        <v>4.448083</v>
      </c>
      <c r="J4699" s="224" t="n">
        <f aca="false">ROUND(D4699/10000,0)</f>
        <v>2018</v>
      </c>
      <c r="K4699" s="224" t="n">
        <f aca="false">ROUND((D4699-J4699*10000)/100,0)</f>
        <v>7</v>
      </c>
      <c r="L4699" s="224" t="n">
        <f aca="false">D4699-J4699*10000-K4699*100</f>
        <v>27</v>
      </c>
      <c r="M4699" s="325" t="n">
        <f aca="false">DATE(J4699,K4699,L4699)</f>
        <v>43308</v>
      </c>
      <c r="N4699" s="222" t="n">
        <f aca="false">M4699+E4699</f>
        <v>43308.4085416667</v>
      </c>
      <c r="O4699" s="0" t="n">
        <v>97.166</v>
      </c>
      <c r="P4699" s="0" t="n">
        <v>4.448083</v>
      </c>
      <c r="Q4699" s="0" t="s">
        <v>289</v>
      </c>
    </row>
    <row r="4700" customFormat="false" ht="15" hidden="false" customHeight="false" outlineLevel="0" collapsed="false">
      <c r="A4700" s="0" t="s">
        <v>3020</v>
      </c>
      <c r="B4700" s="0" t="s">
        <v>289</v>
      </c>
      <c r="C4700" s="0" t="s">
        <v>325</v>
      </c>
      <c r="D4700" s="0" t="n">
        <v>20180727</v>
      </c>
      <c r="E4700" s="0" t="s">
        <v>3183</v>
      </c>
      <c r="F4700" s="0" t="n">
        <v>3117000</v>
      </c>
      <c r="G4700" s="0" t="n">
        <v>97.178</v>
      </c>
      <c r="H4700" s="0" t="n">
        <v>4.445936</v>
      </c>
      <c r="J4700" s="224" t="n">
        <f aca="false">ROUND(D4700/10000,0)</f>
        <v>2018</v>
      </c>
      <c r="K4700" s="224" t="n">
        <f aca="false">ROUND((D4700-J4700*10000)/100,0)</f>
        <v>7</v>
      </c>
      <c r="L4700" s="224" t="n">
        <f aca="false">D4700-J4700*10000-K4700*100</f>
        <v>27</v>
      </c>
      <c r="M4700" s="325" t="n">
        <f aca="false">DATE(J4700,K4700,L4700)</f>
        <v>43308</v>
      </c>
      <c r="N4700" s="222" t="n">
        <f aca="false">M4700+E4700</f>
        <v>43308.4886226852</v>
      </c>
      <c r="O4700" s="0" t="n">
        <v>97.178</v>
      </c>
      <c r="P4700" s="0" t="n">
        <v>4.445936</v>
      </c>
      <c r="Q4700" s="0" t="s">
        <v>289</v>
      </c>
    </row>
    <row r="4701" customFormat="false" ht="15" hidden="false" customHeight="false" outlineLevel="0" collapsed="false">
      <c r="A4701" s="0" t="s">
        <v>3020</v>
      </c>
      <c r="B4701" s="0" t="s">
        <v>289</v>
      </c>
      <c r="C4701" s="0" t="s">
        <v>325</v>
      </c>
      <c r="D4701" s="0" t="n">
        <v>20180727</v>
      </c>
      <c r="E4701" s="0" t="s">
        <v>3184</v>
      </c>
      <c r="F4701" s="0" t="n">
        <v>14000</v>
      </c>
      <c r="G4701" s="0" t="n">
        <v>97.457</v>
      </c>
      <c r="H4701" s="0" t="n">
        <v>4.396103</v>
      </c>
      <c r="J4701" s="224" t="n">
        <f aca="false">ROUND(D4701/10000,0)</f>
        <v>2018</v>
      </c>
      <c r="K4701" s="224" t="n">
        <f aca="false">ROUND((D4701-J4701*10000)/100,0)</f>
        <v>7</v>
      </c>
      <c r="L4701" s="224" t="n">
        <f aca="false">D4701-J4701*10000-K4701*100</f>
        <v>27</v>
      </c>
      <c r="M4701" s="325" t="n">
        <f aca="false">DATE(J4701,K4701,L4701)</f>
        <v>43308</v>
      </c>
      <c r="N4701" s="222" t="n">
        <f aca="false">M4701+E4701</f>
        <v>43308.5206597222</v>
      </c>
      <c r="O4701" s="0" t="n">
        <v>97.457</v>
      </c>
      <c r="P4701" s="0" t="n">
        <v>4.396103</v>
      </c>
      <c r="Q4701" s="0" t="s">
        <v>289</v>
      </c>
    </row>
    <row r="4702" customFormat="false" ht="15" hidden="false" customHeight="false" outlineLevel="0" collapsed="false">
      <c r="A4702" s="0" t="s">
        <v>3020</v>
      </c>
      <c r="B4702" s="0" t="s">
        <v>289</v>
      </c>
      <c r="C4702" s="0" t="s">
        <v>325</v>
      </c>
      <c r="D4702" s="0" t="n">
        <v>20180727</v>
      </c>
      <c r="E4702" s="0" t="s">
        <v>693</v>
      </c>
      <c r="F4702" s="0" t="n">
        <v>44000</v>
      </c>
      <c r="G4702" s="0" t="n">
        <v>97.116</v>
      </c>
      <c r="H4702" s="0" t="n">
        <v>4.457032</v>
      </c>
      <c r="J4702" s="224" t="n">
        <f aca="false">ROUND(D4702/10000,0)</f>
        <v>2018</v>
      </c>
      <c r="K4702" s="224" t="n">
        <f aca="false">ROUND((D4702-J4702*10000)/100,0)</f>
        <v>7</v>
      </c>
      <c r="L4702" s="224" t="n">
        <f aca="false">D4702-J4702*10000-K4702*100</f>
        <v>27</v>
      </c>
      <c r="M4702" s="325" t="n">
        <f aca="false">DATE(J4702,K4702,L4702)</f>
        <v>43308</v>
      </c>
      <c r="N4702" s="222" t="n">
        <f aca="false">M4702+E4702</f>
        <v>43308.5782638889</v>
      </c>
      <c r="O4702" s="0" t="n">
        <v>97.116</v>
      </c>
      <c r="P4702" s="0" t="n">
        <v>4.457032</v>
      </c>
      <c r="Q4702" s="0" t="s">
        <v>289</v>
      </c>
    </row>
    <row r="4703" customFormat="false" ht="15" hidden="false" customHeight="false" outlineLevel="0" collapsed="false">
      <c r="A4703" s="0" t="s">
        <v>3020</v>
      </c>
      <c r="B4703" s="0" t="s">
        <v>289</v>
      </c>
      <c r="C4703" s="0" t="s">
        <v>325</v>
      </c>
      <c r="D4703" s="0" t="n">
        <v>20180727</v>
      </c>
      <c r="E4703" s="0" t="s">
        <v>3185</v>
      </c>
      <c r="F4703" s="0" t="n">
        <v>740000</v>
      </c>
      <c r="G4703" s="0" t="n">
        <v>96.936</v>
      </c>
      <c r="H4703" s="0" t="n">
        <v>4.489295</v>
      </c>
      <c r="J4703" s="224" t="n">
        <f aca="false">ROUND(D4703/10000,0)</f>
        <v>2018</v>
      </c>
      <c r="K4703" s="224" t="n">
        <f aca="false">ROUND((D4703-J4703*10000)/100,0)</f>
        <v>7</v>
      </c>
      <c r="L4703" s="224" t="n">
        <f aca="false">D4703-J4703*10000-K4703*100</f>
        <v>27</v>
      </c>
      <c r="M4703" s="325" t="n">
        <f aca="false">DATE(J4703,K4703,L4703)</f>
        <v>43308</v>
      </c>
      <c r="N4703" s="222" t="n">
        <f aca="false">M4703+E4703</f>
        <v>43308.6495138889</v>
      </c>
      <c r="O4703" s="0" t="n">
        <v>96.936</v>
      </c>
      <c r="P4703" s="0" t="n">
        <v>4.489295</v>
      </c>
      <c r="Q4703" s="0" t="s">
        <v>289</v>
      </c>
    </row>
    <row r="4704" customFormat="false" ht="15" hidden="false" customHeight="false" outlineLevel="0" collapsed="false">
      <c r="A4704" s="0" t="s">
        <v>3020</v>
      </c>
      <c r="B4704" s="0" t="s">
        <v>289</v>
      </c>
      <c r="C4704" s="0" t="s">
        <v>325</v>
      </c>
      <c r="D4704" s="0" t="n">
        <v>20180727</v>
      </c>
      <c r="E4704" s="0" t="s">
        <v>3185</v>
      </c>
      <c r="F4704" s="0" t="n">
        <v>740000</v>
      </c>
      <c r="G4704" s="0" t="n">
        <v>96.936</v>
      </c>
      <c r="H4704" s="0" t="n">
        <v>4.489295</v>
      </c>
      <c r="J4704" s="224" t="n">
        <f aca="false">ROUND(D4704/10000,0)</f>
        <v>2018</v>
      </c>
      <c r="K4704" s="224" t="n">
        <f aca="false">ROUND((D4704-J4704*10000)/100,0)</f>
        <v>7</v>
      </c>
      <c r="L4704" s="224" t="n">
        <f aca="false">D4704-J4704*10000-K4704*100</f>
        <v>27</v>
      </c>
      <c r="M4704" s="325" t="n">
        <f aca="false">DATE(J4704,K4704,L4704)</f>
        <v>43308</v>
      </c>
      <c r="N4704" s="222" t="n">
        <f aca="false">M4704+E4704</f>
        <v>43308.6495138889</v>
      </c>
      <c r="O4704" s="0" t="n">
        <v>96.936</v>
      </c>
      <c r="P4704" s="0" t="n">
        <v>4.489295</v>
      </c>
      <c r="Q4704" s="0" t="s">
        <v>289</v>
      </c>
    </row>
    <row r="4705" customFormat="false" ht="15" hidden="false" customHeight="false" outlineLevel="0" collapsed="false">
      <c r="A4705" s="0" t="s">
        <v>3020</v>
      </c>
      <c r="B4705" s="0" t="s">
        <v>289</v>
      </c>
      <c r="C4705" s="0" t="s">
        <v>325</v>
      </c>
      <c r="D4705" s="0" t="n">
        <v>20180727</v>
      </c>
      <c r="E4705" s="0" t="s">
        <v>3186</v>
      </c>
      <c r="F4705" s="0" t="n">
        <v>740000</v>
      </c>
      <c r="G4705" s="0" t="n">
        <v>96.936</v>
      </c>
      <c r="H4705" s="0" t="n">
        <v>4.489295</v>
      </c>
      <c r="J4705" s="224" t="n">
        <f aca="false">ROUND(D4705/10000,0)</f>
        <v>2018</v>
      </c>
      <c r="K4705" s="224" t="n">
        <f aca="false">ROUND((D4705-J4705*10000)/100,0)</f>
        <v>7</v>
      </c>
      <c r="L4705" s="224" t="n">
        <f aca="false">D4705-J4705*10000-K4705*100</f>
        <v>27</v>
      </c>
      <c r="M4705" s="325" t="n">
        <f aca="false">DATE(J4705,K4705,L4705)</f>
        <v>43308</v>
      </c>
      <c r="N4705" s="222" t="n">
        <f aca="false">M4705+E4705</f>
        <v>43308.6546643519</v>
      </c>
      <c r="O4705" s="0" t="n">
        <v>96.936</v>
      </c>
      <c r="P4705" s="0" t="n">
        <v>4.489295</v>
      </c>
      <c r="Q4705" s="0" t="s">
        <v>289</v>
      </c>
    </row>
    <row r="4706" customFormat="false" ht="15" hidden="false" customHeight="false" outlineLevel="0" collapsed="false">
      <c r="A4706" s="0" t="s">
        <v>3020</v>
      </c>
      <c r="B4706" s="0" t="s">
        <v>289</v>
      </c>
      <c r="C4706" s="0" t="s">
        <v>325</v>
      </c>
      <c r="D4706" s="0" t="n">
        <v>20180727</v>
      </c>
      <c r="E4706" s="0" t="s">
        <v>3187</v>
      </c>
      <c r="F4706" s="0" t="n">
        <v>15000</v>
      </c>
      <c r="G4706" s="0" t="n">
        <v>97.358</v>
      </c>
      <c r="H4706" s="0" t="n">
        <v>4.413766</v>
      </c>
      <c r="J4706" s="224" t="n">
        <f aca="false">ROUND(D4706/10000,0)</f>
        <v>2018</v>
      </c>
      <c r="K4706" s="224" t="n">
        <f aca="false">ROUND((D4706-J4706*10000)/100,0)</f>
        <v>7</v>
      </c>
      <c r="L4706" s="224" t="n">
        <f aca="false">D4706-J4706*10000-K4706*100</f>
        <v>27</v>
      </c>
      <c r="M4706" s="325" t="n">
        <f aca="false">DATE(J4706,K4706,L4706)</f>
        <v>43308</v>
      </c>
      <c r="N4706" s="222" t="n">
        <f aca="false">M4706+E4706</f>
        <v>43308.684837963</v>
      </c>
      <c r="O4706" s="0" t="n">
        <v>97.358</v>
      </c>
      <c r="P4706" s="0" t="n">
        <v>4.413766</v>
      </c>
      <c r="Q4706" s="0" t="s">
        <v>289</v>
      </c>
    </row>
    <row r="4707" customFormat="false" ht="15" hidden="false" customHeight="false" outlineLevel="0" collapsed="false">
      <c r="A4707" s="0" t="s">
        <v>3020</v>
      </c>
      <c r="B4707" s="0" t="s">
        <v>289</v>
      </c>
      <c r="C4707" s="0" t="s">
        <v>325</v>
      </c>
      <c r="D4707" s="0" t="n">
        <v>20180727</v>
      </c>
      <c r="E4707" s="0" t="s">
        <v>3188</v>
      </c>
      <c r="F4707" s="0" t="n">
        <v>15000</v>
      </c>
      <c r="G4707" s="0" t="n">
        <v>97.358</v>
      </c>
      <c r="H4707" s="0" t="n">
        <v>4.413766</v>
      </c>
      <c r="J4707" s="224" t="n">
        <f aca="false">ROUND(D4707/10000,0)</f>
        <v>2018</v>
      </c>
      <c r="K4707" s="224" t="n">
        <f aca="false">ROUND((D4707-J4707*10000)/100,0)</f>
        <v>7</v>
      </c>
      <c r="L4707" s="224" t="n">
        <f aca="false">D4707-J4707*10000-K4707*100</f>
        <v>27</v>
      </c>
      <c r="M4707" s="325" t="n">
        <f aca="false">DATE(J4707,K4707,L4707)</f>
        <v>43308</v>
      </c>
      <c r="N4707" s="222" t="n">
        <f aca="false">M4707+E4707</f>
        <v>43308.6848611111</v>
      </c>
      <c r="O4707" s="0" t="n">
        <v>97.358</v>
      </c>
      <c r="P4707" s="0" t="n">
        <v>4.413766</v>
      </c>
      <c r="Q4707" s="0" t="s">
        <v>289</v>
      </c>
    </row>
    <row r="4708" customFormat="false" ht="15" hidden="false" customHeight="false" outlineLevel="0" collapsed="false">
      <c r="A4708" s="0" t="s">
        <v>3020</v>
      </c>
      <c r="B4708" s="0" t="s">
        <v>289</v>
      </c>
      <c r="C4708" s="0" t="s">
        <v>325</v>
      </c>
      <c r="D4708" s="0" t="n">
        <v>20180727</v>
      </c>
      <c r="E4708" s="0" t="s">
        <v>3189</v>
      </c>
      <c r="F4708" s="0" t="n">
        <v>15000</v>
      </c>
      <c r="G4708" s="0" t="n">
        <v>97.928</v>
      </c>
      <c r="H4708" s="0" t="n">
        <v>4.312351</v>
      </c>
      <c r="J4708" s="224" t="n">
        <f aca="false">ROUND(D4708/10000,0)</f>
        <v>2018</v>
      </c>
      <c r="K4708" s="224" t="n">
        <f aca="false">ROUND((D4708-J4708*10000)/100,0)</f>
        <v>7</v>
      </c>
      <c r="L4708" s="224" t="n">
        <f aca="false">D4708-J4708*10000-K4708*100</f>
        <v>27</v>
      </c>
      <c r="M4708" s="325" t="n">
        <f aca="false">DATE(J4708,K4708,L4708)</f>
        <v>43308</v>
      </c>
      <c r="N4708" s="222" t="n">
        <f aca="false">M4708+E4708</f>
        <v>43308.6859490741</v>
      </c>
      <c r="O4708" s="0" t="n">
        <v>97.928</v>
      </c>
      <c r="P4708" s="0" t="n">
        <v>4.312351</v>
      </c>
      <c r="Q4708" s="0" t="s">
        <v>289</v>
      </c>
    </row>
    <row r="4709" customFormat="false" ht="15" hidden="false" customHeight="false" outlineLevel="0" collapsed="false">
      <c r="A4709" s="0" t="s">
        <v>3020</v>
      </c>
      <c r="B4709" s="0" t="s">
        <v>289</v>
      </c>
      <c r="C4709" s="0" t="s">
        <v>325</v>
      </c>
      <c r="D4709" s="0" t="n">
        <v>20180727</v>
      </c>
      <c r="E4709" s="0" t="s">
        <v>3189</v>
      </c>
      <c r="F4709" s="0" t="n">
        <v>15000</v>
      </c>
      <c r="G4709" s="0" t="n">
        <v>97.928</v>
      </c>
      <c r="H4709" s="0" t="n">
        <v>4.312351</v>
      </c>
      <c r="J4709" s="224" t="n">
        <f aca="false">ROUND(D4709/10000,0)</f>
        <v>2018</v>
      </c>
      <c r="K4709" s="224" t="n">
        <f aca="false">ROUND((D4709-J4709*10000)/100,0)</f>
        <v>7</v>
      </c>
      <c r="L4709" s="224" t="n">
        <f aca="false">D4709-J4709*10000-K4709*100</f>
        <v>27</v>
      </c>
      <c r="M4709" s="325" t="n">
        <f aca="false">DATE(J4709,K4709,L4709)</f>
        <v>43308</v>
      </c>
      <c r="N4709" s="222" t="n">
        <f aca="false">M4709+E4709</f>
        <v>43308.6859490741</v>
      </c>
      <c r="O4709" s="0" t="n">
        <v>97.928</v>
      </c>
      <c r="P4709" s="0" t="n">
        <v>4.312351</v>
      </c>
      <c r="Q4709" s="0" t="s">
        <v>289</v>
      </c>
    </row>
    <row r="4710" customFormat="false" ht="15" hidden="false" customHeight="false" outlineLevel="0" collapsed="false">
      <c r="A4710" s="0" t="s">
        <v>3020</v>
      </c>
      <c r="B4710" s="0" t="s">
        <v>289</v>
      </c>
      <c r="C4710" s="0" t="s">
        <v>325</v>
      </c>
      <c r="D4710" s="0" t="n">
        <v>20180730</v>
      </c>
      <c r="E4710" s="0" t="s">
        <v>3190</v>
      </c>
      <c r="F4710" s="0" t="n">
        <v>50000</v>
      </c>
      <c r="G4710" s="0" t="n">
        <v>97.241</v>
      </c>
      <c r="H4710" s="0" t="n">
        <v>4.434669</v>
      </c>
      <c r="J4710" s="224" t="n">
        <f aca="false">ROUND(D4710/10000,0)</f>
        <v>2018</v>
      </c>
      <c r="K4710" s="224" t="n">
        <f aca="false">ROUND((D4710-J4710*10000)/100,0)</f>
        <v>7</v>
      </c>
      <c r="L4710" s="224" t="n">
        <f aca="false">D4710-J4710*10000-K4710*100</f>
        <v>30</v>
      </c>
      <c r="M4710" s="325" t="n">
        <f aca="false">DATE(J4710,K4710,L4710)</f>
        <v>43311</v>
      </c>
      <c r="N4710" s="222" t="n">
        <f aca="false">M4710+E4710</f>
        <v>43311.4299074074</v>
      </c>
      <c r="O4710" s="0" t="n">
        <v>97.241</v>
      </c>
      <c r="P4710" s="0" t="n">
        <v>4.434669</v>
      </c>
      <c r="Q4710" s="0" t="s">
        <v>289</v>
      </c>
    </row>
    <row r="4711" customFormat="false" ht="15" hidden="false" customHeight="false" outlineLevel="0" collapsed="false">
      <c r="A4711" s="0" t="s">
        <v>3020</v>
      </c>
      <c r="B4711" s="0" t="s">
        <v>289</v>
      </c>
      <c r="C4711" s="0" t="s">
        <v>325</v>
      </c>
      <c r="D4711" s="0" t="n">
        <v>20180730</v>
      </c>
      <c r="E4711" s="0" t="s">
        <v>3190</v>
      </c>
      <c r="F4711" s="0" t="n">
        <v>50000</v>
      </c>
      <c r="G4711" s="0" t="n">
        <v>97.227</v>
      </c>
      <c r="H4711" s="0" t="n">
        <v>4.437172</v>
      </c>
      <c r="J4711" s="224" t="n">
        <f aca="false">ROUND(D4711/10000,0)</f>
        <v>2018</v>
      </c>
      <c r="K4711" s="224" t="n">
        <f aca="false">ROUND((D4711-J4711*10000)/100,0)</f>
        <v>7</v>
      </c>
      <c r="L4711" s="224" t="n">
        <f aca="false">D4711-J4711*10000-K4711*100</f>
        <v>30</v>
      </c>
      <c r="M4711" s="325" t="n">
        <f aca="false">DATE(J4711,K4711,L4711)</f>
        <v>43311</v>
      </c>
      <c r="N4711" s="222" t="n">
        <f aca="false">M4711+E4711</f>
        <v>43311.4299074074</v>
      </c>
      <c r="O4711" s="0" t="n">
        <v>97.227</v>
      </c>
      <c r="P4711" s="0" t="n">
        <v>4.437172</v>
      </c>
      <c r="Q4711" s="0" t="s">
        <v>289</v>
      </c>
    </row>
    <row r="4712" customFormat="false" ht="15" hidden="false" customHeight="false" outlineLevel="0" collapsed="false">
      <c r="A4712" s="0" t="s">
        <v>3020</v>
      </c>
      <c r="B4712" s="0" t="s">
        <v>289</v>
      </c>
      <c r="C4712" s="0" t="s">
        <v>325</v>
      </c>
      <c r="D4712" s="0" t="n">
        <v>20180730</v>
      </c>
      <c r="E4712" s="0" t="s">
        <v>3190</v>
      </c>
      <c r="F4712" s="0" t="n">
        <v>50000</v>
      </c>
      <c r="G4712" s="0" t="n">
        <v>98.441</v>
      </c>
      <c r="H4712" s="0" t="n">
        <v>4.221662</v>
      </c>
      <c r="J4712" s="224" t="n">
        <f aca="false">ROUND(D4712/10000,0)</f>
        <v>2018</v>
      </c>
      <c r="K4712" s="224" t="n">
        <f aca="false">ROUND((D4712-J4712*10000)/100,0)</f>
        <v>7</v>
      </c>
      <c r="L4712" s="224" t="n">
        <f aca="false">D4712-J4712*10000-K4712*100</f>
        <v>30</v>
      </c>
      <c r="M4712" s="325" t="n">
        <f aca="false">DATE(J4712,K4712,L4712)</f>
        <v>43311</v>
      </c>
      <c r="N4712" s="222" t="n">
        <f aca="false">M4712+E4712</f>
        <v>43311.4299074074</v>
      </c>
      <c r="O4712" s="0" t="n">
        <v>98.441</v>
      </c>
      <c r="P4712" s="0" t="n">
        <v>4.221662</v>
      </c>
      <c r="Q4712" s="0" t="s">
        <v>289</v>
      </c>
    </row>
    <row r="4713" customFormat="false" ht="15" hidden="false" customHeight="false" outlineLevel="0" collapsed="false">
      <c r="A4713" s="0" t="s">
        <v>3020</v>
      </c>
      <c r="B4713" s="0" t="s">
        <v>289</v>
      </c>
      <c r="C4713" s="0" t="s">
        <v>325</v>
      </c>
      <c r="D4713" s="0" t="n">
        <v>20180730</v>
      </c>
      <c r="E4713" s="0" t="s">
        <v>2741</v>
      </c>
      <c r="F4713" s="0" t="n">
        <v>250000</v>
      </c>
      <c r="G4713" s="0" t="n">
        <v>97.032</v>
      </c>
      <c r="H4713" s="0" t="n">
        <v>4.47208</v>
      </c>
      <c r="J4713" s="224" t="n">
        <f aca="false">ROUND(D4713/10000,0)</f>
        <v>2018</v>
      </c>
      <c r="K4713" s="224" t="n">
        <f aca="false">ROUND((D4713-J4713*10000)/100,0)</f>
        <v>7</v>
      </c>
      <c r="L4713" s="224" t="n">
        <f aca="false">D4713-J4713*10000-K4713*100</f>
        <v>30</v>
      </c>
      <c r="M4713" s="325" t="n">
        <f aca="false">DATE(J4713,K4713,L4713)</f>
        <v>43311</v>
      </c>
      <c r="N4713" s="222" t="n">
        <f aca="false">M4713+E4713</f>
        <v>43311.4440972222</v>
      </c>
      <c r="O4713" s="0" t="n">
        <v>97.032</v>
      </c>
      <c r="P4713" s="0" t="n">
        <v>4.47208</v>
      </c>
      <c r="Q4713" s="0" t="s">
        <v>289</v>
      </c>
    </row>
    <row r="4714" customFormat="false" ht="15" hidden="false" customHeight="false" outlineLevel="0" collapsed="false">
      <c r="A4714" s="0" t="s">
        <v>3020</v>
      </c>
      <c r="B4714" s="0" t="s">
        <v>289</v>
      </c>
      <c r="C4714" s="0" t="s">
        <v>325</v>
      </c>
      <c r="D4714" s="0" t="n">
        <v>20180730</v>
      </c>
      <c r="E4714" s="0" t="s">
        <v>3191</v>
      </c>
      <c r="F4714" s="0" t="n">
        <v>40000</v>
      </c>
      <c r="G4714" s="0" t="n">
        <v>97.133</v>
      </c>
      <c r="H4714" s="0" t="n">
        <v>4.453989</v>
      </c>
      <c r="J4714" s="224" t="n">
        <f aca="false">ROUND(D4714/10000,0)</f>
        <v>2018</v>
      </c>
      <c r="K4714" s="224" t="n">
        <f aca="false">ROUND((D4714-J4714*10000)/100,0)</f>
        <v>7</v>
      </c>
      <c r="L4714" s="224" t="n">
        <f aca="false">D4714-J4714*10000-K4714*100</f>
        <v>30</v>
      </c>
      <c r="M4714" s="325" t="n">
        <f aca="false">DATE(J4714,K4714,L4714)</f>
        <v>43311</v>
      </c>
      <c r="N4714" s="222" t="n">
        <f aca="false">M4714+E4714</f>
        <v>43311.5973263889</v>
      </c>
      <c r="O4714" s="0" t="n">
        <v>97.133</v>
      </c>
      <c r="P4714" s="0" t="n">
        <v>4.453989</v>
      </c>
      <c r="Q4714" s="0" t="s">
        <v>289</v>
      </c>
    </row>
    <row r="4715" customFormat="false" ht="15" hidden="false" customHeight="false" outlineLevel="0" collapsed="false">
      <c r="A4715" s="0" t="s">
        <v>3020</v>
      </c>
      <c r="B4715" s="0" t="s">
        <v>289</v>
      </c>
      <c r="C4715" s="0" t="s">
        <v>325</v>
      </c>
      <c r="D4715" s="0" t="n">
        <v>20180730</v>
      </c>
      <c r="E4715" s="0" t="s">
        <v>3191</v>
      </c>
      <c r="F4715" s="0" t="n">
        <v>40000</v>
      </c>
      <c r="G4715" s="0" t="n">
        <v>97.133</v>
      </c>
      <c r="H4715" s="0" t="n">
        <v>4.453989</v>
      </c>
      <c r="J4715" s="224" t="n">
        <f aca="false">ROUND(D4715/10000,0)</f>
        <v>2018</v>
      </c>
      <c r="K4715" s="224" t="n">
        <f aca="false">ROUND((D4715-J4715*10000)/100,0)</f>
        <v>7</v>
      </c>
      <c r="L4715" s="224" t="n">
        <f aca="false">D4715-J4715*10000-K4715*100</f>
        <v>30</v>
      </c>
      <c r="M4715" s="325" t="n">
        <f aca="false">DATE(J4715,K4715,L4715)</f>
        <v>43311</v>
      </c>
      <c r="N4715" s="222" t="n">
        <f aca="false">M4715+E4715</f>
        <v>43311.5973263889</v>
      </c>
      <c r="O4715" s="0" t="n">
        <v>97.133</v>
      </c>
      <c r="P4715" s="0" t="n">
        <v>4.453989</v>
      </c>
      <c r="Q4715" s="0" t="s">
        <v>289</v>
      </c>
    </row>
    <row r="4716" customFormat="false" ht="15" hidden="false" customHeight="false" outlineLevel="0" collapsed="false">
      <c r="A4716" s="0" t="s">
        <v>3020</v>
      </c>
      <c r="B4716" s="0" t="s">
        <v>289</v>
      </c>
      <c r="C4716" s="0" t="s">
        <v>325</v>
      </c>
      <c r="D4716" s="0" t="n">
        <v>20180730</v>
      </c>
      <c r="E4716" s="0" t="s">
        <v>3192</v>
      </c>
      <c r="F4716" s="0" t="n">
        <v>40000</v>
      </c>
      <c r="G4716" s="0" t="n">
        <v>97.133</v>
      </c>
      <c r="H4716" s="0" t="n">
        <v>4.453989</v>
      </c>
      <c r="J4716" s="224" t="n">
        <f aca="false">ROUND(D4716/10000,0)</f>
        <v>2018</v>
      </c>
      <c r="K4716" s="224" t="n">
        <f aca="false">ROUND((D4716-J4716*10000)/100,0)</f>
        <v>7</v>
      </c>
      <c r="L4716" s="224" t="n">
        <f aca="false">D4716-J4716*10000-K4716*100</f>
        <v>30</v>
      </c>
      <c r="M4716" s="325" t="n">
        <f aca="false">DATE(J4716,K4716,L4716)</f>
        <v>43311</v>
      </c>
      <c r="N4716" s="222" t="n">
        <f aca="false">M4716+E4716</f>
        <v>43311.5974189815</v>
      </c>
      <c r="O4716" s="0" t="n">
        <v>97.133</v>
      </c>
      <c r="P4716" s="0" t="n">
        <v>4.453989</v>
      </c>
      <c r="Q4716" s="0" t="s">
        <v>289</v>
      </c>
    </row>
    <row r="4717" customFormat="false" ht="15" hidden="false" customHeight="false" outlineLevel="0" collapsed="false">
      <c r="A4717" s="0" t="s">
        <v>3020</v>
      </c>
      <c r="B4717" s="0" t="s">
        <v>289</v>
      </c>
      <c r="C4717" s="0" t="s">
        <v>325</v>
      </c>
      <c r="D4717" s="0" t="n">
        <v>20180730</v>
      </c>
      <c r="E4717" s="0" t="s">
        <v>3193</v>
      </c>
      <c r="F4717" s="0" t="n">
        <v>11000</v>
      </c>
      <c r="G4717" s="0" t="n">
        <v>97.282</v>
      </c>
      <c r="H4717" s="0" t="n">
        <v>4.427341</v>
      </c>
      <c r="J4717" s="224" t="n">
        <f aca="false">ROUND(D4717/10000,0)</f>
        <v>2018</v>
      </c>
      <c r="K4717" s="224" t="n">
        <f aca="false">ROUND((D4717-J4717*10000)/100,0)</f>
        <v>7</v>
      </c>
      <c r="L4717" s="224" t="n">
        <f aca="false">D4717-J4717*10000-K4717*100</f>
        <v>30</v>
      </c>
      <c r="M4717" s="325" t="n">
        <f aca="false">DATE(J4717,K4717,L4717)</f>
        <v>43311</v>
      </c>
      <c r="N4717" s="222" t="n">
        <f aca="false">M4717+E4717</f>
        <v>43311.6125231482</v>
      </c>
      <c r="O4717" s="0" t="n">
        <v>97.282</v>
      </c>
      <c r="P4717" s="0" t="n">
        <v>4.427341</v>
      </c>
      <c r="Q4717" s="0" t="s">
        <v>289</v>
      </c>
    </row>
    <row r="4718" customFormat="false" ht="15" hidden="false" customHeight="false" outlineLevel="0" collapsed="false">
      <c r="A4718" s="0" t="s">
        <v>3020</v>
      </c>
      <c r="B4718" s="0" t="s">
        <v>289</v>
      </c>
      <c r="C4718" s="0" t="s">
        <v>325</v>
      </c>
      <c r="D4718" s="0" t="n">
        <v>20180730</v>
      </c>
      <c r="E4718" s="0" t="s">
        <v>3193</v>
      </c>
      <c r="F4718" s="0" t="n">
        <v>11000</v>
      </c>
      <c r="G4718" s="0" t="n">
        <v>97.72</v>
      </c>
      <c r="H4718" s="0" t="n">
        <v>4.349279</v>
      </c>
      <c r="J4718" s="224" t="n">
        <f aca="false">ROUND(D4718/10000,0)</f>
        <v>2018</v>
      </c>
      <c r="K4718" s="224" t="n">
        <f aca="false">ROUND((D4718-J4718*10000)/100,0)</f>
        <v>7</v>
      </c>
      <c r="L4718" s="224" t="n">
        <f aca="false">D4718-J4718*10000-K4718*100</f>
        <v>30</v>
      </c>
      <c r="M4718" s="325" t="n">
        <f aca="false">DATE(J4718,K4718,L4718)</f>
        <v>43311</v>
      </c>
      <c r="N4718" s="222" t="n">
        <f aca="false">M4718+E4718</f>
        <v>43311.6125231482</v>
      </c>
      <c r="O4718" s="0" t="n">
        <v>97.72</v>
      </c>
      <c r="P4718" s="0" t="n">
        <v>4.349279</v>
      </c>
      <c r="Q4718" s="0" t="s">
        <v>289</v>
      </c>
    </row>
    <row r="4719" customFormat="false" ht="15" hidden="false" customHeight="false" outlineLevel="0" collapsed="false">
      <c r="A4719" s="0" t="s">
        <v>3020</v>
      </c>
      <c r="B4719" s="0" t="s">
        <v>289</v>
      </c>
      <c r="C4719" s="0" t="s">
        <v>325</v>
      </c>
      <c r="D4719" s="0" t="n">
        <v>20180731</v>
      </c>
      <c r="E4719" s="0" t="s">
        <v>3194</v>
      </c>
      <c r="F4719" s="0" t="n">
        <v>1000000</v>
      </c>
      <c r="G4719" s="0" t="n">
        <v>97.257</v>
      </c>
      <c r="H4719" s="0" t="n">
        <v>4.431996</v>
      </c>
      <c r="J4719" s="224" t="n">
        <f aca="false">ROUND(D4719/10000,0)</f>
        <v>2018</v>
      </c>
      <c r="K4719" s="224" t="n">
        <f aca="false">ROUND((D4719-J4719*10000)/100,0)</f>
        <v>7</v>
      </c>
      <c r="L4719" s="224" t="n">
        <f aca="false">D4719-J4719*10000-K4719*100</f>
        <v>31</v>
      </c>
      <c r="M4719" s="325" t="n">
        <f aca="false">DATE(J4719,K4719,L4719)</f>
        <v>43312</v>
      </c>
      <c r="N4719" s="222" t="n">
        <f aca="false">M4719+E4719</f>
        <v>43312.3674074074</v>
      </c>
      <c r="O4719" s="0" t="n">
        <v>97.257</v>
      </c>
      <c r="P4719" s="0" t="n">
        <v>4.431996</v>
      </c>
      <c r="Q4719" s="0" t="s">
        <v>289</v>
      </c>
    </row>
    <row r="4720" customFormat="false" ht="15" hidden="false" customHeight="false" outlineLevel="0" collapsed="false">
      <c r="A4720" s="0" t="s">
        <v>3020</v>
      </c>
      <c r="B4720" s="0" t="s">
        <v>289</v>
      </c>
      <c r="C4720" s="0" t="s">
        <v>325</v>
      </c>
      <c r="D4720" s="0" t="n">
        <v>20180731</v>
      </c>
      <c r="E4720" s="0" t="s">
        <v>3195</v>
      </c>
      <c r="F4720" s="0" t="n">
        <v>15000</v>
      </c>
      <c r="G4720" s="0" t="n">
        <v>98.657</v>
      </c>
      <c r="H4720" s="0" t="n">
        <v>4.183737</v>
      </c>
      <c r="J4720" s="224" t="n">
        <f aca="false">ROUND(D4720/10000,0)</f>
        <v>2018</v>
      </c>
      <c r="K4720" s="224" t="n">
        <f aca="false">ROUND((D4720-J4720*10000)/100,0)</f>
        <v>7</v>
      </c>
      <c r="L4720" s="224" t="n">
        <f aca="false">D4720-J4720*10000-K4720*100</f>
        <v>31</v>
      </c>
      <c r="M4720" s="325" t="n">
        <f aca="false">DATE(J4720,K4720,L4720)</f>
        <v>43312</v>
      </c>
      <c r="N4720" s="222" t="n">
        <f aca="false">M4720+E4720</f>
        <v>43312.3751851852</v>
      </c>
      <c r="O4720" s="0" t="n">
        <v>98.657</v>
      </c>
      <c r="P4720" s="0" t="n">
        <v>4.183737</v>
      </c>
      <c r="Q4720" s="0" t="s">
        <v>289</v>
      </c>
    </row>
    <row r="4721" customFormat="false" ht="15" hidden="false" customHeight="false" outlineLevel="0" collapsed="false">
      <c r="A4721" s="0" t="s">
        <v>3020</v>
      </c>
      <c r="B4721" s="0" t="s">
        <v>289</v>
      </c>
      <c r="C4721" s="0" t="s">
        <v>325</v>
      </c>
      <c r="D4721" s="0" t="n">
        <v>20180731</v>
      </c>
      <c r="E4721" s="0" t="s">
        <v>3195</v>
      </c>
      <c r="F4721" s="0" t="n">
        <v>15000</v>
      </c>
      <c r="G4721" s="0" t="n">
        <v>97.44</v>
      </c>
      <c r="H4721" s="0" t="n">
        <v>4.39931</v>
      </c>
      <c r="J4721" s="224" t="n">
        <f aca="false">ROUND(D4721/10000,0)</f>
        <v>2018</v>
      </c>
      <c r="K4721" s="224" t="n">
        <f aca="false">ROUND((D4721-J4721*10000)/100,0)</f>
        <v>7</v>
      </c>
      <c r="L4721" s="224" t="n">
        <f aca="false">D4721-J4721*10000-K4721*100</f>
        <v>31</v>
      </c>
      <c r="M4721" s="325" t="n">
        <f aca="false">DATE(J4721,K4721,L4721)</f>
        <v>43312</v>
      </c>
      <c r="N4721" s="222" t="n">
        <f aca="false">M4721+E4721</f>
        <v>43312.3751851852</v>
      </c>
      <c r="O4721" s="0" t="n">
        <v>97.44</v>
      </c>
      <c r="P4721" s="0" t="n">
        <v>4.39931</v>
      </c>
      <c r="Q4721" s="0" t="s">
        <v>289</v>
      </c>
    </row>
    <row r="4722" customFormat="false" ht="15" hidden="false" customHeight="false" outlineLevel="0" collapsed="false">
      <c r="A4722" s="0" t="s">
        <v>3020</v>
      </c>
      <c r="B4722" s="0" t="s">
        <v>289</v>
      </c>
      <c r="C4722" s="0" t="s">
        <v>325</v>
      </c>
      <c r="D4722" s="0" t="n">
        <v>20180731</v>
      </c>
      <c r="E4722" s="0" t="s">
        <v>749</v>
      </c>
      <c r="F4722" s="0" t="n">
        <v>20000</v>
      </c>
      <c r="G4722" s="0" t="n">
        <v>97.477</v>
      </c>
      <c r="H4722" s="0" t="n">
        <v>4.39271</v>
      </c>
      <c r="J4722" s="224" t="n">
        <f aca="false">ROUND(D4722/10000,0)</f>
        <v>2018</v>
      </c>
      <c r="K4722" s="224" t="n">
        <f aca="false">ROUND((D4722-J4722*10000)/100,0)</f>
        <v>7</v>
      </c>
      <c r="L4722" s="224" t="n">
        <f aca="false">D4722-J4722*10000-K4722*100</f>
        <v>31</v>
      </c>
      <c r="M4722" s="325" t="n">
        <f aca="false">DATE(J4722,K4722,L4722)</f>
        <v>43312</v>
      </c>
      <c r="N4722" s="222" t="n">
        <f aca="false">M4722+E4722</f>
        <v>43312.4584259259</v>
      </c>
      <c r="O4722" s="0" t="n">
        <v>97.477</v>
      </c>
      <c r="P4722" s="0" t="n">
        <v>4.39271</v>
      </c>
      <c r="Q4722" s="0" t="s">
        <v>289</v>
      </c>
    </row>
    <row r="4723" customFormat="false" ht="15" hidden="false" customHeight="false" outlineLevel="0" collapsed="false">
      <c r="A4723" s="0" t="s">
        <v>3020</v>
      </c>
      <c r="B4723" s="0" t="s">
        <v>289</v>
      </c>
      <c r="C4723" s="0" t="s">
        <v>325</v>
      </c>
      <c r="D4723" s="0" t="n">
        <v>20180731</v>
      </c>
      <c r="E4723" s="0" t="s">
        <v>749</v>
      </c>
      <c r="F4723" s="0" t="n">
        <v>20000</v>
      </c>
      <c r="G4723" s="0" t="n">
        <v>98.977</v>
      </c>
      <c r="H4723" s="0" t="n">
        <v>4.127566</v>
      </c>
      <c r="J4723" s="224" t="n">
        <f aca="false">ROUND(D4723/10000,0)</f>
        <v>2018</v>
      </c>
      <c r="K4723" s="224" t="n">
        <f aca="false">ROUND((D4723-J4723*10000)/100,0)</f>
        <v>7</v>
      </c>
      <c r="L4723" s="224" t="n">
        <f aca="false">D4723-J4723*10000-K4723*100</f>
        <v>31</v>
      </c>
      <c r="M4723" s="325" t="n">
        <f aca="false">DATE(J4723,K4723,L4723)</f>
        <v>43312</v>
      </c>
      <c r="N4723" s="222" t="n">
        <f aca="false">M4723+E4723</f>
        <v>43312.4584259259</v>
      </c>
      <c r="O4723" s="0" t="n">
        <v>98.977</v>
      </c>
      <c r="P4723" s="0" t="n">
        <v>4.127566</v>
      </c>
      <c r="Q4723" s="0" t="s">
        <v>289</v>
      </c>
    </row>
    <row r="4724" customFormat="false" ht="15" hidden="false" customHeight="false" outlineLevel="0" collapsed="false">
      <c r="A4724" s="0" t="s">
        <v>3020</v>
      </c>
      <c r="B4724" s="0" t="s">
        <v>289</v>
      </c>
      <c r="C4724" s="0" t="s">
        <v>325</v>
      </c>
      <c r="D4724" s="0" t="n">
        <v>20180731</v>
      </c>
      <c r="E4724" s="0" t="s">
        <v>3196</v>
      </c>
      <c r="F4724" s="0" t="n">
        <v>11000</v>
      </c>
      <c r="G4724" s="0" t="n">
        <v>97.3297</v>
      </c>
      <c r="H4724" s="0" t="n">
        <v>4.419003</v>
      </c>
      <c r="J4724" s="224" t="n">
        <f aca="false">ROUND(D4724/10000,0)</f>
        <v>2018</v>
      </c>
      <c r="K4724" s="224" t="n">
        <f aca="false">ROUND((D4724-J4724*10000)/100,0)</f>
        <v>7</v>
      </c>
      <c r="L4724" s="224" t="n">
        <f aca="false">D4724-J4724*10000-K4724*100</f>
        <v>31</v>
      </c>
      <c r="M4724" s="325" t="n">
        <f aca="false">DATE(J4724,K4724,L4724)</f>
        <v>43312</v>
      </c>
      <c r="N4724" s="222" t="n">
        <f aca="false">M4724+E4724</f>
        <v>43312.4672916667</v>
      </c>
      <c r="O4724" s="0" t="n">
        <v>97.3297</v>
      </c>
      <c r="P4724" s="0" t="n">
        <v>4.419003</v>
      </c>
      <c r="Q4724" s="0" t="s">
        <v>289</v>
      </c>
    </row>
    <row r="4725" customFormat="false" ht="15" hidden="false" customHeight="false" outlineLevel="0" collapsed="false">
      <c r="A4725" s="0" t="s">
        <v>3020</v>
      </c>
      <c r="B4725" s="0" t="s">
        <v>289</v>
      </c>
      <c r="C4725" s="0" t="s">
        <v>325</v>
      </c>
      <c r="D4725" s="0" t="n">
        <v>20180731</v>
      </c>
      <c r="E4725" s="0" t="s">
        <v>3197</v>
      </c>
      <c r="F4725" s="0" t="n">
        <v>11000</v>
      </c>
      <c r="G4725" s="0" t="n">
        <v>97.3297</v>
      </c>
      <c r="H4725" s="0" t="n">
        <v>4.419003</v>
      </c>
      <c r="J4725" s="224" t="n">
        <f aca="false">ROUND(D4725/10000,0)</f>
        <v>2018</v>
      </c>
      <c r="K4725" s="224" t="n">
        <f aca="false">ROUND((D4725-J4725*10000)/100,0)</f>
        <v>7</v>
      </c>
      <c r="L4725" s="224" t="n">
        <f aca="false">D4725-J4725*10000-K4725*100</f>
        <v>31</v>
      </c>
      <c r="M4725" s="325" t="n">
        <f aca="false">DATE(J4725,K4725,L4725)</f>
        <v>43312</v>
      </c>
      <c r="N4725" s="222" t="n">
        <f aca="false">M4725+E4725</f>
        <v>43312.4675694444</v>
      </c>
      <c r="O4725" s="0" t="n">
        <v>97.3297</v>
      </c>
      <c r="P4725" s="0" t="n">
        <v>4.419003</v>
      </c>
      <c r="Q4725" s="0" t="s">
        <v>289</v>
      </c>
    </row>
    <row r="4726" customFormat="false" ht="15" hidden="false" customHeight="false" outlineLevel="0" collapsed="false">
      <c r="A4726" s="0" t="s">
        <v>3020</v>
      </c>
      <c r="B4726" s="0" t="s">
        <v>289</v>
      </c>
      <c r="C4726" s="0" t="s">
        <v>325</v>
      </c>
      <c r="D4726" s="0" t="n">
        <v>20180731</v>
      </c>
      <c r="E4726" s="0" t="s">
        <v>3198</v>
      </c>
      <c r="F4726" s="0" t="n">
        <v>270000</v>
      </c>
      <c r="G4726" s="0" t="n">
        <v>97.324</v>
      </c>
      <c r="H4726" s="0" t="n">
        <v>4.420021</v>
      </c>
      <c r="J4726" s="224" t="n">
        <f aca="false">ROUND(D4726/10000,0)</f>
        <v>2018</v>
      </c>
      <c r="K4726" s="224" t="n">
        <f aca="false">ROUND((D4726-J4726*10000)/100,0)</f>
        <v>7</v>
      </c>
      <c r="L4726" s="224" t="n">
        <f aca="false">D4726-J4726*10000-K4726*100</f>
        <v>31</v>
      </c>
      <c r="M4726" s="325" t="n">
        <f aca="false">DATE(J4726,K4726,L4726)</f>
        <v>43312</v>
      </c>
      <c r="N4726" s="222" t="n">
        <f aca="false">M4726+E4726</f>
        <v>43312.5186342593</v>
      </c>
      <c r="O4726" s="0" t="n">
        <v>97.324</v>
      </c>
      <c r="P4726" s="0" t="n">
        <v>4.420021</v>
      </c>
      <c r="Q4726" s="0" t="s">
        <v>289</v>
      </c>
    </row>
    <row r="4727" customFormat="false" ht="15" hidden="false" customHeight="false" outlineLevel="0" collapsed="false">
      <c r="A4727" s="0" t="s">
        <v>3020</v>
      </c>
      <c r="B4727" s="0" t="s">
        <v>289</v>
      </c>
      <c r="C4727" s="0" t="s">
        <v>325</v>
      </c>
      <c r="D4727" s="0" t="n">
        <v>20180731</v>
      </c>
      <c r="E4727" s="0" t="s">
        <v>3199</v>
      </c>
      <c r="F4727" s="0" t="n">
        <v>2000000</v>
      </c>
      <c r="G4727" s="0" t="n">
        <v>97.24</v>
      </c>
      <c r="H4727" s="0" t="n">
        <v>4.435037</v>
      </c>
      <c r="J4727" s="224" t="n">
        <f aca="false">ROUND(D4727/10000,0)</f>
        <v>2018</v>
      </c>
      <c r="K4727" s="224" t="n">
        <f aca="false">ROUND((D4727-J4727*10000)/100,0)</f>
        <v>7</v>
      </c>
      <c r="L4727" s="224" t="n">
        <f aca="false">D4727-J4727*10000-K4727*100</f>
        <v>31</v>
      </c>
      <c r="M4727" s="325" t="n">
        <f aca="false">DATE(J4727,K4727,L4727)</f>
        <v>43312</v>
      </c>
      <c r="N4727" s="222" t="n">
        <f aca="false">M4727+E4727</f>
        <v>43312.5188425926</v>
      </c>
      <c r="O4727" s="0" t="n">
        <v>97.24</v>
      </c>
      <c r="P4727" s="0" t="n">
        <v>4.435037</v>
      </c>
      <c r="Q4727" s="0" t="s">
        <v>289</v>
      </c>
    </row>
    <row r="4728" customFormat="false" ht="15" hidden="false" customHeight="false" outlineLevel="0" collapsed="false">
      <c r="A4728" s="0" t="s">
        <v>3020</v>
      </c>
      <c r="B4728" s="0" t="s">
        <v>289</v>
      </c>
      <c r="C4728" s="0" t="s">
        <v>325</v>
      </c>
      <c r="D4728" s="0" t="n">
        <v>20180731</v>
      </c>
      <c r="E4728" s="0" t="s">
        <v>3200</v>
      </c>
      <c r="F4728" s="0" t="n">
        <v>100000</v>
      </c>
      <c r="G4728" s="0" t="n">
        <v>97.397</v>
      </c>
      <c r="H4728" s="0" t="n">
        <v>4.406984</v>
      </c>
      <c r="J4728" s="224" t="n">
        <f aca="false">ROUND(D4728/10000,0)</f>
        <v>2018</v>
      </c>
      <c r="K4728" s="224" t="n">
        <f aca="false">ROUND((D4728-J4728*10000)/100,0)</f>
        <v>7</v>
      </c>
      <c r="L4728" s="224" t="n">
        <f aca="false">D4728-J4728*10000-K4728*100</f>
        <v>31</v>
      </c>
      <c r="M4728" s="325" t="n">
        <f aca="false">DATE(J4728,K4728,L4728)</f>
        <v>43312</v>
      </c>
      <c r="N4728" s="222" t="n">
        <f aca="false">M4728+E4728</f>
        <v>43312.6015972222</v>
      </c>
      <c r="O4728" s="0" t="n">
        <v>97.397</v>
      </c>
      <c r="P4728" s="0" t="n">
        <v>4.406984</v>
      </c>
      <c r="Q4728" s="0" t="s">
        <v>289</v>
      </c>
    </row>
    <row r="4729" customFormat="false" ht="15" hidden="false" customHeight="false" outlineLevel="0" collapsed="false">
      <c r="A4729" s="0" t="s">
        <v>3020</v>
      </c>
      <c r="B4729" s="0" t="s">
        <v>289</v>
      </c>
      <c r="C4729" s="0" t="s">
        <v>325</v>
      </c>
      <c r="D4729" s="0" t="n">
        <v>20180731</v>
      </c>
      <c r="E4729" s="0" t="s">
        <v>3201</v>
      </c>
      <c r="F4729" s="0" t="n">
        <v>330000</v>
      </c>
      <c r="G4729" s="0" t="n">
        <v>97.434</v>
      </c>
      <c r="H4729" s="0" t="n">
        <v>4.400381</v>
      </c>
      <c r="J4729" s="224" t="n">
        <f aca="false">ROUND(D4729/10000,0)</f>
        <v>2018</v>
      </c>
      <c r="K4729" s="224" t="n">
        <f aca="false">ROUND((D4729-J4729*10000)/100,0)</f>
        <v>7</v>
      </c>
      <c r="L4729" s="224" t="n">
        <f aca="false">D4729-J4729*10000-K4729*100</f>
        <v>31</v>
      </c>
      <c r="M4729" s="325" t="n">
        <f aca="false">DATE(J4729,K4729,L4729)</f>
        <v>43312</v>
      </c>
      <c r="N4729" s="222" t="n">
        <f aca="false">M4729+E4729</f>
        <v>43312.6453587963</v>
      </c>
      <c r="O4729" s="0" t="n">
        <v>97.434</v>
      </c>
      <c r="P4729" s="0" t="n">
        <v>4.400381</v>
      </c>
      <c r="Q4729" s="0" t="s">
        <v>289</v>
      </c>
    </row>
    <row r="4730" customFormat="false" ht="15" hidden="false" customHeight="false" outlineLevel="0" collapsed="false">
      <c r="A4730" s="0" t="s">
        <v>3020</v>
      </c>
      <c r="B4730" s="0" t="s">
        <v>289</v>
      </c>
      <c r="C4730" s="0" t="s">
        <v>325</v>
      </c>
      <c r="D4730" s="0" t="n">
        <v>20180731</v>
      </c>
      <c r="E4730" s="0" t="s">
        <v>3201</v>
      </c>
      <c r="F4730" s="0" t="n">
        <v>330000</v>
      </c>
      <c r="G4730" s="0" t="n">
        <v>97.403</v>
      </c>
      <c r="H4730" s="0" t="n">
        <v>4.405913</v>
      </c>
      <c r="J4730" s="224" t="n">
        <f aca="false">ROUND(D4730/10000,0)</f>
        <v>2018</v>
      </c>
      <c r="K4730" s="224" t="n">
        <f aca="false">ROUND((D4730-J4730*10000)/100,0)</f>
        <v>7</v>
      </c>
      <c r="L4730" s="224" t="n">
        <f aca="false">D4730-J4730*10000-K4730*100</f>
        <v>31</v>
      </c>
      <c r="M4730" s="325" t="n">
        <f aca="false">DATE(J4730,K4730,L4730)</f>
        <v>43312</v>
      </c>
      <c r="N4730" s="222" t="n">
        <f aca="false">M4730+E4730</f>
        <v>43312.6453587963</v>
      </c>
      <c r="O4730" s="0" t="n">
        <v>97.403</v>
      </c>
      <c r="P4730" s="0" t="n">
        <v>4.405913</v>
      </c>
      <c r="Q4730" s="0" t="s">
        <v>289</v>
      </c>
    </row>
    <row r="4731" customFormat="false" ht="15" hidden="false" customHeight="false" outlineLevel="0" collapsed="false">
      <c r="A4731" s="0" t="s">
        <v>3020</v>
      </c>
      <c r="B4731" s="0" t="s">
        <v>289</v>
      </c>
      <c r="C4731" s="0" t="s">
        <v>325</v>
      </c>
      <c r="D4731" s="0" t="n">
        <v>20180731</v>
      </c>
      <c r="E4731" s="0" t="s">
        <v>2564</v>
      </c>
      <c r="F4731" s="0" t="n">
        <v>250000</v>
      </c>
      <c r="G4731" s="0" t="n">
        <v>97.492</v>
      </c>
      <c r="H4731" s="0" t="n">
        <v>4.390035</v>
      </c>
      <c r="J4731" s="224" t="n">
        <f aca="false">ROUND(D4731/10000,0)</f>
        <v>2018</v>
      </c>
      <c r="K4731" s="224" t="n">
        <f aca="false">ROUND((D4731-J4731*10000)/100,0)</f>
        <v>7</v>
      </c>
      <c r="L4731" s="224" t="n">
        <f aca="false">D4731-J4731*10000-K4731*100</f>
        <v>31</v>
      </c>
      <c r="M4731" s="325" t="n">
        <f aca="false">DATE(J4731,K4731,L4731)</f>
        <v>43312</v>
      </c>
      <c r="N4731" s="222" t="n">
        <f aca="false">M4731+E4731</f>
        <v>43312.6685763889</v>
      </c>
      <c r="O4731" s="0" t="n">
        <v>97.492</v>
      </c>
      <c r="P4731" s="0" t="n">
        <v>4.390035</v>
      </c>
      <c r="Q4731" s="0" t="s">
        <v>289</v>
      </c>
    </row>
    <row r="4732" customFormat="false" ht="15" hidden="false" customHeight="false" outlineLevel="0" collapsed="false">
      <c r="A4732" s="0" t="s">
        <v>3020</v>
      </c>
      <c r="B4732" s="0" t="s">
        <v>289</v>
      </c>
      <c r="C4732" s="0" t="s">
        <v>325</v>
      </c>
      <c r="D4732" s="0" t="n">
        <v>20180801</v>
      </c>
      <c r="E4732" s="0" t="s">
        <v>3202</v>
      </c>
      <c r="F4732" s="0" t="n">
        <v>600000</v>
      </c>
      <c r="G4732" s="0" t="n">
        <v>97.074</v>
      </c>
      <c r="H4732" s="0" t="n">
        <v>4.464955</v>
      </c>
      <c r="J4732" s="224" t="n">
        <f aca="false">ROUND(D4732/10000,0)</f>
        <v>2018</v>
      </c>
      <c r="K4732" s="224" t="n">
        <f aca="false">ROUND((D4732-J4732*10000)/100,0)</f>
        <v>8</v>
      </c>
      <c r="L4732" s="224" t="n">
        <f aca="false">D4732-J4732*10000-K4732*100</f>
        <v>1</v>
      </c>
      <c r="M4732" s="325" t="n">
        <f aca="false">DATE(J4732,K4732,L4732)</f>
        <v>43313</v>
      </c>
      <c r="N4732" s="222" t="n">
        <f aca="false">M4732+E4732</f>
        <v>43313.3646296296</v>
      </c>
      <c r="O4732" s="0" t="n">
        <v>97.074</v>
      </c>
      <c r="P4732" s="0" t="n">
        <v>4.464955</v>
      </c>
      <c r="Q4732" s="0" t="s">
        <v>289</v>
      </c>
    </row>
    <row r="4733" customFormat="false" ht="15" hidden="false" customHeight="false" outlineLevel="0" collapsed="false">
      <c r="A4733" s="0" t="s">
        <v>3020</v>
      </c>
      <c r="B4733" s="0" t="s">
        <v>289</v>
      </c>
      <c r="C4733" s="0" t="s">
        <v>325</v>
      </c>
      <c r="D4733" s="0" t="n">
        <v>20180801</v>
      </c>
      <c r="E4733" s="0" t="s">
        <v>3203</v>
      </c>
      <c r="F4733" s="0" t="n">
        <v>10000</v>
      </c>
      <c r="G4733" s="0" t="n">
        <v>98.296</v>
      </c>
      <c r="H4733" s="0" t="n">
        <v>4.247479</v>
      </c>
      <c r="J4733" s="224" t="n">
        <f aca="false">ROUND(D4733/10000,0)</f>
        <v>2018</v>
      </c>
      <c r="K4733" s="224" t="n">
        <f aca="false">ROUND((D4733-J4733*10000)/100,0)</f>
        <v>8</v>
      </c>
      <c r="L4733" s="224" t="n">
        <f aca="false">D4733-J4733*10000-K4733*100</f>
        <v>1</v>
      </c>
      <c r="M4733" s="325" t="n">
        <f aca="false">DATE(J4733,K4733,L4733)</f>
        <v>43313</v>
      </c>
      <c r="N4733" s="222" t="n">
        <f aca="false">M4733+E4733</f>
        <v>43313.4568055556</v>
      </c>
      <c r="O4733" s="0" t="n">
        <v>98.296</v>
      </c>
      <c r="P4733" s="0" t="n">
        <v>4.247479</v>
      </c>
      <c r="Q4733" s="0" t="s">
        <v>289</v>
      </c>
    </row>
    <row r="4734" customFormat="false" ht="15" hidden="false" customHeight="false" outlineLevel="0" collapsed="false">
      <c r="A4734" s="0" t="s">
        <v>3020</v>
      </c>
      <c r="B4734" s="0" t="s">
        <v>289</v>
      </c>
      <c r="C4734" s="0" t="s">
        <v>325</v>
      </c>
      <c r="D4734" s="0" t="n">
        <v>20180801</v>
      </c>
      <c r="E4734" s="0" t="s">
        <v>3203</v>
      </c>
      <c r="F4734" s="0" t="n">
        <v>10000</v>
      </c>
      <c r="G4734" s="0" t="n">
        <v>97.296</v>
      </c>
      <c r="H4734" s="0" t="n">
        <v>4.42521</v>
      </c>
      <c r="J4734" s="224" t="n">
        <f aca="false">ROUND(D4734/10000,0)</f>
        <v>2018</v>
      </c>
      <c r="K4734" s="224" t="n">
        <f aca="false">ROUND((D4734-J4734*10000)/100,0)</f>
        <v>8</v>
      </c>
      <c r="L4734" s="224" t="n">
        <f aca="false">D4734-J4734*10000-K4734*100</f>
        <v>1</v>
      </c>
      <c r="M4734" s="325" t="n">
        <f aca="false">DATE(J4734,K4734,L4734)</f>
        <v>43313</v>
      </c>
      <c r="N4734" s="222" t="n">
        <f aca="false">M4734+E4734</f>
        <v>43313.4568055556</v>
      </c>
      <c r="O4734" s="0" t="n">
        <v>97.296</v>
      </c>
      <c r="P4734" s="0" t="n">
        <v>4.42521</v>
      </c>
      <c r="Q4734" s="0" t="s">
        <v>289</v>
      </c>
    </row>
    <row r="4735" customFormat="false" ht="15" hidden="false" customHeight="false" outlineLevel="0" collapsed="false">
      <c r="A4735" s="0" t="s">
        <v>3020</v>
      </c>
      <c r="B4735" s="0" t="s">
        <v>289</v>
      </c>
      <c r="C4735" s="0" t="s">
        <v>325</v>
      </c>
      <c r="D4735" s="0" t="n">
        <v>20180801</v>
      </c>
      <c r="E4735" s="0" t="s">
        <v>3204</v>
      </c>
      <c r="F4735" s="0" t="n">
        <v>10000</v>
      </c>
      <c r="G4735" s="0" t="n">
        <v>97.296</v>
      </c>
      <c r="H4735" s="0" t="n">
        <v>4.42521</v>
      </c>
      <c r="J4735" s="224" t="n">
        <f aca="false">ROUND(D4735/10000,0)</f>
        <v>2018</v>
      </c>
      <c r="K4735" s="224" t="n">
        <f aca="false">ROUND((D4735-J4735*10000)/100,0)</f>
        <v>8</v>
      </c>
      <c r="L4735" s="224" t="n">
        <f aca="false">D4735-J4735*10000-K4735*100</f>
        <v>1</v>
      </c>
      <c r="M4735" s="325" t="n">
        <f aca="false">DATE(J4735,K4735,L4735)</f>
        <v>43313</v>
      </c>
      <c r="N4735" s="222" t="n">
        <f aca="false">M4735+E4735</f>
        <v>43313.4568171296</v>
      </c>
      <c r="O4735" s="0" t="n">
        <v>97.296</v>
      </c>
      <c r="P4735" s="0" t="n">
        <v>4.42521</v>
      </c>
      <c r="Q4735" s="0" t="s">
        <v>289</v>
      </c>
    </row>
    <row r="4736" customFormat="false" ht="15" hidden="false" customHeight="false" outlineLevel="0" collapsed="false">
      <c r="A4736" s="0" t="s">
        <v>3020</v>
      </c>
      <c r="B4736" s="0" t="s">
        <v>289</v>
      </c>
      <c r="C4736" s="0" t="s">
        <v>325</v>
      </c>
      <c r="D4736" s="0" t="n">
        <v>20180801</v>
      </c>
      <c r="E4736" s="0" t="s">
        <v>3205</v>
      </c>
      <c r="F4736" s="0" t="n">
        <v>10000</v>
      </c>
      <c r="G4736" s="0" t="n">
        <v>97.361</v>
      </c>
      <c r="H4736" s="0" t="n">
        <v>4.413593</v>
      </c>
      <c r="J4736" s="224" t="n">
        <f aca="false">ROUND(D4736/10000,0)</f>
        <v>2018</v>
      </c>
      <c r="K4736" s="224" t="n">
        <f aca="false">ROUND((D4736-J4736*10000)/100,0)</f>
        <v>8</v>
      </c>
      <c r="L4736" s="224" t="n">
        <f aca="false">D4736-J4736*10000-K4736*100</f>
        <v>1</v>
      </c>
      <c r="M4736" s="325" t="n">
        <f aca="false">DATE(J4736,K4736,L4736)</f>
        <v>43313</v>
      </c>
      <c r="N4736" s="222" t="n">
        <f aca="false">M4736+E4736</f>
        <v>43313.4866087963</v>
      </c>
      <c r="O4736" s="0" t="n">
        <v>97.361</v>
      </c>
      <c r="P4736" s="0" t="n">
        <v>4.413593</v>
      </c>
      <c r="Q4736" s="0" t="s">
        <v>289</v>
      </c>
    </row>
    <row r="4737" customFormat="false" ht="15" hidden="false" customHeight="false" outlineLevel="0" collapsed="false">
      <c r="A4737" s="0" t="s">
        <v>3020</v>
      </c>
      <c r="B4737" s="0" t="s">
        <v>289</v>
      </c>
      <c r="C4737" s="0" t="s">
        <v>325</v>
      </c>
      <c r="D4737" s="0" t="n">
        <v>20180801</v>
      </c>
      <c r="E4737" s="0" t="s">
        <v>3205</v>
      </c>
      <c r="F4737" s="0" t="n">
        <v>10000</v>
      </c>
      <c r="G4737" s="0" t="n">
        <v>97.361</v>
      </c>
      <c r="H4737" s="0" t="n">
        <v>4.413593</v>
      </c>
      <c r="J4737" s="224" t="n">
        <f aca="false">ROUND(D4737/10000,0)</f>
        <v>2018</v>
      </c>
      <c r="K4737" s="224" t="n">
        <f aca="false">ROUND((D4737-J4737*10000)/100,0)</f>
        <v>8</v>
      </c>
      <c r="L4737" s="224" t="n">
        <f aca="false">D4737-J4737*10000-K4737*100</f>
        <v>1</v>
      </c>
      <c r="M4737" s="325" t="n">
        <f aca="false">DATE(J4737,K4737,L4737)</f>
        <v>43313</v>
      </c>
      <c r="N4737" s="222" t="n">
        <f aca="false">M4737+E4737</f>
        <v>43313.4866087963</v>
      </c>
      <c r="O4737" s="0" t="n">
        <v>97.361</v>
      </c>
      <c r="P4737" s="0" t="n">
        <v>4.413593</v>
      </c>
      <c r="Q4737" s="0" t="s">
        <v>289</v>
      </c>
    </row>
    <row r="4738" customFormat="false" ht="15" hidden="false" customHeight="false" outlineLevel="0" collapsed="false">
      <c r="A4738" s="0" t="s">
        <v>3020</v>
      </c>
      <c r="B4738" s="0" t="s">
        <v>289</v>
      </c>
      <c r="C4738" s="0" t="s">
        <v>325</v>
      </c>
      <c r="D4738" s="0" t="n">
        <v>20180801</v>
      </c>
      <c r="E4738" s="0" t="s">
        <v>3205</v>
      </c>
      <c r="F4738" s="0" t="n">
        <v>10000</v>
      </c>
      <c r="G4738" s="0" t="n">
        <v>97.361</v>
      </c>
      <c r="H4738" s="0" t="n">
        <v>4.413593</v>
      </c>
      <c r="J4738" s="224" t="n">
        <f aca="false">ROUND(D4738/10000,0)</f>
        <v>2018</v>
      </c>
      <c r="K4738" s="224" t="n">
        <f aca="false">ROUND((D4738-J4738*10000)/100,0)</f>
        <v>8</v>
      </c>
      <c r="L4738" s="224" t="n">
        <f aca="false">D4738-J4738*10000-K4738*100</f>
        <v>1</v>
      </c>
      <c r="M4738" s="325" t="n">
        <f aca="false">DATE(J4738,K4738,L4738)</f>
        <v>43313</v>
      </c>
      <c r="N4738" s="222" t="n">
        <f aca="false">M4738+E4738</f>
        <v>43313.4866087963</v>
      </c>
      <c r="O4738" s="0" t="n">
        <v>97.361</v>
      </c>
      <c r="P4738" s="0" t="n">
        <v>4.413593</v>
      </c>
      <c r="Q4738" s="0" t="s">
        <v>289</v>
      </c>
    </row>
    <row r="4739" customFormat="false" ht="15" hidden="false" customHeight="false" outlineLevel="0" collapsed="false">
      <c r="A4739" s="0" t="s">
        <v>3020</v>
      </c>
      <c r="B4739" s="0" t="s">
        <v>289</v>
      </c>
      <c r="C4739" s="0" t="s">
        <v>325</v>
      </c>
      <c r="D4739" s="0" t="n">
        <v>20180801</v>
      </c>
      <c r="E4739" s="0" t="s">
        <v>3206</v>
      </c>
      <c r="F4739" s="0" t="n">
        <v>25000</v>
      </c>
      <c r="G4739" s="0" t="n">
        <v>97.361</v>
      </c>
      <c r="H4739" s="0" t="n">
        <v>4.413593</v>
      </c>
      <c r="J4739" s="224" t="n">
        <f aca="false">ROUND(D4739/10000,0)</f>
        <v>2018</v>
      </c>
      <c r="K4739" s="224" t="n">
        <f aca="false">ROUND((D4739-J4739*10000)/100,0)</f>
        <v>8</v>
      </c>
      <c r="L4739" s="224" t="n">
        <f aca="false">D4739-J4739*10000-K4739*100</f>
        <v>1</v>
      </c>
      <c r="M4739" s="325" t="n">
        <f aca="false">DATE(J4739,K4739,L4739)</f>
        <v>43313</v>
      </c>
      <c r="N4739" s="222" t="n">
        <f aca="false">M4739+E4739</f>
        <v>43313.4942708333</v>
      </c>
      <c r="O4739" s="0" t="n">
        <v>97.361</v>
      </c>
      <c r="P4739" s="0" t="n">
        <v>4.413593</v>
      </c>
      <c r="Q4739" s="0" t="s">
        <v>289</v>
      </c>
    </row>
    <row r="4740" customFormat="false" ht="15" hidden="false" customHeight="false" outlineLevel="0" collapsed="false">
      <c r="A4740" s="0" t="s">
        <v>3020</v>
      </c>
      <c r="B4740" s="0" t="s">
        <v>289</v>
      </c>
      <c r="C4740" s="0" t="s">
        <v>325</v>
      </c>
      <c r="D4740" s="0" t="n">
        <v>20180801</v>
      </c>
      <c r="E4740" s="0" t="s">
        <v>3207</v>
      </c>
      <c r="F4740" s="0" t="n">
        <v>25000</v>
      </c>
      <c r="G4740" s="0" t="n">
        <v>97.361</v>
      </c>
      <c r="H4740" s="0" t="n">
        <v>4.413593</v>
      </c>
      <c r="J4740" s="224" t="n">
        <f aca="false">ROUND(D4740/10000,0)</f>
        <v>2018</v>
      </c>
      <c r="K4740" s="224" t="n">
        <f aca="false">ROUND((D4740-J4740*10000)/100,0)</f>
        <v>8</v>
      </c>
      <c r="L4740" s="224" t="n">
        <f aca="false">D4740-J4740*10000-K4740*100</f>
        <v>1</v>
      </c>
      <c r="M4740" s="325" t="n">
        <f aca="false">DATE(J4740,K4740,L4740)</f>
        <v>43313</v>
      </c>
      <c r="N4740" s="222" t="n">
        <f aca="false">M4740+E4740</f>
        <v>43313.4943402778</v>
      </c>
      <c r="O4740" s="0" t="n">
        <v>97.361</v>
      </c>
      <c r="P4740" s="0" t="n">
        <v>4.413593</v>
      </c>
      <c r="Q4740" s="0" t="s">
        <v>289</v>
      </c>
    </row>
    <row r="4741" customFormat="false" ht="15" hidden="false" customHeight="false" outlineLevel="0" collapsed="false">
      <c r="A4741" s="0" t="s">
        <v>3020</v>
      </c>
      <c r="B4741" s="0" t="s">
        <v>289</v>
      </c>
      <c r="C4741" s="0" t="s">
        <v>325</v>
      </c>
      <c r="D4741" s="0" t="n">
        <v>20180801</v>
      </c>
      <c r="E4741" s="0" t="s">
        <v>3208</v>
      </c>
      <c r="F4741" s="0" t="n">
        <v>25000</v>
      </c>
      <c r="G4741" s="0" t="n">
        <v>97.361</v>
      </c>
      <c r="H4741" s="0" t="n">
        <v>4.413593</v>
      </c>
      <c r="J4741" s="224" t="n">
        <f aca="false">ROUND(D4741/10000,0)</f>
        <v>2018</v>
      </c>
      <c r="K4741" s="224" t="n">
        <f aca="false">ROUND((D4741-J4741*10000)/100,0)</f>
        <v>8</v>
      </c>
      <c r="L4741" s="224" t="n">
        <f aca="false">D4741-J4741*10000-K4741*100</f>
        <v>1</v>
      </c>
      <c r="M4741" s="325" t="n">
        <f aca="false">DATE(J4741,K4741,L4741)</f>
        <v>43313</v>
      </c>
      <c r="N4741" s="222" t="n">
        <f aca="false">M4741+E4741</f>
        <v>43313.4943518519</v>
      </c>
      <c r="O4741" s="0" t="n">
        <v>97.361</v>
      </c>
      <c r="P4741" s="0" t="n">
        <v>4.413593</v>
      </c>
      <c r="Q4741" s="0" t="s">
        <v>289</v>
      </c>
    </row>
    <row r="4742" customFormat="false" ht="15" hidden="false" customHeight="false" outlineLevel="0" collapsed="false">
      <c r="A4742" s="0" t="s">
        <v>3020</v>
      </c>
      <c r="B4742" s="0" t="s">
        <v>289</v>
      </c>
      <c r="C4742" s="0" t="s">
        <v>325</v>
      </c>
      <c r="D4742" s="0" t="n">
        <v>20180801</v>
      </c>
      <c r="E4742" s="0" t="s">
        <v>3208</v>
      </c>
      <c r="F4742" s="0" t="n">
        <v>25000</v>
      </c>
      <c r="G4742" s="0" t="n">
        <v>98.943</v>
      </c>
      <c r="H4742" s="0" t="n">
        <v>4.133602</v>
      </c>
      <c r="J4742" s="224" t="n">
        <f aca="false">ROUND(D4742/10000,0)</f>
        <v>2018</v>
      </c>
      <c r="K4742" s="224" t="n">
        <f aca="false">ROUND((D4742-J4742*10000)/100,0)</f>
        <v>8</v>
      </c>
      <c r="L4742" s="224" t="n">
        <f aca="false">D4742-J4742*10000-K4742*100</f>
        <v>1</v>
      </c>
      <c r="M4742" s="325" t="n">
        <f aca="false">DATE(J4742,K4742,L4742)</f>
        <v>43313</v>
      </c>
      <c r="N4742" s="222" t="n">
        <f aca="false">M4742+E4742</f>
        <v>43313.4943518519</v>
      </c>
      <c r="O4742" s="0" t="n">
        <v>98.943</v>
      </c>
      <c r="P4742" s="0" t="n">
        <v>4.133602</v>
      </c>
      <c r="Q4742" s="0" t="s">
        <v>289</v>
      </c>
    </row>
    <row r="4743" customFormat="false" ht="15" hidden="false" customHeight="false" outlineLevel="0" collapsed="false">
      <c r="A4743" s="0" t="s">
        <v>3020</v>
      </c>
      <c r="B4743" s="0" t="s">
        <v>289</v>
      </c>
      <c r="C4743" s="0" t="s">
        <v>325</v>
      </c>
      <c r="D4743" s="0" t="n">
        <v>20180801</v>
      </c>
      <c r="E4743" s="0" t="s">
        <v>2407</v>
      </c>
      <c r="F4743" s="0" t="n">
        <v>15000</v>
      </c>
      <c r="G4743" s="0" t="n">
        <v>97.2834</v>
      </c>
      <c r="H4743" s="0" t="n">
        <v>4.427463</v>
      </c>
      <c r="J4743" s="224" t="n">
        <f aca="false">ROUND(D4743/10000,0)</f>
        <v>2018</v>
      </c>
      <c r="K4743" s="224" t="n">
        <f aca="false">ROUND((D4743-J4743*10000)/100,0)</f>
        <v>8</v>
      </c>
      <c r="L4743" s="224" t="n">
        <f aca="false">D4743-J4743*10000-K4743*100</f>
        <v>1</v>
      </c>
      <c r="M4743" s="325" t="n">
        <f aca="false">DATE(J4743,K4743,L4743)</f>
        <v>43313</v>
      </c>
      <c r="N4743" s="222" t="n">
        <f aca="false">M4743+E4743</f>
        <v>43313.5007175926</v>
      </c>
      <c r="O4743" s="0" t="n">
        <v>97.2834</v>
      </c>
      <c r="P4743" s="0" t="n">
        <v>4.427463</v>
      </c>
      <c r="Q4743" s="0" t="s">
        <v>289</v>
      </c>
    </row>
    <row r="4744" customFormat="false" ht="15" hidden="false" customHeight="false" outlineLevel="0" collapsed="false">
      <c r="A4744" s="0" t="s">
        <v>3020</v>
      </c>
      <c r="B4744" s="0" t="s">
        <v>289</v>
      </c>
      <c r="C4744" s="0" t="s">
        <v>325</v>
      </c>
      <c r="D4744" s="0" t="n">
        <v>20180801</v>
      </c>
      <c r="E4744" s="0" t="s">
        <v>2407</v>
      </c>
      <c r="F4744" s="0" t="n">
        <v>15000</v>
      </c>
      <c r="G4744" s="0" t="n">
        <v>98.8634</v>
      </c>
      <c r="H4744" s="0" t="n">
        <v>4.147565</v>
      </c>
      <c r="J4744" s="224" t="n">
        <f aca="false">ROUND(D4744/10000,0)</f>
        <v>2018</v>
      </c>
      <c r="K4744" s="224" t="n">
        <f aca="false">ROUND((D4744-J4744*10000)/100,0)</f>
        <v>8</v>
      </c>
      <c r="L4744" s="224" t="n">
        <f aca="false">D4744-J4744*10000-K4744*100</f>
        <v>1</v>
      </c>
      <c r="M4744" s="325" t="n">
        <f aca="false">DATE(J4744,K4744,L4744)</f>
        <v>43313</v>
      </c>
      <c r="N4744" s="222" t="n">
        <f aca="false">M4744+E4744</f>
        <v>43313.5007175926</v>
      </c>
      <c r="O4744" s="0" t="n">
        <v>98.8634</v>
      </c>
      <c r="P4744" s="0" t="n">
        <v>4.147565</v>
      </c>
      <c r="Q4744" s="0" t="s">
        <v>289</v>
      </c>
    </row>
    <row r="4745" customFormat="false" ht="15" hidden="false" customHeight="false" outlineLevel="0" collapsed="false">
      <c r="A4745" s="0" t="s">
        <v>3020</v>
      </c>
      <c r="B4745" s="0" t="s">
        <v>289</v>
      </c>
      <c r="C4745" s="0" t="s">
        <v>325</v>
      </c>
      <c r="D4745" s="0" t="n">
        <v>20180801</v>
      </c>
      <c r="E4745" s="0" t="s">
        <v>2430</v>
      </c>
      <c r="F4745" s="0" t="n">
        <v>25000</v>
      </c>
      <c r="G4745" s="0" t="n">
        <v>97.331</v>
      </c>
      <c r="H4745" s="0" t="n">
        <v>4.418954</v>
      </c>
      <c r="J4745" s="224" t="n">
        <f aca="false">ROUND(D4745/10000,0)</f>
        <v>2018</v>
      </c>
      <c r="K4745" s="224" t="n">
        <f aca="false">ROUND((D4745-J4745*10000)/100,0)</f>
        <v>8</v>
      </c>
      <c r="L4745" s="224" t="n">
        <f aca="false">D4745-J4745*10000-K4745*100</f>
        <v>1</v>
      </c>
      <c r="M4745" s="325" t="n">
        <f aca="false">DATE(J4745,K4745,L4745)</f>
        <v>43313</v>
      </c>
      <c r="N4745" s="222" t="n">
        <f aca="false">M4745+E4745</f>
        <v>43313.5071759259</v>
      </c>
      <c r="O4745" s="0" t="n">
        <v>97.331</v>
      </c>
      <c r="P4745" s="0" t="n">
        <v>4.418954</v>
      </c>
      <c r="Q4745" s="0" t="s">
        <v>289</v>
      </c>
    </row>
    <row r="4746" customFormat="false" ht="15" hidden="false" customHeight="false" outlineLevel="0" collapsed="false">
      <c r="A4746" s="0" t="s">
        <v>3020</v>
      </c>
      <c r="B4746" s="0" t="s">
        <v>289</v>
      </c>
      <c r="C4746" s="0" t="s">
        <v>325</v>
      </c>
      <c r="D4746" s="0" t="n">
        <v>20180801</v>
      </c>
      <c r="E4746" s="0" t="s">
        <v>3209</v>
      </c>
      <c r="F4746" s="0" t="n">
        <v>40000</v>
      </c>
      <c r="G4746" s="0" t="n">
        <v>97.29</v>
      </c>
      <c r="H4746" s="0" t="n">
        <v>4.426283</v>
      </c>
      <c r="J4746" s="224" t="n">
        <f aca="false">ROUND(D4746/10000,0)</f>
        <v>2018</v>
      </c>
      <c r="K4746" s="224" t="n">
        <f aca="false">ROUND((D4746-J4746*10000)/100,0)</f>
        <v>8</v>
      </c>
      <c r="L4746" s="224" t="n">
        <f aca="false">D4746-J4746*10000-K4746*100</f>
        <v>1</v>
      </c>
      <c r="M4746" s="325" t="n">
        <f aca="false">DATE(J4746,K4746,L4746)</f>
        <v>43313</v>
      </c>
      <c r="N4746" s="222" t="n">
        <f aca="false">M4746+E4746</f>
        <v>43313.5507523148</v>
      </c>
      <c r="O4746" s="0" t="n">
        <v>97.29</v>
      </c>
      <c r="P4746" s="0" t="n">
        <v>4.426283</v>
      </c>
      <c r="Q4746" s="0" t="s">
        <v>289</v>
      </c>
    </row>
    <row r="4747" customFormat="false" ht="15" hidden="false" customHeight="false" outlineLevel="0" collapsed="false">
      <c r="A4747" s="0" t="s">
        <v>3020</v>
      </c>
      <c r="B4747" s="0" t="s">
        <v>289</v>
      </c>
      <c r="C4747" s="0" t="s">
        <v>325</v>
      </c>
      <c r="D4747" s="0" t="n">
        <v>20180801</v>
      </c>
      <c r="E4747" s="0" t="s">
        <v>3210</v>
      </c>
      <c r="F4747" s="0" t="n">
        <v>40000</v>
      </c>
      <c r="G4747" s="0" t="n">
        <v>97.29</v>
      </c>
      <c r="H4747" s="0" t="n">
        <v>4.426283</v>
      </c>
      <c r="J4747" s="224" t="n">
        <f aca="false">ROUND(D4747/10000,0)</f>
        <v>2018</v>
      </c>
      <c r="K4747" s="224" t="n">
        <f aca="false">ROUND((D4747-J4747*10000)/100,0)</f>
        <v>8</v>
      </c>
      <c r="L4747" s="224" t="n">
        <f aca="false">D4747-J4747*10000-K4747*100</f>
        <v>1</v>
      </c>
      <c r="M4747" s="325" t="n">
        <f aca="false">DATE(J4747,K4747,L4747)</f>
        <v>43313</v>
      </c>
      <c r="N4747" s="222" t="n">
        <f aca="false">M4747+E4747</f>
        <v>43313.5507638889</v>
      </c>
      <c r="O4747" s="0" t="n">
        <v>97.29</v>
      </c>
      <c r="P4747" s="0" t="n">
        <v>4.426283</v>
      </c>
      <c r="Q4747" s="0" t="s">
        <v>289</v>
      </c>
    </row>
    <row r="4748" customFormat="false" ht="15" hidden="false" customHeight="false" outlineLevel="0" collapsed="false">
      <c r="A4748" s="0" t="s">
        <v>3020</v>
      </c>
      <c r="B4748" s="0" t="s">
        <v>289</v>
      </c>
      <c r="C4748" s="0" t="s">
        <v>325</v>
      </c>
      <c r="D4748" s="0" t="n">
        <v>20180801</v>
      </c>
      <c r="E4748" s="0" t="s">
        <v>3210</v>
      </c>
      <c r="F4748" s="0" t="n">
        <v>40000</v>
      </c>
      <c r="G4748" s="0" t="n">
        <v>98.87</v>
      </c>
      <c r="H4748" s="0" t="n">
        <v>4.146407</v>
      </c>
      <c r="J4748" s="224" t="n">
        <f aca="false">ROUND(D4748/10000,0)</f>
        <v>2018</v>
      </c>
      <c r="K4748" s="224" t="n">
        <f aca="false">ROUND((D4748-J4748*10000)/100,0)</f>
        <v>8</v>
      </c>
      <c r="L4748" s="224" t="n">
        <f aca="false">D4748-J4748*10000-K4748*100</f>
        <v>1</v>
      </c>
      <c r="M4748" s="325" t="n">
        <f aca="false">DATE(J4748,K4748,L4748)</f>
        <v>43313</v>
      </c>
      <c r="N4748" s="222" t="n">
        <f aca="false">M4748+E4748</f>
        <v>43313.5507638889</v>
      </c>
      <c r="O4748" s="0" t="n">
        <v>98.87</v>
      </c>
      <c r="P4748" s="0" t="n">
        <v>4.146407</v>
      </c>
      <c r="Q4748" s="0" t="s">
        <v>289</v>
      </c>
    </row>
    <row r="4749" customFormat="false" ht="15" hidden="false" customHeight="false" outlineLevel="0" collapsed="false">
      <c r="A4749" s="0" t="s">
        <v>3020</v>
      </c>
      <c r="B4749" s="0" t="s">
        <v>289</v>
      </c>
      <c r="C4749" s="0" t="s">
        <v>325</v>
      </c>
      <c r="D4749" s="0" t="n">
        <v>20180801</v>
      </c>
      <c r="E4749" s="0" t="s">
        <v>2701</v>
      </c>
      <c r="F4749" s="0" t="n">
        <v>10000</v>
      </c>
      <c r="G4749" s="0" t="n">
        <v>98.649</v>
      </c>
      <c r="H4749" s="0" t="n">
        <v>4.185241</v>
      </c>
      <c r="J4749" s="224" t="n">
        <f aca="false">ROUND(D4749/10000,0)</f>
        <v>2018</v>
      </c>
      <c r="K4749" s="224" t="n">
        <f aca="false">ROUND((D4749-J4749*10000)/100,0)</f>
        <v>8</v>
      </c>
      <c r="L4749" s="224" t="n">
        <f aca="false">D4749-J4749*10000-K4749*100</f>
        <v>1</v>
      </c>
      <c r="M4749" s="325" t="n">
        <f aca="false">DATE(J4749,K4749,L4749)</f>
        <v>43313</v>
      </c>
      <c r="N4749" s="222" t="n">
        <f aca="false">M4749+E4749</f>
        <v>43313.6431134259</v>
      </c>
      <c r="O4749" s="0" t="n">
        <v>98.649</v>
      </c>
      <c r="P4749" s="0" t="n">
        <v>4.185241</v>
      </c>
      <c r="Q4749" s="0" t="s">
        <v>289</v>
      </c>
    </row>
    <row r="4750" customFormat="false" ht="15" hidden="false" customHeight="false" outlineLevel="0" collapsed="false">
      <c r="A4750" s="0" t="s">
        <v>3020</v>
      </c>
      <c r="B4750" s="0" t="s">
        <v>289</v>
      </c>
      <c r="C4750" s="0" t="s">
        <v>325</v>
      </c>
      <c r="D4750" s="0" t="n">
        <v>20180801</v>
      </c>
      <c r="E4750" s="0" t="s">
        <v>3211</v>
      </c>
      <c r="F4750" s="0" t="n">
        <v>10000</v>
      </c>
      <c r="G4750" s="0" t="n">
        <v>97.432</v>
      </c>
      <c r="H4750" s="0" t="n">
        <v>4.400914</v>
      </c>
      <c r="J4750" s="224" t="n">
        <f aca="false">ROUND(D4750/10000,0)</f>
        <v>2018</v>
      </c>
      <c r="K4750" s="224" t="n">
        <f aca="false">ROUND((D4750-J4750*10000)/100,0)</f>
        <v>8</v>
      </c>
      <c r="L4750" s="224" t="n">
        <f aca="false">D4750-J4750*10000-K4750*100</f>
        <v>1</v>
      </c>
      <c r="M4750" s="325" t="n">
        <f aca="false">DATE(J4750,K4750,L4750)</f>
        <v>43313</v>
      </c>
      <c r="N4750" s="222" t="n">
        <f aca="false">M4750+E4750</f>
        <v>43313.643125</v>
      </c>
      <c r="O4750" s="0" t="n">
        <v>97.432</v>
      </c>
      <c r="P4750" s="0" t="n">
        <v>4.400914</v>
      </c>
      <c r="Q4750" s="0" t="s">
        <v>289</v>
      </c>
    </row>
    <row r="4751" customFormat="false" ht="15" hidden="false" customHeight="false" outlineLevel="0" collapsed="false">
      <c r="A4751" s="0" t="s">
        <v>3020</v>
      </c>
      <c r="B4751" s="0" t="s">
        <v>289</v>
      </c>
      <c r="C4751" s="0" t="s">
        <v>325</v>
      </c>
      <c r="D4751" s="0" t="n">
        <v>20180802</v>
      </c>
      <c r="E4751" s="0" t="s">
        <v>2907</v>
      </c>
      <c r="F4751" s="0" t="n">
        <v>15000</v>
      </c>
      <c r="G4751" s="0" t="n">
        <v>97.4</v>
      </c>
      <c r="H4751" s="0" t="n">
        <v>4.407167</v>
      </c>
      <c r="J4751" s="224" t="n">
        <f aca="false">ROUND(D4751/10000,0)</f>
        <v>2018</v>
      </c>
      <c r="K4751" s="224" t="n">
        <f aca="false">ROUND((D4751-J4751*10000)/100,0)</f>
        <v>8</v>
      </c>
      <c r="L4751" s="224" t="n">
        <f aca="false">D4751-J4751*10000-K4751*100</f>
        <v>2</v>
      </c>
      <c r="M4751" s="325" t="n">
        <f aca="false">DATE(J4751,K4751,L4751)</f>
        <v>43314</v>
      </c>
      <c r="N4751" s="222" t="n">
        <f aca="false">M4751+E4751</f>
        <v>43314.484837963</v>
      </c>
      <c r="O4751" s="0" t="n">
        <v>97.4</v>
      </c>
      <c r="P4751" s="0" t="n">
        <v>4.407167</v>
      </c>
      <c r="Q4751" s="0" t="s">
        <v>289</v>
      </c>
    </row>
    <row r="4752" customFormat="false" ht="15" hidden="false" customHeight="false" outlineLevel="0" collapsed="false">
      <c r="A4752" s="0" t="s">
        <v>3020</v>
      </c>
      <c r="B4752" s="0" t="s">
        <v>289</v>
      </c>
      <c r="C4752" s="0" t="s">
        <v>325</v>
      </c>
      <c r="D4752" s="0" t="n">
        <v>20180802</v>
      </c>
      <c r="E4752" s="0" t="s">
        <v>3212</v>
      </c>
      <c r="F4752" s="0" t="n">
        <v>15000</v>
      </c>
      <c r="G4752" s="0" t="n">
        <v>98.893</v>
      </c>
      <c r="H4752" s="0" t="n">
        <v>4.142616</v>
      </c>
      <c r="J4752" s="224" t="n">
        <f aca="false">ROUND(D4752/10000,0)</f>
        <v>2018</v>
      </c>
      <c r="K4752" s="224" t="n">
        <f aca="false">ROUND((D4752-J4752*10000)/100,0)</f>
        <v>8</v>
      </c>
      <c r="L4752" s="224" t="n">
        <f aca="false">D4752-J4752*10000-K4752*100</f>
        <v>2</v>
      </c>
      <c r="M4752" s="325" t="n">
        <f aca="false">DATE(J4752,K4752,L4752)</f>
        <v>43314</v>
      </c>
      <c r="N4752" s="222" t="n">
        <f aca="false">M4752+E4752</f>
        <v>43314.484849537</v>
      </c>
      <c r="O4752" s="0" t="n">
        <v>98.893</v>
      </c>
      <c r="P4752" s="0" t="n">
        <v>4.142616</v>
      </c>
      <c r="Q4752" s="0" t="s">
        <v>289</v>
      </c>
    </row>
    <row r="4753" customFormat="false" ht="15" hidden="false" customHeight="false" outlineLevel="0" collapsed="false">
      <c r="A4753" s="0" t="s">
        <v>3020</v>
      </c>
      <c r="B4753" s="0" t="s">
        <v>289</v>
      </c>
      <c r="C4753" s="0" t="s">
        <v>325</v>
      </c>
      <c r="D4753" s="0" t="n">
        <v>20180802</v>
      </c>
      <c r="E4753" s="0" t="s">
        <v>3213</v>
      </c>
      <c r="F4753" s="0" t="n">
        <v>15000</v>
      </c>
      <c r="G4753" s="0" t="n">
        <v>97.48</v>
      </c>
      <c r="H4753" s="0" t="n">
        <v>4.392872</v>
      </c>
      <c r="J4753" s="224" t="n">
        <f aca="false">ROUND(D4753/10000,0)</f>
        <v>2018</v>
      </c>
      <c r="K4753" s="224" t="n">
        <f aca="false">ROUND((D4753-J4753*10000)/100,0)</f>
        <v>8</v>
      </c>
      <c r="L4753" s="224" t="n">
        <f aca="false">D4753-J4753*10000-K4753*100</f>
        <v>2</v>
      </c>
      <c r="M4753" s="325" t="n">
        <f aca="false">DATE(J4753,K4753,L4753)</f>
        <v>43314</v>
      </c>
      <c r="N4753" s="222" t="n">
        <f aca="false">M4753+E4753</f>
        <v>43314.4848611111</v>
      </c>
      <c r="O4753" s="0" t="n">
        <v>97.48</v>
      </c>
      <c r="P4753" s="0" t="n">
        <v>4.392872</v>
      </c>
      <c r="Q4753" s="0" t="s">
        <v>289</v>
      </c>
    </row>
    <row r="4754" customFormat="false" ht="15" hidden="false" customHeight="false" outlineLevel="0" collapsed="false">
      <c r="A4754" s="0" t="s">
        <v>3020</v>
      </c>
      <c r="B4754" s="0" t="s">
        <v>289</v>
      </c>
      <c r="C4754" s="0" t="s">
        <v>325</v>
      </c>
      <c r="D4754" s="0" t="n">
        <v>20180802</v>
      </c>
      <c r="E4754" s="0" t="s">
        <v>2254</v>
      </c>
      <c r="F4754" s="0" t="n">
        <v>450000</v>
      </c>
      <c r="G4754" s="0" t="n">
        <v>97.155</v>
      </c>
      <c r="H4754" s="0" t="n">
        <v>4.451029</v>
      </c>
      <c r="J4754" s="224" t="n">
        <f aca="false">ROUND(D4754/10000,0)</f>
        <v>2018</v>
      </c>
      <c r="K4754" s="224" t="n">
        <f aca="false">ROUND((D4754-J4754*10000)/100,0)</f>
        <v>8</v>
      </c>
      <c r="L4754" s="224" t="n">
        <f aca="false">D4754-J4754*10000-K4754*100</f>
        <v>2</v>
      </c>
      <c r="M4754" s="325" t="n">
        <f aca="false">DATE(J4754,K4754,L4754)</f>
        <v>43314</v>
      </c>
      <c r="N4754" s="222" t="n">
        <f aca="false">M4754+E4754</f>
        <v>43314.6255324074</v>
      </c>
      <c r="O4754" s="0" t="n">
        <v>97.155</v>
      </c>
      <c r="P4754" s="0" t="n">
        <v>4.451029</v>
      </c>
      <c r="Q4754" s="0" t="s">
        <v>289</v>
      </c>
    </row>
    <row r="4755" customFormat="false" ht="15" hidden="false" customHeight="false" outlineLevel="0" collapsed="false">
      <c r="A4755" s="0" t="s">
        <v>3020</v>
      </c>
      <c r="B4755" s="0" t="s">
        <v>289</v>
      </c>
      <c r="C4755" s="0" t="s">
        <v>325</v>
      </c>
      <c r="D4755" s="0" t="n">
        <v>20180803</v>
      </c>
      <c r="E4755" s="0" t="s">
        <v>1549</v>
      </c>
      <c r="F4755" s="0" t="n">
        <v>1015000</v>
      </c>
      <c r="G4755" s="0" t="n">
        <v>97.374</v>
      </c>
      <c r="H4755" s="0" t="n">
        <v>4.411997</v>
      </c>
      <c r="J4755" s="224" t="n">
        <f aca="false">ROUND(D4755/10000,0)</f>
        <v>2018</v>
      </c>
      <c r="K4755" s="224" t="n">
        <f aca="false">ROUND((D4755-J4755*10000)/100,0)</f>
        <v>8</v>
      </c>
      <c r="L4755" s="224" t="n">
        <f aca="false">D4755-J4755*10000-K4755*100</f>
        <v>3</v>
      </c>
      <c r="M4755" s="325" t="n">
        <f aca="false">DATE(J4755,K4755,L4755)</f>
        <v>43315</v>
      </c>
      <c r="N4755" s="222" t="n">
        <f aca="false">M4755+E4755</f>
        <v>43315.4408217593</v>
      </c>
      <c r="O4755" s="0" t="n">
        <v>97.374</v>
      </c>
      <c r="P4755" s="0" t="n">
        <v>4.411997</v>
      </c>
      <c r="Q4755" s="0" t="s">
        <v>289</v>
      </c>
    </row>
    <row r="4756" customFormat="false" ht="15" hidden="false" customHeight="false" outlineLevel="0" collapsed="false">
      <c r="A4756" s="0" t="s">
        <v>3020</v>
      </c>
      <c r="B4756" s="0" t="s">
        <v>289</v>
      </c>
      <c r="C4756" s="0" t="s">
        <v>325</v>
      </c>
      <c r="D4756" s="0" t="n">
        <v>20180803</v>
      </c>
      <c r="E4756" s="0" t="s">
        <v>2774</v>
      </c>
      <c r="F4756" s="0" t="n">
        <v>2500000</v>
      </c>
      <c r="G4756" s="0" t="n">
        <v>97.469</v>
      </c>
      <c r="H4756" s="0" t="n">
        <v>4.395012</v>
      </c>
      <c r="J4756" s="224" t="n">
        <f aca="false">ROUND(D4756/10000,0)</f>
        <v>2018</v>
      </c>
      <c r="K4756" s="224" t="n">
        <f aca="false">ROUND((D4756-J4756*10000)/100,0)</f>
        <v>8</v>
      </c>
      <c r="L4756" s="224" t="n">
        <f aca="false">D4756-J4756*10000-K4756*100</f>
        <v>3</v>
      </c>
      <c r="M4756" s="325" t="n">
        <f aca="false">DATE(J4756,K4756,L4756)</f>
        <v>43315</v>
      </c>
      <c r="N4756" s="222" t="n">
        <f aca="false">M4756+E4756</f>
        <v>43315.4642708333</v>
      </c>
      <c r="O4756" s="0" t="n">
        <v>97.469</v>
      </c>
      <c r="P4756" s="0" t="n">
        <v>4.395012</v>
      </c>
      <c r="Q4756" s="0" t="s">
        <v>289</v>
      </c>
    </row>
    <row r="4757" customFormat="false" ht="15" hidden="false" customHeight="false" outlineLevel="0" collapsed="false">
      <c r="A4757" s="0" t="s">
        <v>3020</v>
      </c>
      <c r="B4757" s="0" t="s">
        <v>289</v>
      </c>
      <c r="C4757" s="0" t="s">
        <v>325</v>
      </c>
      <c r="D4757" s="0" t="n">
        <v>20180803</v>
      </c>
      <c r="E4757" s="0" t="s">
        <v>2774</v>
      </c>
      <c r="F4757" s="0" t="n">
        <v>2500000</v>
      </c>
      <c r="G4757" s="0" t="n">
        <v>97.469</v>
      </c>
      <c r="H4757" s="0" t="n">
        <v>4.395012</v>
      </c>
      <c r="J4757" s="224" t="n">
        <f aca="false">ROUND(D4757/10000,0)</f>
        <v>2018</v>
      </c>
      <c r="K4757" s="224" t="n">
        <f aca="false">ROUND((D4757-J4757*10000)/100,0)</f>
        <v>8</v>
      </c>
      <c r="L4757" s="224" t="n">
        <f aca="false">D4757-J4757*10000-K4757*100</f>
        <v>3</v>
      </c>
      <c r="M4757" s="325" t="n">
        <f aca="false">DATE(J4757,K4757,L4757)</f>
        <v>43315</v>
      </c>
      <c r="N4757" s="222" t="n">
        <f aca="false">M4757+E4757</f>
        <v>43315.4642708333</v>
      </c>
      <c r="O4757" s="0" t="n">
        <v>97.469</v>
      </c>
      <c r="P4757" s="0" t="n">
        <v>4.395012</v>
      </c>
      <c r="Q4757" s="0" t="s">
        <v>289</v>
      </c>
    </row>
    <row r="4758" customFormat="false" ht="15" hidden="false" customHeight="false" outlineLevel="0" collapsed="false">
      <c r="A4758" s="0" t="s">
        <v>3020</v>
      </c>
      <c r="B4758" s="0" t="s">
        <v>289</v>
      </c>
      <c r="C4758" s="0" t="s">
        <v>325</v>
      </c>
      <c r="D4758" s="0" t="n">
        <v>20180803</v>
      </c>
      <c r="E4758" s="0" t="s">
        <v>3214</v>
      </c>
      <c r="F4758" s="0" t="s">
        <v>575</v>
      </c>
      <c r="G4758" s="0" t="n">
        <v>97.262</v>
      </c>
      <c r="H4758" s="0" t="n">
        <v>4.432046</v>
      </c>
      <c r="J4758" s="224" t="n">
        <f aca="false">ROUND(D4758/10000,0)</f>
        <v>2018</v>
      </c>
      <c r="K4758" s="224" t="n">
        <f aca="false">ROUND((D4758-J4758*10000)/100,0)</f>
        <v>8</v>
      </c>
      <c r="L4758" s="224" t="n">
        <f aca="false">D4758-J4758*10000-K4758*100</f>
        <v>3</v>
      </c>
      <c r="M4758" s="325" t="n">
        <f aca="false">DATE(J4758,K4758,L4758)</f>
        <v>43315</v>
      </c>
      <c r="N4758" s="222" t="n">
        <f aca="false">M4758+E4758</f>
        <v>43315.4714351852</v>
      </c>
      <c r="O4758" s="0" t="n">
        <v>97.262</v>
      </c>
      <c r="P4758" s="0" t="n">
        <v>4.432046</v>
      </c>
      <c r="Q4758" s="0" t="s">
        <v>289</v>
      </c>
    </row>
    <row r="4759" customFormat="false" ht="15" hidden="false" customHeight="false" outlineLevel="0" collapsed="false">
      <c r="A4759" s="0" t="s">
        <v>3020</v>
      </c>
      <c r="B4759" s="0" t="s">
        <v>289</v>
      </c>
      <c r="C4759" s="0" t="s">
        <v>325</v>
      </c>
      <c r="D4759" s="0" t="n">
        <v>20180803</v>
      </c>
      <c r="E4759" s="0" t="s">
        <v>3215</v>
      </c>
      <c r="F4759" s="0" t="n">
        <v>25000</v>
      </c>
      <c r="G4759" s="0" t="n">
        <v>98.65</v>
      </c>
      <c r="H4759" s="0" t="n">
        <v>4.185455</v>
      </c>
      <c r="J4759" s="224" t="n">
        <f aca="false">ROUND(D4759/10000,0)</f>
        <v>2018</v>
      </c>
      <c r="K4759" s="224" t="n">
        <f aca="false">ROUND((D4759-J4759*10000)/100,0)</f>
        <v>8</v>
      </c>
      <c r="L4759" s="224" t="n">
        <f aca="false">D4759-J4759*10000-K4759*100</f>
        <v>3</v>
      </c>
      <c r="M4759" s="325" t="n">
        <f aca="false">DATE(J4759,K4759,L4759)</f>
        <v>43315</v>
      </c>
      <c r="N4759" s="222" t="n">
        <f aca="false">M4759+E4759</f>
        <v>43315.4856481482</v>
      </c>
      <c r="O4759" s="0" t="n">
        <v>98.65</v>
      </c>
      <c r="P4759" s="0" t="n">
        <v>4.185455</v>
      </c>
      <c r="Q4759" s="0" t="s">
        <v>289</v>
      </c>
    </row>
    <row r="4760" customFormat="false" ht="15" hidden="false" customHeight="false" outlineLevel="0" collapsed="false">
      <c r="A4760" s="0" t="s">
        <v>3020</v>
      </c>
      <c r="B4760" s="0" t="s">
        <v>289</v>
      </c>
      <c r="C4760" s="0" t="s">
        <v>325</v>
      </c>
      <c r="D4760" s="0" t="n">
        <v>20180803</v>
      </c>
      <c r="E4760" s="0" t="s">
        <v>3216</v>
      </c>
      <c r="F4760" s="0" t="n">
        <v>5000</v>
      </c>
      <c r="G4760" s="0" t="n">
        <v>98.324</v>
      </c>
      <c r="H4760" s="0" t="n">
        <v>4.243008</v>
      </c>
      <c r="J4760" s="224" t="n">
        <f aca="false">ROUND(D4760/10000,0)</f>
        <v>2018</v>
      </c>
      <c r="K4760" s="224" t="n">
        <f aca="false">ROUND((D4760-J4760*10000)/100,0)</f>
        <v>8</v>
      </c>
      <c r="L4760" s="224" t="n">
        <f aca="false">D4760-J4760*10000-K4760*100</f>
        <v>3</v>
      </c>
      <c r="M4760" s="325" t="n">
        <f aca="false">DATE(J4760,K4760,L4760)</f>
        <v>43315</v>
      </c>
      <c r="N4760" s="222" t="n">
        <f aca="false">M4760+E4760</f>
        <v>43315.5961805556</v>
      </c>
      <c r="O4760" s="0" t="n">
        <v>98.324</v>
      </c>
      <c r="P4760" s="0" t="n">
        <v>4.243008</v>
      </c>
      <c r="Q4760" s="0" t="s">
        <v>289</v>
      </c>
    </row>
    <row r="4761" customFormat="false" ht="15" hidden="false" customHeight="false" outlineLevel="0" collapsed="false">
      <c r="A4761" s="0" t="s">
        <v>3020</v>
      </c>
      <c r="B4761" s="0" t="s">
        <v>289</v>
      </c>
      <c r="C4761" s="0" t="s">
        <v>325</v>
      </c>
      <c r="D4761" s="0" t="n">
        <v>20180803</v>
      </c>
      <c r="E4761" s="0" t="s">
        <v>3216</v>
      </c>
      <c r="F4761" s="0" t="n">
        <v>5000</v>
      </c>
      <c r="G4761" s="0" t="n">
        <v>97.592</v>
      </c>
      <c r="H4761" s="0" t="n">
        <v>4.37305</v>
      </c>
      <c r="J4761" s="224" t="n">
        <f aca="false">ROUND(D4761/10000,0)</f>
        <v>2018</v>
      </c>
      <c r="K4761" s="224" t="n">
        <f aca="false">ROUND((D4761-J4761*10000)/100,0)</f>
        <v>8</v>
      </c>
      <c r="L4761" s="224" t="n">
        <f aca="false">D4761-J4761*10000-K4761*100</f>
        <v>3</v>
      </c>
      <c r="M4761" s="325" t="n">
        <f aca="false">DATE(J4761,K4761,L4761)</f>
        <v>43315</v>
      </c>
      <c r="N4761" s="222" t="n">
        <f aca="false">M4761+E4761</f>
        <v>43315.5961805556</v>
      </c>
      <c r="O4761" s="0" t="n">
        <v>97.592</v>
      </c>
      <c r="P4761" s="0" t="n">
        <v>4.37305</v>
      </c>
      <c r="Q4761" s="0" t="s">
        <v>289</v>
      </c>
    </row>
    <row r="4762" customFormat="false" ht="15" hidden="false" customHeight="false" outlineLevel="0" collapsed="false">
      <c r="A4762" s="0" t="s">
        <v>3020</v>
      </c>
      <c r="B4762" s="0" t="s">
        <v>289</v>
      </c>
      <c r="C4762" s="0" t="s">
        <v>325</v>
      </c>
      <c r="D4762" s="0" t="n">
        <v>20180803</v>
      </c>
      <c r="E4762" s="0" t="s">
        <v>3217</v>
      </c>
      <c r="F4762" s="0" t="n">
        <v>25000</v>
      </c>
      <c r="G4762" s="0" t="n">
        <v>97.693</v>
      </c>
      <c r="H4762" s="0" t="n">
        <v>4.35504</v>
      </c>
      <c r="J4762" s="224" t="n">
        <f aca="false">ROUND(D4762/10000,0)</f>
        <v>2018</v>
      </c>
      <c r="K4762" s="224" t="n">
        <f aca="false">ROUND((D4762-J4762*10000)/100,0)</f>
        <v>8</v>
      </c>
      <c r="L4762" s="224" t="n">
        <f aca="false">D4762-J4762*10000-K4762*100</f>
        <v>3</v>
      </c>
      <c r="M4762" s="325" t="n">
        <f aca="false">DATE(J4762,K4762,L4762)</f>
        <v>43315</v>
      </c>
      <c r="N4762" s="222" t="n">
        <f aca="false">M4762+E4762</f>
        <v>43315.6231018519</v>
      </c>
      <c r="O4762" s="0" t="n">
        <v>97.693</v>
      </c>
      <c r="P4762" s="0" t="n">
        <v>4.35504</v>
      </c>
      <c r="Q4762" s="0" t="s">
        <v>289</v>
      </c>
    </row>
    <row r="4763" customFormat="false" ht="15" hidden="false" customHeight="false" outlineLevel="0" collapsed="false">
      <c r="A4763" s="0" t="s">
        <v>3020</v>
      </c>
      <c r="B4763" s="0" t="s">
        <v>289</v>
      </c>
      <c r="C4763" s="0" t="s">
        <v>325</v>
      </c>
      <c r="D4763" s="0" t="n">
        <v>20180803</v>
      </c>
      <c r="E4763" s="0" t="s">
        <v>3217</v>
      </c>
      <c r="F4763" s="0" t="n">
        <v>25000</v>
      </c>
      <c r="G4763" s="0" t="n">
        <v>97.643</v>
      </c>
      <c r="H4763" s="0" t="n">
        <v>4.363953</v>
      </c>
      <c r="J4763" s="224" t="n">
        <f aca="false">ROUND(D4763/10000,0)</f>
        <v>2018</v>
      </c>
      <c r="K4763" s="224" t="n">
        <f aca="false">ROUND((D4763-J4763*10000)/100,0)</f>
        <v>8</v>
      </c>
      <c r="L4763" s="224" t="n">
        <f aca="false">D4763-J4763*10000-K4763*100</f>
        <v>3</v>
      </c>
      <c r="M4763" s="325" t="n">
        <f aca="false">DATE(J4763,K4763,L4763)</f>
        <v>43315</v>
      </c>
      <c r="N4763" s="222" t="n">
        <f aca="false">M4763+E4763</f>
        <v>43315.6231018519</v>
      </c>
      <c r="O4763" s="0" t="n">
        <v>97.643</v>
      </c>
      <c r="P4763" s="0" t="n">
        <v>4.363953</v>
      </c>
      <c r="Q4763" s="0" t="s">
        <v>289</v>
      </c>
    </row>
    <row r="4764" customFormat="false" ht="15" hidden="false" customHeight="false" outlineLevel="0" collapsed="false">
      <c r="A4764" s="0" t="s">
        <v>3020</v>
      </c>
      <c r="B4764" s="0" t="s">
        <v>289</v>
      </c>
      <c r="C4764" s="0" t="s">
        <v>325</v>
      </c>
      <c r="D4764" s="0" t="n">
        <v>20180803</v>
      </c>
      <c r="E4764" s="0" t="s">
        <v>3217</v>
      </c>
      <c r="F4764" s="0" t="n">
        <v>25000</v>
      </c>
      <c r="G4764" s="0" t="n">
        <v>98.443</v>
      </c>
      <c r="H4764" s="0" t="n">
        <v>4.221974</v>
      </c>
      <c r="J4764" s="224" t="n">
        <f aca="false">ROUND(D4764/10000,0)</f>
        <v>2018</v>
      </c>
      <c r="K4764" s="224" t="n">
        <f aca="false">ROUND((D4764-J4764*10000)/100,0)</f>
        <v>8</v>
      </c>
      <c r="L4764" s="224" t="n">
        <f aca="false">D4764-J4764*10000-K4764*100</f>
        <v>3</v>
      </c>
      <c r="M4764" s="325" t="n">
        <f aca="false">DATE(J4764,K4764,L4764)</f>
        <v>43315</v>
      </c>
      <c r="N4764" s="222" t="n">
        <f aca="false">M4764+E4764</f>
        <v>43315.6231018519</v>
      </c>
      <c r="O4764" s="0" t="n">
        <v>98.443</v>
      </c>
      <c r="P4764" s="0" t="n">
        <v>4.221974</v>
      </c>
      <c r="Q4764" s="0" t="s">
        <v>289</v>
      </c>
    </row>
    <row r="4765" customFormat="false" ht="15" hidden="false" customHeight="false" outlineLevel="0" collapsed="false">
      <c r="A4765" s="0" t="s">
        <v>3020</v>
      </c>
      <c r="B4765" s="0" t="s">
        <v>289</v>
      </c>
      <c r="C4765" s="0" t="s">
        <v>325</v>
      </c>
      <c r="D4765" s="0" t="n">
        <v>20180803</v>
      </c>
      <c r="E4765" s="0" t="s">
        <v>3218</v>
      </c>
      <c r="F4765" s="0" t="n">
        <v>25000</v>
      </c>
      <c r="G4765" s="0" t="n">
        <v>97.643</v>
      </c>
      <c r="H4765" s="0" t="n">
        <v>4.363953</v>
      </c>
      <c r="J4765" s="224" t="n">
        <f aca="false">ROUND(D4765/10000,0)</f>
        <v>2018</v>
      </c>
      <c r="K4765" s="224" t="n">
        <f aca="false">ROUND((D4765-J4765*10000)/100,0)</f>
        <v>8</v>
      </c>
      <c r="L4765" s="224" t="n">
        <f aca="false">D4765-J4765*10000-K4765*100</f>
        <v>3</v>
      </c>
      <c r="M4765" s="325" t="n">
        <f aca="false">DATE(J4765,K4765,L4765)</f>
        <v>43315</v>
      </c>
      <c r="N4765" s="222" t="n">
        <f aca="false">M4765+E4765</f>
        <v>43315.6232407407</v>
      </c>
      <c r="O4765" s="0" t="n">
        <v>97.643</v>
      </c>
      <c r="P4765" s="0" t="n">
        <v>4.363953</v>
      </c>
      <c r="Q4765" s="0" t="s">
        <v>289</v>
      </c>
    </row>
    <row r="4766" customFormat="false" ht="15" hidden="false" customHeight="false" outlineLevel="0" collapsed="false">
      <c r="A4766" s="0" t="s">
        <v>3020</v>
      </c>
      <c r="B4766" s="0" t="s">
        <v>289</v>
      </c>
      <c r="C4766" s="0" t="s">
        <v>325</v>
      </c>
      <c r="D4766" s="0" t="n">
        <v>20180803</v>
      </c>
      <c r="E4766" s="0" t="s">
        <v>3219</v>
      </c>
      <c r="F4766" s="0" t="n">
        <v>15000</v>
      </c>
      <c r="G4766" s="0" t="n">
        <v>97.66</v>
      </c>
      <c r="H4766" s="0" t="n">
        <v>4.360922</v>
      </c>
      <c r="J4766" s="224" t="n">
        <f aca="false">ROUND(D4766/10000,0)</f>
        <v>2018</v>
      </c>
      <c r="K4766" s="224" t="n">
        <f aca="false">ROUND((D4766-J4766*10000)/100,0)</f>
        <v>8</v>
      </c>
      <c r="L4766" s="224" t="n">
        <f aca="false">D4766-J4766*10000-K4766*100</f>
        <v>3</v>
      </c>
      <c r="M4766" s="325" t="n">
        <f aca="false">DATE(J4766,K4766,L4766)</f>
        <v>43315</v>
      </c>
      <c r="N4766" s="222" t="n">
        <f aca="false">M4766+E4766</f>
        <v>43315.6617939815</v>
      </c>
      <c r="O4766" s="0" t="n">
        <v>97.66</v>
      </c>
      <c r="P4766" s="0" t="n">
        <v>4.360922</v>
      </c>
      <c r="Q4766" s="0" t="s">
        <v>289</v>
      </c>
    </row>
    <row r="4767" customFormat="false" ht="15" hidden="false" customHeight="false" outlineLevel="0" collapsed="false">
      <c r="A4767" s="0" t="s">
        <v>3020</v>
      </c>
      <c r="B4767" s="0" t="s">
        <v>289</v>
      </c>
      <c r="C4767" s="0" t="s">
        <v>325</v>
      </c>
      <c r="D4767" s="0" t="n">
        <v>20180803</v>
      </c>
      <c r="E4767" s="0" t="s">
        <v>3219</v>
      </c>
      <c r="F4767" s="0" t="n">
        <v>15000</v>
      </c>
      <c r="G4767" s="0" t="n">
        <v>97.66</v>
      </c>
      <c r="H4767" s="0" t="n">
        <v>4.360922</v>
      </c>
      <c r="J4767" s="224" t="n">
        <f aca="false">ROUND(D4767/10000,0)</f>
        <v>2018</v>
      </c>
      <c r="K4767" s="224" t="n">
        <f aca="false">ROUND((D4767-J4767*10000)/100,0)</f>
        <v>8</v>
      </c>
      <c r="L4767" s="224" t="n">
        <f aca="false">D4767-J4767*10000-K4767*100</f>
        <v>3</v>
      </c>
      <c r="M4767" s="325" t="n">
        <f aca="false">DATE(J4767,K4767,L4767)</f>
        <v>43315</v>
      </c>
      <c r="N4767" s="222" t="n">
        <f aca="false">M4767+E4767</f>
        <v>43315.6617939815</v>
      </c>
      <c r="O4767" s="0" t="n">
        <v>97.66</v>
      </c>
      <c r="P4767" s="0" t="n">
        <v>4.360922</v>
      </c>
      <c r="Q4767" s="0" t="s">
        <v>289</v>
      </c>
    </row>
    <row r="4768" customFormat="false" ht="15" hidden="false" customHeight="false" outlineLevel="0" collapsed="false">
      <c r="A4768" s="0" t="s">
        <v>3020</v>
      </c>
      <c r="B4768" s="0" t="s">
        <v>289</v>
      </c>
      <c r="C4768" s="0" t="s">
        <v>325</v>
      </c>
      <c r="D4768" s="0" t="n">
        <v>20180803</v>
      </c>
      <c r="E4768" s="0" t="s">
        <v>3219</v>
      </c>
      <c r="F4768" s="0" t="n">
        <v>15000</v>
      </c>
      <c r="G4768" s="0" t="n">
        <v>98.88</v>
      </c>
      <c r="H4768" s="0" t="n">
        <v>4.144982</v>
      </c>
      <c r="J4768" s="224" t="n">
        <f aca="false">ROUND(D4768/10000,0)</f>
        <v>2018</v>
      </c>
      <c r="K4768" s="224" t="n">
        <f aca="false">ROUND((D4768-J4768*10000)/100,0)</f>
        <v>8</v>
      </c>
      <c r="L4768" s="224" t="n">
        <f aca="false">D4768-J4768*10000-K4768*100</f>
        <v>3</v>
      </c>
      <c r="M4768" s="325" t="n">
        <f aca="false">DATE(J4768,K4768,L4768)</f>
        <v>43315</v>
      </c>
      <c r="N4768" s="222" t="n">
        <f aca="false">M4768+E4768</f>
        <v>43315.6617939815</v>
      </c>
      <c r="O4768" s="0" t="n">
        <v>98.88</v>
      </c>
      <c r="P4768" s="0" t="n">
        <v>4.144982</v>
      </c>
      <c r="Q4768" s="0" t="s">
        <v>289</v>
      </c>
    </row>
    <row r="4769" customFormat="false" ht="15" hidden="false" customHeight="false" outlineLevel="0" collapsed="false">
      <c r="A4769" s="0" t="s">
        <v>3020</v>
      </c>
      <c r="B4769" s="0" t="s">
        <v>289</v>
      </c>
      <c r="C4769" s="0" t="s">
        <v>325</v>
      </c>
      <c r="D4769" s="0" t="n">
        <v>20180803</v>
      </c>
      <c r="E4769" s="0" t="s">
        <v>3220</v>
      </c>
      <c r="F4769" s="0" t="n">
        <v>10000</v>
      </c>
      <c r="G4769" s="0" t="n">
        <v>97.979</v>
      </c>
      <c r="H4769" s="0" t="n">
        <v>4.304158</v>
      </c>
      <c r="J4769" s="224" t="n">
        <f aca="false">ROUND(D4769/10000,0)</f>
        <v>2018</v>
      </c>
      <c r="K4769" s="224" t="n">
        <f aca="false">ROUND((D4769-J4769*10000)/100,0)</f>
        <v>8</v>
      </c>
      <c r="L4769" s="224" t="n">
        <f aca="false">D4769-J4769*10000-K4769*100</f>
        <v>3</v>
      </c>
      <c r="M4769" s="325" t="n">
        <f aca="false">DATE(J4769,K4769,L4769)</f>
        <v>43315</v>
      </c>
      <c r="N4769" s="222" t="n">
        <f aca="false">M4769+E4769</f>
        <v>43315.692650463</v>
      </c>
      <c r="O4769" s="0" t="n">
        <v>97.979</v>
      </c>
      <c r="P4769" s="0" t="n">
        <v>4.304158</v>
      </c>
      <c r="Q4769" s="0" t="s">
        <v>289</v>
      </c>
    </row>
    <row r="4770" customFormat="false" ht="15" hidden="false" customHeight="false" outlineLevel="0" collapsed="false">
      <c r="A4770" s="0" t="s">
        <v>3020</v>
      </c>
      <c r="B4770" s="0" t="s">
        <v>289</v>
      </c>
      <c r="C4770" s="0" t="s">
        <v>325</v>
      </c>
      <c r="D4770" s="0" t="n">
        <v>20180803</v>
      </c>
      <c r="E4770" s="0" t="s">
        <v>3220</v>
      </c>
      <c r="F4770" s="0" t="n">
        <v>10000</v>
      </c>
      <c r="G4770" s="0" t="n">
        <v>98.079</v>
      </c>
      <c r="H4770" s="0" t="n">
        <v>4.286407</v>
      </c>
      <c r="J4770" s="224" t="n">
        <f aca="false">ROUND(D4770/10000,0)</f>
        <v>2018</v>
      </c>
      <c r="K4770" s="224" t="n">
        <f aca="false">ROUND((D4770-J4770*10000)/100,0)</f>
        <v>8</v>
      </c>
      <c r="L4770" s="224" t="n">
        <f aca="false">D4770-J4770*10000-K4770*100</f>
        <v>3</v>
      </c>
      <c r="M4770" s="325" t="n">
        <f aca="false">DATE(J4770,K4770,L4770)</f>
        <v>43315</v>
      </c>
      <c r="N4770" s="222" t="n">
        <f aca="false">M4770+E4770</f>
        <v>43315.692650463</v>
      </c>
      <c r="O4770" s="0" t="n">
        <v>98.079</v>
      </c>
      <c r="P4770" s="0" t="n">
        <v>4.286407</v>
      </c>
      <c r="Q4770" s="0" t="s">
        <v>289</v>
      </c>
    </row>
    <row r="4771" customFormat="false" ht="15" hidden="false" customHeight="false" outlineLevel="0" collapsed="false">
      <c r="A4771" s="0" t="s">
        <v>3020</v>
      </c>
      <c r="B4771" s="0" t="s">
        <v>289</v>
      </c>
      <c r="C4771" s="0" t="s">
        <v>325</v>
      </c>
      <c r="D4771" s="0" t="n">
        <v>20180806</v>
      </c>
      <c r="E4771" s="0" t="s">
        <v>3221</v>
      </c>
      <c r="F4771" s="0" t="n">
        <v>25000</v>
      </c>
      <c r="G4771" s="0" t="n">
        <v>97.682</v>
      </c>
      <c r="H4771" s="0" t="n">
        <v>4.357162</v>
      </c>
      <c r="J4771" s="224" t="n">
        <f aca="false">ROUND(D4771/10000,0)</f>
        <v>2018</v>
      </c>
      <c r="K4771" s="224" t="n">
        <f aca="false">ROUND((D4771-J4771*10000)/100,0)</f>
        <v>8</v>
      </c>
      <c r="L4771" s="224" t="n">
        <f aca="false">D4771-J4771*10000-K4771*100</f>
        <v>6</v>
      </c>
      <c r="M4771" s="325" t="n">
        <f aca="false">DATE(J4771,K4771,L4771)</f>
        <v>43318</v>
      </c>
      <c r="N4771" s="222" t="n">
        <f aca="false">M4771+E4771</f>
        <v>43318.4763773148</v>
      </c>
      <c r="O4771" s="0" t="n">
        <v>97.682</v>
      </c>
      <c r="P4771" s="0" t="n">
        <v>4.357162</v>
      </c>
      <c r="Q4771" s="0" t="s">
        <v>289</v>
      </c>
    </row>
    <row r="4772" customFormat="false" ht="15" hidden="false" customHeight="false" outlineLevel="0" collapsed="false">
      <c r="A4772" s="0" t="s">
        <v>3020</v>
      </c>
      <c r="B4772" s="0" t="s">
        <v>289</v>
      </c>
      <c r="C4772" s="0" t="s">
        <v>325</v>
      </c>
      <c r="D4772" s="0" t="n">
        <v>20180806</v>
      </c>
      <c r="E4772" s="0" t="s">
        <v>3221</v>
      </c>
      <c r="F4772" s="0" t="n">
        <v>25000</v>
      </c>
      <c r="G4772" s="0" t="n">
        <v>97.582</v>
      </c>
      <c r="H4772" s="0" t="n">
        <v>4.375003</v>
      </c>
      <c r="J4772" s="224" t="n">
        <f aca="false">ROUND(D4772/10000,0)</f>
        <v>2018</v>
      </c>
      <c r="K4772" s="224" t="n">
        <f aca="false">ROUND((D4772-J4772*10000)/100,0)</f>
        <v>8</v>
      </c>
      <c r="L4772" s="224" t="n">
        <f aca="false">D4772-J4772*10000-K4772*100</f>
        <v>6</v>
      </c>
      <c r="M4772" s="325" t="n">
        <f aca="false">DATE(J4772,K4772,L4772)</f>
        <v>43318</v>
      </c>
      <c r="N4772" s="222" t="n">
        <f aca="false">M4772+E4772</f>
        <v>43318.4763773148</v>
      </c>
      <c r="O4772" s="0" t="n">
        <v>97.582</v>
      </c>
      <c r="P4772" s="0" t="n">
        <v>4.375003</v>
      </c>
      <c r="Q4772" s="0" t="s">
        <v>289</v>
      </c>
    </row>
    <row r="4773" customFormat="false" ht="15" hidden="false" customHeight="false" outlineLevel="0" collapsed="false">
      <c r="A4773" s="0" t="s">
        <v>3020</v>
      </c>
      <c r="B4773" s="0" t="s">
        <v>289</v>
      </c>
      <c r="C4773" s="0" t="s">
        <v>325</v>
      </c>
      <c r="D4773" s="0" t="n">
        <v>20180806</v>
      </c>
      <c r="E4773" s="0" t="s">
        <v>3221</v>
      </c>
      <c r="F4773" s="0" t="n">
        <v>25000</v>
      </c>
      <c r="G4773" s="0" t="n">
        <v>98.903</v>
      </c>
      <c r="H4773" s="0" t="n">
        <v>4.141023</v>
      </c>
      <c r="J4773" s="224" t="n">
        <f aca="false">ROUND(D4773/10000,0)</f>
        <v>2018</v>
      </c>
      <c r="K4773" s="224" t="n">
        <f aca="false">ROUND((D4773-J4773*10000)/100,0)</f>
        <v>8</v>
      </c>
      <c r="L4773" s="224" t="n">
        <f aca="false">D4773-J4773*10000-K4773*100</f>
        <v>6</v>
      </c>
      <c r="M4773" s="325" t="n">
        <f aca="false">DATE(J4773,K4773,L4773)</f>
        <v>43318</v>
      </c>
      <c r="N4773" s="222" t="n">
        <f aca="false">M4773+E4773</f>
        <v>43318.4763773148</v>
      </c>
      <c r="O4773" s="0" t="n">
        <v>98.903</v>
      </c>
      <c r="P4773" s="0" t="n">
        <v>4.141023</v>
      </c>
      <c r="Q4773" s="0" t="s">
        <v>289</v>
      </c>
    </row>
    <row r="4774" customFormat="false" ht="15" hidden="false" customHeight="false" outlineLevel="0" collapsed="false">
      <c r="A4774" s="0" t="s">
        <v>3020</v>
      </c>
      <c r="B4774" s="0" t="s">
        <v>289</v>
      </c>
      <c r="C4774" s="0" t="s">
        <v>325</v>
      </c>
      <c r="D4774" s="0" t="n">
        <v>20180806</v>
      </c>
      <c r="E4774" s="0" t="s">
        <v>723</v>
      </c>
      <c r="F4774" s="0" t="n">
        <v>2000</v>
      </c>
      <c r="G4774" s="0" t="n">
        <v>97.505</v>
      </c>
      <c r="H4774" s="0" t="n">
        <v>4.388755</v>
      </c>
      <c r="J4774" s="224" t="n">
        <f aca="false">ROUND(D4774/10000,0)</f>
        <v>2018</v>
      </c>
      <c r="K4774" s="224" t="n">
        <f aca="false">ROUND((D4774-J4774*10000)/100,0)</f>
        <v>8</v>
      </c>
      <c r="L4774" s="224" t="n">
        <f aca="false">D4774-J4774*10000-K4774*100</f>
        <v>6</v>
      </c>
      <c r="M4774" s="325" t="n">
        <f aca="false">DATE(J4774,K4774,L4774)</f>
        <v>43318</v>
      </c>
      <c r="N4774" s="222" t="n">
        <f aca="false">M4774+E4774</f>
        <v>43318.5183217593</v>
      </c>
      <c r="O4774" s="0" t="n">
        <v>97.505</v>
      </c>
      <c r="P4774" s="0" t="n">
        <v>4.388755</v>
      </c>
      <c r="Q4774" s="0" t="s">
        <v>289</v>
      </c>
    </row>
    <row r="4775" customFormat="false" ht="15" hidden="false" customHeight="false" outlineLevel="0" collapsed="false">
      <c r="A4775" s="0" t="s">
        <v>3020</v>
      </c>
      <c r="B4775" s="0" t="s">
        <v>289</v>
      </c>
      <c r="C4775" s="0" t="s">
        <v>325</v>
      </c>
      <c r="D4775" s="0" t="n">
        <v>20180806</v>
      </c>
      <c r="E4775" s="0" t="s">
        <v>723</v>
      </c>
      <c r="F4775" s="0" t="n">
        <v>2000</v>
      </c>
      <c r="G4775" s="0" t="n">
        <v>97.405</v>
      </c>
      <c r="H4775" s="0" t="n">
        <v>4.406633</v>
      </c>
      <c r="J4775" s="224" t="n">
        <f aca="false">ROUND(D4775/10000,0)</f>
        <v>2018</v>
      </c>
      <c r="K4775" s="224" t="n">
        <f aca="false">ROUND((D4775-J4775*10000)/100,0)</f>
        <v>8</v>
      </c>
      <c r="L4775" s="224" t="n">
        <f aca="false">D4775-J4775*10000-K4775*100</f>
        <v>6</v>
      </c>
      <c r="M4775" s="325" t="n">
        <f aca="false">DATE(J4775,K4775,L4775)</f>
        <v>43318</v>
      </c>
      <c r="N4775" s="222" t="n">
        <f aca="false">M4775+E4775</f>
        <v>43318.5183217593</v>
      </c>
      <c r="O4775" s="0" t="n">
        <v>97.405</v>
      </c>
      <c r="P4775" s="0" t="n">
        <v>4.406633</v>
      </c>
      <c r="Q4775" s="0" t="s">
        <v>289</v>
      </c>
    </row>
    <row r="4776" customFormat="false" ht="15" hidden="false" customHeight="false" outlineLevel="0" collapsed="false">
      <c r="A4776" s="0" t="s">
        <v>3020</v>
      </c>
      <c r="B4776" s="0" t="s">
        <v>289</v>
      </c>
      <c r="C4776" s="0" t="s">
        <v>325</v>
      </c>
      <c r="D4776" s="0" t="n">
        <v>20180806</v>
      </c>
      <c r="E4776" s="0" t="s">
        <v>3222</v>
      </c>
      <c r="F4776" s="0" t="n">
        <v>1000000</v>
      </c>
      <c r="G4776" s="0" t="n">
        <v>97.515</v>
      </c>
      <c r="H4776" s="0" t="n">
        <v>4.386968</v>
      </c>
      <c r="J4776" s="224" t="n">
        <f aca="false">ROUND(D4776/10000,0)</f>
        <v>2018</v>
      </c>
      <c r="K4776" s="224" t="n">
        <f aca="false">ROUND((D4776-J4776*10000)/100,0)</f>
        <v>8</v>
      </c>
      <c r="L4776" s="224" t="n">
        <f aca="false">D4776-J4776*10000-K4776*100</f>
        <v>6</v>
      </c>
      <c r="M4776" s="325" t="n">
        <f aca="false">DATE(J4776,K4776,L4776)</f>
        <v>43318</v>
      </c>
      <c r="N4776" s="222" t="n">
        <f aca="false">M4776+E4776</f>
        <v>43318.5361805556</v>
      </c>
      <c r="O4776" s="0" t="n">
        <v>97.515</v>
      </c>
      <c r="P4776" s="0" t="n">
        <v>4.386968</v>
      </c>
      <c r="Q4776" s="0" t="s">
        <v>289</v>
      </c>
    </row>
    <row r="4777" customFormat="false" ht="15" hidden="false" customHeight="false" outlineLevel="0" collapsed="false">
      <c r="A4777" s="0" t="s">
        <v>3020</v>
      </c>
      <c r="B4777" s="0" t="s">
        <v>289</v>
      </c>
      <c r="C4777" s="0" t="s">
        <v>325</v>
      </c>
      <c r="D4777" s="0" t="n">
        <v>20180806</v>
      </c>
      <c r="E4777" s="0" t="s">
        <v>3222</v>
      </c>
      <c r="F4777" s="0" t="n">
        <v>25000</v>
      </c>
      <c r="G4777" s="0" t="n">
        <v>97.515</v>
      </c>
      <c r="H4777" s="0" t="n">
        <v>4.386968</v>
      </c>
      <c r="J4777" s="224" t="n">
        <f aca="false">ROUND(D4777/10000,0)</f>
        <v>2018</v>
      </c>
      <c r="K4777" s="224" t="n">
        <f aca="false">ROUND((D4777-J4777*10000)/100,0)</f>
        <v>8</v>
      </c>
      <c r="L4777" s="224" t="n">
        <f aca="false">D4777-J4777*10000-K4777*100</f>
        <v>6</v>
      </c>
      <c r="M4777" s="325" t="n">
        <f aca="false">DATE(J4777,K4777,L4777)</f>
        <v>43318</v>
      </c>
      <c r="N4777" s="222" t="n">
        <f aca="false">M4777+E4777</f>
        <v>43318.5361805556</v>
      </c>
      <c r="O4777" s="0" t="n">
        <v>97.515</v>
      </c>
      <c r="P4777" s="0" t="n">
        <v>4.386968</v>
      </c>
      <c r="Q4777" s="0" t="s">
        <v>289</v>
      </c>
    </row>
    <row r="4778" customFormat="false" ht="15" hidden="false" customHeight="false" outlineLevel="0" collapsed="false">
      <c r="A4778" s="0" t="s">
        <v>3020</v>
      </c>
      <c r="B4778" s="0" t="s">
        <v>289</v>
      </c>
      <c r="C4778" s="0" t="s">
        <v>325</v>
      </c>
      <c r="D4778" s="0" t="n">
        <v>20180806</v>
      </c>
      <c r="E4778" s="0" t="s">
        <v>3222</v>
      </c>
      <c r="F4778" s="0" t="n">
        <v>25000</v>
      </c>
      <c r="G4778" s="0" t="n">
        <v>97.515</v>
      </c>
      <c r="H4778" s="0" t="n">
        <v>4.386968</v>
      </c>
      <c r="J4778" s="224" t="n">
        <f aca="false">ROUND(D4778/10000,0)</f>
        <v>2018</v>
      </c>
      <c r="K4778" s="224" t="n">
        <f aca="false">ROUND((D4778-J4778*10000)/100,0)</f>
        <v>8</v>
      </c>
      <c r="L4778" s="224" t="n">
        <f aca="false">D4778-J4778*10000-K4778*100</f>
        <v>6</v>
      </c>
      <c r="M4778" s="325" t="n">
        <f aca="false">DATE(J4778,K4778,L4778)</f>
        <v>43318</v>
      </c>
      <c r="N4778" s="222" t="n">
        <f aca="false">M4778+E4778</f>
        <v>43318.5361805556</v>
      </c>
      <c r="O4778" s="0" t="n">
        <v>97.515</v>
      </c>
      <c r="P4778" s="0" t="n">
        <v>4.386968</v>
      </c>
      <c r="Q4778" s="0" t="s">
        <v>289</v>
      </c>
    </row>
    <row r="4779" customFormat="false" ht="15" hidden="false" customHeight="false" outlineLevel="0" collapsed="false">
      <c r="A4779" s="0" t="s">
        <v>3020</v>
      </c>
      <c r="B4779" s="0" t="s">
        <v>289</v>
      </c>
      <c r="C4779" s="0" t="s">
        <v>325</v>
      </c>
      <c r="D4779" s="0" t="n">
        <v>20180806</v>
      </c>
      <c r="E4779" s="0" t="s">
        <v>3222</v>
      </c>
      <c r="F4779" s="0" t="n">
        <v>25000</v>
      </c>
      <c r="G4779" s="0" t="n">
        <v>97.515</v>
      </c>
      <c r="H4779" s="0" t="n">
        <v>4.386968</v>
      </c>
      <c r="J4779" s="224" t="n">
        <f aca="false">ROUND(D4779/10000,0)</f>
        <v>2018</v>
      </c>
      <c r="K4779" s="224" t="n">
        <f aca="false">ROUND((D4779-J4779*10000)/100,0)</f>
        <v>8</v>
      </c>
      <c r="L4779" s="224" t="n">
        <f aca="false">D4779-J4779*10000-K4779*100</f>
        <v>6</v>
      </c>
      <c r="M4779" s="325" t="n">
        <f aca="false">DATE(J4779,K4779,L4779)</f>
        <v>43318</v>
      </c>
      <c r="N4779" s="222" t="n">
        <f aca="false">M4779+E4779</f>
        <v>43318.5361805556</v>
      </c>
      <c r="O4779" s="0" t="n">
        <v>97.515</v>
      </c>
      <c r="P4779" s="0" t="n">
        <v>4.386968</v>
      </c>
      <c r="Q4779" s="0" t="s">
        <v>289</v>
      </c>
    </row>
    <row r="4780" customFormat="false" ht="15" hidden="false" customHeight="false" outlineLevel="0" collapsed="false">
      <c r="A4780" s="0" t="s">
        <v>3020</v>
      </c>
      <c r="B4780" s="0" t="s">
        <v>289</v>
      </c>
      <c r="C4780" s="0" t="s">
        <v>325</v>
      </c>
      <c r="D4780" s="0" t="n">
        <v>20180806</v>
      </c>
      <c r="E4780" s="0" t="s">
        <v>3222</v>
      </c>
      <c r="F4780" s="0" t="n">
        <v>25000</v>
      </c>
      <c r="G4780" s="0" t="n">
        <v>97.515</v>
      </c>
      <c r="H4780" s="0" t="n">
        <v>4.386968</v>
      </c>
      <c r="J4780" s="224" t="n">
        <f aca="false">ROUND(D4780/10000,0)</f>
        <v>2018</v>
      </c>
      <c r="K4780" s="224" t="n">
        <f aca="false">ROUND((D4780-J4780*10000)/100,0)</f>
        <v>8</v>
      </c>
      <c r="L4780" s="224" t="n">
        <f aca="false">D4780-J4780*10000-K4780*100</f>
        <v>6</v>
      </c>
      <c r="M4780" s="325" t="n">
        <f aca="false">DATE(J4780,K4780,L4780)</f>
        <v>43318</v>
      </c>
      <c r="N4780" s="222" t="n">
        <f aca="false">M4780+E4780</f>
        <v>43318.5361805556</v>
      </c>
      <c r="O4780" s="0" t="n">
        <v>97.515</v>
      </c>
      <c r="P4780" s="0" t="n">
        <v>4.386968</v>
      </c>
      <c r="Q4780" s="0" t="s">
        <v>289</v>
      </c>
    </row>
    <row r="4781" customFormat="false" ht="15" hidden="false" customHeight="false" outlineLevel="0" collapsed="false">
      <c r="A4781" s="0" t="s">
        <v>3020</v>
      </c>
      <c r="B4781" s="0" t="s">
        <v>289</v>
      </c>
      <c r="C4781" s="0" t="s">
        <v>325</v>
      </c>
      <c r="D4781" s="0" t="n">
        <v>20180806</v>
      </c>
      <c r="E4781" s="0" t="s">
        <v>3222</v>
      </c>
      <c r="F4781" s="0" t="n">
        <v>25000</v>
      </c>
      <c r="G4781" s="0" t="n">
        <v>97.515</v>
      </c>
      <c r="H4781" s="0" t="n">
        <v>4.386968</v>
      </c>
      <c r="J4781" s="224" t="n">
        <f aca="false">ROUND(D4781/10000,0)</f>
        <v>2018</v>
      </c>
      <c r="K4781" s="224" t="n">
        <f aca="false">ROUND((D4781-J4781*10000)/100,0)</f>
        <v>8</v>
      </c>
      <c r="L4781" s="224" t="n">
        <f aca="false">D4781-J4781*10000-K4781*100</f>
        <v>6</v>
      </c>
      <c r="M4781" s="325" t="n">
        <f aca="false">DATE(J4781,K4781,L4781)</f>
        <v>43318</v>
      </c>
      <c r="N4781" s="222" t="n">
        <f aca="false">M4781+E4781</f>
        <v>43318.5361805556</v>
      </c>
      <c r="O4781" s="0" t="n">
        <v>97.515</v>
      </c>
      <c r="P4781" s="0" t="n">
        <v>4.386968</v>
      </c>
      <c r="Q4781" s="0" t="s">
        <v>289</v>
      </c>
    </row>
    <row r="4782" customFormat="false" ht="15" hidden="false" customHeight="false" outlineLevel="0" collapsed="false">
      <c r="A4782" s="0" t="s">
        <v>3020</v>
      </c>
      <c r="B4782" s="0" t="s">
        <v>289</v>
      </c>
      <c r="C4782" s="0" t="s">
        <v>325</v>
      </c>
      <c r="D4782" s="0" t="n">
        <v>20180806</v>
      </c>
      <c r="E4782" s="0" t="s">
        <v>3222</v>
      </c>
      <c r="F4782" s="0" t="n">
        <v>25000</v>
      </c>
      <c r="G4782" s="0" t="n">
        <v>97.515</v>
      </c>
      <c r="H4782" s="0" t="n">
        <v>4.386968</v>
      </c>
      <c r="J4782" s="224" t="n">
        <f aca="false">ROUND(D4782/10000,0)</f>
        <v>2018</v>
      </c>
      <c r="K4782" s="224" t="n">
        <f aca="false">ROUND((D4782-J4782*10000)/100,0)</f>
        <v>8</v>
      </c>
      <c r="L4782" s="224" t="n">
        <f aca="false">D4782-J4782*10000-K4782*100</f>
        <v>6</v>
      </c>
      <c r="M4782" s="325" t="n">
        <f aca="false">DATE(J4782,K4782,L4782)</f>
        <v>43318</v>
      </c>
      <c r="N4782" s="222" t="n">
        <f aca="false">M4782+E4782</f>
        <v>43318.5361805556</v>
      </c>
      <c r="O4782" s="0" t="n">
        <v>97.515</v>
      </c>
      <c r="P4782" s="0" t="n">
        <v>4.386968</v>
      </c>
      <c r="Q4782" s="0" t="s">
        <v>289</v>
      </c>
    </row>
    <row r="4783" customFormat="false" ht="15" hidden="false" customHeight="false" outlineLevel="0" collapsed="false">
      <c r="A4783" s="0" t="s">
        <v>3020</v>
      </c>
      <c r="B4783" s="0" t="s">
        <v>289</v>
      </c>
      <c r="C4783" s="0" t="s">
        <v>325</v>
      </c>
      <c r="D4783" s="0" t="n">
        <v>20180806</v>
      </c>
      <c r="E4783" s="0" t="s">
        <v>3222</v>
      </c>
      <c r="F4783" s="0" t="n">
        <v>25000</v>
      </c>
      <c r="G4783" s="0" t="n">
        <v>97.515</v>
      </c>
      <c r="H4783" s="0" t="n">
        <v>4.386968</v>
      </c>
      <c r="J4783" s="224" t="n">
        <f aca="false">ROUND(D4783/10000,0)</f>
        <v>2018</v>
      </c>
      <c r="K4783" s="224" t="n">
        <f aca="false">ROUND((D4783-J4783*10000)/100,0)</f>
        <v>8</v>
      </c>
      <c r="L4783" s="224" t="n">
        <f aca="false">D4783-J4783*10000-K4783*100</f>
        <v>6</v>
      </c>
      <c r="M4783" s="325" t="n">
        <f aca="false">DATE(J4783,K4783,L4783)</f>
        <v>43318</v>
      </c>
      <c r="N4783" s="222" t="n">
        <f aca="false">M4783+E4783</f>
        <v>43318.5361805556</v>
      </c>
      <c r="O4783" s="0" t="n">
        <v>97.515</v>
      </c>
      <c r="P4783" s="0" t="n">
        <v>4.386968</v>
      </c>
      <c r="Q4783" s="0" t="s">
        <v>289</v>
      </c>
    </row>
    <row r="4784" customFormat="false" ht="15" hidden="false" customHeight="false" outlineLevel="0" collapsed="false">
      <c r="A4784" s="0" t="s">
        <v>3020</v>
      </c>
      <c r="B4784" s="0" t="s">
        <v>289</v>
      </c>
      <c r="C4784" s="0" t="s">
        <v>325</v>
      </c>
      <c r="D4784" s="0" t="n">
        <v>20180806</v>
      </c>
      <c r="E4784" s="0" t="s">
        <v>3222</v>
      </c>
      <c r="F4784" s="0" t="n">
        <v>25000</v>
      </c>
      <c r="G4784" s="0" t="n">
        <v>97.515</v>
      </c>
      <c r="H4784" s="0" t="n">
        <v>4.386968</v>
      </c>
      <c r="J4784" s="224" t="n">
        <f aca="false">ROUND(D4784/10000,0)</f>
        <v>2018</v>
      </c>
      <c r="K4784" s="224" t="n">
        <f aca="false">ROUND((D4784-J4784*10000)/100,0)</f>
        <v>8</v>
      </c>
      <c r="L4784" s="224" t="n">
        <f aca="false">D4784-J4784*10000-K4784*100</f>
        <v>6</v>
      </c>
      <c r="M4784" s="325" t="n">
        <f aca="false">DATE(J4784,K4784,L4784)</f>
        <v>43318</v>
      </c>
      <c r="N4784" s="222" t="n">
        <f aca="false">M4784+E4784</f>
        <v>43318.5361805556</v>
      </c>
      <c r="O4784" s="0" t="n">
        <v>97.515</v>
      </c>
      <c r="P4784" s="0" t="n">
        <v>4.386968</v>
      </c>
      <c r="Q4784" s="0" t="s">
        <v>289</v>
      </c>
    </row>
    <row r="4785" customFormat="false" ht="15" hidden="false" customHeight="false" outlineLevel="0" collapsed="false">
      <c r="A4785" s="0" t="s">
        <v>3020</v>
      </c>
      <c r="B4785" s="0" t="s">
        <v>289</v>
      </c>
      <c r="C4785" s="0" t="s">
        <v>325</v>
      </c>
      <c r="D4785" s="0" t="n">
        <v>20180806</v>
      </c>
      <c r="E4785" s="0" t="s">
        <v>3222</v>
      </c>
      <c r="F4785" s="0" t="n">
        <v>25000</v>
      </c>
      <c r="G4785" s="0" t="n">
        <v>97.515</v>
      </c>
      <c r="H4785" s="0" t="n">
        <v>4.386968</v>
      </c>
      <c r="J4785" s="224" t="n">
        <f aca="false">ROUND(D4785/10000,0)</f>
        <v>2018</v>
      </c>
      <c r="K4785" s="224" t="n">
        <f aca="false">ROUND((D4785-J4785*10000)/100,0)</f>
        <v>8</v>
      </c>
      <c r="L4785" s="224" t="n">
        <f aca="false">D4785-J4785*10000-K4785*100</f>
        <v>6</v>
      </c>
      <c r="M4785" s="325" t="n">
        <f aca="false">DATE(J4785,K4785,L4785)</f>
        <v>43318</v>
      </c>
      <c r="N4785" s="222" t="n">
        <f aca="false">M4785+E4785</f>
        <v>43318.5361805556</v>
      </c>
      <c r="O4785" s="0" t="n">
        <v>97.515</v>
      </c>
      <c r="P4785" s="0" t="n">
        <v>4.386968</v>
      </c>
      <c r="Q4785" s="0" t="s">
        <v>289</v>
      </c>
    </row>
    <row r="4786" customFormat="false" ht="15" hidden="false" customHeight="false" outlineLevel="0" collapsed="false">
      <c r="A4786" s="0" t="s">
        <v>3020</v>
      </c>
      <c r="B4786" s="0" t="s">
        <v>289</v>
      </c>
      <c r="C4786" s="0" t="s">
        <v>325</v>
      </c>
      <c r="D4786" s="0" t="n">
        <v>20180806</v>
      </c>
      <c r="E4786" s="0" t="s">
        <v>3222</v>
      </c>
      <c r="F4786" s="0" t="n">
        <v>25000</v>
      </c>
      <c r="G4786" s="0" t="n">
        <v>97.515</v>
      </c>
      <c r="H4786" s="0" t="n">
        <v>4.386968</v>
      </c>
      <c r="J4786" s="224" t="n">
        <f aca="false">ROUND(D4786/10000,0)</f>
        <v>2018</v>
      </c>
      <c r="K4786" s="224" t="n">
        <f aca="false">ROUND((D4786-J4786*10000)/100,0)</f>
        <v>8</v>
      </c>
      <c r="L4786" s="224" t="n">
        <f aca="false">D4786-J4786*10000-K4786*100</f>
        <v>6</v>
      </c>
      <c r="M4786" s="325" t="n">
        <f aca="false">DATE(J4786,K4786,L4786)</f>
        <v>43318</v>
      </c>
      <c r="N4786" s="222" t="n">
        <f aca="false">M4786+E4786</f>
        <v>43318.5361805556</v>
      </c>
      <c r="O4786" s="0" t="n">
        <v>97.515</v>
      </c>
      <c r="P4786" s="0" t="n">
        <v>4.386968</v>
      </c>
      <c r="Q4786" s="0" t="s">
        <v>289</v>
      </c>
    </row>
    <row r="4787" customFormat="false" ht="15" hidden="false" customHeight="false" outlineLevel="0" collapsed="false">
      <c r="A4787" s="0" t="s">
        <v>3020</v>
      </c>
      <c r="B4787" s="0" t="s">
        <v>289</v>
      </c>
      <c r="C4787" s="0" t="s">
        <v>325</v>
      </c>
      <c r="D4787" s="0" t="n">
        <v>20180806</v>
      </c>
      <c r="E4787" s="0" t="s">
        <v>3222</v>
      </c>
      <c r="F4787" s="0" t="n">
        <v>25000</v>
      </c>
      <c r="G4787" s="0" t="n">
        <v>97.515</v>
      </c>
      <c r="H4787" s="0" t="n">
        <v>4.386968</v>
      </c>
      <c r="J4787" s="224" t="n">
        <f aca="false">ROUND(D4787/10000,0)</f>
        <v>2018</v>
      </c>
      <c r="K4787" s="224" t="n">
        <f aca="false">ROUND((D4787-J4787*10000)/100,0)</f>
        <v>8</v>
      </c>
      <c r="L4787" s="224" t="n">
        <f aca="false">D4787-J4787*10000-K4787*100</f>
        <v>6</v>
      </c>
      <c r="M4787" s="325" t="n">
        <f aca="false">DATE(J4787,K4787,L4787)</f>
        <v>43318</v>
      </c>
      <c r="N4787" s="222" t="n">
        <f aca="false">M4787+E4787</f>
        <v>43318.5361805556</v>
      </c>
      <c r="O4787" s="0" t="n">
        <v>97.515</v>
      </c>
      <c r="P4787" s="0" t="n">
        <v>4.386968</v>
      </c>
      <c r="Q4787" s="0" t="s">
        <v>289</v>
      </c>
    </row>
    <row r="4788" customFormat="false" ht="15" hidden="false" customHeight="false" outlineLevel="0" collapsed="false">
      <c r="A4788" s="0" t="s">
        <v>3020</v>
      </c>
      <c r="B4788" s="0" t="s">
        <v>289</v>
      </c>
      <c r="C4788" s="0" t="s">
        <v>325</v>
      </c>
      <c r="D4788" s="0" t="n">
        <v>20180806</v>
      </c>
      <c r="E4788" s="0" t="s">
        <v>3222</v>
      </c>
      <c r="F4788" s="0" t="n">
        <v>25000</v>
      </c>
      <c r="G4788" s="0" t="n">
        <v>97.515</v>
      </c>
      <c r="H4788" s="0" t="n">
        <v>4.386968</v>
      </c>
      <c r="J4788" s="224" t="n">
        <f aca="false">ROUND(D4788/10000,0)</f>
        <v>2018</v>
      </c>
      <c r="K4788" s="224" t="n">
        <f aca="false">ROUND((D4788-J4788*10000)/100,0)</f>
        <v>8</v>
      </c>
      <c r="L4788" s="224" t="n">
        <f aca="false">D4788-J4788*10000-K4788*100</f>
        <v>6</v>
      </c>
      <c r="M4788" s="325" t="n">
        <f aca="false">DATE(J4788,K4788,L4788)</f>
        <v>43318</v>
      </c>
      <c r="N4788" s="222" t="n">
        <f aca="false">M4788+E4788</f>
        <v>43318.5361805556</v>
      </c>
      <c r="O4788" s="0" t="n">
        <v>97.515</v>
      </c>
      <c r="P4788" s="0" t="n">
        <v>4.386968</v>
      </c>
      <c r="Q4788" s="0" t="s">
        <v>289</v>
      </c>
    </row>
    <row r="4789" customFormat="false" ht="15" hidden="false" customHeight="false" outlineLevel="0" collapsed="false">
      <c r="A4789" s="0" t="s">
        <v>3020</v>
      </c>
      <c r="B4789" s="0" t="s">
        <v>289</v>
      </c>
      <c r="C4789" s="0" t="s">
        <v>325</v>
      </c>
      <c r="D4789" s="0" t="n">
        <v>20180806</v>
      </c>
      <c r="E4789" s="0" t="s">
        <v>3222</v>
      </c>
      <c r="F4789" s="0" t="n">
        <v>25000</v>
      </c>
      <c r="G4789" s="0" t="n">
        <v>97.515</v>
      </c>
      <c r="H4789" s="0" t="n">
        <v>4.386968</v>
      </c>
      <c r="J4789" s="224" t="n">
        <f aca="false">ROUND(D4789/10000,0)</f>
        <v>2018</v>
      </c>
      <c r="K4789" s="224" t="n">
        <f aca="false">ROUND((D4789-J4789*10000)/100,0)</f>
        <v>8</v>
      </c>
      <c r="L4789" s="224" t="n">
        <f aca="false">D4789-J4789*10000-K4789*100</f>
        <v>6</v>
      </c>
      <c r="M4789" s="325" t="n">
        <f aca="false">DATE(J4789,K4789,L4789)</f>
        <v>43318</v>
      </c>
      <c r="N4789" s="222" t="n">
        <f aca="false">M4789+E4789</f>
        <v>43318.5361805556</v>
      </c>
      <c r="O4789" s="0" t="n">
        <v>97.515</v>
      </c>
      <c r="P4789" s="0" t="n">
        <v>4.386968</v>
      </c>
      <c r="Q4789" s="0" t="s">
        <v>289</v>
      </c>
    </row>
    <row r="4790" customFormat="false" ht="15" hidden="false" customHeight="false" outlineLevel="0" collapsed="false">
      <c r="A4790" s="0" t="s">
        <v>3020</v>
      </c>
      <c r="B4790" s="0" t="s">
        <v>289</v>
      </c>
      <c r="C4790" s="0" t="s">
        <v>325</v>
      </c>
      <c r="D4790" s="0" t="n">
        <v>20180806</v>
      </c>
      <c r="E4790" s="0" t="s">
        <v>3222</v>
      </c>
      <c r="F4790" s="0" t="n">
        <v>25000</v>
      </c>
      <c r="G4790" s="0" t="n">
        <v>97.515</v>
      </c>
      <c r="H4790" s="0" t="n">
        <v>4.386968</v>
      </c>
      <c r="J4790" s="224" t="n">
        <f aca="false">ROUND(D4790/10000,0)</f>
        <v>2018</v>
      </c>
      <c r="K4790" s="224" t="n">
        <f aca="false">ROUND((D4790-J4790*10000)/100,0)</f>
        <v>8</v>
      </c>
      <c r="L4790" s="224" t="n">
        <f aca="false">D4790-J4790*10000-K4790*100</f>
        <v>6</v>
      </c>
      <c r="M4790" s="325" t="n">
        <f aca="false">DATE(J4790,K4790,L4790)</f>
        <v>43318</v>
      </c>
      <c r="N4790" s="222" t="n">
        <f aca="false">M4790+E4790</f>
        <v>43318.5361805556</v>
      </c>
      <c r="O4790" s="0" t="n">
        <v>97.515</v>
      </c>
      <c r="P4790" s="0" t="n">
        <v>4.386968</v>
      </c>
      <c r="Q4790" s="0" t="s">
        <v>289</v>
      </c>
    </row>
    <row r="4791" customFormat="false" ht="15" hidden="false" customHeight="false" outlineLevel="0" collapsed="false">
      <c r="A4791" s="0" t="s">
        <v>3020</v>
      </c>
      <c r="B4791" s="0" t="s">
        <v>289</v>
      </c>
      <c r="C4791" s="0" t="s">
        <v>325</v>
      </c>
      <c r="D4791" s="0" t="n">
        <v>20180806</v>
      </c>
      <c r="E4791" s="0" t="s">
        <v>3222</v>
      </c>
      <c r="F4791" s="0" t="n">
        <v>25000</v>
      </c>
      <c r="G4791" s="0" t="n">
        <v>97.515</v>
      </c>
      <c r="H4791" s="0" t="n">
        <v>4.386968</v>
      </c>
      <c r="J4791" s="224" t="n">
        <f aca="false">ROUND(D4791/10000,0)</f>
        <v>2018</v>
      </c>
      <c r="K4791" s="224" t="n">
        <f aca="false">ROUND((D4791-J4791*10000)/100,0)</f>
        <v>8</v>
      </c>
      <c r="L4791" s="224" t="n">
        <f aca="false">D4791-J4791*10000-K4791*100</f>
        <v>6</v>
      </c>
      <c r="M4791" s="325" t="n">
        <f aca="false">DATE(J4791,K4791,L4791)</f>
        <v>43318</v>
      </c>
      <c r="N4791" s="222" t="n">
        <f aca="false">M4791+E4791</f>
        <v>43318.5361805556</v>
      </c>
      <c r="O4791" s="0" t="n">
        <v>97.515</v>
      </c>
      <c r="P4791" s="0" t="n">
        <v>4.386968</v>
      </c>
      <c r="Q4791" s="0" t="s">
        <v>289</v>
      </c>
    </row>
    <row r="4792" customFormat="false" ht="15" hidden="false" customHeight="false" outlineLevel="0" collapsed="false">
      <c r="A4792" s="0" t="s">
        <v>3020</v>
      </c>
      <c r="B4792" s="0" t="s">
        <v>289</v>
      </c>
      <c r="C4792" s="0" t="s">
        <v>325</v>
      </c>
      <c r="D4792" s="0" t="n">
        <v>20180806</v>
      </c>
      <c r="E4792" s="0" t="s">
        <v>3222</v>
      </c>
      <c r="F4792" s="0" t="n">
        <v>25000</v>
      </c>
      <c r="G4792" s="0" t="n">
        <v>97.515</v>
      </c>
      <c r="H4792" s="0" t="n">
        <v>4.386968</v>
      </c>
      <c r="J4792" s="224" t="n">
        <f aca="false">ROUND(D4792/10000,0)</f>
        <v>2018</v>
      </c>
      <c r="K4792" s="224" t="n">
        <f aca="false">ROUND((D4792-J4792*10000)/100,0)</f>
        <v>8</v>
      </c>
      <c r="L4792" s="224" t="n">
        <f aca="false">D4792-J4792*10000-K4792*100</f>
        <v>6</v>
      </c>
      <c r="M4792" s="325" t="n">
        <f aca="false">DATE(J4792,K4792,L4792)</f>
        <v>43318</v>
      </c>
      <c r="N4792" s="222" t="n">
        <f aca="false">M4792+E4792</f>
        <v>43318.5361805556</v>
      </c>
      <c r="O4792" s="0" t="n">
        <v>97.515</v>
      </c>
      <c r="P4792" s="0" t="n">
        <v>4.386968</v>
      </c>
      <c r="Q4792" s="0" t="s">
        <v>289</v>
      </c>
    </row>
    <row r="4793" customFormat="false" ht="15" hidden="false" customHeight="false" outlineLevel="0" collapsed="false">
      <c r="A4793" s="0" t="s">
        <v>3020</v>
      </c>
      <c r="B4793" s="0" t="s">
        <v>289</v>
      </c>
      <c r="C4793" s="0" t="s">
        <v>325</v>
      </c>
      <c r="D4793" s="0" t="n">
        <v>20180806</v>
      </c>
      <c r="E4793" s="0" t="s">
        <v>3222</v>
      </c>
      <c r="F4793" s="0" t="n">
        <v>25000</v>
      </c>
      <c r="G4793" s="0" t="n">
        <v>97.515</v>
      </c>
      <c r="H4793" s="0" t="n">
        <v>4.386968</v>
      </c>
      <c r="J4793" s="224" t="n">
        <f aca="false">ROUND(D4793/10000,0)</f>
        <v>2018</v>
      </c>
      <c r="K4793" s="224" t="n">
        <f aca="false">ROUND((D4793-J4793*10000)/100,0)</f>
        <v>8</v>
      </c>
      <c r="L4793" s="224" t="n">
        <f aca="false">D4793-J4793*10000-K4793*100</f>
        <v>6</v>
      </c>
      <c r="M4793" s="325" t="n">
        <f aca="false">DATE(J4793,K4793,L4793)</f>
        <v>43318</v>
      </c>
      <c r="N4793" s="222" t="n">
        <f aca="false">M4793+E4793</f>
        <v>43318.5361805556</v>
      </c>
      <c r="O4793" s="0" t="n">
        <v>97.515</v>
      </c>
      <c r="P4793" s="0" t="n">
        <v>4.386968</v>
      </c>
      <c r="Q4793" s="0" t="s">
        <v>289</v>
      </c>
    </row>
    <row r="4794" customFormat="false" ht="15" hidden="false" customHeight="false" outlineLevel="0" collapsed="false">
      <c r="A4794" s="0" t="s">
        <v>3020</v>
      </c>
      <c r="B4794" s="0" t="s">
        <v>289</v>
      </c>
      <c r="C4794" s="0" t="s">
        <v>325</v>
      </c>
      <c r="D4794" s="0" t="n">
        <v>20180806</v>
      </c>
      <c r="E4794" s="0" t="s">
        <v>3222</v>
      </c>
      <c r="F4794" s="0" t="n">
        <v>25000</v>
      </c>
      <c r="G4794" s="0" t="n">
        <v>97.515</v>
      </c>
      <c r="H4794" s="0" t="n">
        <v>4.386968</v>
      </c>
      <c r="J4794" s="224" t="n">
        <f aca="false">ROUND(D4794/10000,0)</f>
        <v>2018</v>
      </c>
      <c r="K4794" s="224" t="n">
        <f aca="false">ROUND((D4794-J4794*10000)/100,0)</f>
        <v>8</v>
      </c>
      <c r="L4794" s="224" t="n">
        <f aca="false">D4794-J4794*10000-K4794*100</f>
        <v>6</v>
      </c>
      <c r="M4794" s="325" t="n">
        <f aca="false">DATE(J4794,K4794,L4794)</f>
        <v>43318</v>
      </c>
      <c r="N4794" s="222" t="n">
        <f aca="false">M4794+E4794</f>
        <v>43318.5361805556</v>
      </c>
      <c r="O4794" s="0" t="n">
        <v>97.515</v>
      </c>
      <c r="P4794" s="0" t="n">
        <v>4.386968</v>
      </c>
      <c r="Q4794" s="0" t="s">
        <v>289</v>
      </c>
    </row>
    <row r="4795" customFormat="false" ht="15" hidden="false" customHeight="false" outlineLevel="0" collapsed="false">
      <c r="A4795" s="0" t="s">
        <v>3020</v>
      </c>
      <c r="B4795" s="0" t="s">
        <v>289</v>
      </c>
      <c r="C4795" s="0" t="s">
        <v>325</v>
      </c>
      <c r="D4795" s="0" t="n">
        <v>20180806</v>
      </c>
      <c r="E4795" s="0" t="s">
        <v>3222</v>
      </c>
      <c r="F4795" s="0" t="n">
        <v>25000</v>
      </c>
      <c r="G4795" s="0" t="n">
        <v>97.515</v>
      </c>
      <c r="H4795" s="0" t="n">
        <v>4.386968</v>
      </c>
      <c r="J4795" s="224" t="n">
        <f aca="false">ROUND(D4795/10000,0)</f>
        <v>2018</v>
      </c>
      <c r="K4795" s="224" t="n">
        <f aca="false">ROUND((D4795-J4795*10000)/100,0)</f>
        <v>8</v>
      </c>
      <c r="L4795" s="224" t="n">
        <f aca="false">D4795-J4795*10000-K4795*100</f>
        <v>6</v>
      </c>
      <c r="M4795" s="325" t="n">
        <f aca="false">DATE(J4795,K4795,L4795)</f>
        <v>43318</v>
      </c>
      <c r="N4795" s="222" t="n">
        <f aca="false">M4795+E4795</f>
        <v>43318.5361805556</v>
      </c>
      <c r="O4795" s="0" t="n">
        <v>97.515</v>
      </c>
      <c r="P4795" s="0" t="n">
        <v>4.386968</v>
      </c>
      <c r="Q4795" s="0" t="s">
        <v>289</v>
      </c>
    </row>
    <row r="4796" customFormat="false" ht="15" hidden="false" customHeight="false" outlineLevel="0" collapsed="false">
      <c r="A4796" s="0" t="s">
        <v>3020</v>
      </c>
      <c r="B4796" s="0" t="s">
        <v>289</v>
      </c>
      <c r="C4796" s="0" t="s">
        <v>325</v>
      </c>
      <c r="D4796" s="0" t="n">
        <v>20180806</v>
      </c>
      <c r="E4796" s="0" t="s">
        <v>3222</v>
      </c>
      <c r="F4796" s="0" t="n">
        <v>25000</v>
      </c>
      <c r="G4796" s="0" t="n">
        <v>97.515</v>
      </c>
      <c r="H4796" s="0" t="n">
        <v>4.386968</v>
      </c>
      <c r="J4796" s="224" t="n">
        <f aca="false">ROUND(D4796/10000,0)</f>
        <v>2018</v>
      </c>
      <c r="K4796" s="224" t="n">
        <f aca="false">ROUND((D4796-J4796*10000)/100,0)</f>
        <v>8</v>
      </c>
      <c r="L4796" s="224" t="n">
        <f aca="false">D4796-J4796*10000-K4796*100</f>
        <v>6</v>
      </c>
      <c r="M4796" s="325" t="n">
        <f aca="false">DATE(J4796,K4796,L4796)</f>
        <v>43318</v>
      </c>
      <c r="N4796" s="222" t="n">
        <f aca="false">M4796+E4796</f>
        <v>43318.5361805556</v>
      </c>
      <c r="O4796" s="0" t="n">
        <v>97.515</v>
      </c>
      <c r="P4796" s="0" t="n">
        <v>4.386968</v>
      </c>
      <c r="Q4796" s="0" t="s">
        <v>289</v>
      </c>
    </row>
    <row r="4797" customFormat="false" ht="15" hidden="false" customHeight="false" outlineLevel="0" collapsed="false">
      <c r="A4797" s="0" t="s">
        <v>3020</v>
      </c>
      <c r="B4797" s="0" t="s">
        <v>289</v>
      </c>
      <c r="C4797" s="0" t="s">
        <v>325</v>
      </c>
      <c r="D4797" s="0" t="n">
        <v>20180806</v>
      </c>
      <c r="E4797" s="0" t="s">
        <v>3222</v>
      </c>
      <c r="F4797" s="0" t="n">
        <v>25000</v>
      </c>
      <c r="G4797" s="0" t="n">
        <v>97.515</v>
      </c>
      <c r="H4797" s="0" t="n">
        <v>4.386968</v>
      </c>
      <c r="J4797" s="224" t="n">
        <f aca="false">ROUND(D4797/10000,0)</f>
        <v>2018</v>
      </c>
      <c r="K4797" s="224" t="n">
        <f aca="false">ROUND((D4797-J4797*10000)/100,0)</f>
        <v>8</v>
      </c>
      <c r="L4797" s="224" t="n">
        <f aca="false">D4797-J4797*10000-K4797*100</f>
        <v>6</v>
      </c>
      <c r="M4797" s="325" t="n">
        <f aca="false">DATE(J4797,K4797,L4797)</f>
        <v>43318</v>
      </c>
      <c r="N4797" s="222" t="n">
        <f aca="false">M4797+E4797</f>
        <v>43318.5361805556</v>
      </c>
      <c r="O4797" s="0" t="n">
        <v>97.515</v>
      </c>
      <c r="P4797" s="0" t="n">
        <v>4.386968</v>
      </c>
      <c r="Q4797" s="0" t="s">
        <v>289</v>
      </c>
    </row>
    <row r="4798" customFormat="false" ht="15" hidden="false" customHeight="false" outlineLevel="0" collapsed="false">
      <c r="A4798" s="0" t="s">
        <v>3020</v>
      </c>
      <c r="B4798" s="0" t="s">
        <v>289</v>
      </c>
      <c r="C4798" s="0" t="s">
        <v>325</v>
      </c>
      <c r="D4798" s="0" t="n">
        <v>20180806</v>
      </c>
      <c r="E4798" s="0" t="s">
        <v>3222</v>
      </c>
      <c r="F4798" s="0" t="n">
        <v>25000</v>
      </c>
      <c r="G4798" s="0" t="n">
        <v>97.515</v>
      </c>
      <c r="H4798" s="0" t="n">
        <v>4.386968</v>
      </c>
      <c r="J4798" s="224" t="n">
        <f aca="false">ROUND(D4798/10000,0)</f>
        <v>2018</v>
      </c>
      <c r="K4798" s="224" t="n">
        <f aca="false">ROUND((D4798-J4798*10000)/100,0)</f>
        <v>8</v>
      </c>
      <c r="L4798" s="224" t="n">
        <f aca="false">D4798-J4798*10000-K4798*100</f>
        <v>6</v>
      </c>
      <c r="M4798" s="325" t="n">
        <f aca="false">DATE(J4798,K4798,L4798)</f>
        <v>43318</v>
      </c>
      <c r="N4798" s="222" t="n">
        <f aca="false">M4798+E4798</f>
        <v>43318.5361805556</v>
      </c>
      <c r="O4798" s="0" t="n">
        <v>97.515</v>
      </c>
      <c r="P4798" s="0" t="n">
        <v>4.386968</v>
      </c>
      <c r="Q4798" s="0" t="s">
        <v>289</v>
      </c>
    </row>
    <row r="4799" customFormat="false" ht="15" hidden="false" customHeight="false" outlineLevel="0" collapsed="false">
      <c r="A4799" s="0" t="s">
        <v>3020</v>
      </c>
      <c r="B4799" s="0" t="s">
        <v>289</v>
      </c>
      <c r="C4799" s="0" t="s">
        <v>325</v>
      </c>
      <c r="D4799" s="0" t="n">
        <v>20180806</v>
      </c>
      <c r="E4799" s="0" t="s">
        <v>3222</v>
      </c>
      <c r="F4799" s="0" t="n">
        <v>25000</v>
      </c>
      <c r="G4799" s="0" t="n">
        <v>97.515</v>
      </c>
      <c r="H4799" s="0" t="n">
        <v>4.386968</v>
      </c>
      <c r="J4799" s="224" t="n">
        <f aca="false">ROUND(D4799/10000,0)</f>
        <v>2018</v>
      </c>
      <c r="K4799" s="224" t="n">
        <f aca="false">ROUND((D4799-J4799*10000)/100,0)</f>
        <v>8</v>
      </c>
      <c r="L4799" s="224" t="n">
        <f aca="false">D4799-J4799*10000-K4799*100</f>
        <v>6</v>
      </c>
      <c r="M4799" s="325" t="n">
        <f aca="false">DATE(J4799,K4799,L4799)</f>
        <v>43318</v>
      </c>
      <c r="N4799" s="222" t="n">
        <f aca="false">M4799+E4799</f>
        <v>43318.5361805556</v>
      </c>
      <c r="O4799" s="0" t="n">
        <v>97.515</v>
      </c>
      <c r="P4799" s="0" t="n">
        <v>4.386968</v>
      </c>
      <c r="Q4799" s="0" t="s">
        <v>289</v>
      </c>
    </row>
    <row r="4800" customFormat="false" ht="15" hidden="false" customHeight="false" outlineLevel="0" collapsed="false">
      <c r="A4800" s="0" t="s">
        <v>3020</v>
      </c>
      <c r="B4800" s="0" t="s">
        <v>289</v>
      </c>
      <c r="C4800" s="0" t="s">
        <v>325</v>
      </c>
      <c r="D4800" s="0" t="n">
        <v>20180806</v>
      </c>
      <c r="E4800" s="0" t="s">
        <v>3222</v>
      </c>
      <c r="F4800" s="0" t="n">
        <v>25000</v>
      </c>
      <c r="G4800" s="0" t="n">
        <v>97.515</v>
      </c>
      <c r="H4800" s="0" t="n">
        <v>4.386968</v>
      </c>
      <c r="J4800" s="224" t="n">
        <f aca="false">ROUND(D4800/10000,0)</f>
        <v>2018</v>
      </c>
      <c r="K4800" s="224" t="n">
        <f aca="false">ROUND((D4800-J4800*10000)/100,0)</f>
        <v>8</v>
      </c>
      <c r="L4800" s="224" t="n">
        <f aca="false">D4800-J4800*10000-K4800*100</f>
        <v>6</v>
      </c>
      <c r="M4800" s="325" t="n">
        <f aca="false">DATE(J4800,K4800,L4800)</f>
        <v>43318</v>
      </c>
      <c r="N4800" s="222" t="n">
        <f aca="false">M4800+E4800</f>
        <v>43318.5361805556</v>
      </c>
      <c r="O4800" s="0" t="n">
        <v>97.515</v>
      </c>
      <c r="P4800" s="0" t="n">
        <v>4.386968</v>
      </c>
      <c r="Q4800" s="0" t="s">
        <v>289</v>
      </c>
    </row>
    <row r="4801" customFormat="false" ht="15" hidden="false" customHeight="false" outlineLevel="0" collapsed="false">
      <c r="A4801" s="0" t="s">
        <v>3020</v>
      </c>
      <c r="B4801" s="0" t="s">
        <v>289</v>
      </c>
      <c r="C4801" s="0" t="s">
        <v>325</v>
      </c>
      <c r="D4801" s="0" t="n">
        <v>20180806</v>
      </c>
      <c r="E4801" s="0" t="s">
        <v>3222</v>
      </c>
      <c r="F4801" s="0" t="n">
        <v>25000</v>
      </c>
      <c r="G4801" s="0" t="n">
        <v>97.515</v>
      </c>
      <c r="H4801" s="0" t="n">
        <v>4.386968</v>
      </c>
      <c r="J4801" s="224" t="n">
        <f aca="false">ROUND(D4801/10000,0)</f>
        <v>2018</v>
      </c>
      <c r="K4801" s="224" t="n">
        <f aca="false">ROUND((D4801-J4801*10000)/100,0)</f>
        <v>8</v>
      </c>
      <c r="L4801" s="224" t="n">
        <f aca="false">D4801-J4801*10000-K4801*100</f>
        <v>6</v>
      </c>
      <c r="M4801" s="325" t="n">
        <f aca="false">DATE(J4801,K4801,L4801)</f>
        <v>43318</v>
      </c>
      <c r="N4801" s="222" t="n">
        <f aca="false">M4801+E4801</f>
        <v>43318.5361805556</v>
      </c>
      <c r="O4801" s="0" t="n">
        <v>97.515</v>
      </c>
      <c r="P4801" s="0" t="n">
        <v>4.386968</v>
      </c>
      <c r="Q4801" s="0" t="s">
        <v>289</v>
      </c>
    </row>
    <row r="4802" customFormat="false" ht="15" hidden="false" customHeight="false" outlineLevel="0" collapsed="false">
      <c r="A4802" s="0" t="s">
        <v>3020</v>
      </c>
      <c r="B4802" s="0" t="s">
        <v>289</v>
      </c>
      <c r="C4802" s="0" t="s">
        <v>325</v>
      </c>
      <c r="D4802" s="0" t="n">
        <v>20180806</v>
      </c>
      <c r="E4802" s="0" t="s">
        <v>3222</v>
      </c>
      <c r="F4802" s="0" t="n">
        <v>25000</v>
      </c>
      <c r="G4802" s="0" t="n">
        <v>97.515</v>
      </c>
      <c r="H4802" s="0" t="n">
        <v>4.386968</v>
      </c>
      <c r="J4802" s="224" t="n">
        <f aca="false">ROUND(D4802/10000,0)</f>
        <v>2018</v>
      </c>
      <c r="K4802" s="224" t="n">
        <f aca="false">ROUND((D4802-J4802*10000)/100,0)</f>
        <v>8</v>
      </c>
      <c r="L4802" s="224" t="n">
        <f aca="false">D4802-J4802*10000-K4802*100</f>
        <v>6</v>
      </c>
      <c r="M4802" s="325" t="n">
        <f aca="false">DATE(J4802,K4802,L4802)</f>
        <v>43318</v>
      </c>
      <c r="N4802" s="222" t="n">
        <f aca="false">M4802+E4802</f>
        <v>43318.5361805556</v>
      </c>
      <c r="O4802" s="0" t="n">
        <v>97.515</v>
      </c>
      <c r="P4802" s="0" t="n">
        <v>4.386968</v>
      </c>
      <c r="Q4802" s="0" t="s">
        <v>289</v>
      </c>
    </row>
    <row r="4803" customFormat="false" ht="15" hidden="false" customHeight="false" outlineLevel="0" collapsed="false">
      <c r="A4803" s="0" t="s">
        <v>3020</v>
      </c>
      <c r="B4803" s="0" t="s">
        <v>289</v>
      </c>
      <c r="C4803" s="0" t="s">
        <v>325</v>
      </c>
      <c r="D4803" s="0" t="n">
        <v>20180806</v>
      </c>
      <c r="E4803" s="0" t="s">
        <v>3222</v>
      </c>
      <c r="F4803" s="0" t="n">
        <v>25000</v>
      </c>
      <c r="G4803" s="0" t="n">
        <v>97.515</v>
      </c>
      <c r="H4803" s="0" t="n">
        <v>4.386968</v>
      </c>
      <c r="J4803" s="224" t="n">
        <f aca="false">ROUND(D4803/10000,0)</f>
        <v>2018</v>
      </c>
      <c r="K4803" s="224" t="n">
        <f aca="false">ROUND((D4803-J4803*10000)/100,0)</f>
        <v>8</v>
      </c>
      <c r="L4803" s="224" t="n">
        <f aca="false">D4803-J4803*10000-K4803*100</f>
        <v>6</v>
      </c>
      <c r="M4803" s="325" t="n">
        <f aca="false">DATE(J4803,K4803,L4803)</f>
        <v>43318</v>
      </c>
      <c r="N4803" s="222" t="n">
        <f aca="false">M4803+E4803</f>
        <v>43318.5361805556</v>
      </c>
      <c r="O4803" s="0" t="n">
        <v>97.515</v>
      </c>
      <c r="P4803" s="0" t="n">
        <v>4.386968</v>
      </c>
      <c r="Q4803" s="0" t="s">
        <v>289</v>
      </c>
    </row>
    <row r="4804" customFormat="false" ht="15" hidden="false" customHeight="false" outlineLevel="0" collapsed="false">
      <c r="A4804" s="0" t="s">
        <v>3020</v>
      </c>
      <c r="B4804" s="0" t="s">
        <v>289</v>
      </c>
      <c r="C4804" s="0" t="s">
        <v>325</v>
      </c>
      <c r="D4804" s="0" t="n">
        <v>20180806</v>
      </c>
      <c r="E4804" s="0" t="s">
        <v>3222</v>
      </c>
      <c r="F4804" s="0" t="n">
        <v>25000</v>
      </c>
      <c r="G4804" s="0" t="n">
        <v>97.515</v>
      </c>
      <c r="H4804" s="0" t="n">
        <v>4.386968</v>
      </c>
      <c r="J4804" s="224" t="n">
        <f aca="false">ROUND(D4804/10000,0)</f>
        <v>2018</v>
      </c>
      <c r="K4804" s="224" t="n">
        <f aca="false">ROUND((D4804-J4804*10000)/100,0)</f>
        <v>8</v>
      </c>
      <c r="L4804" s="224" t="n">
        <f aca="false">D4804-J4804*10000-K4804*100</f>
        <v>6</v>
      </c>
      <c r="M4804" s="325" t="n">
        <f aca="false">DATE(J4804,K4804,L4804)</f>
        <v>43318</v>
      </c>
      <c r="N4804" s="222" t="n">
        <f aca="false">M4804+E4804</f>
        <v>43318.5361805556</v>
      </c>
      <c r="O4804" s="0" t="n">
        <v>97.515</v>
      </c>
      <c r="P4804" s="0" t="n">
        <v>4.386968</v>
      </c>
      <c r="Q4804" s="0" t="s">
        <v>289</v>
      </c>
    </row>
    <row r="4805" customFormat="false" ht="15" hidden="false" customHeight="false" outlineLevel="0" collapsed="false">
      <c r="A4805" s="0" t="s">
        <v>3020</v>
      </c>
      <c r="B4805" s="0" t="s">
        <v>289</v>
      </c>
      <c r="C4805" s="0" t="s">
        <v>325</v>
      </c>
      <c r="D4805" s="0" t="n">
        <v>20180806</v>
      </c>
      <c r="E4805" s="0" t="s">
        <v>3222</v>
      </c>
      <c r="F4805" s="0" t="n">
        <v>25000</v>
      </c>
      <c r="G4805" s="0" t="n">
        <v>97.515</v>
      </c>
      <c r="H4805" s="0" t="n">
        <v>4.386968</v>
      </c>
      <c r="J4805" s="224" t="n">
        <f aca="false">ROUND(D4805/10000,0)</f>
        <v>2018</v>
      </c>
      <c r="K4805" s="224" t="n">
        <f aca="false">ROUND((D4805-J4805*10000)/100,0)</f>
        <v>8</v>
      </c>
      <c r="L4805" s="224" t="n">
        <f aca="false">D4805-J4805*10000-K4805*100</f>
        <v>6</v>
      </c>
      <c r="M4805" s="325" t="n">
        <f aca="false">DATE(J4805,K4805,L4805)</f>
        <v>43318</v>
      </c>
      <c r="N4805" s="222" t="n">
        <f aca="false">M4805+E4805</f>
        <v>43318.5361805556</v>
      </c>
      <c r="O4805" s="0" t="n">
        <v>97.515</v>
      </c>
      <c r="P4805" s="0" t="n">
        <v>4.386968</v>
      </c>
      <c r="Q4805" s="0" t="s">
        <v>289</v>
      </c>
    </row>
    <row r="4806" customFormat="false" ht="15" hidden="false" customHeight="false" outlineLevel="0" collapsed="false">
      <c r="A4806" s="0" t="s">
        <v>3020</v>
      </c>
      <c r="B4806" s="0" t="s">
        <v>289</v>
      </c>
      <c r="C4806" s="0" t="s">
        <v>325</v>
      </c>
      <c r="D4806" s="0" t="n">
        <v>20180806</v>
      </c>
      <c r="E4806" s="0" t="s">
        <v>3222</v>
      </c>
      <c r="F4806" s="0" t="n">
        <v>25000</v>
      </c>
      <c r="G4806" s="0" t="n">
        <v>97.515</v>
      </c>
      <c r="H4806" s="0" t="n">
        <v>4.386968</v>
      </c>
      <c r="J4806" s="224" t="n">
        <f aca="false">ROUND(D4806/10000,0)</f>
        <v>2018</v>
      </c>
      <c r="K4806" s="224" t="n">
        <f aca="false">ROUND((D4806-J4806*10000)/100,0)</f>
        <v>8</v>
      </c>
      <c r="L4806" s="224" t="n">
        <f aca="false">D4806-J4806*10000-K4806*100</f>
        <v>6</v>
      </c>
      <c r="M4806" s="325" t="n">
        <f aca="false">DATE(J4806,K4806,L4806)</f>
        <v>43318</v>
      </c>
      <c r="N4806" s="222" t="n">
        <f aca="false">M4806+E4806</f>
        <v>43318.5361805556</v>
      </c>
      <c r="O4806" s="0" t="n">
        <v>97.515</v>
      </c>
      <c r="P4806" s="0" t="n">
        <v>4.386968</v>
      </c>
      <c r="Q4806" s="0" t="s">
        <v>289</v>
      </c>
    </row>
    <row r="4807" customFormat="false" ht="15" hidden="false" customHeight="false" outlineLevel="0" collapsed="false">
      <c r="A4807" s="0" t="s">
        <v>3020</v>
      </c>
      <c r="B4807" s="0" t="s">
        <v>289</v>
      </c>
      <c r="C4807" s="0" t="s">
        <v>325</v>
      </c>
      <c r="D4807" s="0" t="n">
        <v>20180806</v>
      </c>
      <c r="E4807" s="0" t="s">
        <v>3222</v>
      </c>
      <c r="F4807" s="0" t="n">
        <v>25000</v>
      </c>
      <c r="G4807" s="0" t="n">
        <v>97.515</v>
      </c>
      <c r="H4807" s="0" t="n">
        <v>4.386968</v>
      </c>
      <c r="J4807" s="224" t="n">
        <f aca="false">ROUND(D4807/10000,0)</f>
        <v>2018</v>
      </c>
      <c r="K4807" s="224" t="n">
        <f aca="false">ROUND((D4807-J4807*10000)/100,0)</f>
        <v>8</v>
      </c>
      <c r="L4807" s="224" t="n">
        <f aca="false">D4807-J4807*10000-K4807*100</f>
        <v>6</v>
      </c>
      <c r="M4807" s="325" t="n">
        <f aca="false">DATE(J4807,K4807,L4807)</f>
        <v>43318</v>
      </c>
      <c r="N4807" s="222" t="n">
        <f aca="false">M4807+E4807</f>
        <v>43318.5361805556</v>
      </c>
      <c r="O4807" s="0" t="n">
        <v>97.515</v>
      </c>
      <c r="P4807" s="0" t="n">
        <v>4.386968</v>
      </c>
      <c r="Q4807" s="0" t="s">
        <v>289</v>
      </c>
    </row>
    <row r="4808" customFormat="false" ht="15" hidden="false" customHeight="false" outlineLevel="0" collapsed="false">
      <c r="A4808" s="0" t="s">
        <v>3020</v>
      </c>
      <c r="B4808" s="0" t="s">
        <v>289</v>
      </c>
      <c r="C4808" s="0" t="s">
        <v>325</v>
      </c>
      <c r="D4808" s="0" t="n">
        <v>20180806</v>
      </c>
      <c r="E4808" s="0" t="s">
        <v>3222</v>
      </c>
      <c r="F4808" s="0" t="n">
        <v>25000</v>
      </c>
      <c r="G4808" s="0" t="n">
        <v>97.515</v>
      </c>
      <c r="H4808" s="0" t="n">
        <v>4.386968</v>
      </c>
      <c r="J4808" s="224" t="n">
        <f aca="false">ROUND(D4808/10000,0)</f>
        <v>2018</v>
      </c>
      <c r="K4808" s="224" t="n">
        <f aca="false">ROUND((D4808-J4808*10000)/100,0)</f>
        <v>8</v>
      </c>
      <c r="L4808" s="224" t="n">
        <f aca="false">D4808-J4808*10000-K4808*100</f>
        <v>6</v>
      </c>
      <c r="M4808" s="325" t="n">
        <f aca="false">DATE(J4808,K4808,L4808)</f>
        <v>43318</v>
      </c>
      <c r="N4808" s="222" t="n">
        <f aca="false">M4808+E4808</f>
        <v>43318.5361805556</v>
      </c>
      <c r="O4808" s="0" t="n">
        <v>97.515</v>
      </c>
      <c r="P4808" s="0" t="n">
        <v>4.386968</v>
      </c>
      <c r="Q4808" s="0" t="s">
        <v>289</v>
      </c>
    </row>
    <row r="4809" customFormat="false" ht="15" hidden="false" customHeight="false" outlineLevel="0" collapsed="false">
      <c r="A4809" s="0" t="s">
        <v>3020</v>
      </c>
      <c r="B4809" s="0" t="s">
        <v>289</v>
      </c>
      <c r="C4809" s="0" t="s">
        <v>325</v>
      </c>
      <c r="D4809" s="0" t="n">
        <v>20180806</v>
      </c>
      <c r="E4809" s="0" t="s">
        <v>3222</v>
      </c>
      <c r="F4809" s="0" t="n">
        <v>25000</v>
      </c>
      <c r="G4809" s="0" t="n">
        <v>97.515</v>
      </c>
      <c r="H4809" s="0" t="n">
        <v>4.386968</v>
      </c>
      <c r="J4809" s="224" t="n">
        <f aca="false">ROUND(D4809/10000,0)</f>
        <v>2018</v>
      </c>
      <c r="K4809" s="224" t="n">
        <f aca="false">ROUND((D4809-J4809*10000)/100,0)</f>
        <v>8</v>
      </c>
      <c r="L4809" s="224" t="n">
        <f aca="false">D4809-J4809*10000-K4809*100</f>
        <v>6</v>
      </c>
      <c r="M4809" s="325" t="n">
        <f aca="false">DATE(J4809,K4809,L4809)</f>
        <v>43318</v>
      </c>
      <c r="N4809" s="222" t="n">
        <f aca="false">M4809+E4809</f>
        <v>43318.5361805556</v>
      </c>
      <c r="O4809" s="0" t="n">
        <v>97.515</v>
      </c>
      <c r="P4809" s="0" t="n">
        <v>4.386968</v>
      </c>
      <c r="Q4809" s="0" t="s">
        <v>289</v>
      </c>
    </row>
    <row r="4810" customFormat="false" ht="15" hidden="false" customHeight="false" outlineLevel="0" collapsed="false">
      <c r="A4810" s="0" t="s">
        <v>3020</v>
      </c>
      <c r="B4810" s="0" t="s">
        <v>289</v>
      </c>
      <c r="C4810" s="0" t="s">
        <v>325</v>
      </c>
      <c r="D4810" s="0" t="n">
        <v>20180806</v>
      </c>
      <c r="E4810" s="0" t="s">
        <v>3222</v>
      </c>
      <c r="F4810" s="0" t="n">
        <v>25000</v>
      </c>
      <c r="G4810" s="0" t="n">
        <v>97.515</v>
      </c>
      <c r="H4810" s="0" t="n">
        <v>4.386968</v>
      </c>
      <c r="J4810" s="224" t="n">
        <f aca="false">ROUND(D4810/10000,0)</f>
        <v>2018</v>
      </c>
      <c r="K4810" s="224" t="n">
        <f aca="false">ROUND((D4810-J4810*10000)/100,0)</f>
        <v>8</v>
      </c>
      <c r="L4810" s="224" t="n">
        <f aca="false">D4810-J4810*10000-K4810*100</f>
        <v>6</v>
      </c>
      <c r="M4810" s="325" t="n">
        <f aca="false">DATE(J4810,K4810,L4810)</f>
        <v>43318</v>
      </c>
      <c r="N4810" s="222" t="n">
        <f aca="false">M4810+E4810</f>
        <v>43318.5361805556</v>
      </c>
      <c r="O4810" s="0" t="n">
        <v>97.515</v>
      </c>
      <c r="P4810" s="0" t="n">
        <v>4.386968</v>
      </c>
      <c r="Q4810" s="0" t="s">
        <v>289</v>
      </c>
    </row>
    <row r="4811" customFormat="false" ht="15" hidden="false" customHeight="false" outlineLevel="0" collapsed="false">
      <c r="A4811" s="0" t="s">
        <v>3020</v>
      </c>
      <c r="B4811" s="0" t="s">
        <v>289</v>
      </c>
      <c r="C4811" s="0" t="s">
        <v>325</v>
      </c>
      <c r="D4811" s="0" t="n">
        <v>20180806</v>
      </c>
      <c r="E4811" s="0" t="s">
        <v>3222</v>
      </c>
      <c r="F4811" s="0" t="n">
        <v>25000</v>
      </c>
      <c r="G4811" s="0" t="n">
        <v>97.515</v>
      </c>
      <c r="H4811" s="0" t="n">
        <v>4.386968</v>
      </c>
      <c r="J4811" s="224" t="n">
        <f aca="false">ROUND(D4811/10000,0)</f>
        <v>2018</v>
      </c>
      <c r="K4811" s="224" t="n">
        <f aca="false">ROUND((D4811-J4811*10000)/100,0)</f>
        <v>8</v>
      </c>
      <c r="L4811" s="224" t="n">
        <f aca="false">D4811-J4811*10000-K4811*100</f>
        <v>6</v>
      </c>
      <c r="M4811" s="325" t="n">
        <f aca="false">DATE(J4811,K4811,L4811)</f>
        <v>43318</v>
      </c>
      <c r="N4811" s="222" t="n">
        <f aca="false">M4811+E4811</f>
        <v>43318.5361805556</v>
      </c>
      <c r="O4811" s="0" t="n">
        <v>97.515</v>
      </c>
      <c r="P4811" s="0" t="n">
        <v>4.386968</v>
      </c>
      <c r="Q4811" s="0" t="s">
        <v>289</v>
      </c>
    </row>
    <row r="4812" customFormat="false" ht="15" hidden="false" customHeight="false" outlineLevel="0" collapsed="false">
      <c r="A4812" s="0" t="s">
        <v>3020</v>
      </c>
      <c r="B4812" s="0" t="s">
        <v>289</v>
      </c>
      <c r="C4812" s="0" t="s">
        <v>325</v>
      </c>
      <c r="D4812" s="0" t="n">
        <v>20180806</v>
      </c>
      <c r="E4812" s="0" t="s">
        <v>3222</v>
      </c>
      <c r="F4812" s="0" t="n">
        <v>25000</v>
      </c>
      <c r="G4812" s="0" t="n">
        <v>97.515</v>
      </c>
      <c r="H4812" s="0" t="n">
        <v>4.386968</v>
      </c>
      <c r="J4812" s="224" t="n">
        <f aca="false">ROUND(D4812/10000,0)</f>
        <v>2018</v>
      </c>
      <c r="K4812" s="224" t="n">
        <f aca="false">ROUND((D4812-J4812*10000)/100,0)</f>
        <v>8</v>
      </c>
      <c r="L4812" s="224" t="n">
        <f aca="false">D4812-J4812*10000-K4812*100</f>
        <v>6</v>
      </c>
      <c r="M4812" s="325" t="n">
        <f aca="false">DATE(J4812,K4812,L4812)</f>
        <v>43318</v>
      </c>
      <c r="N4812" s="222" t="n">
        <f aca="false">M4812+E4812</f>
        <v>43318.5361805556</v>
      </c>
      <c r="O4812" s="0" t="n">
        <v>97.515</v>
      </c>
      <c r="P4812" s="0" t="n">
        <v>4.386968</v>
      </c>
      <c r="Q4812" s="0" t="s">
        <v>289</v>
      </c>
    </row>
    <row r="4813" customFormat="false" ht="15" hidden="false" customHeight="false" outlineLevel="0" collapsed="false">
      <c r="A4813" s="0" t="s">
        <v>3020</v>
      </c>
      <c r="B4813" s="0" t="s">
        <v>289</v>
      </c>
      <c r="C4813" s="0" t="s">
        <v>325</v>
      </c>
      <c r="D4813" s="0" t="n">
        <v>20180806</v>
      </c>
      <c r="E4813" s="0" t="s">
        <v>3222</v>
      </c>
      <c r="F4813" s="0" t="n">
        <v>25000</v>
      </c>
      <c r="G4813" s="0" t="n">
        <v>97.515</v>
      </c>
      <c r="H4813" s="0" t="n">
        <v>4.386968</v>
      </c>
      <c r="J4813" s="224" t="n">
        <f aca="false">ROUND(D4813/10000,0)</f>
        <v>2018</v>
      </c>
      <c r="K4813" s="224" t="n">
        <f aca="false">ROUND((D4813-J4813*10000)/100,0)</f>
        <v>8</v>
      </c>
      <c r="L4813" s="224" t="n">
        <f aca="false">D4813-J4813*10000-K4813*100</f>
        <v>6</v>
      </c>
      <c r="M4813" s="325" t="n">
        <f aca="false">DATE(J4813,K4813,L4813)</f>
        <v>43318</v>
      </c>
      <c r="N4813" s="222" t="n">
        <f aca="false">M4813+E4813</f>
        <v>43318.5361805556</v>
      </c>
      <c r="O4813" s="0" t="n">
        <v>97.515</v>
      </c>
      <c r="P4813" s="0" t="n">
        <v>4.386968</v>
      </c>
      <c r="Q4813" s="0" t="s">
        <v>289</v>
      </c>
    </row>
    <row r="4814" customFormat="false" ht="15" hidden="false" customHeight="false" outlineLevel="0" collapsed="false">
      <c r="A4814" s="0" t="s">
        <v>3020</v>
      </c>
      <c r="B4814" s="0" t="s">
        <v>289</v>
      </c>
      <c r="C4814" s="0" t="s">
        <v>325</v>
      </c>
      <c r="D4814" s="0" t="n">
        <v>20180806</v>
      </c>
      <c r="E4814" s="0" t="s">
        <v>3222</v>
      </c>
      <c r="F4814" s="0" t="n">
        <v>25000</v>
      </c>
      <c r="G4814" s="0" t="n">
        <v>97.515</v>
      </c>
      <c r="H4814" s="0" t="n">
        <v>4.386968</v>
      </c>
      <c r="J4814" s="224" t="n">
        <f aca="false">ROUND(D4814/10000,0)</f>
        <v>2018</v>
      </c>
      <c r="K4814" s="224" t="n">
        <f aca="false">ROUND((D4814-J4814*10000)/100,0)</f>
        <v>8</v>
      </c>
      <c r="L4814" s="224" t="n">
        <f aca="false">D4814-J4814*10000-K4814*100</f>
        <v>6</v>
      </c>
      <c r="M4814" s="325" t="n">
        <f aca="false">DATE(J4814,K4814,L4814)</f>
        <v>43318</v>
      </c>
      <c r="N4814" s="222" t="n">
        <f aca="false">M4814+E4814</f>
        <v>43318.5361805556</v>
      </c>
      <c r="O4814" s="0" t="n">
        <v>97.515</v>
      </c>
      <c r="P4814" s="0" t="n">
        <v>4.386968</v>
      </c>
      <c r="Q4814" s="0" t="s">
        <v>289</v>
      </c>
    </row>
    <row r="4815" customFormat="false" ht="15" hidden="false" customHeight="false" outlineLevel="0" collapsed="false">
      <c r="A4815" s="0" t="s">
        <v>3020</v>
      </c>
      <c r="B4815" s="0" t="s">
        <v>289</v>
      </c>
      <c r="C4815" s="0" t="s">
        <v>325</v>
      </c>
      <c r="D4815" s="0" t="n">
        <v>20180806</v>
      </c>
      <c r="E4815" s="0" t="s">
        <v>3222</v>
      </c>
      <c r="F4815" s="0" t="n">
        <v>25000</v>
      </c>
      <c r="G4815" s="0" t="n">
        <v>97.515</v>
      </c>
      <c r="H4815" s="0" t="n">
        <v>4.386968</v>
      </c>
      <c r="J4815" s="224" t="n">
        <f aca="false">ROUND(D4815/10000,0)</f>
        <v>2018</v>
      </c>
      <c r="K4815" s="224" t="n">
        <f aca="false">ROUND((D4815-J4815*10000)/100,0)</f>
        <v>8</v>
      </c>
      <c r="L4815" s="224" t="n">
        <f aca="false">D4815-J4815*10000-K4815*100</f>
        <v>6</v>
      </c>
      <c r="M4815" s="325" t="n">
        <f aca="false">DATE(J4815,K4815,L4815)</f>
        <v>43318</v>
      </c>
      <c r="N4815" s="222" t="n">
        <f aca="false">M4815+E4815</f>
        <v>43318.5361805556</v>
      </c>
      <c r="O4815" s="0" t="n">
        <v>97.515</v>
      </c>
      <c r="P4815" s="0" t="n">
        <v>4.386968</v>
      </c>
      <c r="Q4815" s="0" t="s">
        <v>289</v>
      </c>
    </row>
    <row r="4816" customFormat="false" ht="15" hidden="false" customHeight="false" outlineLevel="0" collapsed="false">
      <c r="A4816" s="0" t="s">
        <v>3020</v>
      </c>
      <c r="B4816" s="0" t="s">
        <v>289</v>
      </c>
      <c r="C4816" s="0" t="s">
        <v>325</v>
      </c>
      <c r="D4816" s="0" t="n">
        <v>20180806</v>
      </c>
      <c r="E4816" s="0" t="s">
        <v>3222</v>
      </c>
      <c r="F4816" s="0" t="n">
        <v>25000</v>
      </c>
      <c r="G4816" s="0" t="n">
        <v>97.515</v>
      </c>
      <c r="H4816" s="0" t="n">
        <v>4.386968</v>
      </c>
      <c r="J4816" s="224" t="n">
        <f aca="false">ROUND(D4816/10000,0)</f>
        <v>2018</v>
      </c>
      <c r="K4816" s="224" t="n">
        <f aca="false">ROUND((D4816-J4816*10000)/100,0)</f>
        <v>8</v>
      </c>
      <c r="L4816" s="224" t="n">
        <f aca="false">D4816-J4816*10000-K4816*100</f>
        <v>6</v>
      </c>
      <c r="M4816" s="325" t="n">
        <f aca="false">DATE(J4816,K4816,L4816)</f>
        <v>43318</v>
      </c>
      <c r="N4816" s="222" t="n">
        <f aca="false">M4816+E4816</f>
        <v>43318.5361805556</v>
      </c>
      <c r="O4816" s="0" t="n">
        <v>97.515</v>
      </c>
      <c r="P4816" s="0" t="n">
        <v>4.386968</v>
      </c>
      <c r="Q4816" s="0" t="s">
        <v>289</v>
      </c>
    </row>
    <row r="4817" customFormat="false" ht="15" hidden="false" customHeight="false" outlineLevel="0" collapsed="false">
      <c r="A4817" s="0" t="s">
        <v>3020</v>
      </c>
      <c r="B4817" s="0" t="s">
        <v>289</v>
      </c>
      <c r="C4817" s="0" t="s">
        <v>325</v>
      </c>
      <c r="D4817" s="0" t="n">
        <v>20180806</v>
      </c>
      <c r="E4817" s="0" t="s">
        <v>2463</v>
      </c>
      <c r="F4817" s="0" t="n">
        <v>25000</v>
      </c>
      <c r="G4817" s="0" t="n">
        <v>97.618</v>
      </c>
      <c r="H4817" s="0" t="n">
        <v>4.368578</v>
      </c>
      <c r="J4817" s="224" t="n">
        <f aca="false">ROUND(D4817/10000,0)</f>
        <v>2018</v>
      </c>
      <c r="K4817" s="224" t="n">
        <f aca="false">ROUND((D4817-J4817*10000)/100,0)</f>
        <v>8</v>
      </c>
      <c r="L4817" s="224" t="n">
        <f aca="false">D4817-J4817*10000-K4817*100</f>
        <v>6</v>
      </c>
      <c r="M4817" s="325" t="n">
        <f aca="false">DATE(J4817,K4817,L4817)</f>
        <v>43318</v>
      </c>
      <c r="N4817" s="222" t="n">
        <f aca="false">M4817+E4817</f>
        <v>43318.5791666667</v>
      </c>
      <c r="O4817" s="0" t="n">
        <v>97.618</v>
      </c>
      <c r="P4817" s="0" t="n">
        <v>4.368578</v>
      </c>
      <c r="Q4817" s="0" t="s">
        <v>289</v>
      </c>
    </row>
    <row r="4818" customFormat="false" ht="15" hidden="false" customHeight="false" outlineLevel="0" collapsed="false">
      <c r="A4818" s="0" t="s">
        <v>3020</v>
      </c>
      <c r="B4818" s="0" t="s">
        <v>289</v>
      </c>
      <c r="C4818" s="0" t="s">
        <v>325</v>
      </c>
      <c r="D4818" s="0" t="n">
        <v>20180806</v>
      </c>
      <c r="E4818" s="0" t="s">
        <v>3223</v>
      </c>
      <c r="F4818" s="0" t="n">
        <v>250000</v>
      </c>
      <c r="G4818" s="0" t="n">
        <v>97.71</v>
      </c>
      <c r="H4818" s="0" t="n">
        <v>4.352171</v>
      </c>
      <c r="J4818" s="224" t="n">
        <f aca="false">ROUND(D4818/10000,0)</f>
        <v>2018</v>
      </c>
      <c r="K4818" s="224" t="n">
        <f aca="false">ROUND((D4818-J4818*10000)/100,0)</f>
        <v>8</v>
      </c>
      <c r="L4818" s="224" t="n">
        <f aca="false">D4818-J4818*10000-K4818*100</f>
        <v>6</v>
      </c>
      <c r="M4818" s="325" t="n">
        <f aca="false">DATE(J4818,K4818,L4818)</f>
        <v>43318</v>
      </c>
      <c r="N4818" s="222" t="n">
        <f aca="false">M4818+E4818</f>
        <v>43318.6674421296</v>
      </c>
      <c r="O4818" s="0" t="n">
        <v>97.71</v>
      </c>
      <c r="P4818" s="0" t="n">
        <v>4.352171</v>
      </c>
      <c r="Q4818" s="0" t="s">
        <v>289</v>
      </c>
    </row>
    <row r="4819" customFormat="false" ht="15" hidden="false" customHeight="false" outlineLevel="0" collapsed="false">
      <c r="A4819" s="0" t="s">
        <v>3020</v>
      </c>
      <c r="B4819" s="0" t="s">
        <v>289</v>
      </c>
      <c r="C4819" s="0" t="s">
        <v>325</v>
      </c>
      <c r="D4819" s="0" t="n">
        <v>20180806</v>
      </c>
      <c r="E4819" s="0" t="s">
        <v>3223</v>
      </c>
      <c r="F4819" s="0" t="n">
        <v>250000</v>
      </c>
      <c r="G4819" s="0" t="n">
        <v>97.71</v>
      </c>
      <c r="H4819" s="0" t="n">
        <v>4.352171</v>
      </c>
      <c r="J4819" s="224" t="n">
        <f aca="false">ROUND(D4819/10000,0)</f>
        <v>2018</v>
      </c>
      <c r="K4819" s="224" t="n">
        <f aca="false">ROUND((D4819-J4819*10000)/100,0)</f>
        <v>8</v>
      </c>
      <c r="L4819" s="224" t="n">
        <f aca="false">D4819-J4819*10000-K4819*100</f>
        <v>6</v>
      </c>
      <c r="M4819" s="325" t="n">
        <f aca="false">DATE(J4819,K4819,L4819)</f>
        <v>43318</v>
      </c>
      <c r="N4819" s="222" t="n">
        <f aca="false">M4819+E4819</f>
        <v>43318.6674421296</v>
      </c>
      <c r="O4819" s="0" t="n">
        <v>97.71</v>
      </c>
      <c r="P4819" s="0" t="n">
        <v>4.352171</v>
      </c>
      <c r="Q4819" s="0" t="s">
        <v>289</v>
      </c>
    </row>
    <row r="4820" customFormat="false" ht="15" hidden="false" customHeight="false" outlineLevel="0" collapsed="false">
      <c r="A4820" s="0" t="s">
        <v>3020</v>
      </c>
      <c r="B4820" s="0" t="s">
        <v>289</v>
      </c>
      <c r="C4820" s="0" t="s">
        <v>325</v>
      </c>
      <c r="D4820" s="0" t="n">
        <v>20180806</v>
      </c>
      <c r="E4820" s="0" t="s">
        <v>3224</v>
      </c>
      <c r="F4820" s="0" t="n">
        <v>5000000</v>
      </c>
      <c r="G4820" s="0" t="n">
        <v>97.386</v>
      </c>
      <c r="H4820" s="0" t="n">
        <v>4.410033</v>
      </c>
      <c r="J4820" s="224" t="n">
        <f aca="false">ROUND(D4820/10000,0)</f>
        <v>2018</v>
      </c>
      <c r="K4820" s="224" t="n">
        <f aca="false">ROUND((D4820-J4820*10000)/100,0)</f>
        <v>8</v>
      </c>
      <c r="L4820" s="224" t="n">
        <f aca="false">D4820-J4820*10000-K4820*100</f>
        <v>6</v>
      </c>
      <c r="M4820" s="325" t="n">
        <f aca="false">DATE(J4820,K4820,L4820)</f>
        <v>43318</v>
      </c>
      <c r="N4820" s="222" t="n">
        <f aca="false">M4820+E4820</f>
        <v>43318.7020486111</v>
      </c>
      <c r="O4820" s="0" t="n">
        <v>97.386</v>
      </c>
      <c r="P4820" s="0" t="n">
        <v>4.410033</v>
      </c>
      <c r="Q4820" s="0" t="s">
        <v>289</v>
      </c>
    </row>
    <row r="4821" customFormat="false" ht="15" hidden="false" customHeight="false" outlineLevel="0" collapsed="false">
      <c r="A4821" s="0" t="s">
        <v>3020</v>
      </c>
      <c r="B4821" s="0" t="s">
        <v>289</v>
      </c>
      <c r="C4821" s="0" t="s">
        <v>325</v>
      </c>
      <c r="D4821" s="0" t="n">
        <v>20180806</v>
      </c>
      <c r="E4821" s="0" t="s">
        <v>3224</v>
      </c>
      <c r="F4821" s="0" t="n">
        <v>50000</v>
      </c>
      <c r="G4821" s="0" t="n">
        <v>97.386</v>
      </c>
      <c r="H4821" s="0" t="n">
        <v>4.410033</v>
      </c>
      <c r="J4821" s="224" t="n">
        <f aca="false">ROUND(D4821/10000,0)</f>
        <v>2018</v>
      </c>
      <c r="K4821" s="224" t="n">
        <f aca="false">ROUND((D4821-J4821*10000)/100,0)</f>
        <v>8</v>
      </c>
      <c r="L4821" s="224" t="n">
        <f aca="false">D4821-J4821*10000-K4821*100</f>
        <v>6</v>
      </c>
      <c r="M4821" s="325" t="n">
        <f aca="false">DATE(J4821,K4821,L4821)</f>
        <v>43318</v>
      </c>
      <c r="N4821" s="222" t="n">
        <f aca="false">M4821+E4821</f>
        <v>43318.7020486111</v>
      </c>
      <c r="O4821" s="0" t="n">
        <v>97.386</v>
      </c>
      <c r="P4821" s="0" t="n">
        <v>4.410033</v>
      </c>
      <c r="Q4821" s="0" t="s">
        <v>289</v>
      </c>
    </row>
    <row r="4822" customFormat="false" ht="15" hidden="false" customHeight="false" outlineLevel="0" collapsed="false">
      <c r="A4822" s="0" t="s">
        <v>3020</v>
      </c>
      <c r="B4822" s="0" t="s">
        <v>289</v>
      </c>
      <c r="C4822" s="0" t="s">
        <v>325</v>
      </c>
      <c r="D4822" s="0" t="n">
        <v>20180806</v>
      </c>
      <c r="E4822" s="0" t="s">
        <v>3224</v>
      </c>
      <c r="F4822" s="0" t="n">
        <v>25000</v>
      </c>
      <c r="G4822" s="0" t="n">
        <v>97.386</v>
      </c>
      <c r="H4822" s="0" t="n">
        <v>4.410033</v>
      </c>
      <c r="J4822" s="224" t="n">
        <f aca="false">ROUND(D4822/10000,0)</f>
        <v>2018</v>
      </c>
      <c r="K4822" s="224" t="n">
        <f aca="false">ROUND((D4822-J4822*10000)/100,0)</f>
        <v>8</v>
      </c>
      <c r="L4822" s="224" t="n">
        <f aca="false">D4822-J4822*10000-K4822*100</f>
        <v>6</v>
      </c>
      <c r="M4822" s="325" t="n">
        <f aca="false">DATE(J4822,K4822,L4822)</f>
        <v>43318</v>
      </c>
      <c r="N4822" s="222" t="n">
        <f aca="false">M4822+E4822</f>
        <v>43318.7020486111</v>
      </c>
      <c r="O4822" s="0" t="n">
        <v>97.386</v>
      </c>
      <c r="P4822" s="0" t="n">
        <v>4.410033</v>
      </c>
      <c r="Q4822" s="0" t="s">
        <v>289</v>
      </c>
    </row>
    <row r="4823" customFormat="false" ht="15" hidden="false" customHeight="false" outlineLevel="0" collapsed="false">
      <c r="A4823" s="0" t="s">
        <v>3020</v>
      </c>
      <c r="B4823" s="0" t="s">
        <v>289</v>
      </c>
      <c r="C4823" s="0" t="s">
        <v>325</v>
      </c>
      <c r="D4823" s="0" t="n">
        <v>20180806</v>
      </c>
      <c r="E4823" s="0" t="s">
        <v>3224</v>
      </c>
      <c r="F4823" s="0" t="n">
        <v>25000</v>
      </c>
      <c r="G4823" s="0" t="n">
        <v>97.386</v>
      </c>
      <c r="H4823" s="0" t="n">
        <v>4.410033</v>
      </c>
      <c r="J4823" s="224" t="n">
        <f aca="false">ROUND(D4823/10000,0)</f>
        <v>2018</v>
      </c>
      <c r="K4823" s="224" t="n">
        <f aca="false">ROUND((D4823-J4823*10000)/100,0)</f>
        <v>8</v>
      </c>
      <c r="L4823" s="224" t="n">
        <f aca="false">D4823-J4823*10000-K4823*100</f>
        <v>6</v>
      </c>
      <c r="M4823" s="325" t="n">
        <f aca="false">DATE(J4823,K4823,L4823)</f>
        <v>43318</v>
      </c>
      <c r="N4823" s="222" t="n">
        <f aca="false">M4823+E4823</f>
        <v>43318.7020486111</v>
      </c>
      <c r="O4823" s="0" t="n">
        <v>97.386</v>
      </c>
      <c r="P4823" s="0" t="n">
        <v>4.410033</v>
      </c>
      <c r="Q4823" s="0" t="s">
        <v>289</v>
      </c>
    </row>
    <row r="4824" customFormat="false" ht="15" hidden="false" customHeight="false" outlineLevel="0" collapsed="false">
      <c r="A4824" s="0" t="s">
        <v>3020</v>
      </c>
      <c r="B4824" s="0" t="s">
        <v>289</v>
      </c>
      <c r="C4824" s="0" t="s">
        <v>325</v>
      </c>
      <c r="D4824" s="0" t="n">
        <v>20180806</v>
      </c>
      <c r="E4824" s="0" t="s">
        <v>3224</v>
      </c>
      <c r="F4824" s="0" t="n">
        <v>200000</v>
      </c>
      <c r="G4824" s="0" t="n">
        <v>97.386</v>
      </c>
      <c r="H4824" s="0" t="n">
        <v>4.410033</v>
      </c>
      <c r="J4824" s="224" t="n">
        <f aca="false">ROUND(D4824/10000,0)</f>
        <v>2018</v>
      </c>
      <c r="K4824" s="224" t="n">
        <f aca="false">ROUND((D4824-J4824*10000)/100,0)</f>
        <v>8</v>
      </c>
      <c r="L4824" s="224" t="n">
        <f aca="false">D4824-J4824*10000-K4824*100</f>
        <v>6</v>
      </c>
      <c r="M4824" s="325" t="n">
        <f aca="false">DATE(J4824,K4824,L4824)</f>
        <v>43318</v>
      </c>
      <c r="N4824" s="222" t="n">
        <f aca="false">M4824+E4824</f>
        <v>43318.7020486111</v>
      </c>
      <c r="O4824" s="0" t="n">
        <v>97.386</v>
      </c>
      <c r="P4824" s="0" t="n">
        <v>4.410033</v>
      </c>
      <c r="Q4824" s="0" t="s">
        <v>289</v>
      </c>
    </row>
    <row r="4825" customFormat="false" ht="15" hidden="false" customHeight="false" outlineLevel="0" collapsed="false">
      <c r="A4825" s="0" t="s">
        <v>3020</v>
      </c>
      <c r="B4825" s="0" t="s">
        <v>289</v>
      </c>
      <c r="C4825" s="0" t="s">
        <v>325</v>
      </c>
      <c r="D4825" s="0" t="n">
        <v>20180806</v>
      </c>
      <c r="E4825" s="0" t="s">
        <v>3224</v>
      </c>
      <c r="F4825" s="0" t="n">
        <v>125000</v>
      </c>
      <c r="G4825" s="0" t="n">
        <v>97.386</v>
      </c>
      <c r="H4825" s="0" t="n">
        <v>4.410033</v>
      </c>
      <c r="J4825" s="224" t="n">
        <f aca="false">ROUND(D4825/10000,0)</f>
        <v>2018</v>
      </c>
      <c r="K4825" s="224" t="n">
        <f aca="false">ROUND((D4825-J4825*10000)/100,0)</f>
        <v>8</v>
      </c>
      <c r="L4825" s="224" t="n">
        <f aca="false">D4825-J4825*10000-K4825*100</f>
        <v>6</v>
      </c>
      <c r="M4825" s="325" t="n">
        <f aca="false">DATE(J4825,K4825,L4825)</f>
        <v>43318</v>
      </c>
      <c r="N4825" s="222" t="n">
        <f aca="false">M4825+E4825</f>
        <v>43318.7020486111</v>
      </c>
      <c r="O4825" s="0" t="n">
        <v>97.386</v>
      </c>
      <c r="P4825" s="0" t="n">
        <v>4.410033</v>
      </c>
      <c r="Q4825" s="0" t="s">
        <v>289</v>
      </c>
    </row>
    <row r="4826" customFormat="false" ht="15" hidden="false" customHeight="false" outlineLevel="0" collapsed="false">
      <c r="A4826" s="0" t="s">
        <v>3020</v>
      </c>
      <c r="B4826" s="0" t="s">
        <v>289</v>
      </c>
      <c r="C4826" s="0" t="s">
        <v>325</v>
      </c>
      <c r="D4826" s="0" t="n">
        <v>20180806</v>
      </c>
      <c r="E4826" s="0" t="s">
        <v>3224</v>
      </c>
      <c r="F4826" s="0" t="n">
        <v>125000</v>
      </c>
      <c r="G4826" s="0" t="n">
        <v>97.386</v>
      </c>
      <c r="H4826" s="0" t="n">
        <v>4.410033</v>
      </c>
      <c r="J4826" s="224" t="n">
        <f aca="false">ROUND(D4826/10000,0)</f>
        <v>2018</v>
      </c>
      <c r="K4826" s="224" t="n">
        <f aca="false">ROUND((D4826-J4826*10000)/100,0)</f>
        <v>8</v>
      </c>
      <c r="L4826" s="224" t="n">
        <f aca="false">D4826-J4826*10000-K4826*100</f>
        <v>6</v>
      </c>
      <c r="M4826" s="325" t="n">
        <f aca="false">DATE(J4826,K4826,L4826)</f>
        <v>43318</v>
      </c>
      <c r="N4826" s="222" t="n">
        <f aca="false">M4826+E4826</f>
        <v>43318.7020486111</v>
      </c>
      <c r="O4826" s="0" t="n">
        <v>97.386</v>
      </c>
      <c r="P4826" s="0" t="n">
        <v>4.410033</v>
      </c>
      <c r="Q4826" s="0" t="s">
        <v>289</v>
      </c>
    </row>
    <row r="4827" customFormat="false" ht="15" hidden="false" customHeight="false" outlineLevel="0" collapsed="false">
      <c r="A4827" s="0" t="s">
        <v>3020</v>
      </c>
      <c r="B4827" s="0" t="s">
        <v>289</v>
      </c>
      <c r="C4827" s="0" t="s">
        <v>325</v>
      </c>
      <c r="D4827" s="0" t="n">
        <v>20180806</v>
      </c>
      <c r="E4827" s="0" t="s">
        <v>3224</v>
      </c>
      <c r="F4827" s="0" t="n">
        <v>25000</v>
      </c>
      <c r="G4827" s="0" t="n">
        <v>97.386</v>
      </c>
      <c r="H4827" s="0" t="n">
        <v>4.410033</v>
      </c>
      <c r="J4827" s="224" t="n">
        <f aca="false">ROUND(D4827/10000,0)</f>
        <v>2018</v>
      </c>
      <c r="K4827" s="224" t="n">
        <f aca="false">ROUND((D4827-J4827*10000)/100,0)</f>
        <v>8</v>
      </c>
      <c r="L4827" s="224" t="n">
        <f aca="false">D4827-J4827*10000-K4827*100</f>
        <v>6</v>
      </c>
      <c r="M4827" s="325" t="n">
        <f aca="false">DATE(J4827,K4827,L4827)</f>
        <v>43318</v>
      </c>
      <c r="N4827" s="222" t="n">
        <f aca="false">M4827+E4827</f>
        <v>43318.7020486111</v>
      </c>
      <c r="O4827" s="0" t="n">
        <v>97.386</v>
      </c>
      <c r="P4827" s="0" t="n">
        <v>4.410033</v>
      </c>
      <c r="Q4827" s="0" t="s">
        <v>289</v>
      </c>
    </row>
    <row r="4828" customFormat="false" ht="15" hidden="false" customHeight="false" outlineLevel="0" collapsed="false">
      <c r="A4828" s="0" t="s">
        <v>3020</v>
      </c>
      <c r="B4828" s="0" t="s">
        <v>289</v>
      </c>
      <c r="C4828" s="0" t="s">
        <v>325</v>
      </c>
      <c r="D4828" s="0" t="n">
        <v>20180806</v>
      </c>
      <c r="E4828" s="0" t="s">
        <v>3224</v>
      </c>
      <c r="F4828" s="0" t="n">
        <v>25000</v>
      </c>
      <c r="G4828" s="0" t="n">
        <v>97.386</v>
      </c>
      <c r="H4828" s="0" t="n">
        <v>4.410033</v>
      </c>
      <c r="J4828" s="224" t="n">
        <f aca="false">ROUND(D4828/10000,0)</f>
        <v>2018</v>
      </c>
      <c r="K4828" s="224" t="n">
        <f aca="false">ROUND((D4828-J4828*10000)/100,0)</f>
        <v>8</v>
      </c>
      <c r="L4828" s="224" t="n">
        <f aca="false">D4828-J4828*10000-K4828*100</f>
        <v>6</v>
      </c>
      <c r="M4828" s="325" t="n">
        <f aca="false">DATE(J4828,K4828,L4828)</f>
        <v>43318</v>
      </c>
      <c r="N4828" s="222" t="n">
        <f aca="false">M4828+E4828</f>
        <v>43318.7020486111</v>
      </c>
      <c r="O4828" s="0" t="n">
        <v>97.386</v>
      </c>
      <c r="P4828" s="0" t="n">
        <v>4.410033</v>
      </c>
      <c r="Q4828" s="0" t="s">
        <v>289</v>
      </c>
    </row>
    <row r="4829" customFormat="false" ht="15" hidden="false" customHeight="false" outlineLevel="0" collapsed="false">
      <c r="A4829" s="0" t="s">
        <v>3020</v>
      </c>
      <c r="B4829" s="0" t="s">
        <v>289</v>
      </c>
      <c r="C4829" s="0" t="s">
        <v>325</v>
      </c>
      <c r="D4829" s="0" t="n">
        <v>20180806</v>
      </c>
      <c r="E4829" s="0" t="s">
        <v>3224</v>
      </c>
      <c r="F4829" s="0" t="n">
        <v>25000</v>
      </c>
      <c r="G4829" s="0" t="n">
        <v>97.386</v>
      </c>
      <c r="H4829" s="0" t="n">
        <v>4.410033</v>
      </c>
      <c r="J4829" s="224" t="n">
        <f aca="false">ROUND(D4829/10000,0)</f>
        <v>2018</v>
      </c>
      <c r="K4829" s="224" t="n">
        <f aca="false">ROUND((D4829-J4829*10000)/100,0)</f>
        <v>8</v>
      </c>
      <c r="L4829" s="224" t="n">
        <f aca="false">D4829-J4829*10000-K4829*100</f>
        <v>6</v>
      </c>
      <c r="M4829" s="325" t="n">
        <f aca="false">DATE(J4829,K4829,L4829)</f>
        <v>43318</v>
      </c>
      <c r="N4829" s="222" t="n">
        <f aca="false">M4829+E4829</f>
        <v>43318.7020486111</v>
      </c>
      <c r="O4829" s="0" t="n">
        <v>97.386</v>
      </c>
      <c r="P4829" s="0" t="n">
        <v>4.410033</v>
      </c>
      <c r="Q4829" s="0" t="s">
        <v>289</v>
      </c>
    </row>
    <row r="4830" customFormat="false" ht="15" hidden="false" customHeight="false" outlineLevel="0" collapsed="false">
      <c r="A4830" s="0" t="s">
        <v>3020</v>
      </c>
      <c r="B4830" s="0" t="s">
        <v>289</v>
      </c>
      <c r="C4830" s="0" t="s">
        <v>325</v>
      </c>
      <c r="D4830" s="0" t="n">
        <v>20180806</v>
      </c>
      <c r="E4830" s="0" t="s">
        <v>3224</v>
      </c>
      <c r="F4830" s="0" t="n">
        <v>200000</v>
      </c>
      <c r="G4830" s="0" t="n">
        <v>97.386</v>
      </c>
      <c r="H4830" s="0" t="n">
        <v>4.410033</v>
      </c>
      <c r="J4830" s="224" t="n">
        <f aca="false">ROUND(D4830/10000,0)</f>
        <v>2018</v>
      </c>
      <c r="K4830" s="224" t="n">
        <f aca="false">ROUND((D4830-J4830*10000)/100,0)</f>
        <v>8</v>
      </c>
      <c r="L4830" s="224" t="n">
        <f aca="false">D4830-J4830*10000-K4830*100</f>
        <v>6</v>
      </c>
      <c r="M4830" s="325" t="n">
        <f aca="false">DATE(J4830,K4830,L4830)</f>
        <v>43318</v>
      </c>
      <c r="N4830" s="222" t="n">
        <f aca="false">M4830+E4830</f>
        <v>43318.7020486111</v>
      </c>
      <c r="O4830" s="0" t="n">
        <v>97.386</v>
      </c>
      <c r="P4830" s="0" t="n">
        <v>4.410033</v>
      </c>
      <c r="Q4830" s="0" t="s">
        <v>289</v>
      </c>
    </row>
    <row r="4831" customFormat="false" ht="15" hidden="false" customHeight="false" outlineLevel="0" collapsed="false">
      <c r="A4831" s="0" t="s">
        <v>3020</v>
      </c>
      <c r="B4831" s="0" t="s">
        <v>289</v>
      </c>
      <c r="C4831" s="0" t="s">
        <v>325</v>
      </c>
      <c r="D4831" s="0" t="n">
        <v>20180806</v>
      </c>
      <c r="E4831" s="0" t="s">
        <v>3224</v>
      </c>
      <c r="F4831" s="0" t="n">
        <v>50000</v>
      </c>
      <c r="G4831" s="0" t="n">
        <v>97.386</v>
      </c>
      <c r="H4831" s="0" t="n">
        <v>4.410033</v>
      </c>
      <c r="J4831" s="224" t="n">
        <f aca="false">ROUND(D4831/10000,0)</f>
        <v>2018</v>
      </c>
      <c r="K4831" s="224" t="n">
        <f aca="false">ROUND((D4831-J4831*10000)/100,0)</f>
        <v>8</v>
      </c>
      <c r="L4831" s="224" t="n">
        <f aca="false">D4831-J4831*10000-K4831*100</f>
        <v>6</v>
      </c>
      <c r="M4831" s="325" t="n">
        <f aca="false">DATE(J4831,K4831,L4831)</f>
        <v>43318</v>
      </c>
      <c r="N4831" s="222" t="n">
        <f aca="false">M4831+E4831</f>
        <v>43318.7020486111</v>
      </c>
      <c r="O4831" s="0" t="n">
        <v>97.386</v>
      </c>
      <c r="P4831" s="0" t="n">
        <v>4.410033</v>
      </c>
      <c r="Q4831" s="0" t="s">
        <v>289</v>
      </c>
    </row>
    <row r="4832" customFormat="false" ht="15" hidden="false" customHeight="false" outlineLevel="0" collapsed="false">
      <c r="A4832" s="0" t="s">
        <v>3020</v>
      </c>
      <c r="B4832" s="0" t="s">
        <v>289</v>
      </c>
      <c r="C4832" s="0" t="s">
        <v>325</v>
      </c>
      <c r="D4832" s="0" t="n">
        <v>20180806</v>
      </c>
      <c r="E4832" s="0" t="s">
        <v>3224</v>
      </c>
      <c r="F4832" s="0" t="n">
        <v>25000</v>
      </c>
      <c r="G4832" s="0" t="n">
        <v>97.386</v>
      </c>
      <c r="H4832" s="0" t="n">
        <v>4.410033</v>
      </c>
      <c r="J4832" s="224" t="n">
        <f aca="false">ROUND(D4832/10000,0)</f>
        <v>2018</v>
      </c>
      <c r="K4832" s="224" t="n">
        <f aca="false">ROUND((D4832-J4832*10000)/100,0)</f>
        <v>8</v>
      </c>
      <c r="L4832" s="224" t="n">
        <f aca="false">D4832-J4832*10000-K4832*100</f>
        <v>6</v>
      </c>
      <c r="M4832" s="325" t="n">
        <f aca="false">DATE(J4832,K4832,L4832)</f>
        <v>43318</v>
      </c>
      <c r="N4832" s="222" t="n">
        <f aca="false">M4832+E4832</f>
        <v>43318.7020486111</v>
      </c>
      <c r="O4832" s="0" t="n">
        <v>97.386</v>
      </c>
      <c r="P4832" s="0" t="n">
        <v>4.410033</v>
      </c>
      <c r="Q4832" s="0" t="s">
        <v>289</v>
      </c>
    </row>
    <row r="4833" customFormat="false" ht="15" hidden="false" customHeight="false" outlineLevel="0" collapsed="false">
      <c r="A4833" s="0" t="s">
        <v>3020</v>
      </c>
      <c r="B4833" s="0" t="s">
        <v>289</v>
      </c>
      <c r="C4833" s="0" t="s">
        <v>325</v>
      </c>
      <c r="D4833" s="0" t="n">
        <v>20180806</v>
      </c>
      <c r="E4833" s="0" t="s">
        <v>3224</v>
      </c>
      <c r="F4833" s="0" t="n">
        <v>50000</v>
      </c>
      <c r="G4833" s="0" t="n">
        <v>97.386</v>
      </c>
      <c r="H4833" s="0" t="n">
        <v>4.410033</v>
      </c>
      <c r="J4833" s="224" t="n">
        <f aca="false">ROUND(D4833/10000,0)</f>
        <v>2018</v>
      </c>
      <c r="K4833" s="224" t="n">
        <f aca="false">ROUND((D4833-J4833*10000)/100,0)</f>
        <v>8</v>
      </c>
      <c r="L4833" s="224" t="n">
        <f aca="false">D4833-J4833*10000-K4833*100</f>
        <v>6</v>
      </c>
      <c r="M4833" s="325" t="n">
        <f aca="false">DATE(J4833,K4833,L4833)</f>
        <v>43318</v>
      </c>
      <c r="N4833" s="222" t="n">
        <f aca="false">M4833+E4833</f>
        <v>43318.7020486111</v>
      </c>
      <c r="O4833" s="0" t="n">
        <v>97.386</v>
      </c>
      <c r="P4833" s="0" t="n">
        <v>4.410033</v>
      </c>
      <c r="Q4833" s="0" t="s">
        <v>289</v>
      </c>
    </row>
    <row r="4834" customFormat="false" ht="15" hidden="false" customHeight="false" outlineLevel="0" collapsed="false">
      <c r="A4834" s="0" t="s">
        <v>3020</v>
      </c>
      <c r="B4834" s="0" t="s">
        <v>289</v>
      </c>
      <c r="C4834" s="0" t="s">
        <v>325</v>
      </c>
      <c r="D4834" s="0" t="n">
        <v>20180806</v>
      </c>
      <c r="E4834" s="0" t="s">
        <v>3224</v>
      </c>
      <c r="F4834" s="0" t="n">
        <v>25000</v>
      </c>
      <c r="G4834" s="0" t="n">
        <v>97.386</v>
      </c>
      <c r="H4834" s="0" t="n">
        <v>4.410033</v>
      </c>
      <c r="J4834" s="224" t="n">
        <f aca="false">ROUND(D4834/10000,0)</f>
        <v>2018</v>
      </c>
      <c r="K4834" s="224" t="n">
        <f aca="false">ROUND((D4834-J4834*10000)/100,0)</f>
        <v>8</v>
      </c>
      <c r="L4834" s="224" t="n">
        <f aca="false">D4834-J4834*10000-K4834*100</f>
        <v>6</v>
      </c>
      <c r="M4834" s="325" t="n">
        <f aca="false">DATE(J4834,K4834,L4834)</f>
        <v>43318</v>
      </c>
      <c r="N4834" s="222" t="n">
        <f aca="false">M4834+E4834</f>
        <v>43318.7020486111</v>
      </c>
      <c r="O4834" s="0" t="n">
        <v>97.386</v>
      </c>
      <c r="P4834" s="0" t="n">
        <v>4.410033</v>
      </c>
      <c r="Q4834" s="0" t="s">
        <v>289</v>
      </c>
    </row>
    <row r="4835" customFormat="false" ht="15" hidden="false" customHeight="false" outlineLevel="0" collapsed="false">
      <c r="A4835" s="0" t="s">
        <v>3020</v>
      </c>
      <c r="B4835" s="0" t="s">
        <v>289</v>
      </c>
      <c r="C4835" s="0" t="s">
        <v>325</v>
      </c>
      <c r="D4835" s="0" t="n">
        <v>20180806</v>
      </c>
      <c r="E4835" s="0" t="s">
        <v>3224</v>
      </c>
      <c r="F4835" s="0" t="n">
        <v>25000</v>
      </c>
      <c r="G4835" s="0" t="n">
        <v>97.386</v>
      </c>
      <c r="H4835" s="0" t="n">
        <v>4.410033</v>
      </c>
      <c r="J4835" s="224" t="n">
        <f aca="false">ROUND(D4835/10000,0)</f>
        <v>2018</v>
      </c>
      <c r="K4835" s="224" t="n">
        <f aca="false">ROUND((D4835-J4835*10000)/100,0)</f>
        <v>8</v>
      </c>
      <c r="L4835" s="224" t="n">
        <f aca="false">D4835-J4835*10000-K4835*100</f>
        <v>6</v>
      </c>
      <c r="M4835" s="325" t="n">
        <f aca="false">DATE(J4835,K4835,L4835)</f>
        <v>43318</v>
      </c>
      <c r="N4835" s="222" t="n">
        <f aca="false">M4835+E4835</f>
        <v>43318.7020486111</v>
      </c>
      <c r="O4835" s="0" t="n">
        <v>97.386</v>
      </c>
      <c r="P4835" s="0" t="n">
        <v>4.410033</v>
      </c>
      <c r="Q4835" s="0" t="s">
        <v>289</v>
      </c>
    </row>
    <row r="4836" customFormat="false" ht="15" hidden="false" customHeight="false" outlineLevel="0" collapsed="false">
      <c r="A4836" s="0" t="s">
        <v>3020</v>
      </c>
      <c r="B4836" s="0" t="s">
        <v>289</v>
      </c>
      <c r="C4836" s="0" t="s">
        <v>325</v>
      </c>
      <c r="D4836" s="0" t="n">
        <v>20180806</v>
      </c>
      <c r="E4836" s="0" t="s">
        <v>3224</v>
      </c>
      <c r="F4836" s="0" t="n">
        <v>25000</v>
      </c>
      <c r="G4836" s="0" t="n">
        <v>97.386</v>
      </c>
      <c r="H4836" s="0" t="n">
        <v>4.410033</v>
      </c>
      <c r="J4836" s="224" t="n">
        <f aca="false">ROUND(D4836/10000,0)</f>
        <v>2018</v>
      </c>
      <c r="K4836" s="224" t="n">
        <f aca="false">ROUND((D4836-J4836*10000)/100,0)</f>
        <v>8</v>
      </c>
      <c r="L4836" s="224" t="n">
        <f aca="false">D4836-J4836*10000-K4836*100</f>
        <v>6</v>
      </c>
      <c r="M4836" s="325" t="n">
        <f aca="false">DATE(J4836,K4836,L4836)</f>
        <v>43318</v>
      </c>
      <c r="N4836" s="222" t="n">
        <f aca="false">M4836+E4836</f>
        <v>43318.7020486111</v>
      </c>
      <c r="O4836" s="0" t="n">
        <v>97.386</v>
      </c>
      <c r="P4836" s="0" t="n">
        <v>4.410033</v>
      </c>
      <c r="Q4836" s="0" t="s">
        <v>289</v>
      </c>
    </row>
    <row r="4837" customFormat="false" ht="15" hidden="false" customHeight="false" outlineLevel="0" collapsed="false">
      <c r="A4837" s="0" t="s">
        <v>3020</v>
      </c>
      <c r="B4837" s="0" t="s">
        <v>289</v>
      </c>
      <c r="C4837" s="0" t="s">
        <v>325</v>
      </c>
      <c r="D4837" s="0" t="n">
        <v>20180806</v>
      </c>
      <c r="E4837" s="0" t="s">
        <v>3224</v>
      </c>
      <c r="F4837" s="0" t="n">
        <v>150000</v>
      </c>
      <c r="G4837" s="0" t="n">
        <v>97.386</v>
      </c>
      <c r="H4837" s="0" t="n">
        <v>4.410033</v>
      </c>
      <c r="J4837" s="224" t="n">
        <f aca="false">ROUND(D4837/10000,0)</f>
        <v>2018</v>
      </c>
      <c r="K4837" s="224" t="n">
        <f aca="false">ROUND((D4837-J4837*10000)/100,0)</f>
        <v>8</v>
      </c>
      <c r="L4837" s="224" t="n">
        <f aca="false">D4837-J4837*10000-K4837*100</f>
        <v>6</v>
      </c>
      <c r="M4837" s="325" t="n">
        <f aca="false">DATE(J4837,K4837,L4837)</f>
        <v>43318</v>
      </c>
      <c r="N4837" s="222" t="n">
        <f aca="false">M4837+E4837</f>
        <v>43318.7020486111</v>
      </c>
      <c r="O4837" s="0" t="n">
        <v>97.386</v>
      </c>
      <c r="P4837" s="0" t="n">
        <v>4.410033</v>
      </c>
      <c r="Q4837" s="0" t="s">
        <v>289</v>
      </c>
    </row>
    <row r="4838" customFormat="false" ht="15" hidden="false" customHeight="false" outlineLevel="0" collapsed="false">
      <c r="A4838" s="0" t="s">
        <v>3020</v>
      </c>
      <c r="B4838" s="0" t="s">
        <v>289</v>
      </c>
      <c r="C4838" s="0" t="s">
        <v>325</v>
      </c>
      <c r="D4838" s="0" t="n">
        <v>20180806</v>
      </c>
      <c r="E4838" s="0" t="s">
        <v>3224</v>
      </c>
      <c r="F4838" s="0" t="n">
        <v>25000</v>
      </c>
      <c r="G4838" s="0" t="n">
        <v>97.386</v>
      </c>
      <c r="H4838" s="0" t="n">
        <v>4.410033</v>
      </c>
      <c r="J4838" s="224" t="n">
        <f aca="false">ROUND(D4838/10000,0)</f>
        <v>2018</v>
      </c>
      <c r="K4838" s="224" t="n">
        <f aca="false">ROUND((D4838-J4838*10000)/100,0)</f>
        <v>8</v>
      </c>
      <c r="L4838" s="224" t="n">
        <f aca="false">D4838-J4838*10000-K4838*100</f>
        <v>6</v>
      </c>
      <c r="M4838" s="325" t="n">
        <f aca="false">DATE(J4838,K4838,L4838)</f>
        <v>43318</v>
      </c>
      <c r="N4838" s="222" t="n">
        <f aca="false">M4838+E4838</f>
        <v>43318.7020486111</v>
      </c>
      <c r="O4838" s="0" t="n">
        <v>97.386</v>
      </c>
      <c r="P4838" s="0" t="n">
        <v>4.410033</v>
      </c>
      <c r="Q4838" s="0" t="s">
        <v>289</v>
      </c>
    </row>
    <row r="4839" customFormat="false" ht="15" hidden="false" customHeight="false" outlineLevel="0" collapsed="false">
      <c r="A4839" s="0" t="s">
        <v>3020</v>
      </c>
      <c r="B4839" s="0" t="s">
        <v>289</v>
      </c>
      <c r="C4839" s="0" t="s">
        <v>325</v>
      </c>
      <c r="D4839" s="0" t="n">
        <v>20180806</v>
      </c>
      <c r="E4839" s="0" t="s">
        <v>3224</v>
      </c>
      <c r="F4839" s="0" t="n">
        <v>25000</v>
      </c>
      <c r="G4839" s="0" t="n">
        <v>97.386</v>
      </c>
      <c r="H4839" s="0" t="n">
        <v>4.410033</v>
      </c>
      <c r="J4839" s="224" t="n">
        <f aca="false">ROUND(D4839/10000,0)</f>
        <v>2018</v>
      </c>
      <c r="K4839" s="224" t="n">
        <f aca="false">ROUND((D4839-J4839*10000)/100,0)</f>
        <v>8</v>
      </c>
      <c r="L4839" s="224" t="n">
        <f aca="false">D4839-J4839*10000-K4839*100</f>
        <v>6</v>
      </c>
      <c r="M4839" s="325" t="n">
        <f aca="false">DATE(J4839,K4839,L4839)</f>
        <v>43318</v>
      </c>
      <c r="N4839" s="222" t="n">
        <f aca="false">M4839+E4839</f>
        <v>43318.7020486111</v>
      </c>
      <c r="O4839" s="0" t="n">
        <v>97.386</v>
      </c>
      <c r="P4839" s="0" t="n">
        <v>4.410033</v>
      </c>
      <c r="Q4839" s="0" t="s">
        <v>289</v>
      </c>
    </row>
    <row r="4840" customFormat="false" ht="15" hidden="false" customHeight="false" outlineLevel="0" collapsed="false">
      <c r="A4840" s="0" t="s">
        <v>3020</v>
      </c>
      <c r="B4840" s="0" t="s">
        <v>289</v>
      </c>
      <c r="C4840" s="0" t="s">
        <v>325</v>
      </c>
      <c r="D4840" s="0" t="n">
        <v>20180806</v>
      </c>
      <c r="E4840" s="0" t="s">
        <v>3224</v>
      </c>
      <c r="F4840" s="0" t="n">
        <v>50000</v>
      </c>
      <c r="G4840" s="0" t="n">
        <v>97.386</v>
      </c>
      <c r="H4840" s="0" t="n">
        <v>4.410033</v>
      </c>
      <c r="J4840" s="224" t="n">
        <f aca="false">ROUND(D4840/10000,0)</f>
        <v>2018</v>
      </c>
      <c r="K4840" s="224" t="n">
        <f aca="false">ROUND((D4840-J4840*10000)/100,0)</f>
        <v>8</v>
      </c>
      <c r="L4840" s="224" t="n">
        <f aca="false">D4840-J4840*10000-K4840*100</f>
        <v>6</v>
      </c>
      <c r="M4840" s="325" t="n">
        <f aca="false">DATE(J4840,K4840,L4840)</f>
        <v>43318</v>
      </c>
      <c r="N4840" s="222" t="n">
        <f aca="false">M4840+E4840</f>
        <v>43318.7020486111</v>
      </c>
      <c r="O4840" s="0" t="n">
        <v>97.386</v>
      </c>
      <c r="P4840" s="0" t="n">
        <v>4.410033</v>
      </c>
      <c r="Q4840" s="0" t="s">
        <v>289</v>
      </c>
    </row>
    <row r="4841" customFormat="false" ht="15" hidden="false" customHeight="false" outlineLevel="0" collapsed="false">
      <c r="A4841" s="0" t="s">
        <v>3020</v>
      </c>
      <c r="B4841" s="0" t="s">
        <v>289</v>
      </c>
      <c r="C4841" s="0" t="s">
        <v>325</v>
      </c>
      <c r="D4841" s="0" t="n">
        <v>20180806</v>
      </c>
      <c r="E4841" s="0" t="s">
        <v>3224</v>
      </c>
      <c r="F4841" s="0" t="n">
        <v>50000</v>
      </c>
      <c r="G4841" s="0" t="n">
        <v>97.386</v>
      </c>
      <c r="H4841" s="0" t="n">
        <v>4.410033</v>
      </c>
      <c r="J4841" s="224" t="n">
        <f aca="false">ROUND(D4841/10000,0)</f>
        <v>2018</v>
      </c>
      <c r="K4841" s="224" t="n">
        <f aca="false">ROUND((D4841-J4841*10000)/100,0)</f>
        <v>8</v>
      </c>
      <c r="L4841" s="224" t="n">
        <f aca="false">D4841-J4841*10000-K4841*100</f>
        <v>6</v>
      </c>
      <c r="M4841" s="325" t="n">
        <f aca="false">DATE(J4841,K4841,L4841)</f>
        <v>43318</v>
      </c>
      <c r="N4841" s="222" t="n">
        <f aca="false">M4841+E4841</f>
        <v>43318.7020486111</v>
      </c>
      <c r="O4841" s="0" t="n">
        <v>97.386</v>
      </c>
      <c r="P4841" s="0" t="n">
        <v>4.410033</v>
      </c>
      <c r="Q4841" s="0" t="s">
        <v>289</v>
      </c>
    </row>
    <row r="4842" customFormat="false" ht="15" hidden="false" customHeight="false" outlineLevel="0" collapsed="false">
      <c r="A4842" s="0" t="s">
        <v>3020</v>
      </c>
      <c r="B4842" s="0" t="s">
        <v>289</v>
      </c>
      <c r="C4842" s="0" t="s">
        <v>325</v>
      </c>
      <c r="D4842" s="0" t="n">
        <v>20180806</v>
      </c>
      <c r="E4842" s="0" t="s">
        <v>3224</v>
      </c>
      <c r="F4842" s="0" t="n">
        <v>75000</v>
      </c>
      <c r="G4842" s="0" t="n">
        <v>97.386</v>
      </c>
      <c r="H4842" s="0" t="n">
        <v>4.410033</v>
      </c>
      <c r="J4842" s="224" t="n">
        <f aca="false">ROUND(D4842/10000,0)</f>
        <v>2018</v>
      </c>
      <c r="K4842" s="224" t="n">
        <f aca="false">ROUND((D4842-J4842*10000)/100,0)</f>
        <v>8</v>
      </c>
      <c r="L4842" s="224" t="n">
        <f aca="false">D4842-J4842*10000-K4842*100</f>
        <v>6</v>
      </c>
      <c r="M4842" s="325" t="n">
        <f aca="false">DATE(J4842,K4842,L4842)</f>
        <v>43318</v>
      </c>
      <c r="N4842" s="222" t="n">
        <f aca="false">M4842+E4842</f>
        <v>43318.7020486111</v>
      </c>
      <c r="O4842" s="0" t="n">
        <v>97.386</v>
      </c>
      <c r="P4842" s="0" t="n">
        <v>4.410033</v>
      </c>
      <c r="Q4842" s="0" t="s">
        <v>289</v>
      </c>
    </row>
    <row r="4843" customFormat="false" ht="15" hidden="false" customHeight="false" outlineLevel="0" collapsed="false">
      <c r="A4843" s="0" t="s">
        <v>3020</v>
      </c>
      <c r="B4843" s="0" t="s">
        <v>289</v>
      </c>
      <c r="C4843" s="0" t="s">
        <v>325</v>
      </c>
      <c r="D4843" s="0" t="n">
        <v>20180806</v>
      </c>
      <c r="E4843" s="0" t="s">
        <v>3224</v>
      </c>
      <c r="F4843" s="0" t="n">
        <v>25000</v>
      </c>
      <c r="G4843" s="0" t="n">
        <v>97.386</v>
      </c>
      <c r="H4843" s="0" t="n">
        <v>4.410033</v>
      </c>
      <c r="J4843" s="224" t="n">
        <f aca="false">ROUND(D4843/10000,0)</f>
        <v>2018</v>
      </c>
      <c r="K4843" s="224" t="n">
        <f aca="false">ROUND((D4843-J4843*10000)/100,0)</f>
        <v>8</v>
      </c>
      <c r="L4843" s="224" t="n">
        <f aca="false">D4843-J4843*10000-K4843*100</f>
        <v>6</v>
      </c>
      <c r="M4843" s="325" t="n">
        <f aca="false">DATE(J4843,K4843,L4843)</f>
        <v>43318</v>
      </c>
      <c r="N4843" s="222" t="n">
        <f aca="false">M4843+E4843</f>
        <v>43318.7020486111</v>
      </c>
      <c r="O4843" s="0" t="n">
        <v>97.386</v>
      </c>
      <c r="P4843" s="0" t="n">
        <v>4.410033</v>
      </c>
      <c r="Q4843" s="0" t="s">
        <v>289</v>
      </c>
    </row>
    <row r="4844" customFormat="false" ht="15" hidden="false" customHeight="false" outlineLevel="0" collapsed="false">
      <c r="A4844" s="0" t="s">
        <v>3020</v>
      </c>
      <c r="B4844" s="0" t="s">
        <v>289</v>
      </c>
      <c r="C4844" s="0" t="s">
        <v>325</v>
      </c>
      <c r="D4844" s="0" t="n">
        <v>20180806</v>
      </c>
      <c r="E4844" s="0" t="s">
        <v>3224</v>
      </c>
      <c r="F4844" s="0" t="n">
        <v>25000</v>
      </c>
      <c r="G4844" s="0" t="n">
        <v>97.386</v>
      </c>
      <c r="H4844" s="0" t="n">
        <v>4.410033</v>
      </c>
      <c r="J4844" s="224" t="n">
        <f aca="false">ROUND(D4844/10000,0)</f>
        <v>2018</v>
      </c>
      <c r="K4844" s="224" t="n">
        <f aca="false">ROUND((D4844-J4844*10000)/100,0)</f>
        <v>8</v>
      </c>
      <c r="L4844" s="224" t="n">
        <f aca="false">D4844-J4844*10000-K4844*100</f>
        <v>6</v>
      </c>
      <c r="M4844" s="325" t="n">
        <f aca="false">DATE(J4844,K4844,L4844)</f>
        <v>43318</v>
      </c>
      <c r="N4844" s="222" t="n">
        <f aca="false">M4844+E4844</f>
        <v>43318.7020486111</v>
      </c>
      <c r="O4844" s="0" t="n">
        <v>97.386</v>
      </c>
      <c r="P4844" s="0" t="n">
        <v>4.410033</v>
      </c>
      <c r="Q4844" s="0" t="s">
        <v>289</v>
      </c>
    </row>
    <row r="4845" customFormat="false" ht="15" hidden="false" customHeight="false" outlineLevel="0" collapsed="false">
      <c r="A4845" s="0" t="s">
        <v>3020</v>
      </c>
      <c r="B4845" s="0" t="s">
        <v>289</v>
      </c>
      <c r="C4845" s="0" t="s">
        <v>325</v>
      </c>
      <c r="D4845" s="0" t="n">
        <v>20180806</v>
      </c>
      <c r="E4845" s="0" t="s">
        <v>3224</v>
      </c>
      <c r="F4845" s="0" t="n">
        <v>25000</v>
      </c>
      <c r="G4845" s="0" t="n">
        <v>97.386</v>
      </c>
      <c r="H4845" s="0" t="n">
        <v>4.410033</v>
      </c>
      <c r="J4845" s="224" t="n">
        <f aca="false">ROUND(D4845/10000,0)</f>
        <v>2018</v>
      </c>
      <c r="K4845" s="224" t="n">
        <f aca="false">ROUND((D4845-J4845*10000)/100,0)</f>
        <v>8</v>
      </c>
      <c r="L4845" s="224" t="n">
        <f aca="false">D4845-J4845*10000-K4845*100</f>
        <v>6</v>
      </c>
      <c r="M4845" s="325" t="n">
        <f aca="false">DATE(J4845,K4845,L4845)</f>
        <v>43318</v>
      </c>
      <c r="N4845" s="222" t="n">
        <f aca="false">M4845+E4845</f>
        <v>43318.7020486111</v>
      </c>
      <c r="O4845" s="0" t="n">
        <v>97.386</v>
      </c>
      <c r="P4845" s="0" t="n">
        <v>4.410033</v>
      </c>
      <c r="Q4845" s="0" t="s">
        <v>289</v>
      </c>
    </row>
    <row r="4846" customFormat="false" ht="15" hidden="false" customHeight="false" outlineLevel="0" collapsed="false">
      <c r="A4846" s="0" t="s">
        <v>3020</v>
      </c>
      <c r="B4846" s="0" t="s">
        <v>289</v>
      </c>
      <c r="C4846" s="0" t="s">
        <v>325</v>
      </c>
      <c r="D4846" s="0" t="n">
        <v>20180806</v>
      </c>
      <c r="E4846" s="0" t="s">
        <v>3224</v>
      </c>
      <c r="F4846" s="0" t="n">
        <v>125000</v>
      </c>
      <c r="G4846" s="0" t="n">
        <v>97.386</v>
      </c>
      <c r="H4846" s="0" t="n">
        <v>4.410033</v>
      </c>
      <c r="J4846" s="224" t="n">
        <f aca="false">ROUND(D4846/10000,0)</f>
        <v>2018</v>
      </c>
      <c r="K4846" s="224" t="n">
        <f aca="false">ROUND((D4846-J4846*10000)/100,0)</f>
        <v>8</v>
      </c>
      <c r="L4846" s="224" t="n">
        <f aca="false">D4846-J4846*10000-K4846*100</f>
        <v>6</v>
      </c>
      <c r="M4846" s="325" t="n">
        <f aca="false">DATE(J4846,K4846,L4846)</f>
        <v>43318</v>
      </c>
      <c r="N4846" s="222" t="n">
        <f aca="false">M4846+E4846</f>
        <v>43318.7020486111</v>
      </c>
      <c r="O4846" s="0" t="n">
        <v>97.386</v>
      </c>
      <c r="P4846" s="0" t="n">
        <v>4.410033</v>
      </c>
      <c r="Q4846" s="0" t="s">
        <v>289</v>
      </c>
    </row>
    <row r="4847" customFormat="false" ht="15" hidden="false" customHeight="false" outlineLevel="0" collapsed="false">
      <c r="A4847" s="0" t="s">
        <v>3020</v>
      </c>
      <c r="B4847" s="0" t="s">
        <v>289</v>
      </c>
      <c r="C4847" s="0" t="s">
        <v>325</v>
      </c>
      <c r="D4847" s="0" t="n">
        <v>20180806</v>
      </c>
      <c r="E4847" s="0" t="s">
        <v>3224</v>
      </c>
      <c r="F4847" s="0" t="n">
        <v>300000</v>
      </c>
      <c r="G4847" s="0" t="n">
        <v>97.386</v>
      </c>
      <c r="H4847" s="0" t="n">
        <v>4.410033</v>
      </c>
      <c r="J4847" s="224" t="n">
        <f aca="false">ROUND(D4847/10000,0)</f>
        <v>2018</v>
      </c>
      <c r="K4847" s="224" t="n">
        <f aca="false">ROUND((D4847-J4847*10000)/100,0)</f>
        <v>8</v>
      </c>
      <c r="L4847" s="224" t="n">
        <f aca="false">D4847-J4847*10000-K4847*100</f>
        <v>6</v>
      </c>
      <c r="M4847" s="325" t="n">
        <f aca="false">DATE(J4847,K4847,L4847)</f>
        <v>43318</v>
      </c>
      <c r="N4847" s="222" t="n">
        <f aca="false">M4847+E4847</f>
        <v>43318.7020486111</v>
      </c>
      <c r="O4847" s="0" t="n">
        <v>97.386</v>
      </c>
      <c r="P4847" s="0" t="n">
        <v>4.410033</v>
      </c>
      <c r="Q4847" s="0" t="s">
        <v>289</v>
      </c>
    </row>
    <row r="4848" customFormat="false" ht="15" hidden="false" customHeight="false" outlineLevel="0" collapsed="false">
      <c r="A4848" s="0" t="s">
        <v>3020</v>
      </c>
      <c r="B4848" s="0" t="s">
        <v>289</v>
      </c>
      <c r="C4848" s="0" t="s">
        <v>325</v>
      </c>
      <c r="D4848" s="0" t="n">
        <v>20180806</v>
      </c>
      <c r="E4848" s="0" t="s">
        <v>3224</v>
      </c>
      <c r="F4848" s="0" t="n">
        <v>50000</v>
      </c>
      <c r="G4848" s="0" t="n">
        <v>97.386</v>
      </c>
      <c r="H4848" s="0" t="n">
        <v>4.410033</v>
      </c>
      <c r="J4848" s="224" t="n">
        <f aca="false">ROUND(D4848/10000,0)</f>
        <v>2018</v>
      </c>
      <c r="K4848" s="224" t="n">
        <f aca="false">ROUND((D4848-J4848*10000)/100,0)</f>
        <v>8</v>
      </c>
      <c r="L4848" s="224" t="n">
        <f aca="false">D4848-J4848*10000-K4848*100</f>
        <v>6</v>
      </c>
      <c r="M4848" s="325" t="n">
        <f aca="false">DATE(J4848,K4848,L4848)</f>
        <v>43318</v>
      </c>
      <c r="N4848" s="222" t="n">
        <f aca="false">M4848+E4848</f>
        <v>43318.7020486111</v>
      </c>
      <c r="O4848" s="0" t="n">
        <v>97.386</v>
      </c>
      <c r="P4848" s="0" t="n">
        <v>4.410033</v>
      </c>
      <c r="Q4848" s="0" t="s">
        <v>289</v>
      </c>
    </row>
    <row r="4849" customFormat="false" ht="15" hidden="false" customHeight="false" outlineLevel="0" collapsed="false">
      <c r="A4849" s="0" t="s">
        <v>3020</v>
      </c>
      <c r="B4849" s="0" t="s">
        <v>289</v>
      </c>
      <c r="C4849" s="0" t="s">
        <v>325</v>
      </c>
      <c r="D4849" s="0" t="n">
        <v>20180806</v>
      </c>
      <c r="E4849" s="0" t="s">
        <v>3224</v>
      </c>
      <c r="F4849" s="0" t="n">
        <v>75000</v>
      </c>
      <c r="G4849" s="0" t="n">
        <v>97.386</v>
      </c>
      <c r="H4849" s="0" t="n">
        <v>4.410033</v>
      </c>
      <c r="J4849" s="224" t="n">
        <f aca="false">ROUND(D4849/10000,0)</f>
        <v>2018</v>
      </c>
      <c r="K4849" s="224" t="n">
        <f aca="false">ROUND((D4849-J4849*10000)/100,0)</f>
        <v>8</v>
      </c>
      <c r="L4849" s="224" t="n">
        <f aca="false">D4849-J4849*10000-K4849*100</f>
        <v>6</v>
      </c>
      <c r="M4849" s="325" t="n">
        <f aca="false">DATE(J4849,K4849,L4849)</f>
        <v>43318</v>
      </c>
      <c r="N4849" s="222" t="n">
        <f aca="false">M4849+E4849</f>
        <v>43318.7020486111</v>
      </c>
      <c r="O4849" s="0" t="n">
        <v>97.386</v>
      </c>
      <c r="P4849" s="0" t="n">
        <v>4.410033</v>
      </c>
      <c r="Q4849" s="0" t="s">
        <v>289</v>
      </c>
    </row>
    <row r="4850" customFormat="false" ht="15" hidden="false" customHeight="false" outlineLevel="0" collapsed="false">
      <c r="A4850" s="0" t="s">
        <v>3020</v>
      </c>
      <c r="B4850" s="0" t="s">
        <v>289</v>
      </c>
      <c r="C4850" s="0" t="s">
        <v>325</v>
      </c>
      <c r="D4850" s="0" t="n">
        <v>20180806</v>
      </c>
      <c r="E4850" s="0" t="s">
        <v>3224</v>
      </c>
      <c r="F4850" s="0" t="n">
        <v>50000</v>
      </c>
      <c r="G4850" s="0" t="n">
        <v>97.386</v>
      </c>
      <c r="H4850" s="0" t="n">
        <v>4.410033</v>
      </c>
      <c r="J4850" s="224" t="n">
        <f aca="false">ROUND(D4850/10000,0)</f>
        <v>2018</v>
      </c>
      <c r="K4850" s="224" t="n">
        <f aca="false">ROUND((D4850-J4850*10000)/100,0)</f>
        <v>8</v>
      </c>
      <c r="L4850" s="224" t="n">
        <f aca="false">D4850-J4850*10000-K4850*100</f>
        <v>6</v>
      </c>
      <c r="M4850" s="325" t="n">
        <f aca="false">DATE(J4850,K4850,L4850)</f>
        <v>43318</v>
      </c>
      <c r="N4850" s="222" t="n">
        <f aca="false">M4850+E4850</f>
        <v>43318.7020486111</v>
      </c>
      <c r="O4850" s="0" t="n">
        <v>97.386</v>
      </c>
      <c r="P4850" s="0" t="n">
        <v>4.410033</v>
      </c>
      <c r="Q4850" s="0" t="s">
        <v>289</v>
      </c>
    </row>
    <row r="4851" customFormat="false" ht="15" hidden="false" customHeight="false" outlineLevel="0" collapsed="false">
      <c r="A4851" s="0" t="s">
        <v>3020</v>
      </c>
      <c r="B4851" s="0" t="s">
        <v>289</v>
      </c>
      <c r="C4851" s="0" t="s">
        <v>325</v>
      </c>
      <c r="D4851" s="0" t="n">
        <v>20180806</v>
      </c>
      <c r="E4851" s="0" t="s">
        <v>3224</v>
      </c>
      <c r="F4851" s="0" t="n">
        <v>75000</v>
      </c>
      <c r="G4851" s="0" t="n">
        <v>97.386</v>
      </c>
      <c r="H4851" s="0" t="n">
        <v>4.410033</v>
      </c>
      <c r="J4851" s="224" t="n">
        <f aca="false">ROUND(D4851/10000,0)</f>
        <v>2018</v>
      </c>
      <c r="K4851" s="224" t="n">
        <f aca="false">ROUND((D4851-J4851*10000)/100,0)</f>
        <v>8</v>
      </c>
      <c r="L4851" s="224" t="n">
        <f aca="false">D4851-J4851*10000-K4851*100</f>
        <v>6</v>
      </c>
      <c r="M4851" s="325" t="n">
        <f aca="false">DATE(J4851,K4851,L4851)</f>
        <v>43318</v>
      </c>
      <c r="N4851" s="222" t="n">
        <f aca="false">M4851+E4851</f>
        <v>43318.7020486111</v>
      </c>
      <c r="O4851" s="0" t="n">
        <v>97.386</v>
      </c>
      <c r="P4851" s="0" t="n">
        <v>4.410033</v>
      </c>
      <c r="Q4851" s="0" t="s">
        <v>289</v>
      </c>
    </row>
    <row r="4852" customFormat="false" ht="15" hidden="false" customHeight="false" outlineLevel="0" collapsed="false">
      <c r="A4852" s="0" t="s">
        <v>3020</v>
      </c>
      <c r="B4852" s="0" t="s">
        <v>289</v>
      </c>
      <c r="C4852" s="0" t="s">
        <v>325</v>
      </c>
      <c r="D4852" s="0" t="n">
        <v>20180806</v>
      </c>
      <c r="E4852" s="0" t="s">
        <v>3224</v>
      </c>
      <c r="F4852" s="0" t="n">
        <v>25000</v>
      </c>
      <c r="G4852" s="0" t="n">
        <v>97.386</v>
      </c>
      <c r="H4852" s="0" t="n">
        <v>4.410033</v>
      </c>
      <c r="J4852" s="224" t="n">
        <f aca="false">ROUND(D4852/10000,0)</f>
        <v>2018</v>
      </c>
      <c r="K4852" s="224" t="n">
        <f aca="false">ROUND((D4852-J4852*10000)/100,0)</f>
        <v>8</v>
      </c>
      <c r="L4852" s="224" t="n">
        <f aca="false">D4852-J4852*10000-K4852*100</f>
        <v>6</v>
      </c>
      <c r="M4852" s="325" t="n">
        <f aca="false">DATE(J4852,K4852,L4852)</f>
        <v>43318</v>
      </c>
      <c r="N4852" s="222" t="n">
        <f aca="false">M4852+E4852</f>
        <v>43318.7020486111</v>
      </c>
      <c r="O4852" s="0" t="n">
        <v>97.386</v>
      </c>
      <c r="P4852" s="0" t="n">
        <v>4.410033</v>
      </c>
      <c r="Q4852" s="0" t="s">
        <v>289</v>
      </c>
    </row>
    <row r="4853" customFormat="false" ht="15" hidden="false" customHeight="false" outlineLevel="0" collapsed="false">
      <c r="A4853" s="0" t="s">
        <v>3020</v>
      </c>
      <c r="B4853" s="0" t="s">
        <v>289</v>
      </c>
      <c r="C4853" s="0" t="s">
        <v>325</v>
      </c>
      <c r="D4853" s="0" t="n">
        <v>20180806</v>
      </c>
      <c r="E4853" s="0" t="s">
        <v>3224</v>
      </c>
      <c r="F4853" s="0" t="n">
        <v>125000</v>
      </c>
      <c r="G4853" s="0" t="n">
        <v>97.386</v>
      </c>
      <c r="H4853" s="0" t="n">
        <v>4.410033</v>
      </c>
      <c r="J4853" s="224" t="n">
        <f aca="false">ROUND(D4853/10000,0)</f>
        <v>2018</v>
      </c>
      <c r="K4853" s="224" t="n">
        <f aca="false">ROUND((D4853-J4853*10000)/100,0)</f>
        <v>8</v>
      </c>
      <c r="L4853" s="224" t="n">
        <f aca="false">D4853-J4853*10000-K4853*100</f>
        <v>6</v>
      </c>
      <c r="M4853" s="325" t="n">
        <f aca="false">DATE(J4853,K4853,L4853)</f>
        <v>43318</v>
      </c>
      <c r="N4853" s="222" t="n">
        <f aca="false">M4853+E4853</f>
        <v>43318.7020486111</v>
      </c>
      <c r="O4853" s="0" t="n">
        <v>97.386</v>
      </c>
      <c r="P4853" s="0" t="n">
        <v>4.410033</v>
      </c>
      <c r="Q4853" s="0" t="s">
        <v>289</v>
      </c>
    </row>
    <row r="4854" customFormat="false" ht="15" hidden="false" customHeight="false" outlineLevel="0" collapsed="false">
      <c r="A4854" s="0" t="s">
        <v>3020</v>
      </c>
      <c r="B4854" s="0" t="s">
        <v>289</v>
      </c>
      <c r="C4854" s="0" t="s">
        <v>325</v>
      </c>
      <c r="D4854" s="0" t="n">
        <v>20180806</v>
      </c>
      <c r="E4854" s="0" t="s">
        <v>3224</v>
      </c>
      <c r="F4854" s="0" t="n">
        <v>75000</v>
      </c>
      <c r="G4854" s="0" t="n">
        <v>97.386</v>
      </c>
      <c r="H4854" s="0" t="n">
        <v>4.410033</v>
      </c>
      <c r="J4854" s="224" t="n">
        <f aca="false">ROUND(D4854/10000,0)</f>
        <v>2018</v>
      </c>
      <c r="K4854" s="224" t="n">
        <f aca="false">ROUND((D4854-J4854*10000)/100,0)</f>
        <v>8</v>
      </c>
      <c r="L4854" s="224" t="n">
        <f aca="false">D4854-J4854*10000-K4854*100</f>
        <v>6</v>
      </c>
      <c r="M4854" s="325" t="n">
        <f aca="false">DATE(J4854,K4854,L4854)</f>
        <v>43318</v>
      </c>
      <c r="N4854" s="222" t="n">
        <f aca="false">M4854+E4854</f>
        <v>43318.7020486111</v>
      </c>
      <c r="O4854" s="0" t="n">
        <v>97.386</v>
      </c>
      <c r="P4854" s="0" t="n">
        <v>4.410033</v>
      </c>
      <c r="Q4854" s="0" t="s">
        <v>289</v>
      </c>
    </row>
    <row r="4855" customFormat="false" ht="15" hidden="false" customHeight="false" outlineLevel="0" collapsed="false">
      <c r="A4855" s="0" t="s">
        <v>3020</v>
      </c>
      <c r="B4855" s="0" t="s">
        <v>289</v>
      </c>
      <c r="C4855" s="0" t="s">
        <v>325</v>
      </c>
      <c r="D4855" s="0" t="n">
        <v>20180806</v>
      </c>
      <c r="E4855" s="0" t="s">
        <v>3224</v>
      </c>
      <c r="F4855" s="0" t="n">
        <v>25000</v>
      </c>
      <c r="G4855" s="0" t="n">
        <v>97.386</v>
      </c>
      <c r="H4855" s="0" t="n">
        <v>4.410033</v>
      </c>
      <c r="J4855" s="224" t="n">
        <f aca="false">ROUND(D4855/10000,0)</f>
        <v>2018</v>
      </c>
      <c r="K4855" s="224" t="n">
        <f aca="false">ROUND((D4855-J4855*10000)/100,0)</f>
        <v>8</v>
      </c>
      <c r="L4855" s="224" t="n">
        <f aca="false">D4855-J4855*10000-K4855*100</f>
        <v>6</v>
      </c>
      <c r="M4855" s="325" t="n">
        <f aca="false">DATE(J4855,K4855,L4855)</f>
        <v>43318</v>
      </c>
      <c r="N4855" s="222" t="n">
        <f aca="false">M4855+E4855</f>
        <v>43318.7020486111</v>
      </c>
      <c r="O4855" s="0" t="n">
        <v>97.386</v>
      </c>
      <c r="P4855" s="0" t="n">
        <v>4.410033</v>
      </c>
      <c r="Q4855" s="0" t="s">
        <v>289</v>
      </c>
    </row>
    <row r="4856" customFormat="false" ht="15" hidden="false" customHeight="false" outlineLevel="0" collapsed="false">
      <c r="A4856" s="0" t="s">
        <v>3020</v>
      </c>
      <c r="B4856" s="0" t="s">
        <v>289</v>
      </c>
      <c r="C4856" s="0" t="s">
        <v>325</v>
      </c>
      <c r="D4856" s="0" t="n">
        <v>20180806</v>
      </c>
      <c r="E4856" s="0" t="s">
        <v>3224</v>
      </c>
      <c r="F4856" s="0" t="n">
        <v>275000</v>
      </c>
      <c r="G4856" s="0" t="n">
        <v>97.386</v>
      </c>
      <c r="H4856" s="0" t="n">
        <v>4.410033</v>
      </c>
      <c r="J4856" s="224" t="n">
        <f aca="false">ROUND(D4856/10000,0)</f>
        <v>2018</v>
      </c>
      <c r="K4856" s="224" t="n">
        <f aca="false">ROUND((D4856-J4856*10000)/100,0)</f>
        <v>8</v>
      </c>
      <c r="L4856" s="224" t="n">
        <f aca="false">D4856-J4856*10000-K4856*100</f>
        <v>6</v>
      </c>
      <c r="M4856" s="325" t="n">
        <f aca="false">DATE(J4856,K4856,L4856)</f>
        <v>43318</v>
      </c>
      <c r="N4856" s="222" t="n">
        <f aca="false">M4856+E4856</f>
        <v>43318.7020486111</v>
      </c>
      <c r="O4856" s="0" t="n">
        <v>97.386</v>
      </c>
      <c r="P4856" s="0" t="n">
        <v>4.410033</v>
      </c>
      <c r="Q4856" s="0" t="s">
        <v>289</v>
      </c>
    </row>
    <row r="4857" customFormat="false" ht="15" hidden="false" customHeight="false" outlineLevel="0" collapsed="false">
      <c r="A4857" s="0" t="s">
        <v>3020</v>
      </c>
      <c r="B4857" s="0" t="s">
        <v>289</v>
      </c>
      <c r="C4857" s="0" t="s">
        <v>325</v>
      </c>
      <c r="D4857" s="0" t="n">
        <v>20180806</v>
      </c>
      <c r="E4857" s="0" t="s">
        <v>3224</v>
      </c>
      <c r="F4857" s="0" t="n">
        <v>25000</v>
      </c>
      <c r="G4857" s="0" t="n">
        <v>97.386</v>
      </c>
      <c r="H4857" s="0" t="n">
        <v>4.410033</v>
      </c>
      <c r="J4857" s="224" t="n">
        <f aca="false">ROUND(D4857/10000,0)</f>
        <v>2018</v>
      </c>
      <c r="K4857" s="224" t="n">
        <f aca="false">ROUND((D4857-J4857*10000)/100,0)</f>
        <v>8</v>
      </c>
      <c r="L4857" s="224" t="n">
        <f aca="false">D4857-J4857*10000-K4857*100</f>
        <v>6</v>
      </c>
      <c r="M4857" s="325" t="n">
        <f aca="false">DATE(J4857,K4857,L4857)</f>
        <v>43318</v>
      </c>
      <c r="N4857" s="222" t="n">
        <f aca="false">M4857+E4857</f>
        <v>43318.7020486111</v>
      </c>
      <c r="O4857" s="0" t="n">
        <v>97.386</v>
      </c>
      <c r="P4857" s="0" t="n">
        <v>4.410033</v>
      </c>
      <c r="Q4857" s="0" t="s">
        <v>289</v>
      </c>
    </row>
    <row r="4858" customFormat="false" ht="15" hidden="false" customHeight="false" outlineLevel="0" collapsed="false">
      <c r="A4858" s="0" t="s">
        <v>3020</v>
      </c>
      <c r="B4858" s="0" t="s">
        <v>289</v>
      </c>
      <c r="C4858" s="0" t="s">
        <v>325</v>
      </c>
      <c r="D4858" s="0" t="n">
        <v>20180806</v>
      </c>
      <c r="E4858" s="0" t="s">
        <v>3224</v>
      </c>
      <c r="F4858" s="0" t="n">
        <v>25000</v>
      </c>
      <c r="G4858" s="0" t="n">
        <v>97.386</v>
      </c>
      <c r="H4858" s="0" t="n">
        <v>4.410033</v>
      </c>
      <c r="J4858" s="224" t="n">
        <f aca="false">ROUND(D4858/10000,0)</f>
        <v>2018</v>
      </c>
      <c r="K4858" s="224" t="n">
        <f aca="false">ROUND((D4858-J4858*10000)/100,0)</f>
        <v>8</v>
      </c>
      <c r="L4858" s="224" t="n">
        <f aca="false">D4858-J4858*10000-K4858*100</f>
        <v>6</v>
      </c>
      <c r="M4858" s="325" t="n">
        <f aca="false">DATE(J4858,K4858,L4858)</f>
        <v>43318</v>
      </c>
      <c r="N4858" s="222" t="n">
        <f aca="false">M4858+E4858</f>
        <v>43318.7020486111</v>
      </c>
      <c r="O4858" s="0" t="n">
        <v>97.386</v>
      </c>
      <c r="P4858" s="0" t="n">
        <v>4.410033</v>
      </c>
      <c r="Q4858" s="0" t="s">
        <v>289</v>
      </c>
    </row>
    <row r="4859" customFormat="false" ht="15" hidden="false" customHeight="false" outlineLevel="0" collapsed="false">
      <c r="A4859" s="0" t="s">
        <v>3020</v>
      </c>
      <c r="B4859" s="0" t="s">
        <v>289</v>
      </c>
      <c r="C4859" s="0" t="s">
        <v>325</v>
      </c>
      <c r="D4859" s="0" t="n">
        <v>20180806</v>
      </c>
      <c r="E4859" s="0" t="s">
        <v>3224</v>
      </c>
      <c r="F4859" s="0" t="n">
        <v>125000</v>
      </c>
      <c r="G4859" s="0" t="n">
        <v>97.386</v>
      </c>
      <c r="H4859" s="0" t="n">
        <v>4.410033</v>
      </c>
      <c r="J4859" s="224" t="n">
        <f aca="false">ROUND(D4859/10000,0)</f>
        <v>2018</v>
      </c>
      <c r="K4859" s="224" t="n">
        <f aca="false">ROUND((D4859-J4859*10000)/100,0)</f>
        <v>8</v>
      </c>
      <c r="L4859" s="224" t="n">
        <f aca="false">D4859-J4859*10000-K4859*100</f>
        <v>6</v>
      </c>
      <c r="M4859" s="325" t="n">
        <f aca="false">DATE(J4859,K4859,L4859)</f>
        <v>43318</v>
      </c>
      <c r="N4859" s="222" t="n">
        <f aca="false">M4859+E4859</f>
        <v>43318.7020486111</v>
      </c>
      <c r="O4859" s="0" t="n">
        <v>97.386</v>
      </c>
      <c r="P4859" s="0" t="n">
        <v>4.410033</v>
      </c>
      <c r="Q4859" s="0" t="s">
        <v>289</v>
      </c>
    </row>
    <row r="4860" customFormat="false" ht="15" hidden="false" customHeight="false" outlineLevel="0" collapsed="false">
      <c r="A4860" s="0" t="s">
        <v>3020</v>
      </c>
      <c r="B4860" s="0" t="s">
        <v>289</v>
      </c>
      <c r="C4860" s="0" t="s">
        <v>325</v>
      </c>
      <c r="D4860" s="0" t="n">
        <v>20180806</v>
      </c>
      <c r="E4860" s="0" t="s">
        <v>3224</v>
      </c>
      <c r="F4860" s="0" t="n">
        <v>150000</v>
      </c>
      <c r="G4860" s="0" t="n">
        <v>97.386</v>
      </c>
      <c r="H4860" s="0" t="n">
        <v>4.410033</v>
      </c>
      <c r="J4860" s="224" t="n">
        <f aca="false">ROUND(D4860/10000,0)</f>
        <v>2018</v>
      </c>
      <c r="K4860" s="224" t="n">
        <f aca="false">ROUND((D4860-J4860*10000)/100,0)</f>
        <v>8</v>
      </c>
      <c r="L4860" s="224" t="n">
        <f aca="false">D4860-J4860*10000-K4860*100</f>
        <v>6</v>
      </c>
      <c r="M4860" s="325" t="n">
        <f aca="false">DATE(J4860,K4860,L4860)</f>
        <v>43318</v>
      </c>
      <c r="N4860" s="222" t="n">
        <f aca="false">M4860+E4860</f>
        <v>43318.7020486111</v>
      </c>
      <c r="O4860" s="0" t="n">
        <v>97.386</v>
      </c>
      <c r="P4860" s="0" t="n">
        <v>4.410033</v>
      </c>
      <c r="Q4860" s="0" t="s">
        <v>289</v>
      </c>
    </row>
    <row r="4861" customFormat="false" ht="15" hidden="false" customHeight="false" outlineLevel="0" collapsed="false">
      <c r="A4861" s="0" t="s">
        <v>3020</v>
      </c>
      <c r="B4861" s="0" t="s">
        <v>289</v>
      </c>
      <c r="C4861" s="0" t="s">
        <v>325</v>
      </c>
      <c r="D4861" s="0" t="n">
        <v>20180806</v>
      </c>
      <c r="E4861" s="0" t="s">
        <v>3224</v>
      </c>
      <c r="F4861" s="0" t="n">
        <v>25000</v>
      </c>
      <c r="G4861" s="0" t="n">
        <v>97.386</v>
      </c>
      <c r="H4861" s="0" t="n">
        <v>4.410033</v>
      </c>
      <c r="J4861" s="224" t="n">
        <f aca="false">ROUND(D4861/10000,0)</f>
        <v>2018</v>
      </c>
      <c r="K4861" s="224" t="n">
        <f aca="false">ROUND((D4861-J4861*10000)/100,0)</f>
        <v>8</v>
      </c>
      <c r="L4861" s="224" t="n">
        <f aca="false">D4861-J4861*10000-K4861*100</f>
        <v>6</v>
      </c>
      <c r="M4861" s="325" t="n">
        <f aca="false">DATE(J4861,K4861,L4861)</f>
        <v>43318</v>
      </c>
      <c r="N4861" s="222" t="n">
        <f aca="false">M4861+E4861</f>
        <v>43318.7020486111</v>
      </c>
      <c r="O4861" s="0" t="n">
        <v>97.386</v>
      </c>
      <c r="P4861" s="0" t="n">
        <v>4.410033</v>
      </c>
      <c r="Q4861" s="0" t="s">
        <v>289</v>
      </c>
    </row>
    <row r="4862" customFormat="false" ht="15" hidden="false" customHeight="false" outlineLevel="0" collapsed="false">
      <c r="A4862" s="0" t="s">
        <v>3020</v>
      </c>
      <c r="B4862" s="0" t="s">
        <v>289</v>
      </c>
      <c r="C4862" s="0" t="s">
        <v>325</v>
      </c>
      <c r="D4862" s="0" t="n">
        <v>20180806</v>
      </c>
      <c r="E4862" s="0" t="s">
        <v>3224</v>
      </c>
      <c r="F4862" s="0" t="n">
        <v>125000</v>
      </c>
      <c r="G4862" s="0" t="n">
        <v>97.386</v>
      </c>
      <c r="H4862" s="0" t="n">
        <v>4.410033</v>
      </c>
      <c r="J4862" s="224" t="n">
        <f aca="false">ROUND(D4862/10000,0)</f>
        <v>2018</v>
      </c>
      <c r="K4862" s="224" t="n">
        <f aca="false">ROUND((D4862-J4862*10000)/100,0)</f>
        <v>8</v>
      </c>
      <c r="L4862" s="224" t="n">
        <f aca="false">D4862-J4862*10000-K4862*100</f>
        <v>6</v>
      </c>
      <c r="M4862" s="325" t="n">
        <f aca="false">DATE(J4862,K4862,L4862)</f>
        <v>43318</v>
      </c>
      <c r="N4862" s="222" t="n">
        <f aca="false">M4862+E4862</f>
        <v>43318.7020486111</v>
      </c>
      <c r="O4862" s="0" t="n">
        <v>97.386</v>
      </c>
      <c r="P4862" s="0" t="n">
        <v>4.410033</v>
      </c>
      <c r="Q4862" s="0" t="s">
        <v>289</v>
      </c>
    </row>
    <row r="4863" customFormat="false" ht="15" hidden="false" customHeight="false" outlineLevel="0" collapsed="false">
      <c r="A4863" s="0" t="s">
        <v>3020</v>
      </c>
      <c r="B4863" s="0" t="s">
        <v>289</v>
      </c>
      <c r="C4863" s="0" t="s">
        <v>325</v>
      </c>
      <c r="D4863" s="0" t="n">
        <v>20180806</v>
      </c>
      <c r="E4863" s="0" t="s">
        <v>3224</v>
      </c>
      <c r="F4863" s="0" t="n">
        <v>25000</v>
      </c>
      <c r="G4863" s="0" t="n">
        <v>97.386</v>
      </c>
      <c r="H4863" s="0" t="n">
        <v>4.410033</v>
      </c>
      <c r="J4863" s="224" t="n">
        <f aca="false">ROUND(D4863/10000,0)</f>
        <v>2018</v>
      </c>
      <c r="K4863" s="224" t="n">
        <f aca="false">ROUND((D4863-J4863*10000)/100,0)</f>
        <v>8</v>
      </c>
      <c r="L4863" s="224" t="n">
        <f aca="false">D4863-J4863*10000-K4863*100</f>
        <v>6</v>
      </c>
      <c r="M4863" s="325" t="n">
        <f aca="false">DATE(J4863,K4863,L4863)</f>
        <v>43318</v>
      </c>
      <c r="N4863" s="222" t="n">
        <f aca="false">M4863+E4863</f>
        <v>43318.7020486111</v>
      </c>
      <c r="O4863" s="0" t="n">
        <v>97.386</v>
      </c>
      <c r="P4863" s="0" t="n">
        <v>4.410033</v>
      </c>
      <c r="Q4863" s="0" t="s">
        <v>289</v>
      </c>
    </row>
    <row r="4864" customFormat="false" ht="15" hidden="false" customHeight="false" outlineLevel="0" collapsed="false">
      <c r="A4864" s="0" t="s">
        <v>3020</v>
      </c>
      <c r="B4864" s="0" t="s">
        <v>289</v>
      </c>
      <c r="C4864" s="0" t="s">
        <v>325</v>
      </c>
      <c r="D4864" s="0" t="n">
        <v>20180806</v>
      </c>
      <c r="E4864" s="0" t="s">
        <v>3224</v>
      </c>
      <c r="F4864" s="0" t="n">
        <v>25000</v>
      </c>
      <c r="G4864" s="0" t="n">
        <v>97.386</v>
      </c>
      <c r="H4864" s="0" t="n">
        <v>4.410033</v>
      </c>
      <c r="J4864" s="224" t="n">
        <f aca="false">ROUND(D4864/10000,0)</f>
        <v>2018</v>
      </c>
      <c r="K4864" s="224" t="n">
        <f aca="false">ROUND((D4864-J4864*10000)/100,0)</f>
        <v>8</v>
      </c>
      <c r="L4864" s="224" t="n">
        <f aca="false">D4864-J4864*10000-K4864*100</f>
        <v>6</v>
      </c>
      <c r="M4864" s="325" t="n">
        <f aca="false">DATE(J4864,K4864,L4864)</f>
        <v>43318</v>
      </c>
      <c r="N4864" s="222" t="n">
        <f aca="false">M4864+E4864</f>
        <v>43318.7020486111</v>
      </c>
      <c r="O4864" s="0" t="n">
        <v>97.386</v>
      </c>
      <c r="P4864" s="0" t="n">
        <v>4.410033</v>
      </c>
      <c r="Q4864" s="0" t="s">
        <v>289</v>
      </c>
    </row>
    <row r="4865" customFormat="false" ht="15" hidden="false" customHeight="false" outlineLevel="0" collapsed="false">
      <c r="A4865" s="0" t="s">
        <v>3020</v>
      </c>
      <c r="B4865" s="0" t="s">
        <v>289</v>
      </c>
      <c r="C4865" s="0" t="s">
        <v>325</v>
      </c>
      <c r="D4865" s="0" t="n">
        <v>20180806</v>
      </c>
      <c r="E4865" s="0" t="s">
        <v>3224</v>
      </c>
      <c r="F4865" s="0" t="n">
        <v>50000</v>
      </c>
      <c r="G4865" s="0" t="n">
        <v>97.386</v>
      </c>
      <c r="H4865" s="0" t="n">
        <v>4.410033</v>
      </c>
      <c r="J4865" s="224" t="n">
        <f aca="false">ROUND(D4865/10000,0)</f>
        <v>2018</v>
      </c>
      <c r="K4865" s="224" t="n">
        <f aca="false">ROUND((D4865-J4865*10000)/100,0)</f>
        <v>8</v>
      </c>
      <c r="L4865" s="224" t="n">
        <f aca="false">D4865-J4865*10000-K4865*100</f>
        <v>6</v>
      </c>
      <c r="M4865" s="325" t="n">
        <f aca="false">DATE(J4865,K4865,L4865)</f>
        <v>43318</v>
      </c>
      <c r="N4865" s="222" t="n">
        <f aca="false">M4865+E4865</f>
        <v>43318.7020486111</v>
      </c>
      <c r="O4865" s="0" t="n">
        <v>97.386</v>
      </c>
      <c r="P4865" s="0" t="n">
        <v>4.410033</v>
      </c>
      <c r="Q4865" s="0" t="s">
        <v>289</v>
      </c>
    </row>
    <row r="4866" customFormat="false" ht="15" hidden="false" customHeight="false" outlineLevel="0" collapsed="false">
      <c r="A4866" s="0" t="s">
        <v>3020</v>
      </c>
      <c r="B4866" s="0" t="s">
        <v>289</v>
      </c>
      <c r="C4866" s="0" t="s">
        <v>325</v>
      </c>
      <c r="D4866" s="0" t="n">
        <v>20180806</v>
      </c>
      <c r="E4866" s="0" t="s">
        <v>3224</v>
      </c>
      <c r="F4866" s="0" t="n">
        <v>50000</v>
      </c>
      <c r="G4866" s="0" t="n">
        <v>97.386</v>
      </c>
      <c r="H4866" s="0" t="n">
        <v>4.410033</v>
      </c>
      <c r="J4866" s="224" t="n">
        <f aca="false">ROUND(D4866/10000,0)</f>
        <v>2018</v>
      </c>
      <c r="K4866" s="224" t="n">
        <f aca="false">ROUND((D4866-J4866*10000)/100,0)</f>
        <v>8</v>
      </c>
      <c r="L4866" s="224" t="n">
        <f aca="false">D4866-J4866*10000-K4866*100</f>
        <v>6</v>
      </c>
      <c r="M4866" s="325" t="n">
        <f aca="false">DATE(J4866,K4866,L4866)</f>
        <v>43318</v>
      </c>
      <c r="N4866" s="222" t="n">
        <f aca="false">M4866+E4866</f>
        <v>43318.7020486111</v>
      </c>
      <c r="O4866" s="0" t="n">
        <v>97.386</v>
      </c>
      <c r="P4866" s="0" t="n">
        <v>4.410033</v>
      </c>
      <c r="Q4866" s="0" t="s">
        <v>289</v>
      </c>
    </row>
    <row r="4867" customFormat="false" ht="15" hidden="false" customHeight="false" outlineLevel="0" collapsed="false">
      <c r="A4867" s="0" t="s">
        <v>3020</v>
      </c>
      <c r="B4867" s="0" t="s">
        <v>289</v>
      </c>
      <c r="C4867" s="0" t="s">
        <v>325</v>
      </c>
      <c r="D4867" s="0" t="n">
        <v>20180806</v>
      </c>
      <c r="E4867" s="0" t="s">
        <v>3224</v>
      </c>
      <c r="F4867" s="0" t="n">
        <v>25000</v>
      </c>
      <c r="G4867" s="0" t="n">
        <v>97.386</v>
      </c>
      <c r="H4867" s="0" t="n">
        <v>4.410033</v>
      </c>
      <c r="J4867" s="224" t="n">
        <f aca="false">ROUND(D4867/10000,0)</f>
        <v>2018</v>
      </c>
      <c r="K4867" s="224" t="n">
        <f aca="false">ROUND((D4867-J4867*10000)/100,0)</f>
        <v>8</v>
      </c>
      <c r="L4867" s="224" t="n">
        <f aca="false">D4867-J4867*10000-K4867*100</f>
        <v>6</v>
      </c>
      <c r="M4867" s="325" t="n">
        <f aca="false">DATE(J4867,K4867,L4867)</f>
        <v>43318</v>
      </c>
      <c r="N4867" s="222" t="n">
        <f aca="false">M4867+E4867</f>
        <v>43318.7020486111</v>
      </c>
      <c r="O4867" s="0" t="n">
        <v>97.386</v>
      </c>
      <c r="P4867" s="0" t="n">
        <v>4.410033</v>
      </c>
      <c r="Q4867" s="0" t="s">
        <v>289</v>
      </c>
    </row>
    <row r="4868" customFormat="false" ht="15" hidden="false" customHeight="false" outlineLevel="0" collapsed="false">
      <c r="A4868" s="0" t="s">
        <v>3020</v>
      </c>
      <c r="B4868" s="0" t="s">
        <v>289</v>
      </c>
      <c r="C4868" s="0" t="s">
        <v>325</v>
      </c>
      <c r="D4868" s="0" t="n">
        <v>20180806</v>
      </c>
      <c r="E4868" s="0" t="s">
        <v>3224</v>
      </c>
      <c r="F4868" s="0" t="n">
        <v>25000</v>
      </c>
      <c r="G4868" s="0" t="n">
        <v>97.386</v>
      </c>
      <c r="H4868" s="0" t="n">
        <v>4.410033</v>
      </c>
      <c r="J4868" s="224" t="n">
        <f aca="false">ROUND(D4868/10000,0)</f>
        <v>2018</v>
      </c>
      <c r="K4868" s="224" t="n">
        <f aca="false">ROUND((D4868-J4868*10000)/100,0)</f>
        <v>8</v>
      </c>
      <c r="L4868" s="224" t="n">
        <f aca="false">D4868-J4868*10000-K4868*100</f>
        <v>6</v>
      </c>
      <c r="M4868" s="325" t="n">
        <f aca="false">DATE(J4868,K4868,L4868)</f>
        <v>43318</v>
      </c>
      <c r="N4868" s="222" t="n">
        <f aca="false">M4868+E4868</f>
        <v>43318.7020486111</v>
      </c>
      <c r="O4868" s="0" t="n">
        <v>97.386</v>
      </c>
      <c r="P4868" s="0" t="n">
        <v>4.410033</v>
      </c>
      <c r="Q4868" s="0" t="s">
        <v>289</v>
      </c>
    </row>
    <row r="4869" customFormat="false" ht="15" hidden="false" customHeight="false" outlineLevel="0" collapsed="false">
      <c r="A4869" s="0" t="s">
        <v>3020</v>
      </c>
      <c r="B4869" s="0" t="s">
        <v>289</v>
      </c>
      <c r="C4869" s="0" t="s">
        <v>325</v>
      </c>
      <c r="D4869" s="0" t="n">
        <v>20180806</v>
      </c>
      <c r="E4869" s="0" t="s">
        <v>3224</v>
      </c>
      <c r="F4869" s="0" t="n">
        <v>25000</v>
      </c>
      <c r="G4869" s="0" t="n">
        <v>97.386</v>
      </c>
      <c r="H4869" s="0" t="n">
        <v>4.410033</v>
      </c>
      <c r="J4869" s="224" t="n">
        <f aca="false">ROUND(D4869/10000,0)</f>
        <v>2018</v>
      </c>
      <c r="K4869" s="224" t="n">
        <f aca="false">ROUND((D4869-J4869*10000)/100,0)</f>
        <v>8</v>
      </c>
      <c r="L4869" s="224" t="n">
        <f aca="false">D4869-J4869*10000-K4869*100</f>
        <v>6</v>
      </c>
      <c r="M4869" s="325" t="n">
        <f aca="false">DATE(J4869,K4869,L4869)</f>
        <v>43318</v>
      </c>
      <c r="N4869" s="222" t="n">
        <f aca="false">M4869+E4869</f>
        <v>43318.7020486111</v>
      </c>
      <c r="O4869" s="0" t="n">
        <v>97.386</v>
      </c>
      <c r="P4869" s="0" t="n">
        <v>4.410033</v>
      </c>
      <c r="Q4869" s="0" t="s">
        <v>289</v>
      </c>
    </row>
    <row r="4870" customFormat="false" ht="15" hidden="false" customHeight="false" outlineLevel="0" collapsed="false">
      <c r="A4870" s="0" t="s">
        <v>3020</v>
      </c>
      <c r="B4870" s="0" t="s">
        <v>289</v>
      </c>
      <c r="C4870" s="0" t="s">
        <v>325</v>
      </c>
      <c r="D4870" s="0" t="n">
        <v>20180806</v>
      </c>
      <c r="E4870" s="0" t="s">
        <v>3224</v>
      </c>
      <c r="F4870" s="0" t="n">
        <v>50000</v>
      </c>
      <c r="G4870" s="0" t="n">
        <v>97.386</v>
      </c>
      <c r="H4870" s="0" t="n">
        <v>4.410033</v>
      </c>
      <c r="J4870" s="224" t="n">
        <f aca="false">ROUND(D4870/10000,0)</f>
        <v>2018</v>
      </c>
      <c r="K4870" s="224" t="n">
        <f aca="false">ROUND((D4870-J4870*10000)/100,0)</f>
        <v>8</v>
      </c>
      <c r="L4870" s="224" t="n">
        <f aca="false">D4870-J4870*10000-K4870*100</f>
        <v>6</v>
      </c>
      <c r="M4870" s="325" t="n">
        <f aca="false">DATE(J4870,K4870,L4870)</f>
        <v>43318</v>
      </c>
      <c r="N4870" s="222" t="n">
        <f aca="false">M4870+E4870</f>
        <v>43318.7020486111</v>
      </c>
      <c r="O4870" s="0" t="n">
        <v>97.386</v>
      </c>
      <c r="P4870" s="0" t="n">
        <v>4.410033</v>
      </c>
      <c r="Q4870" s="0" t="s">
        <v>289</v>
      </c>
    </row>
    <row r="4871" customFormat="false" ht="15" hidden="false" customHeight="false" outlineLevel="0" collapsed="false">
      <c r="A4871" s="0" t="s">
        <v>3020</v>
      </c>
      <c r="B4871" s="0" t="s">
        <v>289</v>
      </c>
      <c r="C4871" s="0" t="s">
        <v>325</v>
      </c>
      <c r="D4871" s="0" t="n">
        <v>20180806</v>
      </c>
      <c r="E4871" s="0" t="s">
        <v>3224</v>
      </c>
      <c r="F4871" s="0" t="n">
        <v>25000</v>
      </c>
      <c r="G4871" s="0" t="n">
        <v>97.386</v>
      </c>
      <c r="H4871" s="0" t="n">
        <v>4.410033</v>
      </c>
      <c r="J4871" s="224" t="n">
        <f aca="false">ROUND(D4871/10000,0)</f>
        <v>2018</v>
      </c>
      <c r="K4871" s="224" t="n">
        <f aca="false">ROUND((D4871-J4871*10000)/100,0)</f>
        <v>8</v>
      </c>
      <c r="L4871" s="224" t="n">
        <f aca="false">D4871-J4871*10000-K4871*100</f>
        <v>6</v>
      </c>
      <c r="M4871" s="325" t="n">
        <f aca="false">DATE(J4871,K4871,L4871)</f>
        <v>43318</v>
      </c>
      <c r="N4871" s="222" t="n">
        <f aca="false">M4871+E4871</f>
        <v>43318.7020486111</v>
      </c>
      <c r="O4871" s="0" t="n">
        <v>97.386</v>
      </c>
      <c r="P4871" s="0" t="n">
        <v>4.410033</v>
      </c>
      <c r="Q4871" s="0" t="s">
        <v>289</v>
      </c>
    </row>
    <row r="4872" customFormat="false" ht="15" hidden="false" customHeight="false" outlineLevel="0" collapsed="false">
      <c r="A4872" s="0" t="s">
        <v>3020</v>
      </c>
      <c r="B4872" s="0" t="s">
        <v>289</v>
      </c>
      <c r="C4872" s="0" t="s">
        <v>325</v>
      </c>
      <c r="D4872" s="0" t="n">
        <v>20180806</v>
      </c>
      <c r="E4872" s="0" t="s">
        <v>3224</v>
      </c>
      <c r="F4872" s="0" t="n">
        <v>25000</v>
      </c>
      <c r="G4872" s="0" t="n">
        <v>97.386</v>
      </c>
      <c r="H4872" s="0" t="n">
        <v>4.410033</v>
      </c>
      <c r="J4872" s="224" t="n">
        <f aca="false">ROUND(D4872/10000,0)</f>
        <v>2018</v>
      </c>
      <c r="K4872" s="224" t="n">
        <f aca="false">ROUND((D4872-J4872*10000)/100,0)</f>
        <v>8</v>
      </c>
      <c r="L4872" s="224" t="n">
        <f aca="false">D4872-J4872*10000-K4872*100</f>
        <v>6</v>
      </c>
      <c r="M4872" s="325" t="n">
        <f aca="false">DATE(J4872,K4872,L4872)</f>
        <v>43318</v>
      </c>
      <c r="N4872" s="222" t="n">
        <f aca="false">M4872+E4872</f>
        <v>43318.7020486111</v>
      </c>
      <c r="O4872" s="0" t="n">
        <v>97.386</v>
      </c>
      <c r="P4872" s="0" t="n">
        <v>4.410033</v>
      </c>
      <c r="Q4872" s="0" t="s">
        <v>289</v>
      </c>
    </row>
    <row r="4873" customFormat="false" ht="15" hidden="false" customHeight="false" outlineLevel="0" collapsed="false">
      <c r="A4873" s="0" t="s">
        <v>3020</v>
      </c>
      <c r="B4873" s="0" t="s">
        <v>289</v>
      </c>
      <c r="C4873" s="0" t="s">
        <v>325</v>
      </c>
      <c r="D4873" s="0" t="n">
        <v>20180806</v>
      </c>
      <c r="E4873" s="0" t="s">
        <v>3224</v>
      </c>
      <c r="F4873" s="0" t="n">
        <v>25000</v>
      </c>
      <c r="G4873" s="0" t="n">
        <v>97.386</v>
      </c>
      <c r="H4873" s="0" t="n">
        <v>4.410033</v>
      </c>
      <c r="J4873" s="224" t="n">
        <f aca="false">ROUND(D4873/10000,0)</f>
        <v>2018</v>
      </c>
      <c r="K4873" s="224" t="n">
        <f aca="false">ROUND((D4873-J4873*10000)/100,0)</f>
        <v>8</v>
      </c>
      <c r="L4873" s="224" t="n">
        <f aca="false">D4873-J4873*10000-K4873*100</f>
        <v>6</v>
      </c>
      <c r="M4873" s="325" t="n">
        <f aca="false">DATE(J4873,K4873,L4873)</f>
        <v>43318</v>
      </c>
      <c r="N4873" s="222" t="n">
        <f aca="false">M4873+E4873</f>
        <v>43318.7020486111</v>
      </c>
      <c r="O4873" s="0" t="n">
        <v>97.386</v>
      </c>
      <c r="P4873" s="0" t="n">
        <v>4.410033</v>
      </c>
      <c r="Q4873" s="0" t="s">
        <v>289</v>
      </c>
    </row>
    <row r="4874" customFormat="false" ht="15" hidden="false" customHeight="false" outlineLevel="0" collapsed="false">
      <c r="A4874" s="0" t="s">
        <v>3020</v>
      </c>
      <c r="B4874" s="0" t="s">
        <v>289</v>
      </c>
      <c r="C4874" s="0" t="s">
        <v>325</v>
      </c>
      <c r="D4874" s="0" t="n">
        <v>20180806</v>
      </c>
      <c r="E4874" s="0" t="s">
        <v>3224</v>
      </c>
      <c r="F4874" s="0" t="n">
        <v>125000</v>
      </c>
      <c r="G4874" s="0" t="n">
        <v>97.386</v>
      </c>
      <c r="H4874" s="0" t="n">
        <v>4.410033</v>
      </c>
      <c r="J4874" s="224" t="n">
        <f aca="false">ROUND(D4874/10000,0)</f>
        <v>2018</v>
      </c>
      <c r="K4874" s="224" t="n">
        <f aca="false">ROUND((D4874-J4874*10000)/100,0)</f>
        <v>8</v>
      </c>
      <c r="L4874" s="224" t="n">
        <f aca="false">D4874-J4874*10000-K4874*100</f>
        <v>6</v>
      </c>
      <c r="M4874" s="325" t="n">
        <f aca="false">DATE(J4874,K4874,L4874)</f>
        <v>43318</v>
      </c>
      <c r="N4874" s="222" t="n">
        <f aca="false">M4874+E4874</f>
        <v>43318.7020486111</v>
      </c>
      <c r="O4874" s="0" t="n">
        <v>97.386</v>
      </c>
      <c r="P4874" s="0" t="n">
        <v>4.410033</v>
      </c>
      <c r="Q4874" s="0" t="s">
        <v>289</v>
      </c>
    </row>
    <row r="4875" customFormat="false" ht="15" hidden="false" customHeight="false" outlineLevel="0" collapsed="false">
      <c r="A4875" s="0" t="s">
        <v>3020</v>
      </c>
      <c r="B4875" s="0" t="s">
        <v>289</v>
      </c>
      <c r="C4875" s="0" t="s">
        <v>325</v>
      </c>
      <c r="D4875" s="0" t="n">
        <v>20180806</v>
      </c>
      <c r="E4875" s="0" t="s">
        <v>3224</v>
      </c>
      <c r="F4875" s="0" t="n">
        <v>100000</v>
      </c>
      <c r="G4875" s="0" t="n">
        <v>97.386</v>
      </c>
      <c r="H4875" s="0" t="n">
        <v>4.410033</v>
      </c>
      <c r="J4875" s="224" t="n">
        <f aca="false">ROUND(D4875/10000,0)</f>
        <v>2018</v>
      </c>
      <c r="K4875" s="224" t="n">
        <f aca="false">ROUND((D4875-J4875*10000)/100,0)</f>
        <v>8</v>
      </c>
      <c r="L4875" s="224" t="n">
        <f aca="false">D4875-J4875*10000-K4875*100</f>
        <v>6</v>
      </c>
      <c r="M4875" s="325" t="n">
        <f aca="false">DATE(J4875,K4875,L4875)</f>
        <v>43318</v>
      </c>
      <c r="N4875" s="222" t="n">
        <f aca="false">M4875+E4875</f>
        <v>43318.7020486111</v>
      </c>
      <c r="O4875" s="0" t="n">
        <v>97.386</v>
      </c>
      <c r="P4875" s="0" t="n">
        <v>4.410033</v>
      </c>
      <c r="Q4875" s="0" t="s">
        <v>289</v>
      </c>
    </row>
    <row r="4876" customFormat="false" ht="15" hidden="false" customHeight="false" outlineLevel="0" collapsed="false">
      <c r="A4876" s="0" t="s">
        <v>3020</v>
      </c>
      <c r="B4876" s="0" t="s">
        <v>289</v>
      </c>
      <c r="C4876" s="0" t="s">
        <v>325</v>
      </c>
      <c r="D4876" s="0" t="n">
        <v>20180806</v>
      </c>
      <c r="E4876" s="0" t="s">
        <v>3224</v>
      </c>
      <c r="F4876" s="0" t="n">
        <v>25000</v>
      </c>
      <c r="G4876" s="0" t="n">
        <v>97.386</v>
      </c>
      <c r="H4876" s="0" t="n">
        <v>4.410033</v>
      </c>
      <c r="J4876" s="224" t="n">
        <f aca="false">ROUND(D4876/10000,0)</f>
        <v>2018</v>
      </c>
      <c r="K4876" s="224" t="n">
        <f aca="false">ROUND((D4876-J4876*10000)/100,0)</f>
        <v>8</v>
      </c>
      <c r="L4876" s="224" t="n">
        <f aca="false">D4876-J4876*10000-K4876*100</f>
        <v>6</v>
      </c>
      <c r="M4876" s="325" t="n">
        <f aca="false">DATE(J4876,K4876,L4876)</f>
        <v>43318</v>
      </c>
      <c r="N4876" s="222" t="n">
        <f aca="false">M4876+E4876</f>
        <v>43318.7020486111</v>
      </c>
      <c r="O4876" s="0" t="n">
        <v>97.386</v>
      </c>
      <c r="P4876" s="0" t="n">
        <v>4.410033</v>
      </c>
      <c r="Q4876" s="0" t="s">
        <v>289</v>
      </c>
    </row>
    <row r="4877" customFormat="false" ht="15" hidden="false" customHeight="false" outlineLevel="0" collapsed="false">
      <c r="A4877" s="0" t="s">
        <v>3020</v>
      </c>
      <c r="B4877" s="0" t="s">
        <v>289</v>
      </c>
      <c r="C4877" s="0" t="s">
        <v>325</v>
      </c>
      <c r="D4877" s="0" t="n">
        <v>20180806</v>
      </c>
      <c r="E4877" s="0" t="s">
        <v>3224</v>
      </c>
      <c r="F4877" s="0" t="n">
        <v>75000</v>
      </c>
      <c r="G4877" s="0" t="n">
        <v>97.386</v>
      </c>
      <c r="H4877" s="0" t="n">
        <v>4.410033</v>
      </c>
      <c r="J4877" s="224" t="n">
        <f aca="false">ROUND(D4877/10000,0)</f>
        <v>2018</v>
      </c>
      <c r="K4877" s="224" t="n">
        <f aca="false">ROUND((D4877-J4877*10000)/100,0)</f>
        <v>8</v>
      </c>
      <c r="L4877" s="224" t="n">
        <f aca="false">D4877-J4877*10000-K4877*100</f>
        <v>6</v>
      </c>
      <c r="M4877" s="325" t="n">
        <f aca="false">DATE(J4877,K4877,L4877)</f>
        <v>43318</v>
      </c>
      <c r="N4877" s="222" t="n">
        <f aca="false">M4877+E4877</f>
        <v>43318.7020486111</v>
      </c>
      <c r="O4877" s="0" t="n">
        <v>97.386</v>
      </c>
      <c r="P4877" s="0" t="n">
        <v>4.410033</v>
      </c>
      <c r="Q4877" s="0" t="s">
        <v>289</v>
      </c>
    </row>
    <row r="4878" customFormat="false" ht="15" hidden="false" customHeight="false" outlineLevel="0" collapsed="false">
      <c r="A4878" s="0" t="s">
        <v>3020</v>
      </c>
      <c r="B4878" s="0" t="s">
        <v>289</v>
      </c>
      <c r="C4878" s="0" t="s">
        <v>325</v>
      </c>
      <c r="D4878" s="0" t="n">
        <v>20180806</v>
      </c>
      <c r="E4878" s="0" t="s">
        <v>3224</v>
      </c>
      <c r="F4878" s="0" t="n">
        <v>175000</v>
      </c>
      <c r="G4878" s="0" t="n">
        <v>97.386</v>
      </c>
      <c r="H4878" s="0" t="n">
        <v>4.410033</v>
      </c>
      <c r="J4878" s="224" t="n">
        <f aca="false">ROUND(D4878/10000,0)</f>
        <v>2018</v>
      </c>
      <c r="K4878" s="224" t="n">
        <f aca="false">ROUND((D4878-J4878*10000)/100,0)</f>
        <v>8</v>
      </c>
      <c r="L4878" s="224" t="n">
        <f aca="false">D4878-J4878*10000-K4878*100</f>
        <v>6</v>
      </c>
      <c r="M4878" s="325" t="n">
        <f aca="false">DATE(J4878,K4878,L4878)</f>
        <v>43318</v>
      </c>
      <c r="N4878" s="222" t="n">
        <f aca="false">M4878+E4878</f>
        <v>43318.7020486111</v>
      </c>
      <c r="O4878" s="0" t="n">
        <v>97.386</v>
      </c>
      <c r="P4878" s="0" t="n">
        <v>4.410033</v>
      </c>
      <c r="Q4878" s="0" t="s">
        <v>289</v>
      </c>
    </row>
    <row r="4879" customFormat="false" ht="15" hidden="false" customHeight="false" outlineLevel="0" collapsed="false">
      <c r="A4879" s="0" t="s">
        <v>3020</v>
      </c>
      <c r="B4879" s="0" t="s">
        <v>289</v>
      </c>
      <c r="C4879" s="0" t="s">
        <v>325</v>
      </c>
      <c r="D4879" s="0" t="n">
        <v>20180806</v>
      </c>
      <c r="E4879" s="0" t="s">
        <v>3224</v>
      </c>
      <c r="F4879" s="0" t="n">
        <v>25000</v>
      </c>
      <c r="G4879" s="0" t="n">
        <v>97.386</v>
      </c>
      <c r="H4879" s="0" t="n">
        <v>4.410033</v>
      </c>
      <c r="J4879" s="224" t="n">
        <f aca="false">ROUND(D4879/10000,0)</f>
        <v>2018</v>
      </c>
      <c r="K4879" s="224" t="n">
        <f aca="false">ROUND((D4879-J4879*10000)/100,0)</f>
        <v>8</v>
      </c>
      <c r="L4879" s="224" t="n">
        <f aca="false">D4879-J4879*10000-K4879*100</f>
        <v>6</v>
      </c>
      <c r="M4879" s="325" t="n">
        <f aca="false">DATE(J4879,K4879,L4879)</f>
        <v>43318</v>
      </c>
      <c r="N4879" s="222" t="n">
        <f aca="false">M4879+E4879</f>
        <v>43318.7020486111</v>
      </c>
      <c r="O4879" s="0" t="n">
        <v>97.386</v>
      </c>
      <c r="P4879" s="0" t="n">
        <v>4.410033</v>
      </c>
      <c r="Q4879" s="0" t="s">
        <v>289</v>
      </c>
    </row>
    <row r="4880" customFormat="false" ht="15" hidden="false" customHeight="false" outlineLevel="0" collapsed="false">
      <c r="A4880" s="0" t="s">
        <v>3020</v>
      </c>
      <c r="B4880" s="0" t="s">
        <v>289</v>
      </c>
      <c r="C4880" s="0" t="s">
        <v>325</v>
      </c>
      <c r="D4880" s="0" t="n">
        <v>20180806</v>
      </c>
      <c r="E4880" s="0" t="s">
        <v>3224</v>
      </c>
      <c r="F4880" s="0" t="n">
        <v>25000</v>
      </c>
      <c r="G4880" s="0" t="n">
        <v>97.386</v>
      </c>
      <c r="H4880" s="0" t="n">
        <v>4.410033</v>
      </c>
      <c r="J4880" s="224" t="n">
        <f aca="false">ROUND(D4880/10000,0)</f>
        <v>2018</v>
      </c>
      <c r="K4880" s="224" t="n">
        <f aca="false">ROUND((D4880-J4880*10000)/100,0)</f>
        <v>8</v>
      </c>
      <c r="L4880" s="224" t="n">
        <f aca="false">D4880-J4880*10000-K4880*100</f>
        <v>6</v>
      </c>
      <c r="M4880" s="325" t="n">
        <f aca="false">DATE(J4880,K4880,L4880)</f>
        <v>43318</v>
      </c>
      <c r="N4880" s="222" t="n">
        <f aca="false">M4880+E4880</f>
        <v>43318.7020486111</v>
      </c>
      <c r="O4880" s="0" t="n">
        <v>97.386</v>
      </c>
      <c r="P4880" s="0" t="n">
        <v>4.410033</v>
      </c>
      <c r="Q4880" s="0" t="s">
        <v>289</v>
      </c>
    </row>
    <row r="4881" customFormat="false" ht="15" hidden="false" customHeight="false" outlineLevel="0" collapsed="false">
      <c r="A4881" s="0" t="s">
        <v>3020</v>
      </c>
      <c r="B4881" s="0" t="s">
        <v>289</v>
      </c>
      <c r="C4881" s="0" t="s">
        <v>325</v>
      </c>
      <c r="D4881" s="0" t="n">
        <v>20180806</v>
      </c>
      <c r="E4881" s="0" t="s">
        <v>3224</v>
      </c>
      <c r="F4881" s="0" t="n">
        <v>25000</v>
      </c>
      <c r="G4881" s="0" t="n">
        <v>97.386</v>
      </c>
      <c r="H4881" s="0" t="n">
        <v>4.410033</v>
      </c>
      <c r="J4881" s="224" t="n">
        <f aca="false">ROUND(D4881/10000,0)</f>
        <v>2018</v>
      </c>
      <c r="K4881" s="224" t="n">
        <f aca="false">ROUND((D4881-J4881*10000)/100,0)</f>
        <v>8</v>
      </c>
      <c r="L4881" s="224" t="n">
        <f aca="false">D4881-J4881*10000-K4881*100</f>
        <v>6</v>
      </c>
      <c r="M4881" s="325" t="n">
        <f aca="false">DATE(J4881,K4881,L4881)</f>
        <v>43318</v>
      </c>
      <c r="N4881" s="222" t="n">
        <f aca="false">M4881+E4881</f>
        <v>43318.7020486111</v>
      </c>
      <c r="O4881" s="0" t="n">
        <v>97.386</v>
      </c>
      <c r="P4881" s="0" t="n">
        <v>4.410033</v>
      </c>
      <c r="Q4881" s="0" t="s">
        <v>289</v>
      </c>
    </row>
    <row r="4882" customFormat="false" ht="15" hidden="false" customHeight="false" outlineLevel="0" collapsed="false">
      <c r="A4882" s="0" t="s">
        <v>3020</v>
      </c>
      <c r="B4882" s="0" t="s">
        <v>289</v>
      </c>
      <c r="C4882" s="0" t="s">
        <v>325</v>
      </c>
      <c r="D4882" s="0" t="n">
        <v>20180806</v>
      </c>
      <c r="E4882" s="0" t="s">
        <v>3224</v>
      </c>
      <c r="F4882" s="0" t="n">
        <v>50000</v>
      </c>
      <c r="G4882" s="0" t="n">
        <v>97.386</v>
      </c>
      <c r="H4882" s="0" t="n">
        <v>4.410033</v>
      </c>
      <c r="J4882" s="224" t="n">
        <f aca="false">ROUND(D4882/10000,0)</f>
        <v>2018</v>
      </c>
      <c r="K4882" s="224" t="n">
        <f aca="false">ROUND((D4882-J4882*10000)/100,0)</f>
        <v>8</v>
      </c>
      <c r="L4882" s="224" t="n">
        <f aca="false">D4882-J4882*10000-K4882*100</f>
        <v>6</v>
      </c>
      <c r="M4882" s="325" t="n">
        <f aca="false">DATE(J4882,K4882,L4882)</f>
        <v>43318</v>
      </c>
      <c r="N4882" s="222" t="n">
        <f aca="false">M4882+E4882</f>
        <v>43318.7020486111</v>
      </c>
      <c r="O4882" s="0" t="n">
        <v>97.386</v>
      </c>
      <c r="P4882" s="0" t="n">
        <v>4.410033</v>
      </c>
      <c r="Q4882" s="0" t="s">
        <v>289</v>
      </c>
    </row>
    <row r="4883" customFormat="false" ht="15" hidden="false" customHeight="false" outlineLevel="0" collapsed="false">
      <c r="A4883" s="0" t="s">
        <v>3020</v>
      </c>
      <c r="B4883" s="0" t="s">
        <v>289</v>
      </c>
      <c r="C4883" s="0" t="s">
        <v>325</v>
      </c>
      <c r="D4883" s="0" t="n">
        <v>20180806</v>
      </c>
      <c r="E4883" s="0" t="s">
        <v>3224</v>
      </c>
      <c r="F4883" s="0" t="n">
        <v>25000</v>
      </c>
      <c r="G4883" s="0" t="n">
        <v>97.386</v>
      </c>
      <c r="H4883" s="0" t="n">
        <v>4.410033</v>
      </c>
      <c r="J4883" s="224" t="n">
        <f aca="false">ROUND(D4883/10000,0)</f>
        <v>2018</v>
      </c>
      <c r="K4883" s="224" t="n">
        <f aca="false">ROUND((D4883-J4883*10000)/100,0)</f>
        <v>8</v>
      </c>
      <c r="L4883" s="224" t="n">
        <f aca="false">D4883-J4883*10000-K4883*100</f>
        <v>6</v>
      </c>
      <c r="M4883" s="325" t="n">
        <f aca="false">DATE(J4883,K4883,L4883)</f>
        <v>43318</v>
      </c>
      <c r="N4883" s="222" t="n">
        <f aca="false">M4883+E4883</f>
        <v>43318.7020486111</v>
      </c>
      <c r="O4883" s="0" t="n">
        <v>97.386</v>
      </c>
      <c r="P4883" s="0" t="n">
        <v>4.410033</v>
      </c>
      <c r="Q4883" s="0" t="s">
        <v>289</v>
      </c>
    </row>
    <row r="4884" customFormat="false" ht="15" hidden="false" customHeight="false" outlineLevel="0" collapsed="false">
      <c r="A4884" s="0" t="s">
        <v>3020</v>
      </c>
      <c r="B4884" s="0" t="s">
        <v>289</v>
      </c>
      <c r="C4884" s="0" t="s">
        <v>325</v>
      </c>
      <c r="D4884" s="0" t="n">
        <v>20180806</v>
      </c>
      <c r="E4884" s="0" t="s">
        <v>3224</v>
      </c>
      <c r="F4884" s="0" t="n">
        <v>25000</v>
      </c>
      <c r="G4884" s="0" t="n">
        <v>97.386</v>
      </c>
      <c r="H4884" s="0" t="n">
        <v>4.410033</v>
      </c>
      <c r="J4884" s="224" t="n">
        <f aca="false">ROUND(D4884/10000,0)</f>
        <v>2018</v>
      </c>
      <c r="K4884" s="224" t="n">
        <f aca="false">ROUND((D4884-J4884*10000)/100,0)</f>
        <v>8</v>
      </c>
      <c r="L4884" s="224" t="n">
        <f aca="false">D4884-J4884*10000-K4884*100</f>
        <v>6</v>
      </c>
      <c r="M4884" s="325" t="n">
        <f aca="false">DATE(J4884,K4884,L4884)</f>
        <v>43318</v>
      </c>
      <c r="N4884" s="222" t="n">
        <f aca="false">M4884+E4884</f>
        <v>43318.7020486111</v>
      </c>
      <c r="O4884" s="0" t="n">
        <v>97.386</v>
      </c>
      <c r="P4884" s="0" t="n">
        <v>4.410033</v>
      </c>
      <c r="Q4884" s="0" t="s">
        <v>289</v>
      </c>
    </row>
    <row r="4885" customFormat="false" ht="15" hidden="false" customHeight="false" outlineLevel="0" collapsed="false">
      <c r="A4885" s="0" t="s">
        <v>3020</v>
      </c>
      <c r="B4885" s="0" t="s">
        <v>289</v>
      </c>
      <c r="C4885" s="0" t="s">
        <v>325</v>
      </c>
      <c r="D4885" s="0" t="n">
        <v>20180806</v>
      </c>
      <c r="E4885" s="0" t="s">
        <v>3224</v>
      </c>
      <c r="F4885" s="0" t="n">
        <v>50000</v>
      </c>
      <c r="G4885" s="0" t="n">
        <v>97.386</v>
      </c>
      <c r="H4885" s="0" t="n">
        <v>4.410033</v>
      </c>
      <c r="J4885" s="224" t="n">
        <f aca="false">ROUND(D4885/10000,0)</f>
        <v>2018</v>
      </c>
      <c r="K4885" s="224" t="n">
        <f aca="false">ROUND((D4885-J4885*10000)/100,0)</f>
        <v>8</v>
      </c>
      <c r="L4885" s="224" t="n">
        <f aca="false">D4885-J4885*10000-K4885*100</f>
        <v>6</v>
      </c>
      <c r="M4885" s="325" t="n">
        <f aca="false">DATE(J4885,K4885,L4885)</f>
        <v>43318</v>
      </c>
      <c r="N4885" s="222" t="n">
        <f aca="false">M4885+E4885</f>
        <v>43318.7020486111</v>
      </c>
      <c r="O4885" s="0" t="n">
        <v>97.386</v>
      </c>
      <c r="P4885" s="0" t="n">
        <v>4.410033</v>
      </c>
      <c r="Q4885" s="0" t="s">
        <v>289</v>
      </c>
    </row>
    <row r="4886" customFormat="false" ht="15" hidden="false" customHeight="false" outlineLevel="0" collapsed="false">
      <c r="A4886" s="0" t="s">
        <v>3020</v>
      </c>
      <c r="B4886" s="0" t="s">
        <v>289</v>
      </c>
      <c r="C4886" s="0" t="s">
        <v>325</v>
      </c>
      <c r="D4886" s="0" t="n">
        <v>20180806</v>
      </c>
      <c r="E4886" s="0" t="s">
        <v>3224</v>
      </c>
      <c r="F4886" s="0" t="n">
        <v>150000</v>
      </c>
      <c r="G4886" s="0" t="n">
        <v>97.386</v>
      </c>
      <c r="H4886" s="0" t="n">
        <v>4.410033</v>
      </c>
      <c r="J4886" s="224" t="n">
        <f aca="false">ROUND(D4886/10000,0)</f>
        <v>2018</v>
      </c>
      <c r="K4886" s="224" t="n">
        <f aca="false">ROUND((D4886-J4886*10000)/100,0)</f>
        <v>8</v>
      </c>
      <c r="L4886" s="224" t="n">
        <f aca="false">D4886-J4886*10000-K4886*100</f>
        <v>6</v>
      </c>
      <c r="M4886" s="325" t="n">
        <f aca="false">DATE(J4886,K4886,L4886)</f>
        <v>43318</v>
      </c>
      <c r="N4886" s="222" t="n">
        <f aca="false">M4886+E4886</f>
        <v>43318.7020486111</v>
      </c>
      <c r="O4886" s="0" t="n">
        <v>97.386</v>
      </c>
      <c r="P4886" s="0" t="n">
        <v>4.410033</v>
      </c>
      <c r="Q4886" s="0" t="s">
        <v>289</v>
      </c>
    </row>
    <row r="4887" customFormat="false" ht="15" hidden="false" customHeight="false" outlineLevel="0" collapsed="false">
      <c r="A4887" s="0" t="s">
        <v>3020</v>
      </c>
      <c r="B4887" s="0" t="s">
        <v>289</v>
      </c>
      <c r="C4887" s="0" t="s">
        <v>325</v>
      </c>
      <c r="D4887" s="0" t="n">
        <v>20180806</v>
      </c>
      <c r="E4887" s="0" t="s">
        <v>3224</v>
      </c>
      <c r="F4887" s="0" t="n">
        <v>50000</v>
      </c>
      <c r="G4887" s="0" t="n">
        <v>97.386</v>
      </c>
      <c r="H4887" s="0" t="n">
        <v>4.410033</v>
      </c>
      <c r="J4887" s="224" t="n">
        <f aca="false">ROUND(D4887/10000,0)</f>
        <v>2018</v>
      </c>
      <c r="K4887" s="224" t="n">
        <f aca="false">ROUND((D4887-J4887*10000)/100,0)</f>
        <v>8</v>
      </c>
      <c r="L4887" s="224" t="n">
        <f aca="false">D4887-J4887*10000-K4887*100</f>
        <v>6</v>
      </c>
      <c r="M4887" s="325" t="n">
        <f aca="false">DATE(J4887,K4887,L4887)</f>
        <v>43318</v>
      </c>
      <c r="N4887" s="222" t="n">
        <f aca="false">M4887+E4887</f>
        <v>43318.7020486111</v>
      </c>
      <c r="O4887" s="0" t="n">
        <v>97.386</v>
      </c>
      <c r="P4887" s="0" t="n">
        <v>4.410033</v>
      </c>
      <c r="Q4887" s="0" t="s">
        <v>289</v>
      </c>
    </row>
    <row r="4888" customFormat="false" ht="15" hidden="false" customHeight="false" outlineLevel="0" collapsed="false">
      <c r="A4888" s="0" t="s">
        <v>3020</v>
      </c>
      <c r="B4888" s="0" t="s">
        <v>289</v>
      </c>
      <c r="C4888" s="0" t="s">
        <v>325</v>
      </c>
      <c r="D4888" s="0" t="n">
        <v>20180806</v>
      </c>
      <c r="E4888" s="0" t="s">
        <v>3224</v>
      </c>
      <c r="F4888" s="0" t="n">
        <v>25000</v>
      </c>
      <c r="G4888" s="0" t="n">
        <v>97.386</v>
      </c>
      <c r="H4888" s="0" t="n">
        <v>4.410033</v>
      </c>
      <c r="J4888" s="224" t="n">
        <f aca="false">ROUND(D4888/10000,0)</f>
        <v>2018</v>
      </c>
      <c r="K4888" s="224" t="n">
        <f aca="false">ROUND((D4888-J4888*10000)/100,0)</f>
        <v>8</v>
      </c>
      <c r="L4888" s="224" t="n">
        <f aca="false">D4888-J4888*10000-K4888*100</f>
        <v>6</v>
      </c>
      <c r="M4888" s="325" t="n">
        <f aca="false">DATE(J4888,K4888,L4888)</f>
        <v>43318</v>
      </c>
      <c r="N4888" s="222" t="n">
        <f aca="false">M4888+E4888</f>
        <v>43318.7020486111</v>
      </c>
      <c r="O4888" s="0" t="n">
        <v>97.386</v>
      </c>
      <c r="P4888" s="0" t="n">
        <v>4.410033</v>
      </c>
      <c r="Q4888" s="0" t="s">
        <v>289</v>
      </c>
    </row>
    <row r="4889" customFormat="false" ht="15" hidden="false" customHeight="false" outlineLevel="0" collapsed="false">
      <c r="A4889" s="0" t="s">
        <v>3020</v>
      </c>
      <c r="B4889" s="0" t="s">
        <v>289</v>
      </c>
      <c r="C4889" s="0" t="s">
        <v>325</v>
      </c>
      <c r="D4889" s="0" t="n">
        <v>20180806</v>
      </c>
      <c r="E4889" s="0" t="s">
        <v>3224</v>
      </c>
      <c r="F4889" s="0" t="n">
        <v>525000</v>
      </c>
      <c r="G4889" s="0" t="n">
        <v>97.386</v>
      </c>
      <c r="H4889" s="0" t="n">
        <v>4.410033</v>
      </c>
      <c r="J4889" s="224" t="n">
        <f aca="false">ROUND(D4889/10000,0)</f>
        <v>2018</v>
      </c>
      <c r="K4889" s="224" t="n">
        <f aca="false">ROUND((D4889-J4889*10000)/100,0)</f>
        <v>8</v>
      </c>
      <c r="L4889" s="224" t="n">
        <f aca="false">D4889-J4889*10000-K4889*100</f>
        <v>6</v>
      </c>
      <c r="M4889" s="325" t="n">
        <f aca="false">DATE(J4889,K4889,L4889)</f>
        <v>43318</v>
      </c>
      <c r="N4889" s="222" t="n">
        <f aca="false">M4889+E4889</f>
        <v>43318.7020486111</v>
      </c>
      <c r="O4889" s="0" t="n">
        <v>97.386</v>
      </c>
      <c r="P4889" s="0" t="n">
        <v>4.410033</v>
      </c>
      <c r="Q4889" s="0" t="s">
        <v>289</v>
      </c>
    </row>
    <row r="4890" customFormat="false" ht="15" hidden="false" customHeight="false" outlineLevel="0" collapsed="false">
      <c r="A4890" s="0" t="s">
        <v>3020</v>
      </c>
      <c r="B4890" s="0" t="s">
        <v>289</v>
      </c>
      <c r="C4890" s="0" t="s">
        <v>325</v>
      </c>
      <c r="D4890" s="0" t="n">
        <v>20180806</v>
      </c>
      <c r="E4890" s="0" t="s">
        <v>3224</v>
      </c>
      <c r="F4890" s="0" t="n">
        <v>25000</v>
      </c>
      <c r="G4890" s="0" t="n">
        <v>97.386</v>
      </c>
      <c r="H4890" s="0" t="n">
        <v>4.410033</v>
      </c>
      <c r="J4890" s="224" t="n">
        <f aca="false">ROUND(D4890/10000,0)</f>
        <v>2018</v>
      </c>
      <c r="K4890" s="224" t="n">
        <f aca="false">ROUND((D4890-J4890*10000)/100,0)</f>
        <v>8</v>
      </c>
      <c r="L4890" s="224" t="n">
        <f aca="false">D4890-J4890*10000-K4890*100</f>
        <v>6</v>
      </c>
      <c r="M4890" s="325" t="n">
        <f aca="false">DATE(J4890,K4890,L4890)</f>
        <v>43318</v>
      </c>
      <c r="N4890" s="222" t="n">
        <f aca="false">M4890+E4890</f>
        <v>43318.7020486111</v>
      </c>
      <c r="O4890" s="0" t="n">
        <v>97.386</v>
      </c>
      <c r="P4890" s="0" t="n">
        <v>4.410033</v>
      </c>
      <c r="Q4890" s="0" t="s">
        <v>289</v>
      </c>
    </row>
    <row r="4891" customFormat="false" ht="15" hidden="false" customHeight="false" outlineLevel="0" collapsed="false">
      <c r="A4891" s="0" t="s">
        <v>3020</v>
      </c>
      <c r="B4891" s="0" t="s">
        <v>289</v>
      </c>
      <c r="C4891" s="0" t="s">
        <v>325</v>
      </c>
      <c r="D4891" s="0" t="n">
        <v>20180807</v>
      </c>
      <c r="E4891" s="0" t="s">
        <v>3225</v>
      </c>
      <c r="F4891" s="0" t="n">
        <v>15000</v>
      </c>
      <c r="G4891" s="0" t="n">
        <v>97.56</v>
      </c>
      <c r="H4891" s="0" t="n">
        <v>4.379101</v>
      </c>
      <c r="J4891" s="224" t="n">
        <f aca="false">ROUND(D4891/10000,0)</f>
        <v>2018</v>
      </c>
      <c r="K4891" s="224" t="n">
        <f aca="false">ROUND((D4891-J4891*10000)/100,0)</f>
        <v>8</v>
      </c>
      <c r="L4891" s="224" t="n">
        <f aca="false">D4891-J4891*10000-K4891*100</f>
        <v>7</v>
      </c>
      <c r="M4891" s="325" t="n">
        <f aca="false">DATE(J4891,K4891,L4891)</f>
        <v>43319</v>
      </c>
      <c r="N4891" s="222" t="n">
        <f aca="false">M4891+E4891</f>
        <v>43319.5165393519</v>
      </c>
      <c r="O4891" s="0" t="n">
        <v>97.56</v>
      </c>
      <c r="P4891" s="0" t="n">
        <v>4.379101</v>
      </c>
      <c r="Q4891" s="0" t="s">
        <v>289</v>
      </c>
    </row>
    <row r="4892" customFormat="false" ht="15" hidden="false" customHeight="false" outlineLevel="0" collapsed="false">
      <c r="A4892" s="0" t="s">
        <v>3020</v>
      </c>
      <c r="B4892" s="0" t="s">
        <v>289</v>
      </c>
      <c r="C4892" s="0" t="s">
        <v>325</v>
      </c>
      <c r="D4892" s="0" t="n">
        <v>20180807</v>
      </c>
      <c r="E4892" s="0" t="s">
        <v>3225</v>
      </c>
      <c r="F4892" s="0" t="n">
        <v>15000</v>
      </c>
      <c r="G4892" s="0" t="n">
        <v>99.135</v>
      </c>
      <c r="H4892" s="0" t="n">
        <v>4.100372</v>
      </c>
      <c r="J4892" s="224" t="n">
        <f aca="false">ROUND(D4892/10000,0)</f>
        <v>2018</v>
      </c>
      <c r="K4892" s="224" t="n">
        <f aca="false">ROUND((D4892-J4892*10000)/100,0)</f>
        <v>8</v>
      </c>
      <c r="L4892" s="224" t="n">
        <f aca="false">D4892-J4892*10000-K4892*100</f>
        <v>7</v>
      </c>
      <c r="M4892" s="325" t="n">
        <f aca="false">DATE(J4892,K4892,L4892)</f>
        <v>43319</v>
      </c>
      <c r="N4892" s="222" t="n">
        <f aca="false">M4892+E4892</f>
        <v>43319.5165393519</v>
      </c>
      <c r="O4892" s="0" t="n">
        <v>99.135</v>
      </c>
      <c r="P4892" s="0" t="n">
        <v>4.100372</v>
      </c>
      <c r="Q4892" s="0" t="s">
        <v>289</v>
      </c>
    </row>
    <row r="4893" customFormat="false" ht="15" hidden="false" customHeight="false" outlineLevel="0" collapsed="false">
      <c r="A4893" s="0" t="s">
        <v>3020</v>
      </c>
      <c r="B4893" s="0" t="s">
        <v>289</v>
      </c>
      <c r="C4893" s="0" t="s">
        <v>325</v>
      </c>
      <c r="D4893" s="0" t="n">
        <v>20180807</v>
      </c>
      <c r="E4893" s="0" t="s">
        <v>418</v>
      </c>
      <c r="F4893" s="0" t="n">
        <v>50000</v>
      </c>
      <c r="G4893" s="0" t="n">
        <v>97.599</v>
      </c>
      <c r="H4893" s="0" t="n">
        <v>4.372137</v>
      </c>
      <c r="J4893" s="224" t="n">
        <f aca="false">ROUND(D4893/10000,0)</f>
        <v>2018</v>
      </c>
      <c r="K4893" s="224" t="n">
        <f aca="false">ROUND((D4893-J4893*10000)/100,0)</f>
        <v>8</v>
      </c>
      <c r="L4893" s="224" t="n">
        <f aca="false">D4893-J4893*10000-K4893*100</f>
        <v>7</v>
      </c>
      <c r="M4893" s="325" t="n">
        <f aca="false">DATE(J4893,K4893,L4893)</f>
        <v>43319</v>
      </c>
      <c r="N4893" s="222" t="n">
        <f aca="false">M4893+E4893</f>
        <v>43319.5413541667</v>
      </c>
      <c r="O4893" s="0" t="n">
        <v>97.599</v>
      </c>
      <c r="P4893" s="0" t="n">
        <v>4.372137</v>
      </c>
      <c r="Q4893" s="0" t="s">
        <v>289</v>
      </c>
    </row>
    <row r="4894" customFormat="false" ht="15" hidden="false" customHeight="false" outlineLevel="0" collapsed="false">
      <c r="A4894" s="0" t="s">
        <v>3020</v>
      </c>
      <c r="B4894" s="0" t="s">
        <v>289</v>
      </c>
      <c r="C4894" s="0" t="s">
        <v>325</v>
      </c>
      <c r="D4894" s="0" t="n">
        <v>20180807</v>
      </c>
      <c r="E4894" s="0" t="s">
        <v>418</v>
      </c>
      <c r="F4894" s="0" t="n">
        <v>50000</v>
      </c>
      <c r="G4894" s="0" t="n">
        <v>97.599</v>
      </c>
      <c r="H4894" s="0" t="n">
        <v>4.372137</v>
      </c>
      <c r="J4894" s="224" t="n">
        <f aca="false">ROUND(D4894/10000,0)</f>
        <v>2018</v>
      </c>
      <c r="K4894" s="224" t="n">
        <f aca="false">ROUND((D4894-J4894*10000)/100,0)</f>
        <v>8</v>
      </c>
      <c r="L4894" s="224" t="n">
        <f aca="false">D4894-J4894*10000-K4894*100</f>
        <v>7</v>
      </c>
      <c r="M4894" s="325" t="n">
        <f aca="false">DATE(J4894,K4894,L4894)</f>
        <v>43319</v>
      </c>
      <c r="N4894" s="222" t="n">
        <f aca="false">M4894+E4894</f>
        <v>43319.5413541667</v>
      </c>
      <c r="O4894" s="0" t="n">
        <v>97.599</v>
      </c>
      <c r="P4894" s="0" t="n">
        <v>4.372137</v>
      </c>
      <c r="Q4894" s="0" t="s">
        <v>289</v>
      </c>
    </row>
    <row r="4895" customFormat="false" ht="15" hidden="false" customHeight="false" outlineLevel="0" collapsed="false">
      <c r="A4895" s="0" t="s">
        <v>3020</v>
      </c>
      <c r="B4895" s="0" t="s">
        <v>289</v>
      </c>
      <c r="C4895" s="0" t="s">
        <v>325</v>
      </c>
      <c r="D4895" s="0" t="n">
        <v>20180807</v>
      </c>
      <c r="E4895" s="0" t="s">
        <v>3226</v>
      </c>
      <c r="F4895" s="0" t="n">
        <v>100000</v>
      </c>
      <c r="G4895" s="0" t="n">
        <v>97.54</v>
      </c>
      <c r="H4895" s="0" t="n">
        <v>4.382674</v>
      </c>
      <c r="J4895" s="224" t="n">
        <f aca="false">ROUND(D4895/10000,0)</f>
        <v>2018</v>
      </c>
      <c r="K4895" s="224" t="n">
        <f aca="false">ROUND((D4895-J4895*10000)/100,0)</f>
        <v>8</v>
      </c>
      <c r="L4895" s="224" t="n">
        <f aca="false">D4895-J4895*10000-K4895*100</f>
        <v>7</v>
      </c>
      <c r="M4895" s="325" t="n">
        <f aca="false">DATE(J4895,K4895,L4895)</f>
        <v>43319</v>
      </c>
      <c r="N4895" s="222" t="n">
        <f aca="false">M4895+E4895</f>
        <v>43319.6071180556</v>
      </c>
      <c r="O4895" s="0" t="n">
        <v>97.54</v>
      </c>
      <c r="P4895" s="0" t="n">
        <v>4.382674</v>
      </c>
      <c r="Q4895" s="0" t="s">
        <v>289</v>
      </c>
    </row>
    <row r="4896" customFormat="false" ht="15" hidden="false" customHeight="false" outlineLevel="0" collapsed="false">
      <c r="A4896" s="0" t="s">
        <v>3020</v>
      </c>
      <c r="B4896" s="0" t="s">
        <v>289</v>
      </c>
      <c r="C4896" s="0" t="s">
        <v>325</v>
      </c>
      <c r="D4896" s="0" t="n">
        <v>20180807</v>
      </c>
      <c r="E4896" s="0" t="s">
        <v>3226</v>
      </c>
      <c r="F4896" s="0" t="n">
        <v>100000</v>
      </c>
      <c r="G4896" s="0" t="n">
        <v>98.565</v>
      </c>
      <c r="H4896" s="0" t="n">
        <v>4.200648</v>
      </c>
      <c r="J4896" s="224" t="n">
        <f aca="false">ROUND(D4896/10000,0)</f>
        <v>2018</v>
      </c>
      <c r="K4896" s="224" t="n">
        <f aca="false">ROUND((D4896-J4896*10000)/100,0)</f>
        <v>8</v>
      </c>
      <c r="L4896" s="224" t="n">
        <f aca="false">D4896-J4896*10000-K4896*100</f>
        <v>7</v>
      </c>
      <c r="M4896" s="325" t="n">
        <f aca="false">DATE(J4896,K4896,L4896)</f>
        <v>43319</v>
      </c>
      <c r="N4896" s="222" t="n">
        <f aca="false">M4896+E4896</f>
        <v>43319.6071180556</v>
      </c>
      <c r="O4896" s="0" t="n">
        <v>98.565</v>
      </c>
      <c r="P4896" s="0" t="n">
        <v>4.200648</v>
      </c>
      <c r="Q4896" s="0" t="s">
        <v>289</v>
      </c>
    </row>
    <row r="4897" customFormat="false" ht="15" hidden="false" customHeight="false" outlineLevel="0" collapsed="false">
      <c r="A4897" s="0" t="s">
        <v>3020</v>
      </c>
      <c r="B4897" s="0" t="s">
        <v>289</v>
      </c>
      <c r="C4897" s="0" t="s">
        <v>325</v>
      </c>
      <c r="D4897" s="0" t="n">
        <v>20180807</v>
      </c>
      <c r="E4897" s="0" t="s">
        <v>3227</v>
      </c>
      <c r="F4897" s="0" t="n">
        <v>300000</v>
      </c>
      <c r="G4897" s="0" t="n">
        <v>97.315</v>
      </c>
      <c r="H4897" s="0" t="n">
        <v>4.422929</v>
      </c>
      <c r="J4897" s="224" t="n">
        <f aca="false">ROUND(D4897/10000,0)</f>
        <v>2018</v>
      </c>
      <c r="K4897" s="224" t="n">
        <f aca="false">ROUND((D4897-J4897*10000)/100,0)</f>
        <v>8</v>
      </c>
      <c r="L4897" s="224" t="n">
        <f aca="false">D4897-J4897*10000-K4897*100</f>
        <v>7</v>
      </c>
      <c r="M4897" s="325" t="n">
        <f aca="false">DATE(J4897,K4897,L4897)</f>
        <v>43319</v>
      </c>
      <c r="N4897" s="222" t="n">
        <f aca="false">M4897+E4897</f>
        <v>43319.6483564815</v>
      </c>
      <c r="O4897" s="0" t="n">
        <v>97.315</v>
      </c>
      <c r="P4897" s="0" t="n">
        <v>4.422929</v>
      </c>
      <c r="Q4897" s="0" t="s">
        <v>289</v>
      </c>
    </row>
    <row r="4898" customFormat="false" ht="15" hidden="false" customHeight="false" outlineLevel="0" collapsed="false">
      <c r="A4898" s="0" t="s">
        <v>3020</v>
      </c>
      <c r="B4898" s="0" t="s">
        <v>289</v>
      </c>
      <c r="C4898" s="0" t="s">
        <v>325</v>
      </c>
      <c r="D4898" s="0" t="n">
        <v>20180808</v>
      </c>
      <c r="E4898" s="0" t="s">
        <v>3228</v>
      </c>
      <c r="F4898" s="0" t="n">
        <v>10000</v>
      </c>
      <c r="G4898" s="0" t="n">
        <v>97.452</v>
      </c>
      <c r="H4898" s="0" t="n">
        <v>4.398584</v>
      </c>
      <c r="J4898" s="224" t="n">
        <f aca="false">ROUND(D4898/10000,0)</f>
        <v>2018</v>
      </c>
      <c r="K4898" s="224" t="n">
        <f aca="false">ROUND((D4898-J4898*10000)/100,0)</f>
        <v>8</v>
      </c>
      <c r="L4898" s="224" t="n">
        <f aca="false">D4898-J4898*10000-K4898*100</f>
        <v>8</v>
      </c>
      <c r="M4898" s="325" t="n">
        <f aca="false">DATE(J4898,K4898,L4898)</f>
        <v>43320</v>
      </c>
      <c r="N4898" s="222" t="n">
        <f aca="false">M4898+E4898</f>
        <v>43320.6008101852</v>
      </c>
      <c r="O4898" s="0" t="n">
        <v>97.452</v>
      </c>
      <c r="P4898" s="0" t="n">
        <v>4.398584</v>
      </c>
      <c r="Q4898" s="0" t="s">
        <v>289</v>
      </c>
    </row>
    <row r="4899" customFormat="false" ht="15" hidden="false" customHeight="false" outlineLevel="0" collapsed="false">
      <c r="A4899" s="0" t="s">
        <v>3020</v>
      </c>
      <c r="B4899" s="0" t="s">
        <v>289</v>
      </c>
      <c r="C4899" s="0" t="s">
        <v>325</v>
      </c>
      <c r="D4899" s="0" t="n">
        <v>20180808</v>
      </c>
      <c r="E4899" s="0" t="s">
        <v>3228</v>
      </c>
      <c r="F4899" s="0" t="n">
        <v>10000</v>
      </c>
      <c r="G4899" s="0" t="n">
        <v>97.452</v>
      </c>
      <c r="H4899" s="0" t="n">
        <v>4.398584</v>
      </c>
      <c r="J4899" s="224" t="n">
        <f aca="false">ROUND(D4899/10000,0)</f>
        <v>2018</v>
      </c>
      <c r="K4899" s="224" t="n">
        <f aca="false">ROUND((D4899-J4899*10000)/100,0)</f>
        <v>8</v>
      </c>
      <c r="L4899" s="224" t="n">
        <f aca="false">D4899-J4899*10000-K4899*100</f>
        <v>8</v>
      </c>
      <c r="M4899" s="325" t="n">
        <f aca="false">DATE(J4899,K4899,L4899)</f>
        <v>43320</v>
      </c>
      <c r="N4899" s="222" t="n">
        <f aca="false">M4899+E4899</f>
        <v>43320.6008101852</v>
      </c>
      <c r="O4899" s="0" t="n">
        <v>97.452</v>
      </c>
      <c r="P4899" s="0" t="n">
        <v>4.398584</v>
      </c>
      <c r="Q4899" s="0" t="s">
        <v>289</v>
      </c>
    </row>
    <row r="4900" customFormat="false" ht="15" hidden="false" customHeight="false" outlineLevel="0" collapsed="false">
      <c r="A4900" s="0" t="s">
        <v>3020</v>
      </c>
      <c r="B4900" s="0" t="s">
        <v>289</v>
      </c>
      <c r="C4900" s="0" t="s">
        <v>325</v>
      </c>
      <c r="D4900" s="0" t="n">
        <v>20180808</v>
      </c>
      <c r="E4900" s="0" t="s">
        <v>3228</v>
      </c>
      <c r="F4900" s="0" t="n">
        <v>10000</v>
      </c>
      <c r="G4900" s="0" t="n">
        <v>97.452</v>
      </c>
      <c r="H4900" s="0" t="n">
        <v>4.398584</v>
      </c>
      <c r="J4900" s="224" t="n">
        <f aca="false">ROUND(D4900/10000,0)</f>
        <v>2018</v>
      </c>
      <c r="K4900" s="224" t="n">
        <f aca="false">ROUND((D4900-J4900*10000)/100,0)</f>
        <v>8</v>
      </c>
      <c r="L4900" s="224" t="n">
        <f aca="false">D4900-J4900*10000-K4900*100</f>
        <v>8</v>
      </c>
      <c r="M4900" s="325" t="n">
        <f aca="false">DATE(J4900,K4900,L4900)</f>
        <v>43320</v>
      </c>
      <c r="N4900" s="222" t="n">
        <f aca="false">M4900+E4900</f>
        <v>43320.6008101852</v>
      </c>
      <c r="O4900" s="0" t="n">
        <v>97.452</v>
      </c>
      <c r="P4900" s="0" t="n">
        <v>4.398584</v>
      </c>
      <c r="Q4900" s="0" t="s">
        <v>289</v>
      </c>
    </row>
    <row r="4901" customFormat="false" ht="15" hidden="false" customHeight="false" outlineLevel="0" collapsed="false">
      <c r="A4901" s="0" t="s">
        <v>3020</v>
      </c>
      <c r="B4901" s="0" t="s">
        <v>289</v>
      </c>
      <c r="C4901" s="0" t="s">
        <v>325</v>
      </c>
      <c r="D4901" s="0" t="n">
        <v>20180808</v>
      </c>
      <c r="E4901" s="0" t="s">
        <v>3229</v>
      </c>
      <c r="F4901" s="0" t="n">
        <v>4000</v>
      </c>
      <c r="G4901" s="0" t="n">
        <v>97.71</v>
      </c>
      <c r="H4901" s="0" t="n">
        <v>4.352492</v>
      </c>
      <c r="J4901" s="224" t="n">
        <f aca="false">ROUND(D4901/10000,0)</f>
        <v>2018</v>
      </c>
      <c r="K4901" s="224" t="n">
        <f aca="false">ROUND((D4901-J4901*10000)/100,0)</f>
        <v>8</v>
      </c>
      <c r="L4901" s="224" t="n">
        <f aca="false">D4901-J4901*10000-K4901*100</f>
        <v>8</v>
      </c>
      <c r="M4901" s="325" t="n">
        <f aca="false">DATE(J4901,K4901,L4901)</f>
        <v>43320</v>
      </c>
      <c r="N4901" s="222" t="n">
        <f aca="false">M4901+E4901</f>
        <v>43320.6252893519</v>
      </c>
      <c r="O4901" s="0" t="n">
        <v>97.71</v>
      </c>
      <c r="P4901" s="0" t="n">
        <v>4.352492</v>
      </c>
      <c r="Q4901" s="0" t="s">
        <v>289</v>
      </c>
    </row>
    <row r="4902" customFormat="false" ht="15" hidden="false" customHeight="false" outlineLevel="0" collapsed="false">
      <c r="A4902" s="0" t="s">
        <v>3020</v>
      </c>
      <c r="B4902" s="0" t="s">
        <v>289</v>
      </c>
      <c r="C4902" s="0" t="s">
        <v>325</v>
      </c>
      <c r="D4902" s="0" t="n">
        <v>20180808</v>
      </c>
      <c r="E4902" s="0" t="s">
        <v>3229</v>
      </c>
      <c r="F4902" s="0" t="n">
        <v>4000</v>
      </c>
      <c r="G4902" s="0" t="n">
        <v>97.71</v>
      </c>
      <c r="H4902" s="0" t="n">
        <v>4.352492</v>
      </c>
      <c r="J4902" s="224" t="n">
        <f aca="false">ROUND(D4902/10000,0)</f>
        <v>2018</v>
      </c>
      <c r="K4902" s="224" t="n">
        <f aca="false">ROUND((D4902-J4902*10000)/100,0)</f>
        <v>8</v>
      </c>
      <c r="L4902" s="224" t="n">
        <f aca="false">D4902-J4902*10000-K4902*100</f>
        <v>8</v>
      </c>
      <c r="M4902" s="325" t="n">
        <f aca="false">DATE(J4902,K4902,L4902)</f>
        <v>43320</v>
      </c>
      <c r="N4902" s="222" t="n">
        <f aca="false">M4902+E4902</f>
        <v>43320.6252893519</v>
      </c>
      <c r="O4902" s="0" t="n">
        <v>97.71</v>
      </c>
      <c r="P4902" s="0" t="n">
        <v>4.352492</v>
      </c>
      <c r="Q4902" s="0" t="s">
        <v>289</v>
      </c>
    </row>
    <row r="4903" customFormat="false" ht="15" hidden="false" customHeight="false" outlineLevel="0" collapsed="false">
      <c r="A4903" s="0" t="s">
        <v>3020</v>
      </c>
      <c r="B4903" s="0" t="s">
        <v>289</v>
      </c>
      <c r="C4903" s="0" t="s">
        <v>325</v>
      </c>
      <c r="D4903" s="0" t="n">
        <v>20180808</v>
      </c>
      <c r="E4903" s="0" t="s">
        <v>3229</v>
      </c>
      <c r="F4903" s="0" t="n">
        <v>4000</v>
      </c>
      <c r="G4903" s="0" t="n">
        <v>97.46</v>
      </c>
      <c r="H4903" s="0" t="n">
        <v>4.397152</v>
      </c>
      <c r="J4903" s="224" t="n">
        <f aca="false">ROUND(D4903/10000,0)</f>
        <v>2018</v>
      </c>
      <c r="K4903" s="224" t="n">
        <f aca="false">ROUND((D4903-J4903*10000)/100,0)</f>
        <v>8</v>
      </c>
      <c r="L4903" s="224" t="n">
        <f aca="false">D4903-J4903*10000-K4903*100</f>
        <v>8</v>
      </c>
      <c r="M4903" s="325" t="n">
        <f aca="false">DATE(J4903,K4903,L4903)</f>
        <v>43320</v>
      </c>
      <c r="N4903" s="222" t="n">
        <f aca="false">M4903+E4903</f>
        <v>43320.6252893519</v>
      </c>
      <c r="O4903" s="0" t="n">
        <v>97.46</v>
      </c>
      <c r="P4903" s="0" t="n">
        <v>4.397152</v>
      </c>
      <c r="Q4903" s="0" t="s">
        <v>289</v>
      </c>
    </row>
    <row r="4904" customFormat="false" ht="15" hidden="false" customHeight="false" outlineLevel="0" collapsed="false">
      <c r="A4904" s="0" t="s">
        <v>3020</v>
      </c>
      <c r="B4904" s="0" t="s">
        <v>289</v>
      </c>
      <c r="C4904" s="0" t="s">
        <v>325</v>
      </c>
      <c r="D4904" s="0" t="n">
        <v>20180808</v>
      </c>
      <c r="E4904" s="0" t="s">
        <v>3230</v>
      </c>
      <c r="F4904" s="0" t="n">
        <v>25000</v>
      </c>
      <c r="G4904" s="0" t="n">
        <v>97.501</v>
      </c>
      <c r="H4904" s="0" t="n">
        <v>4.389819</v>
      </c>
      <c r="J4904" s="224" t="n">
        <f aca="false">ROUND(D4904/10000,0)</f>
        <v>2018</v>
      </c>
      <c r="K4904" s="224" t="n">
        <f aca="false">ROUND((D4904-J4904*10000)/100,0)</f>
        <v>8</v>
      </c>
      <c r="L4904" s="224" t="n">
        <f aca="false">D4904-J4904*10000-K4904*100</f>
        <v>8</v>
      </c>
      <c r="M4904" s="325" t="n">
        <f aca="false">DATE(J4904,K4904,L4904)</f>
        <v>43320</v>
      </c>
      <c r="N4904" s="222" t="n">
        <f aca="false">M4904+E4904</f>
        <v>43320.6556597222</v>
      </c>
      <c r="O4904" s="0" t="n">
        <v>97.501</v>
      </c>
      <c r="P4904" s="0" t="n">
        <v>4.389819</v>
      </c>
      <c r="Q4904" s="0" t="s">
        <v>289</v>
      </c>
    </row>
    <row r="4905" customFormat="false" ht="15" hidden="false" customHeight="false" outlineLevel="0" collapsed="false">
      <c r="A4905" s="0" t="s">
        <v>3020</v>
      </c>
      <c r="B4905" s="0" t="s">
        <v>289</v>
      </c>
      <c r="C4905" s="0" t="s">
        <v>325</v>
      </c>
      <c r="D4905" s="0" t="n">
        <v>20180808</v>
      </c>
      <c r="E4905" s="0" t="s">
        <v>3230</v>
      </c>
      <c r="F4905" s="0" t="n">
        <v>25000</v>
      </c>
      <c r="G4905" s="0" t="n">
        <v>97.501</v>
      </c>
      <c r="H4905" s="0" t="n">
        <v>4.389819</v>
      </c>
      <c r="J4905" s="224" t="n">
        <f aca="false">ROUND(D4905/10000,0)</f>
        <v>2018</v>
      </c>
      <c r="K4905" s="224" t="n">
        <f aca="false">ROUND((D4905-J4905*10000)/100,0)</f>
        <v>8</v>
      </c>
      <c r="L4905" s="224" t="n">
        <f aca="false">D4905-J4905*10000-K4905*100</f>
        <v>8</v>
      </c>
      <c r="M4905" s="325" t="n">
        <f aca="false">DATE(J4905,K4905,L4905)</f>
        <v>43320</v>
      </c>
      <c r="N4905" s="222" t="n">
        <f aca="false">M4905+E4905</f>
        <v>43320.6556597222</v>
      </c>
      <c r="O4905" s="0" t="n">
        <v>97.501</v>
      </c>
      <c r="P4905" s="0" t="n">
        <v>4.389819</v>
      </c>
      <c r="Q4905" s="0" t="s">
        <v>289</v>
      </c>
    </row>
    <row r="4906" customFormat="false" ht="15" hidden="false" customHeight="false" outlineLevel="0" collapsed="false">
      <c r="A4906" s="0" t="s">
        <v>3020</v>
      </c>
      <c r="B4906" s="0" t="s">
        <v>289</v>
      </c>
      <c r="C4906" s="0" t="s">
        <v>325</v>
      </c>
      <c r="D4906" s="0" t="n">
        <v>20180808</v>
      </c>
      <c r="E4906" s="0" t="s">
        <v>3230</v>
      </c>
      <c r="F4906" s="0" t="n">
        <v>25000</v>
      </c>
      <c r="G4906" s="0" t="n">
        <v>98.719</v>
      </c>
      <c r="H4906" s="0" t="n">
        <v>4.173584</v>
      </c>
      <c r="J4906" s="224" t="n">
        <f aca="false">ROUND(D4906/10000,0)</f>
        <v>2018</v>
      </c>
      <c r="K4906" s="224" t="n">
        <f aca="false">ROUND((D4906-J4906*10000)/100,0)</f>
        <v>8</v>
      </c>
      <c r="L4906" s="224" t="n">
        <f aca="false">D4906-J4906*10000-K4906*100</f>
        <v>8</v>
      </c>
      <c r="M4906" s="325" t="n">
        <f aca="false">DATE(J4906,K4906,L4906)</f>
        <v>43320</v>
      </c>
      <c r="N4906" s="222" t="n">
        <f aca="false">M4906+E4906</f>
        <v>43320.6556597222</v>
      </c>
      <c r="O4906" s="0" t="n">
        <v>98.719</v>
      </c>
      <c r="P4906" s="0" t="n">
        <v>4.173584</v>
      </c>
      <c r="Q4906" s="0" t="s">
        <v>289</v>
      </c>
    </row>
    <row r="4907" customFormat="false" ht="15" hidden="false" customHeight="false" outlineLevel="0" collapsed="false">
      <c r="A4907" s="0" t="s">
        <v>3020</v>
      </c>
      <c r="B4907" s="0" t="s">
        <v>289</v>
      </c>
      <c r="C4907" s="0" t="s">
        <v>325</v>
      </c>
      <c r="D4907" s="0" t="n">
        <v>20180808</v>
      </c>
      <c r="E4907" s="0" t="s">
        <v>3231</v>
      </c>
      <c r="F4907" s="0" t="n">
        <v>36000</v>
      </c>
      <c r="G4907" s="0" t="n">
        <v>98.377</v>
      </c>
      <c r="H4907" s="0" t="n">
        <v>4.233986</v>
      </c>
      <c r="J4907" s="224" t="n">
        <f aca="false">ROUND(D4907/10000,0)</f>
        <v>2018</v>
      </c>
      <c r="K4907" s="224" t="n">
        <f aca="false">ROUND((D4907-J4907*10000)/100,0)</f>
        <v>8</v>
      </c>
      <c r="L4907" s="224" t="n">
        <f aca="false">D4907-J4907*10000-K4907*100</f>
        <v>8</v>
      </c>
      <c r="M4907" s="325" t="n">
        <f aca="false">DATE(J4907,K4907,L4907)</f>
        <v>43320</v>
      </c>
      <c r="N4907" s="222" t="n">
        <f aca="false">M4907+E4907</f>
        <v>43320.6719328704</v>
      </c>
      <c r="O4907" s="0" t="n">
        <v>98.377</v>
      </c>
      <c r="P4907" s="0" t="n">
        <v>4.233986</v>
      </c>
      <c r="Q4907" s="0" t="s">
        <v>289</v>
      </c>
    </row>
    <row r="4908" customFormat="false" ht="15" hidden="false" customHeight="false" outlineLevel="0" collapsed="false">
      <c r="A4908" s="0" t="s">
        <v>3020</v>
      </c>
      <c r="B4908" s="0" t="s">
        <v>289</v>
      </c>
      <c r="C4908" s="0" t="s">
        <v>325</v>
      </c>
      <c r="D4908" s="0" t="n">
        <v>20180808</v>
      </c>
      <c r="E4908" s="0" t="s">
        <v>3232</v>
      </c>
      <c r="F4908" s="0" t="n">
        <v>20000</v>
      </c>
      <c r="G4908" s="0" t="n">
        <v>97.459</v>
      </c>
      <c r="H4908" s="0" t="n">
        <v>4.397331</v>
      </c>
      <c r="J4908" s="224" t="n">
        <f aca="false">ROUND(D4908/10000,0)</f>
        <v>2018</v>
      </c>
      <c r="K4908" s="224" t="n">
        <f aca="false">ROUND((D4908-J4908*10000)/100,0)</f>
        <v>8</v>
      </c>
      <c r="L4908" s="224" t="n">
        <f aca="false">D4908-J4908*10000-K4908*100</f>
        <v>8</v>
      </c>
      <c r="M4908" s="325" t="n">
        <f aca="false">DATE(J4908,K4908,L4908)</f>
        <v>43320</v>
      </c>
      <c r="N4908" s="222" t="n">
        <f aca="false">M4908+E4908</f>
        <v>43320.6823263889</v>
      </c>
      <c r="O4908" s="0" t="n">
        <v>97.459</v>
      </c>
      <c r="P4908" s="0" t="n">
        <v>4.397331</v>
      </c>
      <c r="Q4908" s="0" t="s">
        <v>289</v>
      </c>
    </row>
    <row r="4909" customFormat="false" ht="15" hidden="false" customHeight="false" outlineLevel="0" collapsed="false">
      <c r="A4909" s="0" t="s">
        <v>3020</v>
      </c>
      <c r="B4909" s="0" t="s">
        <v>289</v>
      </c>
      <c r="C4909" s="0" t="s">
        <v>325</v>
      </c>
      <c r="D4909" s="0" t="n">
        <v>20180808</v>
      </c>
      <c r="E4909" s="0" t="s">
        <v>3232</v>
      </c>
      <c r="F4909" s="0" t="n">
        <v>20000</v>
      </c>
      <c r="G4909" s="0" t="n">
        <v>99.042</v>
      </c>
      <c r="H4909" s="0" t="n">
        <v>4.11676</v>
      </c>
      <c r="J4909" s="224" t="n">
        <f aca="false">ROUND(D4909/10000,0)</f>
        <v>2018</v>
      </c>
      <c r="K4909" s="224" t="n">
        <f aca="false">ROUND((D4909-J4909*10000)/100,0)</f>
        <v>8</v>
      </c>
      <c r="L4909" s="224" t="n">
        <f aca="false">D4909-J4909*10000-K4909*100</f>
        <v>8</v>
      </c>
      <c r="M4909" s="325" t="n">
        <f aca="false">DATE(J4909,K4909,L4909)</f>
        <v>43320</v>
      </c>
      <c r="N4909" s="222" t="n">
        <f aca="false">M4909+E4909</f>
        <v>43320.6823263889</v>
      </c>
      <c r="O4909" s="0" t="n">
        <v>99.042</v>
      </c>
      <c r="P4909" s="0" t="n">
        <v>4.11676</v>
      </c>
      <c r="Q4909" s="0" t="s">
        <v>289</v>
      </c>
    </row>
    <row r="4910" customFormat="false" ht="15" hidden="false" customHeight="false" outlineLevel="0" collapsed="false">
      <c r="A4910" s="0" t="s">
        <v>3020</v>
      </c>
      <c r="B4910" s="0" t="s">
        <v>289</v>
      </c>
      <c r="C4910" s="0" t="s">
        <v>325</v>
      </c>
      <c r="D4910" s="0" t="n">
        <v>20180809</v>
      </c>
      <c r="E4910" s="0" t="s">
        <v>3233</v>
      </c>
      <c r="F4910" s="0" t="n">
        <v>22000</v>
      </c>
      <c r="G4910" s="0" t="n">
        <v>97.55</v>
      </c>
      <c r="H4910" s="0" t="n">
        <v>4.381576</v>
      </c>
      <c r="J4910" s="224" t="n">
        <f aca="false">ROUND(D4910/10000,0)</f>
        <v>2018</v>
      </c>
      <c r="K4910" s="224" t="n">
        <f aca="false">ROUND((D4910-J4910*10000)/100,0)</f>
        <v>8</v>
      </c>
      <c r="L4910" s="224" t="n">
        <f aca="false">D4910-J4910*10000-K4910*100</f>
        <v>9</v>
      </c>
      <c r="M4910" s="325" t="n">
        <f aca="false">DATE(J4910,K4910,L4910)</f>
        <v>43321</v>
      </c>
      <c r="N4910" s="222" t="n">
        <f aca="false">M4910+E4910</f>
        <v>43321.4109722222</v>
      </c>
      <c r="O4910" s="0" t="n">
        <v>97.55</v>
      </c>
      <c r="P4910" s="0" t="n">
        <v>4.381576</v>
      </c>
      <c r="Q4910" s="0" t="s">
        <v>289</v>
      </c>
    </row>
    <row r="4911" customFormat="false" ht="15" hidden="false" customHeight="false" outlineLevel="0" collapsed="false">
      <c r="A4911" s="0" t="s">
        <v>3020</v>
      </c>
      <c r="B4911" s="0" t="s">
        <v>289</v>
      </c>
      <c r="C4911" s="0" t="s">
        <v>325</v>
      </c>
      <c r="D4911" s="0" t="n">
        <v>20180809</v>
      </c>
      <c r="E4911" s="0" t="s">
        <v>3233</v>
      </c>
      <c r="F4911" s="0" t="n">
        <v>22000</v>
      </c>
      <c r="G4911" s="0" t="n">
        <v>98.9</v>
      </c>
      <c r="H4911" s="0" t="n">
        <v>4.141964</v>
      </c>
      <c r="J4911" s="224" t="n">
        <f aca="false">ROUND(D4911/10000,0)</f>
        <v>2018</v>
      </c>
      <c r="K4911" s="224" t="n">
        <f aca="false">ROUND((D4911-J4911*10000)/100,0)</f>
        <v>8</v>
      </c>
      <c r="L4911" s="224" t="n">
        <f aca="false">D4911-J4911*10000-K4911*100</f>
        <v>9</v>
      </c>
      <c r="M4911" s="325" t="n">
        <f aca="false">DATE(J4911,K4911,L4911)</f>
        <v>43321</v>
      </c>
      <c r="N4911" s="222" t="n">
        <f aca="false">M4911+E4911</f>
        <v>43321.4109722222</v>
      </c>
      <c r="O4911" s="0" t="n">
        <v>98.9</v>
      </c>
      <c r="P4911" s="0" t="n">
        <v>4.141964</v>
      </c>
      <c r="Q4911" s="0" t="s">
        <v>289</v>
      </c>
    </row>
    <row r="4912" customFormat="false" ht="15" hidden="false" customHeight="false" outlineLevel="0" collapsed="false">
      <c r="A4912" s="0" t="s">
        <v>3020</v>
      </c>
      <c r="B4912" s="0" t="s">
        <v>289</v>
      </c>
      <c r="C4912" s="0" t="s">
        <v>325</v>
      </c>
      <c r="D4912" s="0" t="n">
        <v>20180809</v>
      </c>
      <c r="E4912" s="0" t="s">
        <v>3038</v>
      </c>
      <c r="F4912" s="0" t="n">
        <v>20000</v>
      </c>
      <c r="G4912" s="0" t="n">
        <v>97.504</v>
      </c>
      <c r="H4912" s="0" t="n">
        <v>4.389809</v>
      </c>
      <c r="J4912" s="224" t="n">
        <f aca="false">ROUND(D4912/10000,0)</f>
        <v>2018</v>
      </c>
      <c r="K4912" s="224" t="n">
        <f aca="false">ROUND((D4912-J4912*10000)/100,0)</f>
        <v>8</v>
      </c>
      <c r="L4912" s="224" t="n">
        <f aca="false">D4912-J4912*10000-K4912*100</f>
        <v>9</v>
      </c>
      <c r="M4912" s="325" t="n">
        <f aca="false">DATE(J4912,K4912,L4912)</f>
        <v>43321</v>
      </c>
      <c r="N4912" s="222" t="n">
        <f aca="false">M4912+E4912</f>
        <v>43321.457349537</v>
      </c>
      <c r="O4912" s="0" t="n">
        <v>97.504</v>
      </c>
      <c r="P4912" s="0" t="n">
        <v>4.389809</v>
      </c>
      <c r="Q4912" s="0" t="s">
        <v>289</v>
      </c>
    </row>
    <row r="4913" customFormat="false" ht="15" hidden="false" customHeight="false" outlineLevel="0" collapsed="false">
      <c r="A4913" s="0" t="s">
        <v>3020</v>
      </c>
      <c r="B4913" s="0" t="s">
        <v>289</v>
      </c>
      <c r="C4913" s="0" t="s">
        <v>325</v>
      </c>
      <c r="D4913" s="0" t="n">
        <v>20180809</v>
      </c>
      <c r="E4913" s="0" t="s">
        <v>3038</v>
      </c>
      <c r="F4913" s="0" t="n">
        <v>20000</v>
      </c>
      <c r="G4913" s="0" t="n">
        <v>97.504</v>
      </c>
      <c r="H4913" s="0" t="n">
        <v>4.389809</v>
      </c>
      <c r="J4913" s="224" t="n">
        <f aca="false">ROUND(D4913/10000,0)</f>
        <v>2018</v>
      </c>
      <c r="K4913" s="224" t="n">
        <f aca="false">ROUND((D4913-J4913*10000)/100,0)</f>
        <v>8</v>
      </c>
      <c r="L4913" s="224" t="n">
        <f aca="false">D4913-J4913*10000-K4913*100</f>
        <v>9</v>
      </c>
      <c r="M4913" s="325" t="n">
        <f aca="false">DATE(J4913,K4913,L4913)</f>
        <v>43321</v>
      </c>
      <c r="N4913" s="222" t="n">
        <f aca="false">M4913+E4913</f>
        <v>43321.457349537</v>
      </c>
      <c r="O4913" s="0" t="n">
        <v>97.504</v>
      </c>
      <c r="P4913" s="0" t="n">
        <v>4.389809</v>
      </c>
      <c r="Q4913" s="0" t="s">
        <v>289</v>
      </c>
    </row>
    <row r="4914" customFormat="false" ht="15" hidden="false" customHeight="false" outlineLevel="0" collapsed="false">
      <c r="A4914" s="0" t="s">
        <v>3020</v>
      </c>
      <c r="B4914" s="0" t="s">
        <v>289</v>
      </c>
      <c r="C4914" s="0" t="s">
        <v>325</v>
      </c>
      <c r="D4914" s="0" t="n">
        <v>20180809</v>
      </c>
      <c r="E4914" s="0" t="s">
        <v>3038</v>
      </c>
      <c r="F4914" s="0" t="n">
        <v>20000</v>
      </c>
      <c r="G4914" s="0" t="n">
        <v>98.504</v>
      </c>
      <c r="H4914" s="0" t="n">
        <v>4.211855</v>
      </c>
      <c r="J4914" s="224" t="n">
        <f aca="false">ROUND(D4914/10000,0)</f>
        <v>2018</v>
      </c>
      <c r="K4914" s="224" t="n">
        <f aca="false">ROUND((D4914-J4914*10000)/100,0)</f>
        <v>8</v>
      </c>
      <c r="L4914" s="224" t="n">
        <f aca="false">D4914-J4914*10000-K4914*100</f>
        <v>9</v>
      </c>
      <c r="M4914" s="325" t="n">
        <f aca="false">DATE(J4914,K4914,L4914)</f>
        <v>43321</v>
      </c>
      <c r="N4914" s="222" t="n">
        <f aca="false">M4914+E4914</f>
        <v>43321.457349537</v>
      </c>
      <c r="O4914" s="0" t="n">
        <v>98.504</v>
      </c>
      <c r="P4914" s="0" t="n">
        <v>4.211855</v>
      </c>
      <c r="Q4914" s="0" t="s">
        <v>289</v>
      </c>
    </row>
    <row r="4915" customFormat="false" ht="15" hidden="false" customHeight="false" outlineLevel="0" collapsed="false">
      <c r="A4915" s="0" t="s">
        <v>3020</v>
      </c>
      <c r="B4915" s="0" t="s">
        <v>289</v>
      </c>
      <c r="C4915" s="0" t="s">
        <v>325</v>
      </c>
      <c r="D4915" s="0" t="n">
        <v>20180809</v>
      </c>
      <c r="E4915" s="0" t="s">
        <v>3234</v>
      </c>
      <c r="F4915" s="0" t="n">
        <v>10000</v>
      </c>
      <c r="G4915" s="0" t="n">
        <v>98.836</v>
      </c>
      <c r="H4915" s="0" t="n">
        <v>4.153237</v>
      </c>
      <c r="J4915" s="224" t="n">
        <f aca="false">ROUND(D4915/10000,0)</f>
        <v>2018</v>
      </c>
      <c r="K4915" s="224" t="n">
        <f aca="false">ROUND((D4915-J4915*10000)/100,0)</f>
        <v>8</v>
      </c>
      <c r="L4915" s="224" t="n">
        <f aca="false">D4915-J4915*10000-K4915*100</f>
        <v>9</v>
      </c>
      <c r="M4915" s="325" t="n">
        <f aca="false">DATE(J4915,K4915,L4915)</f>
        <v>43321</v>
      </c>
      <c r="N4915" s="222" t="n">
        <f aca="false">M4915+E4915</f>
        <v>43321.4785648148</v>
      </c>
      <c r="O4915" s="0" t="n">
        <v>98.836</v>
      </c>
      <c r="P4915" s="0" t="n">
        <v>4.153237</v>
      </c>
      <c r="Q4915" s="0" t="s">
        <v>289</v>
      </c>
    </row>
    <row r="4916" customFormat="false" ht="15" hidden="false" customHeight="false" outlineLevel="0" collapsed="false">
      <c r="A4916" s="0" t="s">
        <v>3020</v>
      </c>
      <c r="B4916" s="0" t="s">
        <v>289</v>
      </c>
      <c r="C4916" s="0" t="s">
        <v>325</v>
      </c>
      <c r="D4916" s="0" t="n">
        <v>20180809</v>
      </c>
      <c r="E4916" s="0" t="s">
        <v>3235</v>
      </c>
      <c r="F4916" s="0" t="n">
        <v>10000</v>
      </c>
      <c r="G4916" s="0" t="n">
        <v>97.49</v>
      </c>
      <c r="H4916" s="0" t="n">
        <v>4.392315</v>
      </c>
      <c r="J4916" s="224" t="n">
        <f aca="false">ROUND(D4916/10000,0)</f>
        <v>2018</v>
      </c>
      <c r="K4916" s="224" t="n">
        <f aca="false">ROUND((D4916-J4916*10000)/100,0)</f>
        <v>8</v>
      </c>
      <c r="L4916" s="224" t="n">
        <f aca="false">D4916-J4916*10000-K4916*100</f>
        <v>9</v>
      </c>
      <c r="M4916" s="325" t="n">
        <f aca="false">DATE(J4916,K4916,L4916)</f>
        <v>43321</v>
      </c>
      <c r="N4916" s="222" t="n">
        <f aca="false">M4916+E4916</f>
        <v>43321.4790393518</v>
      </c>
      <c r="O4916" s="0" t="n">
        <v>97.49</v>
      </c>
      <c r="P4916" s="0" t="n">
        <v>4.392315</v>
      </c>
      <c r="Q4916" s="0" t="s">
        <v>289</v>
      </c>
    </row>
    <row r="4917" customFormat="false" ht="15" hidden="false" customHeight="false" outlineLevel="0" collapsed="false">
      <c r="A4917" s="0" t="s">
        <v>3020</v>
      </c>
      <c r="B4917" s="0" t="s">
        <v>289</v>
      </c>
      <c r="C4917" s="0" t="s">
        <v>325</v>
      </c>
      <c r="D4917" s="0" t="n">
        <v>20180809</v>
      </c>
      <c r="E4917" s="0" t="s">
        <v>3236</v>
      </c>
      <c r="F4917" s="0" t="n">
        <v>15000</v>
      </c>
      <c r="G4917" s="0" t="n">
        <v>97.497</v>
      </c>
      <c r="H4917" s="0" t="n">
        <v>4.391062</v>
      </c>
      <c r="J4917" s="224" t="n">
        <f aca="false">ROUND(D4917/10000,0)</f>
        <v>2018</v>
      </c>
      <c r="K4917" s="224" t="n">
        <f aca="false">ROUND((D4917-J4917*10000)/100,0)</f>
        <v>8</v>
      </c>
      <c r="L4917" s="224" t="n">
        <f aca="false">D4917-J4917*10000-K4917*100</f>
        <v>9</v>
      </c>
      <c r="M4917" s="325" t="n">
        <f aca="false">DATE(J4917,K4917,L4917)</f>
        <v>43321</v>
      </c>
      <c r="N4917" s="222" t="n">
        <f aca="false">M4917+E4917</f>
        <v>43321.4840046296</v>
      </c>
      <c r="O4917" s="0" t="n">
        <v>97.497</v>
      </c>
      <c r="P4917" s="0" t="n">
        <v>4.391062</v>
      </c>
      <c r="Q4917" s="0" t="s">
        <v>289</v>
      </c>
    </row>
    <row r="4918" customFormat="false" ht="15" hidden="false" customHeight="false" outlineLevel="0" collapsed="false">
      <c r="A4918" s="0" t="s">
        <v>3020</v>
      </c>
      <c r="B4918" s="0" t="s">
        <v>289</v>
      </c>
      <c r="C4918" s="0" t="s">
        <v>325</v>
      </c>
      <c r="D4918" s="0" t="n">
        <v>20180809</v>
      </c>
      <c r="E4918" s="0" t="s">
        <v>3236</v>
      </c>
      <c r="F4918" s="0" t="n">
        <v>15000</v>
      </c>
      <c r="G4918" s="0" t="n">
        <v>97.597</v>
      </c>
      <c r="H4918" s="0" t="n">
        <v>4.37317</v>
      </c>
      <c r="J4918" s="224" t="n">
        <f aca="false">ROUND(D4918/10000,0)</f>
        <v>2018</v>
      </c>
      <c r="K4918" s="224" t="n">
        <f aca="false">ROUND((D4918-J4918*10000)/100,0)</f>
        <v>8</v>
      </c>
      <c r="L4918" s="224" t="n">
        <f aca="false">D4918-J4918*10000-K4918*100</f>
        <v>9</v>
      </c>
      <c r="M4918" s="325" t="n">
        <f aca="false">DATE(J4918,K4918,L4918)</f>
        <v>43321</v>
      </c>
      <c r="N4918" s="222" t="n">
        <f aca="false">M4918+E4918</f>
        <v>43321.4840046296</v>
      </c>
      <c r="O4918" s="0" t="n">
        <v>97.597</v>
      </c>
      <c r="P4918" s="0" t="n">
        <v>4.37317</v>
      </c>
      <c r="Q4918" s="0" t="s">
        <v>289</v>
      </c>
    </row>
    <row r="4919" customFormat="false" ht="15" hidden="false" customHeight="false" outlineLevel="0" collapsed="false">
      <c r="A4919" s="0" t="s">
        <v>3020</v>
      </c>
      <c r="B4919" s="0" t="s">
        <v>289</v>
      </c>
      <c r="C4919" s="0" t="s">
        <v>325</v>
      </c>
      <c r="D4919" s="0" t="n">
        <v>20180809</v>
      </c>
      <c r="E4919" s="0" t="s">
        <v>3236</v>
      </c>
      <c r="F4919" s="0" t="n">
        <v>15000</v>
      </c>
      <c r="G4919" s="0" t="n">
        <v>97.497</v>
      </c>
      <c r="H4919" s="0" t="n">
        <v>4.391062</v>
      </c>
      <c r="J4919" s="224" t="n">
        <f aca="false">ROUND(D4919/10000,0)</f>
        <v>2018</v>
      </c>
      <c r="K4919" s="224" t="n">
        <f aca="false">ROUND((D4919-J4919*10000)/100,0)</f>
        <v>8</v>
      </c>
      <c r="L4919" s="224" t="n">
        <f aca="false">D4919-J4919*10000-K4919*100</f>
        <v>9</v>
      </c>
      <c r="M4919" s="325" t="n">
        <f aca="false">DATE(J4919,K4919,L4919)</f>
        <v>43321</v>
      </c>
      <c r="N4919" s="222" t="n">
        <f aca="false">M4919+E4919</f>
        <v>43321.4840046296</v>
      </c>
      <c r="O4919" s="0" t="n">
        <v>97.497</v>
      </c>
      <c r="P4919" s="0" t="n">
        <v>4.391062</v>
      </c>
      <c r="Q4919" s="0" t="s">
        <v>289</v>
      </c>
    </row>
    <row r="4920" customFormat="false" ht="15" hidden="false" customHeight="false" outlineLevel="0" collapsed="false">
      <c r="A4920" s="0" t="s">
        <v>3020</v>
      </c>
      <c r="B4920" s="0" t="s">
        <v>289</v>
      </c>
      <c r="C4920" s="0" t="s">
        <v>325</v>
      </c>
      <c r="D4920" s="0" t="n">
        <v>20180809</v>
      </c>
      <c r="E4920" s="0" t="s">
        <v>3237</v>
      </c>
      <c r="F4920" s="0" t="n">
        <v>20000</v>
      </c>
      <c r="G4920" s="0" t="n">
        <v>97.49</v>
      </c>
      <c r="H4920" s="0" t="n">
        <v>4.392315</v>
      </c>
      <c r="J4920" s="224" t="n">
        <f aca="false">ROUND(D4920/10000,0)</f>
        <v>2018</v>
      </c>
      <c r="K4920" s="224" t="n">
        <f aca="false">ROUND((D4920-J4920*10000)/100,0)</f>
        <v>8</v>
      </c>
      <c r="L4920" s="224" t="n">
        <f aca="false">D4920-J4920*10000-K4920*100</f>
        <v>9</v>
      </c>
      <c r="M4920" s="325" t="n">
        <f aca="false">DATE(J4920,K4920,L4920)</f>
        <v>43321</v>
      </c>
      <c r="N4920" s="222" t="n">
        <f aca="false">M4920+E4920</f>
        <v>43321.4995833333</v>
      </c>
      <c r="O4920" s="0" t="n">
        <v>97.49</v>
      </c>
      <c r="P4920" s="0" t="n">
        <v>4.392315</v>
      </c>
      <c r="Q4920" s="0" t="s">
        <v>289</v>
      </c>
    </row>
    <row r="4921" customFormat="false" ht="15" hidden="false" customHeight="false" outlineLevel="0" collapsed="false">
      <c r="A4921" s="0" t="s">
        <v>3020</v>
      </c>
      <c r="B4921" s="0" t="s">
        <v>289</v>
      </c>
      <c r="C4921" s="0" t="s">
        <v>325</v>
      </c>
      <c r="D4921" s="0" t="n">
        <v>20180809</v>
      </c>
      <c r="E4921" s="0" t="s">
        <v>3238</v>
      </c>
      <c r="F4921" s="0" t="n">
        <v>20000</v>
      </c>
      <c r="G4921" s="0" t="n">
        <v>97.59</v>
      </c>
      <c r="H4921" s="0" t="n">
        <v>4.374422</v>
      </c>
      <c r="J4921" s="224" t="n">
        <f aca="false">ROUND(D4921/10000,0)</f>
        <v>2018</v>
      </c>
      <c r="K4921" s="224" t="n">
        <f aca="false">ROUND((D4921-J4921*10000)/100,0)</f>
        <v>8</v>
      </c>
      <c r="L4921" s="224" t="n">
        <f aca="false">D4921-J4921*10000-K4921*100</f>
        <v>9</v>
      </c>
      <c r="M4921" s="325" t="n">
        <f aca="false">DATE(J4921,K4921,L4921)</f>
        <v>43321</v>
      </c>
      <c r="N4921" s="222" t="n">
        <f aca="false">M4921+E4921</f>
        <v>43321.4995949074</v>
      </c>
      <c r="O4921" s="0" t="n">
        <v>97.59</v>
      </c>
      <c r="P4921" s="0" t="n">
        <v>4.374422</v>
      </c>
      <c r="Q4921" s="0" t="s">
        <v>289</v>
      </c>
    </row>
    <row r="4922" customFormat="false" ht="15" hidden="false" customHeight="false" outlineLevel="0" collapsed="false">
      <c r="A4922" s="0" t="s">
        <v>3020</v>
      </c>
      <c r="B4922" s="0" t="s">
        <v>289</v>
      </c>
      <c r="C4922" s="0" t="s">
        <v>325</v>
      </c>
      <c r="D4922" s="0" t="n">
        <v>20180809</v>
      </c>
      <c r="E4922" s="0" t="s">
        <v>3239</v>
      </c>
      <c r="F4922" s="0" t="n">
        <v>405000</v>
      </c>
      <c r="G4922" s="0" t="n">
        <v>97.23</v>
      </c>
      <c r="H4922" s="0" t="n">
        <v>4.438939</v>
      </c>
      <c r="J4922" s="224" t="n">
        <f aca="false">ROUND(D4922/10000,0)</f>
        <v>2018</v>
      </c>
      <c r="K4922" s="224" t="n">
        <f aca="false">ROUND((D4922-J4922*10000)/100,0)</f>
        <v>8</v>
      </c>
      <c r="L4922" s="224" t="n">
        <f aca="false">D4922-J4922*10000-K4922*100</f>
        <v>9</v>
      </c>
      <c r="M4922" s="325" t="n">
        <f aca="false">DATE(J4922,K4922,L4922)</f>
        <v>43321</v>
      </c>
      <c r="N4922" s="222" t="n">
        <f aca="false">M4922+E4922</f>
        <v>43321.6254050926</v>
      </c>
      <c r="O4922" s="0" t="n">
        <v>97.23</v>
      </c>
      <c r="P4922" s="0" t="n">
        <v>4.438939</v>
      </c>
      <c r="Q4922" s="0" t="s">
        <v>289</v>
      </c>
    </row>
    <row r="4923" customFormat="false" ht="15" hidden="false" customHeight="false" outlineLevel="0" collapsed="false">
      <c r="A4923" s="0" t="s">
        <v>3020</v>
      </c>
      <c r="B4923" s="0" t="s">
        <v>289</v>
      </c>
      <c r="C4923" s="0" t="s">
        <v>325</v>
      </c>
      <c r="D4923" s="0" t="n">
        <v>20180809</v>
      </c>
      <c r="E4923" s="0" t="s">
        <v>3240</v>
      </c>
      <c r="F4923" s="0" t="n">
        <v>40000</v>
      </c>
      <c r="G4923" s="0" t="n">
        <v>97.511</v>
      </c>
      <c r="H4923" s="0" t="n">
        <v>4.388556</v>
      </c>
      <c r="J4923" s="224" t="n">
        <f aca="false">ROUND(D4923/10000,0)</f>
        <v>2018</v>
      </c>
      <c r="K4923" s="224" t="n">
        <f aca="false">ROUND((D4923-J4923*10000)/100,0)</f>
        <v>8</v>
      </c>
      <c r="L4923" s="224" t="n">
        <f aca="false">D4923-J4923*10000-K4923*100</f>
        <v>9</v>
      </c>
      <c r="M4923" s="325" t="n">
        <f aca="false">DATE(J4923,K4923,L4923)</f>
        <v>43321</v>
      </c>
      <c r="N4923" s="222" t="n">
        <f aca="false">M4923+E4923</f>
        <v>43321.6647222222</v>
      </c>
      <c r="O4923" s="0" t="n">
        <v>97.511</v>
      </c>
      <c r="P4923" s="0" t="n">
        <v>4.388556</v>
      </c>
      <c r="Q4923" s="0" t="s">
        <v>289</v>
      </c>
    </row>
    <row r="4924" customFormat="false" ht="15" hidden="false" customHeight="false" outlineLevel="0" collapsed="false">
      <c r="A4924" s="0" t="s">
        <v>3020</v>
      </c>
      <c r="B4924" s="0" t="s">
        <v>289</v>
      </c>
      <c r="C4924" s="0" t="s">
        <v>325</v>
      </c>
      <c r="D4924" s="0" t="n">
        <v>20180809</v>
      </c>
      <c r="E4924" s="0" t="s">
        <v>3241</v>
      </c>
      <c r="F4924" s="0" t="n">
        <v>40000</v>
      </c>
      <c r="G4924" s="0" t="n">
        <v>97.511</v>
      </c>
      <c r="H4924" s="0" t="n">
        <v>4.388556</v>
      </c>
      <c r="J4924" s="224" t="n">
        <f aca="false">ROUND(D4924/10000,0)</f>
        <v>2018</v>
      </c>
      <c r="K4924" s="224" t="n">
        <f aca="false">ROUND((D4924-J4924*10000)/100,0)</f>
        <v>8</v>
      </c>
      <c r="L4924" s="224" t="n">
        <f aca="false">D4924-J4924*10000-K4924*100</f>
        <v>9</v>
      </c>
      <c r="M4924" s="325" t="n">
        <f aca="false">DATE(J4924,K4924,L4924)</f>
        <v>43321</v>
      </c>
      <c r="N4924" s="222" t="n">
        <f aca="false">M4924+E4924</f>
        <v>43321.6649768519</v>
      </c>
      <c r="O4924" s="0" t="n">
        <v>97.511</v>
      </c>
      <c r="P4924" s="0" t="n">
        <v>4.388556</v>
      </c>
      <c r="Q4924" s="0" t="s">
        <v>289</v>
      </c>
    </row>
    <row r="4925" customFormat="false" ht="15" hidden="false" customHeight="false" outlineLevel="0" collapsed="false">
      <c r="A4925" s="0" t="s">
        <v>3020</v>
      </c>
      <c r="B4925" s="0" t="s">
        <v>289</v>
      </c>
      <c r="C4925" s="0" t="s">
        <v>325</v>
      </c>
      <c r="D4925" s="0" t="n">
        <v>20180809</v>
      </c>
      <c r="E4925" s="0" t="s">
        <v>3242</v>
      </c>
      <c r="F4925" s="0" t="n">
        <v>150000</v>
      </c>
      <c r="G4925" s="0" t="n">
        <v>97.369</v>
      </c>
      <c r="H4925" s="0" t="n">
        <v>4.413995</v>
      </c>
      <c r="J4925" s="224" t="n">
        <f aca="false">ROUND(D4925/10000,0)</f>
        <v>2018</v>
      </c>
      <c r="K4925" s="224" t="n">
        <f aca="false">ROUND((D4925-J4925*10000)/100,0)</f>
        <v>8</v>
      </c>
      <c r="L4925" s="224" t="n">
        <f aca="false">D4925-J4925*10000-K4925*100</f>
        <v>9</v>
      </c>
      <c r="M4925" s="325" t="n">
        <f aca="false">DATE(J4925,K4925,L4925)</f>
        <v>43321</v>
      </c>
      <c r="N4925" s="222" t="n">
        <f aca="false">M4925+E4925</f>
        <v>43321.6740277778</v>
      </c>
      <c r="O4925" s="0" t="n">
        <v>97.369</v>
      </c>
      <c r="P4925" s="0" t="n">
        <v>4.413995</v>
      </c>
      <c r="Q4925" s="0" t="s">
        <v>289</v>
      </c>
    </row>
    <row r="4926" customFormat="false" ht="15" hidden="false" customHeight="false" outlineLevel="0" collapsed="false">
      <c r="A4926" s="0" t="s">
        <v>3020</v>
      </c>
      <c r="B4926" s="0" t="s">
        <v>289</v>
      </c>
      <c r="C4926" s="0" t="s">
        <v>325</v>
      </c>
      <c r="D4926" s="0" t="n">
        <v>20180810</v>
      </c>
      <c r="E4926" s="0" t="s">
        <v>3243</v>
      </c>
      <c r="F4926" s="0" t="n">
        <v>50000</v>
      </c>
      <c r="G4926" s="0" t="n">
        <v>98.009</v>
      </c>
      <c r="H4926" s="0" t="n">
        <v>4.299821</v>
      </c>
      <c r="J4926" s="224" t="n">
        <f aca="false">ROUND(D4926/10000,0)</f>
        <v>2018</v>
      </c>
      <c r="K4926" s="224" t="n">
        <f aca="false">ROUND((D4926-J4926*10000)/100,0)</f>
        <v>8</v>
      </c>
      <c r="L4926" s="224" t="n">
        <f aca="false">D4926-J4926*10000-K4926*100</f>
        <v>10</v>
      </c>
      <c r="M4926" s="325" t="n">
        <f aca="false">DATE(J4926,K4926,L4926)</f>
        <v>43322</v>
      </c>
      <c r="N4926" s="222" t="n">
        <f aca="false">M4926+E4926</f>
        <v>43322.4808101852</v>
      </c>
      <c r="O4926" s="0" t="n">
        <v>98.009</v>
      </c>
      <c r="P4926" s="0" t="n">
        <v>4.299821</v>
      </c>
      <c r="Q4926" s="0" t="s">
        <v>289</v>
      </c>
    </row>
    <row r="4927" customFormat="false" ht="15" hidden="false" customHeight="false" outlineLevel="0" collapsed="false">
      <c r="A4927" s="0" t="s">
        <v>3020</v>
      </c>
      <c r="B4927" s="0" t="s">
        <v>289</v>
      </c>
      <c r="C4927" s="0" t="s">
        <v>325</v>
      </c>
      <c r="D4927" s="0" t="n">
        <v>20180810</v>
      </c>
      <c r="E4927" s="0" t="s">
        <v>3243</v>
      </c>
      <c r="F4927" s="0" t="n">
        <v>50000</v>
      </c>
      <c r="G4927" s="0" t="n">
        <v>97.464</v>
      </c>
      <c r="H4927" s="0" t="n">
        <v>4.39715</v>
      </c>
      <c r="J4927" s="224" t="n">
        <f aca="false">ROUND(D4927/10000,0)</f>
        <v>2018</v>
      </c>
      <c r="K4927" s="224" t="n">
        <f aca="false">ROUND((D4927-J4927*10000)/100,0)</f>
        <v>8</v>
      </c>
      <c r="L4927" s="224" t="n">
        <f aca="false">D4927-J4927*10000-K4927*100</f>
        <v>10</v>
      </c>
      <c r="M4927" s="325" t="n">
        <f aca="false">DATE(J4927,K4927,L4927)</f>
        <v>43322</v>
      </c>
      <c r="N4927" s="222" t="n">
        <f aca="false">M4927+E4927</f>
        <v>43322.4808101852</v>
      </c>
      <c r="O4927" s="0" t="n">
        <v>97.464</v>
      </c>
      <c r="P4927" s="0" t="n">
        <v>4.39715</v>
      </c>
      <c r="Q4927" s="0" t="s">
        <v>289</v>
      </c>
    </row>
    <row r="4928" customFormat="false" ht="15" hidden="false" customHeight="false" outlineLevel="0" collapsed="false">
      <c r="A4928" s="0" t="s">
        <v>3020</v>
      </c>
      <c r="B4928" s="0" t="s">
        <v>289</v>
      </c>
      <c r="C4928" s="0" t="s">
        <v>325</v>
      </c>
      <c r="D4928" s="0" t="n">
        <v>20180810</v>
      </c>
      <c r="E4928" s="0" t="s">
        <v>3244</v>
      </c>
      <c r="F4928" s="0" t="n">
        <v>50000</v>
      </c>
      <c r="G4928" s="0" t="n">
        <v>97.464</v>
      </c>
      <c r="H4928" s="0" t="n">
        <v>4.39715</v>
      </c>
      <c r="J4928" s="224" t="n">
        <f aca="false">ROUND(D4928/10000,0)</f>
        <v>2018</v>
      </c>
      <c r="K4928" s="224" t="n">
        <f aca="false">ROUND((D4928-J4928*10000)/100,0)</f>
        <v>8</v>
      </c>
      <c r="L4928" s="224" t="n">
        <f aca="false">D4928-J4928*10000-K4928*100</f>
        <v>10</v>
      </c>
      <c r="M4928" s="325" t="n">
        <f aca="false">DATE(J4928,K4928,L4928)</f>
        <v>43322</v>
      </c>
      <c r="N4928" s="222" t="n">
        <f aca="false">M4928+E4928</f>
        <v>43322.4812847222</v>
      </c>
      <c r="O4928" s="0" t="n">
        <v>97.464</v>
      </c>
      <c r="P4928" s="0" t="n">
        <v>4.39715</v>
      </c>
      <c r="Q4928" s="0" t="s">
        <v>289</v>
      </c>
    </row>
    <row r="4929" customFormat="false" ht="15" hidden="false" customHeight="false" outlineLevel="0" collapsed="false">
      <c r="A4929" s="0" t="s">
        <v>3020</v>
      </c>
      <c r="B4929" s="0" t="s">
        <v>289</v>
      </c>
      <c r="C4929" s="0" t="s">
        <v>325</v>
      </c>
      <c r="D4929" s="0" t="n">
        <v>20180810</v>
      </c>
      <c r="E4929" s="0" t="s">
        <v>3245</v>
      </c>
      <c r="F4929" s="0" t="n">
        <v>25000</v>
      </c>
      <c r="G4929" s="0" t="n">
        <v>97.71</v>
      </c>
      <c r="H4929" s="0" t="n">
        <v>4.35314</v>
      </c>
      <c r="J4929" s="224" t="n">
        <f aca="false">ROUND(D4929/10000,0)</f>
        <v>2018</v>
      </c>
      <c r="K4929" s="224" t="n">
        <f aca="false">ROUND((D4929-J4929*10000)/100,0)</f>
        <v>8</v>
      </c>
      <c r="L4929" s="224" t="n">
        <f aca="false">D4929-J4929*10000-K4929*100</f>
        <v>10</v>
      </c>
      <c r="M4929" s="325" t="n">
        <f aca="false">DATE(J4929,K4929,L4929)</f>
        <v>43322</v>
      </c>
      <c r="N4929" s="222" t="n">
        <f aca="false">M4929+E4929</f>
        <v>43322.4864583333</v>
      </c>
      <c r="O4929" s="0" t="n">
        <v>97.71</v>
      </c>
      <c r="P4929" s="0" t="n">
        <v>4.35314</v>
      </c>
      <c r="Q4929" s="0" t="s">
        <v>289</v>
      </c>
    </row>
    <row r="4930" customFormat="false" ht="15" hidden="false" customHeight="false" outlineLevel="0" collapsed="false">
      <c r="A4930" s="0" t="s">
        <v>3020</v>
      </c>
      <c r="B4930" s="0" t="s">
        <v>289</v>
      </c>
      <c r="C4930" s="0" t="s">
        <v>325</v>
      </c>
      <c r="D4930" s="0" t="n">
        <v>20180810</v>
      </c>
      <c r="E4930" s="0" t="s">
        <v>3246</v>
      </c>
      <c r="F4930" s="0" t="n">
        <v>1200000</v>
      </c>
      <c r="G4930" s="0" t="n">
        <v>97.638</v>
      </c>
      <c r="H4930" s="0" t="n">
        <v>4.366007</v>
      </c>
      <c r="J4930" s="224" t="n">
        <f aca="false">ROUND(D4930/10000,0)</f>
        <v>2018</v>
      </c>
      <c r="K4930" s="224" t="n">
        <f aca="false">ROUND((D4930-J4930*10000)/100,0)</f>
        <v>8</v>
      </c>
      <c r="L4930" s="224" t="n">
        <f aca="false">D4930-J4930*10000-K4930*100</f>
        <v>10</v>
      </c>
      <c r="M4930" s="325" t="n">
        <f aca="false">DATE(J4930,K4930,L4930)</f>
        <v>43322</v>
      </c>
      <c r="N4930" s="222" t="n">
        <f aca="false">M4930+E4930</f>
        <v>43322.5825462963</v>
      </c>
      <c r="O4930" s="0" t="n">
        <v>97.638</v>
      </c>
      <c r="P4930" s="0" t="n">
        <v>4.366007</v>
      </c>
      <c r="Q4930" s="0" t="s">
        <v>289</v>
      </c>
    </row>
    <row r="4931" customFormat="false" ht="15" hidden="false" customHeight="false" outlineLevel="0" collapsed="false">
      <c r="A4931" s="0" t="s">
        <v>3020</v>
      </c>
      <c r="B4931" s="0" t="s">
        <v>289</v>
      </c>
      <c r="C4931" s="0" t="s">
        <v>325</v>
      </c>
      <c r="D4931" s="0" t="n">
        <v>20180810</v>
      </c>
      <c r="E4931" s="0" t="s">
        <v>3247</v>
      </c>
      <c r="F4931" s="0" t="n">
        <v>7000</v>
      </c>
      <c r="G4931" s="0" t="n">
        <v>97.164</v>
      </c>
      <c r="H4931" s="0" t="n">
        <v>4.450996</v>
      </c>
      <c r="J4931" s="224" t="n">
        <f aca="false">ROUND(D4931/10000,0)</f>
        <v>2018</v>
      </c>
      <c r="K4931" s="224" t="n">
        <f aca="false">ROUND((D4931-J4931*10000)/100,0)</f>
        <v>8</v>
      </c>
      <c r="L4931" s="224" t="n">
        <f aca="false">D4931-J4931*10000-K4931*100</f>
        <v>10</v>
      </c>
      <c r="M4931" s="325" t="n">
        <f aca="false">DATE(J4931,K4931,L4931)</f>
        <v>43322</v>
      </c>
      <c r="N4931" s="222" t="n">
        <f aca="false">M4931+E4931</f>
        <v>43322.6698263889</v>
      </c>
      <c r="O4931" s="0" t="n">
        <v>97.164</v>
      </c>
      <c r="P4931" s="0" t="n">
        <v>4.450996</v>
      </c>
      <c r="Q4931" s="0" t="s">
        <v>289</v>
      </c>
    </row>
    <row r="4932" customFormat="false" ht="15" hidden="false" customHeight="false" outlineLevel="0" collapsed="false">
      <c r="A4932" s="0" t="s">
        <v>3020</v>
      </c>
      <c r="B4932" s="0" t="s">
        <v>289</v>
      </c>
      <c r="C4932" s="0" t="s">
        <v>325</v>
      </c>
      <c r="D4932" s="0" t="n">
        <v>20180813</v>
      </c>
      <c r="E4932" s="0" t="s">
        <v>3248</v>
      </c>
      <c r="F4932" s="0" t="n">
        <v>15000</v>
      </c>
      <c r="G4932" s="0" t="n">
        <v>97.448</v>
      </c>
      <c r="H4932" s="0" t="n">
        <v>4.400197</v>
      </c>
      <c r="J4932" s="224" t="n">
        <f aca="false">ROUND(D4932/10000,0)</f>
        <v>2018</v>
      </c>
      <c r="K4932" s="224" t="n">
        <f aca="false">ROUND((D4932-J4932*10000)/100,0)</f>
        <v>8</v>
      </c>
      <c r="L4932" s="224" t="n">
        <f aca="false">D4932-J4932*10000-K4932*100</f>
        <v>13</v>
      </c>
      <c r="M4932" s="325" t="n">
        <f aca="false">DATE(J4932,K4932,L4932)</f>
        <v>43325</v>
      </c>
      <c r="N4932" s="222" t="n">
        <f aca="false">M4932+E4932</f>
        <v>43325.4625578704</v>
      </c>
      <c r="O4932" s="0" t="n">
        <v>97.448</v>
      </c>
      <c r="P4932" s="0" t="n">
        <v>4.400197</v>
      </c>
      <c r="Q4932" s="0" t="s">
        <v>289</v>
      </c>
    </row>
    <row r="4933" customFormat="false" ht="15" hidden="false" customHeight="false" outlineLevel="0" collapsed="false">
      <c r="A4933" s="0" t="s">
        <v>3020</v>
      </c>
      <c r="B4933" s="0" t="s">
        <v>289</v>
      </c>
      <c r="C4933" s="0" t="s">
        <v>325</v>
      </c>
      <c r="D4933" s="0" t="n">
        <v>20180813</v>
      </c>
      <c r="E4933" s="0" t="s">
        <v>3248</v>
      </c>
      <c r="F4933" s="0" t="n">
        <v>15000</v>
      </c>
      <c r="G4933" s="0" t="n">
        <v>97.448</v>
      </c>
      <c r="H4933" s="0" t="n">
        <v>4.400197</v>
      </c>
      <c r="J4933" s="224" t="n">
        <f aca="false">ROUND(D4933/10000,0)</f>
        <v>2018</v>
      </c>
      <c r="K4933" s="224" t="n">
        <f aca="false">ROUND((D4933-J4933*10000)/100,0)</f>
        <v>8</v>
      </c>
      <c r="L4933" s="224" t="n">
        <f aca="false">D4933-J4933*10000-K4933*100</f>
        <v>13</v>
      </c>
      <c r="M4933" s="325" t="n">
        <f aca="false">DATE(J4933,K4933,L4933)</f>
        <v>43325</v>
      </c>
      <c r="N4933" s="222" t="n">
        <f aca="false">M4933+E4933</f>
        <v>43325.4625578704</v>
      </c>
      <c r="O4933" s="0" t="n">
        <v>97.448</v>
      </c>
      <c r="P4933" s="0" t="n">
        <v>4.400197</v>
      </c>
      <c r="Q4933" s="0" t="s">
        <v>289</v>
      </c>
    </row>
    <row r="4934" customFormat="false" ht="15" hidden="false" customHeight="false" outlineLevel="0" collapsed="false">
      <c r="A4934" s="0" t="s">
        <v>3020</v>
      </c>
      <c r="B4934" s="0" t="s">
        <v>289</v>
      </c>
      <c r="C4934" s="0" t="s">
        <v>325</v>
      </c>
      <c r="D4934" s="0" t="n">
        <v>20180813</v>
      </c>
      <c r="E4934" s="0" t="s">
        <v>3249</v>
      </c>
      <c r="F4934" s="0" t="n">
        <v>15000</v>
      </c>
      <c r="G4934" s="0" t="n">
        <v>97.448</v>
      </c>
      <c r="H4934" s="0" t="n">
        <v>4.400197</v>
      </c>
      <c r="J4934" s="224" t="n">
        <f aca="false">ROUND(D4934/10000,0)</f>
        <v>2018</v>
      </c>
      <c r="K4934" s="224" t="n">
        <f aca="false">ROUND((D4934-J4934*10000)/100,0)</f>
        <v>8</v>
      </c>
      <c r="L4934" s="224" t="n">
        <f aca="false">D4934-J4934*10000-K4934*100</f>
        <v>13</v>
      </c>
      <c r="M4934" s="325" t="n">
        <f aca="false">DATE(J4934,K4934,L4934)</f>
        <v>43325</v>
      </c>
      <c r="N4934" s="222" t="n">
        <f aca="false">M4934+E4934</f>
        <v>43325.4628703704</v>
      </c>
      <c r="O4934" s="0" t="n">
        <v>97.448</v>
      </c>
      <c r="P4934" s="0" t="n">
        <v>4.400197</v>
      </c>
      <c r="Q4934" s="0" t="s">
        <v>289</v>
      </c>
    </row>
    <row r="4935" customFormat="false" ht="15" hidden="false" customHeight="false" outlineLevel="0" collapsed="false">
      <c r="A4935" s="0" t="s">
        <v>3020</v>
      </c>
      <c r="B4935" s="0" t="s">
        <v>289</v>
      </c>
      <c r="C4935" s="0" t="s">
        <v>325</v>
      </c>
      <c r="D4935" s="0" t="n">
        <v>20180813</v>
      </c>
      <c r="E4935" s="0" t="s">
        <v>3250</v>
      </c>
      <c r="F4935" s="0" t="n">
        <v>10000</v>
      </c>
      <c r="G4935" s="0" t="n">
        <v>97.633</v>
      </c>
      <c r="H4935" s="0" t="n">
        <v>4.367069</v>
      </c>
      <c r="J4935" s="224" t="n">
        <f aca="false">ROUND(D4935/10000,0)</f>
        <v>2018</v>
      </c>
      <c r="K4935" s="224" t="n">
        <f aca="false">ROUND((D4935-J4935*10000)/100,0)</f>
        <v>8</v>
      </c>
      <c r="L4935" s="224" t="n">
        <f aca="false">D4935-J4935*10000-K4935*100</f>
        <v>13</v>
      </c>
      <c r="M4935" s="325" t="n">
        <f aca="false">DATE(J4935,K4935,L4935)</f>
        <v>43325</v>
      </c>
      <c r="N4935" s="222" t="n">
        <f aca="false">M4935+E4935</f>
        <v>43325.5070717593</v>
      </c>
      <c r="O4935" s="0" t="n">
        <v>97.633</v>
      </c>
      <c r="P4935" s="0" t="n">
        <v>4.367069</v>
      </c>
      <c r="Q4935" s="0" t="s">
        <v>289</v>
      </c>
    </row>
    <row r="4936" customFormat="false" ht="15" hidden="false" customHeight="false" outlineLevel="0" collapsed="false">
      <c r="A4936" s="0" t="s">
        <v>3020</v>
      </c>
      <c r="B4936" s="0" t="s">
        <v>289</v>
      </c>
      <c r="C4936" s="0" t="s">
        <v>325</v>
      </c>
      <c r="D4936" s="0" t="n">
        <v>20180813</v>
      </c>
      <c r="E4936" s="0" t="s">
        <v>3250</v>
      </c>
      <c r="F4936" s="0" t="n">
        <v>10000</v>
      </c>
      <c r="G4936" s="0" t="n">
        <v>97.633</v>
      </c>
      <c r="H4936" s="0" t="n">
        <v>4.367069</v>
      </c>
      <c r="J4936" s="224" t="n">
        <f aca="false">ROUND(D4936/10000,0)</f>
        <v>2018</v>
      </c>
      <c r="K4936" s="224" t="n">
        <f aca="false">ROUND((D4936-J4936*10000)/100,0)</f>
        <v>8</v>
      </c>
      <c r="L4936" s="224" t="n">
        <f aca="false">D4936-J4936*10000-K4936*100</f>
        <v>13</v>
      </c>
      <c r="M4936" s="325" t="n">
        <f aca="false">DATE(J4936,K4936,L4936)</f>
        <v>43325</v>
      </c>
      <c r="N4936" s="222" t="n">
        <f aca="false">M4936+E4936</f>
        <v>43325.5070717593</v>
      </c>
      <c r="O4936" s="0" t="n">
        <v>97.633</v>
      </c>
      <c r="P4936" s="0" t="n">
        <v>4.367069</v>
      </c>
      <c r="Q4936" s="0" t="s">
        <v>289</v>
      </c>
    </row>
    <row r="4937" customFormat="false" ht="15" hidden="false" customHeight="false" outlineLevel="0" collapsed="false">
      <c r="A4937" s="0" t="s">
        <v>3020</v>
      </c>
      <c r="B4937" s="0" t="s">
        <v>289</v>
      </c>
      <c r="C4937" s="0" t="s">
        <v>325</v>
      </c>
      <c r="D4937" s="0" t="n">
        <v>20180813</v>
      </c>
      <c r="E4937" s="0" t="s">
        <v>3251</v>
      </c>
      <c r="F4937" s="0" t="n">
        <v>10000</v>
      </c>
      <c r="G4937" s="0" t="n">
        <v>97.633</v>
      </c>
      <c r="H4937" s="0" t="n">
        <v>4.367069</v>
      </c>
      <c r="J4937" s="224" t="n">
        <f aca="false">ROUND(D4937/10000,0)</f>
        <v>2018</v>
      </c>
      <c r="K4937" s="224" t="n">
        <f aca="false">ROUND((D4937-J4937*10000)/100,0)</f>
        <v>8</v>
      </c>
      <c r="L4937" s="224" t="n">
        <f aca="false">D4937-J4937*10000-K4937*100</f>
        <v>13</v>
      </c>
      <c r="M4937" s="325" t="n">
        <f aca="false">DATE(J4937,K4937,L4937)</f>
        <v>43325</v>
      </c>
      <c r="N4937" s="222" t="n">
        <f aca="false">M4937+E4937</f>
        <v>43325.5072800926</v>
      </c>
      <c r="O4937" s="0" t="n">
        <v>97.633</v>
      </c>
      <c r="P4937" s="0" t="n">
        <v>4.367069</v>
      </c>
      <c r="Q4937" s="0" t="s">
        <v>289</v>
      </c>
    </row>
    <row r="4938" customFormat="false" ht="15" hidden="false" customHeight="false" outlineLevel="0" collapsed="false">
      <c r="A4938" s="0" t="s">
        <v>3020</v>
      </c>
      <c r="B4938" s="0" t="s">
        <v>289</v>
      </c>
      <c r="C4938" s="0" t="s">
        <v>325</v>
      </c>
      <c r="D4938" s="0" t="n">
        <v>20180813</v>
      </c>
      <c r="E4938" s="0" t="s">
        <v>1741</v>
      </c>
      <c r="F4938" s="0" t="n">
        <v>10000</v>
      </c>
      <c r="G4938" s="0" t="n">
        <v>97.593</v>
      </c>
      <c r="H4938" s="0" t="n">
        <v>4.374226</v>
      </c>
      <c r="J4938" s="224" t="n">
        <f aca="false">ROUND(D4938/10000,0)</f>
        <v>2018</v>
      </c>
      <c r="K4938" s="224" t="n">
        <f aca="false">ROUND((D4938-J4938*10000)/100,0)</f>
        <v>8</v>
      </c>
      <c r="L4938" s="224" t="n">
        <f aca="false">D4938-J4938*10000-K4938*100</f>
        <v>13</v>
      </c>
      <c r="M4938" s="325" t="n">
        <f aca="false">DATE(J4938,K4938,L4938)</f>
        <v>43325</v>
      </c>
      <c r="N4938" s="222" t="n">
        <f aca="false">M4938+E4938</f>
        <v>43325.5105324074</v>
      </c>
      <c r="O4938" s="0" t="n">
        <v>97.593</v>
      </c>
      <c r="P4938" s="0" t="n">
        <v>4.374226</v>
      </c>
      <c r="Q4938" s="0" t="s">
        <v>289</v>
      </c>
    </row>
    <row r="4939" customFormat="false" ht="15" hidden="false" customHeight="false" outlineLevel="0" collapsed="false">
      <c r="A4939" s="0" t="s">
        <v>3020</v>
      </c>
      <c r="B4939" s="0" t="s">
        <v>289</v>
      </c>
      <c r="C4939" s="0" t="s">
        <v>325</v>
      </c>
      <c r="D4939" s="0" t="n">
        <v>20180813</v>
      </c>
      <c r="E4939" s="0" t="s">
        <v>1741</v>
      </c>
      <c r="F4939" s="0" t="n">
        <v>10000</v>
      </c>
      <c r="G4939" s="0" t="n">
        <v>97.593</v>
      </c>
      <c r="H4939" s="0" t="n">
        <v>4.374226</v>
      </c>
      <c r="J4939" s="224" t="n">
        <f aca="false">ROUND(D4939/10000,0)</f>
        <v>2018</v>
      </c>
      <c r="K4939" s="224" t="n">
        <f aca="false">ROUND((D4939-J4939*10000)/100,0)</f>
        <v>8</v>
      </c>
      <c r="L4939" s="224" t="n">
        <f aca="false">D4939-J4939*10000-K4939*100</f>
        <v>13</v>
      </c>
      <c r="M4939" s="325" t="n">
        <f aca="false">DATE(J4939,K4939,L4939)</f>
        <v>43325</v>
      </c>
      <c r="N4939" s="222" t="n">
        <f aca="false">M4939+E4939</f>
        <v>43325.5105324074</v>
      </c>
      <c r="O4939" s="0" t="n">
        <v>97.593</v>
      </c>
      <c r="P4939" s="0" t="n">
        <v>4.374226</v>
      </c>
      <c r="Q4939" s="0" t="s">
        <v>289</v>
      </c>
    </row>
    <row r="4940" customFormat="false" ht="15" hidden="false" customHeight="false" outlineLevel="0" collapsed="false">
      <c r="A4940" s="0" t="s">
        <v>3020</v>
      </c>
      <c r="B4940" s="0" t="s">
        <v>289</v>
      </c>
      <c r="C4940" s="0" t="s">
        <v>325</v>
      </c>
      <c r="D4940" s="0" t="n">
        <v>20180813</v>
      </c>
      <c r="E4940" s="0" t="s">
        <v>3252</v>
      </c>
      <c r="F4940" s="0" t="n">
        <v>40000</v>
      </c>
      <c r="G4940" s="0" t="n">
        <v>97.593</v>
      </c>
      <c r="H4940" s="0" t="n">
        <v>4.374226</v>
      </c>
      <c r="J4940" s="224" t="n">
        <f aca="false">ROUND(D4940/10000,0)</f>
        <v>2018</v>
      </c>
      <c r="K4940" s="224" t="n">
        <f aca="false">ROUND((D4940-J4940*10000)/100,0)</f>
        <v>8</v>
      </c>
      <c r="L4940" s="224" t="n">
        <f aca="false">D4940-J4940*10000-K4940*100</f>
        <v>13</v>
      </c>
      <c r="M4940" s="325" t="n">
        <f aca="false">DATE(J4940,K4940,L4940)</f>
        <v>43325</v>
      </c>
      <c r="N4940" s="222" t="n">
        <f aca="false">M4940+E4940</f>
        <v>43325.5114467593</v>
      </c>
      <c r="O4940" s="0" t="n">
        <v>97.593</v>
      </c>
      <c r="P4940" s="0" t="n">
        <v>4.374226</v>
      </c>
      <c r="Q4940" s="0" t="s">
        <v>289</v>
      </c>
    </row>
    <row r="4941" customFormat="false" ht="15" hidden="false" customHeight="false" outlineLevel="0" collapsed="false">
      <c r="A4941" s="0" t="s">
        <v>3020</v>
      </c>
      <c r="B4941" s="0" t="s">
        <v>289</v>
      </c>
      <c r="C4941" s="0" t="s">
        <v>325</v>
      </c>
      <c r="D4941" s="0" t="n">
        <v>20180813</v>
      </c>
      <c r="E4941" s="0" t="s">
        <v>3252</v>
      </c>
      <c r="F4941" s="0" t="n">
        <v>40000</v>
      </c>
      <c r="G4941" s="0" t="n">
        <v>97.593</v>
      </c>
      <c r="H4941" s="0" t="n">
        <v>4.374226</v>
      </c>
      <c r="J4941" s="224" t="n">
        <f aca="false">ROUND(D4941/10000,0)</f>
        <v>2018</v>
      </c>
      <c r="K4941" s="224" t="n">
        <f aca="false">ROUND((D4941-J4941*10000)/100,0)</f>
        <v>8</v>
      </c>
      <c r="L4941" s="224" t="n">
        <f aca="false">D4941-J4941*10000-K4941*100</f>
        <v>13</v>
      </c>
      <c r="M4941" s="325" t="n">
        <f aca="false">DATE(J4941,K4941,L4941)</f>
        <v>43325</v>
      </c>
      <c r="N4941" s="222" t="n">
        <f aca="false">M4941+E4941</f>
        <v>43325.5114467593</v>
      </c>
      <c r="O4941" s="0" t="n">
        <v>97.593</v>
      </c>
      <c r="P4941" s="0" t="n">
        <v>4.374226</v>
      </c>
      <c r="Q4941" s="0" t="s">
        <v>289</v>
      </c>
    </row>
    <row r="4942" customFormat="false" ht="15" hidden="false" customHeight="false" outlineLevel="0" collapsed="false">
      <c r="A4942" s="0" t="s">
        <v>3020</v>
      </c>
      <c r="B4942" s="0" t="s">
        <v>289</v>
      </c>
      <c r="C4942" s="0" t="s">
        <v>325</v>
      </c>
      <c r="D4942" s="0" t="n">
        <v>20180813</v>
      </c>
      <c r="E4942" s="0" t="s">
        <v>3253</v>
      </c>
      <c r="F4942" s="0" t="n">
        <v>10000</v>
      </c>
      <c r="G4942" s="0" t="n">
        <v>97.778</v>
      </c>
      <c r="H4942" s="0" t="n">
        <v>4.341155</v>
      </c>
      <c r="J4942" s="224" t="n">
        <f aca="false">ROUND(D4942/10000,0)</f>
        <v>2018</v>
      </c>
      <c r="K4942" s="224" t="n">
        <f aca="false">ROUND((D4942-J4942*10000)/100,0)</f>
        <v>8</v>
      </c>
      <c r="L4942" s="224" t="n">
        <f aca="false">D4942-J4942*10000-K4942*100</f>
        <v>13</v>
      </c>
      <c r="M4942" s="325" t="n">
        <f aca="false">DATE(J4942,K4942,L4942)</f>
        <v>43325</v>
      </c>
      <c r="N4942" s="222" t="n">
        <f aca="false">M4942+E4942</f>
        <v>43325.5244212963</v>
      </c>
      <c r="O4942" s="0" t="n">
        <v>97.778</v>
      </c>
      <c r="P4942" s="0" t="n">
        <v>4.341155</v>
      </c>
      <c r="Q4942" s="0" t="s">
        <v>289</v>
      </c>
    </row>
    <row r="4943" customFormat="false" ht="15" hidden="false" customHeight="false" outlineLevel="0" collapsed="false">
      <c r="A4943" s="0" t="s">
        <v>3020</v>
      </c>
      <c r="B4943" s="0" t="s">
        <v>289</v>
      </c>
      <c r="C4943" s="0" t="s">
        <v>325</v>
      </c>
      <c r="D4943" s="0" t="n">
        <v>20180813</v>
      </c>
      <c r="E4943" s="0" t="s">
        <v>3253</v>
      </c>
      <c r="F4943" s="0" t="n">
        <v>10000</v>
      </c>
      <c r="G4943" s="0" t="n">
        <v>97.778</v>
      </c>
      <c r="H4943" s="0" t="n">
        <v>4.341155</v>
      </c>
      <c r="J4943" s="224" t="n">
        <f aca="false">ROUND(D4943/10000,0)</f>
        <v>2018</v>
      </c>
      <c r="K4943" s="224" t="n">
        <f aca="false">ROUND((D4943-J4943*10000)/100,0)</f>
        <v>8</v>
      </c>
      <c r="L4943" s="224" t="n">
        <f aca="false">D4943-J4943*10000-K4943*100</f>
        <v>13</v>
      </c>
      <c r="M4943" s="325" t="n">
        <f aca="false">DATE(J4943,K4943,L4943)</f>
        <v>43325</v>
      </c>
      <c r="N4943" s="222" t="n">
        <f aca="false">M4943+E4943</f>
        <v>43325.5244212963</v>
      </c>
      <c r="O4943" s="0" t="n">
        <v>97.778</v>
      </c>
      <c r="P4943" s="0" t="n">
        <v>4.341155</v>
      </c>
      <c r="Q4943" s="0" t="s">
        <v>289</v>
      </c>
    </row>
    <row r="4944" customFormat="false" ht="15" hidden="false" customHeight="false" outlineLevel="0" collapsed="false">
      <c r="A4944" s="0" t="s">
        <v>3020</v>
      </c>
      <c r="B4944" s="0" t="s">
        <v>289</v>
      </c>
      <c r="C4944" s="0" t="s">
        <v>325</v>
      </c>
      <c r="D4944" s="0" t="n">
        <v>20180813</v>
      </c>
      <c r="E4944" s="0" t="s">
        <v>3254</v>
      </c>
      <c r="F4944" s="0" t="n">
        <v>40000</v>
      </c>
      <c r="G4944" s="0" t="n">
        <v>97.61</v>
      </c>
      <c r="H4944" s="0" t="n">
        <v>4.371184</v>
      </c>
      <c r="J4944" s="224" t="n">
        <f aca="false">ROUND(D4944/10000,0)</f>
        <v>2018</v>
      </c>
      <c r="K4944" s="224" t="n">
        <f aca="false">ROUND((D4944-J4944*10000)/100,0)</f>
        <v>8</v>
      </c>
      <c r="L4944" s="224" t="n">
        <f aca="false">D4944-J4944*10000-K4944*100</f>
        <v>13</v>
      </c>
      <c r="M4944" s="325" t="n">
        <f aca="false">DATE(J4944,K4944,L4944)</f>
        <v>43325</v>
      </c>
      <c r="N4944" s="222" t="n">
        <f aca="false">M4944+E4944</f>
        <v>43325.5303819445</v>
      </c>
      <c r="O4944" s="0" t="n">
        <v>97.61</v>
      </c>
      <c r="P4944" s="0" t="n">
        <v>4.371184</v>
      </c>
      <c r="Q4944" s="0" t="s">
        <v>289</v>
      </c>
    </row>
    <row r="4945" customFormat="false" ht="15" hidden="false" customHeight="false" outlineLevel="0" collapsed="false">
      <c r="A4945" s="0" t="s">
        <v>3020</v>
      </c>
      <c r="B4945" s="0" t="s">
        <v>289</v>
      </c>
      <c r="C4945" s="0" t="s">
        <v>325</v>
      </c>
      <c r="D4945" s="0" t="n">
        <v>20180813</v>
      </c>
      <c r="E4945" s="0" t="s">
        <v>3254</v>
      </c>
      <c r="F4945" s="0" t="n">
        <v>40000</v>
      </c>
      <c r="G4945" s="0" t="n">
        <v>98.83</v>
      </c>
      <c r="H4945" s="0" t="n">
        <v>4.154471</v>
      </c>
      <c r="J4945" s="224" t="n">
        <f aca="false">ROUND(D4945/10000,0)</f>
        <v>2018</v>
      </c>
      <c r="K4945" s="224" t="n">
        <f aca="false">ROUND((D4945-J4945*10000)/100,0)</f>
        <v>8</v>
      </c>
      <c r="L4945" s="224" t="n">
        <f aca="false">D4945-J4945*10000-K4945*100</f>
        <v>13</v>
      </c>
      <c r="M4945" s="325" t="n">
        <f aca="false">DATE(J4945,K4945,L4945)</f>
        <v>43325</v>
      </c>
      <c r="N4945" s="222" t="n">
        <f aca="false">M4945+E4945</f>
        <v>43325.5303819445</v>
      </c>
      <c r="O4945" s="0" t="n">
        <v>98.83</v>
      </c>
      <c r="P4945" s="0" t="n">
        <v>4.154471</v>
      </c>
      <c r="Q4945" s="0" t="s">
        <v>289</v>
      </c>
    </row>
    <row r="4946" customFormat="false" ht="15" hidden="false" customHeight="false" outlineLevel="0" collapsed="false">
      <c r="A4946" s="0" t="s">
        <v>3020</v>
      </c>
      <c r="B4946" s="0" t="s">
        <v>289</v>
      </c>
      <c r="C4946" s="0" t="s">
        <v>325</v>
      </c>
      <c r="D4946" s="0" t="n">
        <v>20180813</v>
      </c>
      <c r="E4946" s="0" t="s">
        <v>3255</v>
      </c>
      <c r="F4946" s="0" t="n">
        <v>15000</v>
      </c>
      <c r="G4946" s="0" t="n">
        <v>97.57</v>
      </c>
      <c r="H4946" s="0" t="n">
        <v>4.378343</v>
      </c>
      <c r="J4946" s="224" t="n">
        <f aca="false">ROUND(D4946/10000,0)</f>
        <v>2018</v>
      </c>
      <c r="K4946" s="224" t="n">
        <f aca="false">ROUND((D4946-J4946*10000)/100,0)</f>
        <v>8</v>
      </c>
      <c r="L4946" s="224" t="n">
        <f aca="false">D4946-J4946*10000-K4946*100</f>
        <v>13</v>
      </c>
      <c r="M4946" s="325" t="n">
        <f aca="false">DATE(J4946,K4946,L4946)</f>
        <v>43325</v>
      </c>
      <c r="N4946" s="222" t="n">
        <f aca="false">M4946+E4946</f>
        <v>43325.5794907407</v>
      </c>
      <c r="O4946" s="0" t="n">
        <v>97.57</v>
      </c>
      <c r="P4946" s="0" t="n">
        <v>4.378343</v>
      </c>
      <c r="Q4946" s="0" t="s">
        <v>289</v>
      </c>
    </row>
    <row r="4947" customFormat="false" ht="15" hidden="false" customHeight="false" outlineLevel="0" collapsed="false">
      <c r="A4947" s="0" t="s">
        <v>3020</v>
      </c>
      <c r="B4947" s="0" t="s">
        <v>289</v>
      </c>
      <c r="C4947" s="0" t="s">
        <v>325</v>
      </c>
      <c r="D4947" s="0" t="n">
        <v>20180813</v>
      </c>
      <c r="E4947" s="0" t="s">
        <v>3255</v>
      </c>
      <c r="F4947" s="0" t="n">
        <v>15000</v>
      </c>
      <c r="G4947" s="0" t="n">
        <v>98.789</v>
      </c>
      <c r="H4947" s="0" t="n">
        <v>4.161704</v>
      </c>
      <c r="J4947" s="224" t="n">
        <f aca="false">ROUND(D4947/10000,0)</f>
        <v>2018</v>
      </c>
      <c r="K4947" s="224" t="n">
        <f aca="false">ROUND((D4947-J4947*10000)/100,0)</f>
        <v>8</v>
      </c>
      <c r="L4947" s="224" t="n">
        <f aca="false">D4947-J4947*10000-K4947*100</f>
        <v>13</v>
      </c>
      <c r="M4947" s="325" t="n">
        <f aca="false">DATE(J4947,K4947,L4947)</f>
        <v>43325</v>
      </c>
      <c r="N4947" s="222" t="n">
        <f aca="false">M4947+E4947</f>
        <v>43325.5794907407</v>
      </c>
      <c r="O4947" s="0" t="n">
        <v>98.789</v>
      </c>
      <c r="P4947" s="0" t="n">
        <v>4.161704</v>
      </c>
      <c r="Q4947" s="0" t="s">
        <v>289</v>
      </c>
    </row>
    <row r="4948" customFormat="false" ht="15" hidden="false" customHeight="false" outlineLevel="0" collapsed="false">
      <c r="A4948" s="0" t="s">
        <v>3020</v>
      </c>
      <c r="B4948" s="0" t="s">
        <v>289</v>
      </c>
      <c r="C4948" s="0" t="s">
        <v>325</v>
      </c>
      <c r="D4948" s="0" t="n">
        <v>20180814</v>
      </c>
      <c r="E4948" s="0" t="s">
        <v>3256</v>
      </c>
      <c r="F4948" s="0" t="n">
        <v>20000</v>
      </c>
      <c r="G4948" s="0" t="n">
        <v>97.61</v>
      </c>
      <c r="H4948" s="0" t="n">
        <v>4.371354</v>
      </c>
      <c r="J4948" s="224" t="n">
        <f aca="false">ROUND(D4948/10000,0)</f>
        <v>2018</v>
      </c>
      <c r="K4948" s="224" t="n">
        <f aca="false">ROUND((D4948-J4948*10000)/100,0)</f>
        <v>8</v>
      </c>
      <c r="L4948" s="224" t="n">
        <f aca="false">D4948-J4948*10000-K4948*100</f>
        <v>14</v>
      </c>
      <c r="M4948" s="325" t="n">
        <f aca="false">DATE(J4948,K4948,L4948)</f>
        <v>43326</v>
      </c>
      <c r="N4948" s="222" t="n">
        <f aca="false">M4948+E4948</f>
        <v>43326.4143865741</v>
      </c>
      <c r="O4948" s="0" t="n">
        <v>97.61</v>
      </c>
      <c r="P4948" s="0" t="n">
        <v>4.371354</v>
      </c>
      <c r="Q4948" s="0" t="s">
        <v>289</v>
      </c>
    </row>
    <row r="4949" customFormat="false" ht="15" hidden="false" customHeight="false" outlineLevel="0" collapsed="false">
      <c r="A4949" s="0" t="s">
        <v>3020</v>
      </c>
      <c r="B4949" s="0" t="s">
        <v>289</v>
      </c>
      <c r="C4949" s="0" t="s">
        <v>325</v>
      </c>
      <c r="D4949" s="0" t="n">
        <v>20180814</v>
      </c>
      <c r="E4949" s="0" t="s">
        <v>3256</v>
      </c>
      <c r="F4949" s="0" t="n">
        <v>20000</v>
      </c>
      <c r="G4949" s="0" t="n">
        <v>97.71</v>
      </c>
      <c r="H4949" s="0" t="n">
        <v>4.353466</v>
      </c>
      <c r="J4949" s="224" t="n">
        <f aca="false">ROUND(D4949/10000,0)</f>
        <v>2018</v>
      </c>
      <c r="K4949" s="224" t="n">
        <f aca="false">ROUND((D4949-J4949*10000)/100,0)</f>
        <v>8</v>
      </c>
      <c r="L4949" s="224" t="n">
        <f aca="false">D4949-J4949*10000-K4949*100</f>
        <v>14</v>
      </c>
      <c r="M4949" s="325" t="n">
        <f aca="false">DATE(J4949,K4949,L4949)</f>
        <v>43326</v>
      </c>
      <c r="N4949" s="222" t="n">
        <f aca="false">M4949+E4949</f>
        <v>43326.4143865741</v>
      </c>
      <c r="O4949" s="0" t="n">
        <v>97.71</v>
      </c>
      <c r="P4949" s="0" t="n">
        <v>4.353466</v>
      </c>
      <c r="Q4949" s="0" t="s">
        <v>289</v>
      </c>
    </row>
    <row r="4950" customFormat="false" ht="15" hidden="false" customHeight="false" outlineLevel="0" collapsed="false">
      <c r="A4950" s="0" t="s">
        <v>3020</v>
      </c>
      <c r="B4950" s="0" t="s">
        <v>289</v>
      </c>
      <c r="C4950" s="0" t="s">
        <v>325</v>
      </c>
      <c r="D4950" s="0" t="n">
        <v>20180814</v>
      </c>
      <c r="E4950" s="0" t="s">
        <v>3256</v>
      </c>
      <c r="F4950" s="0" t="n">
        <v>20000</v>
      </c>
      <c r="G4950" s="0" t="n">
        <v>97.61</v>
      </c>
      <c r="H4950" s="0" t="n">
        <v>4.371354</v>
      </c>
      <c r="J4950" s="224" t="n">
        <f aca="false">ROUND(D4950/10000,0)</f>
        <v>2018</v>
      </c>
      <c r="K4950" s="224" t="n">
        <f aca="false">ROUND((D4950-J4950*10000)/100,0)</f>
        <v>8</v>
      </c>
      <c r="L4950" s="224" t="n">
        <f aca="false">D4950-J4950*10000-K4950*100</f>
        <v>14</v>
      </c>
      <c r="M4950" s="325" t="n">
        <f aca="false">DATE(J4950,K4950,L4950)</f>
        <v>43326</v>
      </c>
      <c r="N4950" s="222" t="n">
        <f aca="false">M4950+E4950</f>
        <v>43326.4143865741</v>
      </c>
      <c r="O4950" s="0" t="n">
        <v>97.61</v>
      </c>
      <c r="P4950" s="0" t="n">
        <v>4.371354</v>
      </c>
      <c r="Q4950" s="0" t="s">
        <v>289</v>
      </c>
    </row>
    <row r="4951" customFormat="false" ht="15" hidden="false" customHeight="false" outlineLevel="0" collapsed="false">
      <c r="A4951" s="0" t="s">
        <v>3020</v>
      </c>
      <c r="B4951" s="0" t="s">
        <v>289</v>
      </c>
      <c r="C4951" s="0" t="s">
        <v>325</v>
      </c>
      <c r="D4951" s="0" t="n">
        <v>20180814</v>
      </c>
      <c r="E4951" s="0" t="s">
        <v>3257</v>
      </c>
      <c r="F4951" s="0" t="n">
        <v>10000</v>
      </c>
      <c r="G4951" s="0" t="n">
        <v>97.58</v>
      </c>
      <c r="H4951" s="0" t="n">
        <v>4.376725</v>
      </c>
      <c r="J4951" s="224" t="n">
        <f aca="false">ROUND(D4951/10000,0)</f>
        <v>2018</v>
      </c>
      <c r="K4951" s="224" t="n">
        <f aca="false">ROUND((D4951-J4951*10000)/100,0)</f>
        <v>8</v>
      </c>
      <c r="L4951" s="224" t="n">
        <f aca="false">D4951-J4951*10000-K4951*100</f>
        <v>14</v>
      </c>
      <c r="M4951" s="325" t="n">
        <f aca="false">DATE(J4951,K4951,L4951)</f>
        <v>43326</v>
      </c>
      <c r="N4951" s="222" t="n">
        <f aca="false">M4951+E4951</f>
        <v>43326.4582175926</v>
      </c>
      <c r="O4951" s="0" t="n">
        <v>97.58</v>
      </c>
      <c r="P4951" s="0" t="n">
        <v>4.376725</v>
      </c>
      <c r="Q4951" s="0" t="s">
        <v>289</v>
      </c>
    </row>
    <row r="4952" customFormat="false" ht="15" hidden="false" customHeight="false" outlineLevel="0" collapsed="false">
      <c r="A4952" s="0" t="s">
        <v>3020</v>
      </c>
      <c r="B4952" s="0" t="s">
        <v>289</v>
      </c>
      <c r="C4952" s="0" t="s">
        <v>325</v>
      </c>
      <c r="D4952" s="0" t="n">
        <v>20180814</v>
      </c>
      <c r="E4952" s="0" t="s">
        <v>3257</v>
      </c>
      <c r="F4952" s="0" t="n">
        <v>10000</v>
      </c>
      <c r="G4952" s="0" t="n">
        <v>99.165</v>
      </c>
      <c r="H4952" s="0" t="n">
        <v>4.095574</v>
      </c>
      <c r="J4952" s="224" t="n">
        <f aca="false">ROUND(D4952/10000,0)</f>
        <v>2018</v>
      </c>
      <c r="K4952" s="224" t="n">
        <f aca="false">ROUND((D4952-J4952*10000)/100,0)</f>
        <v>8</v>
      </c>
      <c r="L4952" s="224" t="n">
        <f aca="false">D4952-J4952*10000-K4952*100</f>
        <v>14</v>
      </c>
      <c r="M4952" s="325" t="n">
        <f aca="false">DATE(J4952,K4952,L4952)</f>
        <v>43326</v>
      </c>
      <c r="N4952" s="222" t="n">
        <f aca="false">M4952+E4952</f>
        <v>43326.4582175926</v>
      </c>
      <c r="O4952" s="0" t="n">
        <v>99.165</v>
      </c>
      <c r="P4952" s="0" t="n">
        <v>4.095574</v>
      </c>
      <c r="Q4952" s="0" t="s">
        <v>289</v>
      </c>
    </row>
    <row r="4953" customFormat="false" ht="15" hidden="false" customHeight="false" outlineLevel="0" collapsed="false">
      <c r="A4953" s="0" t="s">
        <v>3020</v>
      </c>
      <c r="B4953" s="0" t="s">
        <v>289</v>
      </c>
      <c r="C4953" s="0" t="s">
        <v>325</v>
      </c>
      <c r="D4953" s="0" t="n">
        <v>20180814</v>
      </c>
      <c r="E4953" s="0" t="s">
        <v>3258</v>
      </c>
      <c r="F4953" s="0" t="n">
        <v>25000</v>
      </c>
      <c r="G4953" s="0" t="n">
        <v>97.669</v>
      </c>
      <c r="H4953" s="0" t="n">
        <v>4.360797</v>
      </c>
      <c r="J4953" s="224" t="n">
        <f aca="false">ROUND(D4953/10000,0)</f>
        <v>2018</v>
      </c>
      <c r="K4953" s="224" t="n">
        <f aca="false">ROUND((D4953-J4953*10000)/100,0)</f>
        <v>8</v>
      </c>
      <c r="L4953" s="224" t="n">
        <f aca="false">D4953-J4953*10000-K4953*100</f>
        <v>14</v>
      </c>
      <c r="M4953" s="325" t="n">
        <f aca="false">DATE(J4953,K4953,L4953)</f>
        <v>43326</v>
      </c>
      <c r="N4953" s="222" t="n">
        <f aca="false">M4953+E4953</f>
        <v>43326.4725231482</v>
      </c>
      <c r="O4953" s="0" t="n">
        <v>97.669</v>
      </c>
      <c r="P4953" s="0" t="n">
        <v>4.360797</v>
      </c>
      <c r="Q4953" s="0" t="s">
        <v>289</v>
      </c>
    </row>
    <row r="4954" customFormat="false" ht="15" hidden="false" customHeight="false" outlineLevel="0" collapsed="false">
      <c r="A4954" s="0" t="s">
        <v>3020</v>
      </c>
      <c r="B4954" s="0" t="s">
        <v>289</v>
      </c>
      <c r="C4954" s="0" t="s">
        <v>325</v>
      </c>
      <c r="D4954" s="0" t="n">
        <v>20180814</v>
      </c>
      <c r="E4954" s="0" t="s">
        <v>3258</v>
      </c>
      <c r="F4954" s="0" t="n">
        <v>25000</v>
      </c>
      <c r="G4954" s="0" t="n">
        <v>97.669</v>
      </c>
      <c r="H4954" s="0" t="n">
        <v>4.360797</v>
      </c>
      <c r="J4954" s="224" t="n">
        <f aca="false">ROUND(D4954/10000,0)</f>
        <v>2018</v>
      </c>
      <c r="K4954" s="224" t="n">
        <f aca="false">ROUND((D4954-J4954*10000)/100,0)</f>
        <v>8</v>
      </c>
      <c r="L4954" s="224" t="n">
        <f aca="false">D4954-J4954*10000-K4954*100</f>
        <v>14</v>
      </c>
      <c r="M4954" s="325" t="n">
        <f aca="false">DATE(J4954,K4954,L4954)</f>
        <v>43326</v>
      </c>
      <c r="N4954" s="222" t="n">
        <f aca="false">M4954+E4954</f>
        <v>43326.4725231482</v>
      </c>
      <c r="O4954" s="0" t="n">
        <v>97.669</v>
      </c>
      <c r="P4954" s="0" t="n">
        <v>4.360797</v>
      </c>
      <c r="Q4954" s="0" t="s">
        <v>289</v>
      </c>
    </row>
    <row r="4955" customFormat="false" ht="15" hidden="false" customHeight="false" outlineLevel="0" collapsed="false">
      <c r="A4955" s="0" t="s">
        <v>3020</v>
      </c>
      <c r="B4955" s="0" t="s">
        <v>289</v>
      </c>
      <c r="C4955" s="0" t="s">
        <v>325</v>
      </c>
      <c r="D4955" s="0" t="n">
        <v>20180814</v>
      </c>
      <c r="E4955" s="0" t="s">
        <v>3259</v>
      </c>
      <c r="F4955" s="0" t="n">
        <v>25000</v>
      </c>
      <c r="G4955" s="0" t="n">
        <v>97.669</v>
      </c>
      <c r="H4955" s="0" t="n">
        <v>4.360797</v>
      </c>
      <c r="J4955" s="224" t="n">
        <f aca="false">ROUND(D4955/10000,0)</f>
        <v>2018</v>
      </c>
      <c r="K4955" s="224" t="n">
        <f aca="false">ROUND((D4955-J4955*10000)/100,0)</f>
        <v>8</v>
      </c>
      <c r="L4955" s="224" t="n">
        <f aca="false">D4955-J4955*10000-K4955*100</f>
        <v>14</v>
      </c>
      <c r="M4955" s="325" t="n">
        <f aca="false">DATE(J4955,K4955,L4955)</f>
        <v>43326</v>
      </c>
      <c r="N4955" s="222" t="n">
        <f aca="false">M4955+E4955</f>
        <v>43326.4727777778</v>
      </c>
      <c r="O4955" s="0" t="n">
        <v>97.669</v>
      </c>
      <c r="P4955" s="0" t="n">
        <v>4.360797</v>
      </c>
      <c r="Q4955" s="0" t="s">
        <v>289</v>
      </c>
    </row>
    <row r="4956" customFormat="false" ht="15" hidden="false" customHeight="false" outlineLevel="0" collapsed="false">
      <c r="A4956" s="0" t="s">
        <v>3020</v>
      </c>
      <c r="B4956" s="0" t="s">
        <v>289</v>
      </c>
      <c r="C4956" s="0" t="s">
        <v>325</v>
      </c>
      <c r="D4956" s="0" t="n">
        <v>20180814</v>
      </c>
      <c r="E4956" s="0" t="s">
        <v>3260</v>
      </c>
      <c r="F4956" s="0" t="n">
        <v>20000</v>
      </c>
      <c r="G4956" s="0" t="n">
        <v>97.701</v>
      </c>
      <c r="H4956" s="0" t="n">
        <v>4.355075</v>
      </c>
      <c r="J4956" s="224" t="n">
        <f aca="false">ROUND(D4956/10000,0)</f>
        <v>2018</v>
      </c>
      <c r="K4956" s="224" t="n">
        <f aca="false">ROUND((D4956-J4956*10000)/100,0)</f>
        <v>8</v>
      </c>
      <c r="L4956" s="224" t="n">
        <f aca="false">D4956-J4956*10000-K4956*100</f>
        <v>14</v>
      </c>
      <c r="M4956" s="325" t="n">
        <f aca="false">DATE(J4956,K4956,L4956)</f>
        <v>43326</v>
      </c>
      <c r="N4956" s="222" t="n">
        <f aca="false">M4956+E4956</f>
        <v>43326.4777083333</v>
      </c>
      <c r="O4956" s="0" t="n">
        <v>97.701</v>
      </c>
      <c r="P4956" s="0" t="n">
        <v>4.355075</v>
      </c>
      <c r="Q4956" s="0" t="s">
        <v>289</v>
      </c>
    </row>
    <row r="4957" customFormat="false" ht="15" hidden="false" customHeight="false" outlineLevel="0" collapsed="false">
      <c r="A4957" s="0" t="s">
        <v>3020</v>
      </c>
      <c r="B4957" s="0" t="s">
        <v>289</v>
      </c>
      <c r="C4957" s="0" t="s">
        <v>325</v>
      </c>
      <c r="D4957" s="0" t="n">
        <v>20180814</v>
      </c>
      <c r="E4957" s="0" t="s">
        <v>3260</v>
      </c>
      <c r="F4957" s="0" t="n">
        <v>20000</v>
      </c>
      <c r="G4957" s="0" t="n">
        <v>97.967</v>
      </c>
      <c r="H4957" s="0" t="n">
        <v>4.307591</v>
      </c>
      <c r="J4957" s="224" t="n">
        <f aca="false">ROUND(D4957/10000,0)</f>
        <v>2018</v>
      </c>
      <c r="K4957" s="224" t="n">
        <f aca="false">ROUND((D4957-J4957*10000)/100,0)</f>
        <v>8</v>
      </c>
      <c r="L4957" s="224" t="n">
        <f aca="false">D4957-J4957*10000-K4957*100</f>
        <v>14</v>
      </c>
      <c r="M4957" s="325" t="n">
        <f aca="false">DATE(J4957,K4957,L4957)</f>
        <v>43326</v>
      </c>
      <c r="N4957" s="222" t="n">
        <f aca="false">M4957+E4957</f>
        <v>43326.4777083333</v>
      </c>
      <c r="O4957" s="0" t="n">
        <v>97.967</v>
      </c>
      <c r="P4957" s="0" t="n">
        <v>4.307591</v>
      </c>
      <c r="Q4957" s="0" t="s">
        <v>289</v>
      </c>
    </row>
    <row r="4958" customFormat="false" ht="15" hidden="false" customHeight="false" outlineLevel="0" collapsed="false">
      <c r="A4958" s="0" t="s">
        <v>3020</v>
      </c>
      <c r="B4958" s="0" t="s">
        <v>289</v>
      </c>
      <c r="C4958" s="0" t="s">
        <v>325</v>
      </c>
      <c r="D4958" s="0" t="n">
        <v>20180814</v>
      </c>
      <c r="E4958" s="0" t="s">
        <v>3260</v>
      </c>
      <c r="F4958" s="0" t="n">
        <v>20000</v>
      </c>
      <c r="G4958" s="0" t="n">
        <v>98.967</v>
      </c>
      <c r="H4958" s="0" t="n">
        <v>4.13041</v>
      </c>
      <c r="J4958" s="224" t="n">
        <f aca="false">ROUND(D4958/10000,0)</f>
        <v>2018</v>
      </c>
      <c r="K4958" s="224" t="n">
        <f aca="false">ROUND((D4958-J4958*10000)/100,0)</f>
        <v>8</v>
      </c>
      <c r="L4958" s="224" t="n">
        <f aca="false">D4958-J4958*10000-K4958*100</f>
        <v>14</v>
      </c>
      <c r="M4958" s="325" t="n">
        <f aca="false">DATE(J4958,K4958,L4958)</f>
        <v>43326</v>
      </c>
      <c r="N4958" s="222" t="n">
        <f aca="false">M4958+E4958</f>
        <v>43326.4777083333</v>
      </c>
      <c r="O4958" s="0" t="n">
        <v>98.967</v>
      </c>
      <c r="P4958" s="0" t="n">
        <v>4.13041</v>
      </c>
      <c r="Q4958" s="0" t="s">
        <v>289</v>
      </c>
    </row>
    <row r="4959" customFormat="false" ht="15" hidden="false" customHeight="false" outlineLevel="0" collapsed="false">
      <c r="A4959" s="0" t="s">
        <v>3020</v>
      </c>
      <c r="B4959" s="0" t="s">
        <v>289</v>
      </c>
      <c r="C4959" s="0" t="s">
        <v>325</v>
      </c>
      <c r="D4959" s="0" t="n">
        <v>20180814</v>
      </c>
      <c r="E4959" s="0" t="s">
        <v>3261</v>
      </c>
      <c r="F4959" s="0" t="n">
        <v>51000</v>
      </c>
      <c r="G4959" s="0" t="n">
        <v>97.7</v>
      </c>
      <c r="H4959" s="0" t="n">
        <v>4.355254</v>
      </c>
      <c r="J4959" s="224" t="n">
        <f aca="false">ROUND(D4959/10000,0)</f>
        <v>2018</v>
      </c>
      <c r="K4959" s="224" t="n">
        <f aca="false">ROUND((D4959-J4959*10000)/100,0)</f>
        <v>8</v>
      </c>
      <c r="L4959" s="224" t="n">
        <f aca="false">D4959-J4959*10000-K4959*100</f>
        <v>14</v>
      </c>
      <c r="M4959" s="325" t="n">
        <f aca="false">DATE(J4959,K4959,L4959)</f>
        <v>43326</v>
      </c>
      <c r="N4959" s="222" t="n">
        <f aca="false">M4959+E4959</f>
        <v>43326.4825925926</v>
      </c>
      <c r="O4959" s="0" t="n">
        <v>97.7</v>
      </c>
      <c r="P4959" s="0" t="n">
        <v>4.355254</v>
      </c>
      <c r="Q4959" s="0" t="s">
        <v>289</v>
      </c>
    </row>
    <row r="4960" customFormat="false" ht="15" hidden="false" customHeight="false" outlineLevel="0" collapsed="false">
      <c r="A4960" s="0" t="s">
        <v>3020</v>
      </c>
      <c r="B4960" s="0" t="s">
        <v>289</v>
      </c>
      <c r="C4960" s="0" t="s">
        <v>325</v>
      </c>
      <c r="D4960" s="0" t="n">
        <v>20180814</v>
      </c>
      <c r="E4960" s="0" t="s">
        <v>3262</v>
      </c>
      <c r="F4960" s="0" t="n">
        <v>51000</v>
      </c>
      <c r="G4960" s="0" t="n">
        <v>98.895</v>
      </c>
      <c r="H4960" s="0" t="n">
        <v>4.143097</v>
      </c>
      <c r="J4960" s="224" t="n">
        <f aca="false">ROUND(D4960/10000,0)</f>
        <v>2018</v>
      </c>
      <c r="K4960" s="224" t="n">
        <f aca="false">ROUND((D4960-J4960*10000)/100,0)</f>
        <v>8</v>
      </c>
      <c r="L4960" s="224" t="n">
        <f aca="false">D4960-J4960*10000-K4960*100</f>
        <v>14</v>
      </c>
      <c r="M4960" s="325" t="n">
        <f aca="false">DATE(J4960,K4960,L4960)</f>
        <v>43326</v>
      </c>
      <c r="N4960" s="222" t="n">
        <f aca="false">M4960+E4960</f>
        <v>43326.4826041667</v>
      </c>
      <c r="O4960" s="0" t="n">
        <v>98.895</v>
      </c>
      <c r="P4960" s="0" t="n">
        <v>4.143097</v>
      </c>
      <c r="Q4960" s="0" t="s">
        <v>289</v>
      </c>
    </row>
    <row r="4961" customFormat="false" ht="15" hidden="false" customHeight="false" outlineLevel="0" collapsed="false">
      <c r="A4961" s="0" t="s">
        <v>3020</v>
      </c>
      <c r="B4961" s="0" t="s">
        <v>289</v>
      </c>
      <c r="C4961" s="0" t="s">
        <v>325</v>
      </c>
      <c r="D4961" s="0" t="n">
        <v>20180814</v>
      </c>
      <c r="E4961" s="0" t="s">
        <v>3262</v>
      </c>
      <c r="F4961" s="0" t="n">
        <v>51000</v>
      </c>
      <c r="G4961" s="0" t="n">
        <v>97.7</v>
      </c>
      <c r="H4961" s="0" t="n">
        <v>4.355254</v>
      </c>
      <c r="J4961" s="224" t="n">
        <f aca="false">ROUND(D4961/10000,0)</f>
        <v>2018</v>
      </c>
      <c r="K4961" s="224" t="n">
        <f aca="false">ROUND((D4961-J4961*10000)/100,0)</f>
        <v>8</v>
      </c>
      <c r="L4961" s="224" t="n">
        <f aca="false">D4961-J4961*10000-K4961*100</f>
        <v>14</v>
      </c>
      <c r="M4961" s="325" t="n">
        <f aca="false">DATE(J4961,K4961,L4961)</f>
        <v>43326</v>
      </c>
      <c r="N4961" s="222" t="n">
        <f aca="false">M4961+E4961</f>
        <v>43326.4826041667</v>
      </c>
      <c r="O4961" s="0" t="n">
        <v>97.7</v>
      </c>
      <c r="P4961" s="0" t="n">
        <v>4.355254</v>
      </c>
      <c r="Q4961" s="0" t="s">
        <v>289</v>
      </c>
    </row>
    <row r="4962" customFormat="false" ht="15" hidden="false" customHeight="false" outlineLevel="0" collapsed="false">
      <c r="A4962" s="0" t="s">
        <v>3020</v>
      </c>
      <c r="B4962" s="0" t="s">
        <v>289</v>
      </c>
      <c r="C4962" s="0" t="s">
        <v>325</v>
      </c>
      <c r="D4962" s="0" t="n">
        <v>20180814</v>
      </c>
      <c r="E4962" s="0" t="s">
        <v>3263</v>
      </c>
      <c r="F4962" s="0" t="n">
        <v>10000</v>
      </c>
      <c r="G4962" s="0" t="n">
        <v>97.75</v>
      </c>
      <c r="H4962" s="0" t="n">
        <v>4.346317</v>
      </c>
      <c r="J4962" s="224" t="n">
        <f aca="false">ROUND(D4962/10000,0)</f>
        <v>2018</v>
      </c>
      <c r="K4962" s="224" t="n">
        <f aca="false">ROUND((D4962-J4962*10000)/100,0)</f>
        <v>8</v>
      </c>
      <c r="L4962" s="224" t="n">
        <f aca="false">D4962-J4962*10000-K4962*100</f>
        <v>14</v>
      </c>
      <c r="M4962" s="325" t="n">
        <f aca="false">DATE(J4962,K4962,L4962)</f>
        <v>43326</v>
      </c>
      <c r="N4962" s="222" t="n">
        <f aca="false">M4962+E4962</f>
        <v>43326.4852083333</v>
      </c>
      <c r="O4962" s="0" t="n">
        <v>97.75</v>
      </c>
      <c r="P4962" s="0" t="n">
        <v>4.346317</v>
      </c>
      <c r="Q4962" s="0" t="s">
        <v>289</v>
      </c>
    </row>
    <row r="4963" customFormat="false" ht="15" hidden="false" customHeight="false" outlineLevel="0" collapsed="false">
      <c r="A4963" s="0" t="s">
        <v>3020</v>
      </c>
      <c r="B4963" s="0" t="s">
        <v>289</v>
      </c>
      <c r="C4963" s="0" t="s">
        <v>325</v>
      </c>
      <c r="D4963" s="0" t="n">
        <v>20180814</v>
      </c>
      <c r="E4963" s="0" t="s">
        <v>3264</v>
      </c>
      <c r="F4963" s="0" t="n">
        <v>10000</v>
      </c>
      <c r="G4963" s="0" t="n">
        <v>97.75</v>
      </c>
      <c r="H4963" s="0" t="n">
        <v>4.346317</v>
      </c>
      <c r="J4963" s="224" t="n">
        <f aca="false">ROUND(D4963/10000,0)</f>
        <v>2018</v>
      </c>
      <c r="K4963" s="224" t="n">
        <f aca="false">ROUND((D4963-J4963*10000)/100,0)</f>
        <v>8</v>
      </c>
      <c r="L4963" s="224" t="n">
        <f aca="false">D4963-J4963*10000-K4963*100</f>
        <v>14</v>
      </c>
      <c r="M4963" s="325" t="n">
        <f aca="false">DATE(J4963,K4963,L4963)</f>
        <v>43326</v>
      </c>
      <c r="N4963" s="222" t="n">
        <f aca="false">M4963+E4963</f>
        <v>43326.4852314815</v>
      </c>
      <c r="O4963" s="0" t="n">
        <v>97.75</v>
      </c>
      <c r="P4963" s="0" t="n">
        <v>4.346317</v>
      </c>
      <c r="Q4963" s="0" t="s">
        <v>289</v>
      </c>
    </row>
    <row r="4964" customFormat="false" ht="15" hidden="false" customHeight="false" outlineLevel="0" collapsed="false">
      <c r="A4964" s="0" t="s">
        <v>3020</v>
      </c>
      <c r="B4964" s="0" t="s">
        <v>289</v>
      </c>
      <c r="C4964" s="0" t="s">
        <v>325</v>
      </c>
      <c r="D4964" s="0" t="n">
        <v>20180814</v>
      </c>
      <c r="E4964" s="0" t="s">
        <v>3264</v>
      </c>
      <c r="F4964" s="0" t="n">
        <v>10000</v>
      </c>
      <c r="G4964" s="0" t="n">
        <v>99.004</v>
      </c>
      <c r="H4964" s="0" t="n">
        <v>4.123894</v>
      </c>
      <c r="J4964" s="224" t="n">
        <f aca="false">ROUND(D4964/10000,0)</f>
        <v>2018</v>
      </c>
      <c r="K4964" s="224" t="n">
        <f aca="false">ROUND((D4964-J4964*10000)/100,0)</f>
        <v>8</v>
      </c>
      <c r="L4964" s="224" t="n">
        <f aca="false">D4964-J4964*10000-K4964*100</f>
        <v>14</v>
      </c>
      <c r="M4964" s="325" t="n">
        <f aca="false">DATE(J4964,K4964,L4964)</f>
        <v>43326</v>
      </c>
      <c r="N4964" s="222" t="n">
        <f aca="false">M4964+E4964</f>
        <v>43326.4852314815</v>
      </c>
      <c r="O4964" s="0" t="n">
        <v>99.004</v>
      </c>
      <c r="P4964" s="0" t="n">
        <v>4.123894</v>
      </c>
      <c r="Q4964" s="0" t="s">
        <v>289</v>
      </c>
    </row>
    <row r="4965" customFormat="false" ht="15" hidden="false" customHeight="false" outlineLevel="0" collapsed="false">
      <c r="A4965" s="0" t="s">
        <v>3020</v>
      </c>
      <c r="B4965" s="0" t="s">
        <v>289</v>
      </c>
      <c r="C4965" s="0" t="s">
        <v>325</v>
      </c>
      <c r="D4965" s="0" t="n">
        <v>20180814</v>
      </c>
      <c r="E4965" s="0" t="s">
        <v>3265</v>
      </c>
      <c r="F4965" s="0" t="n">
        <v>15000</v>
      </c>
      <c r="G4965" s="0" t="n">
        <v>97.74</v>
      </c>
      <c r="H4965" s="0" t="n">
        <v>4.348104</v>
      </c>
      <c r="J4965" s="224" t="n">
        <f aca="false">ROUND(D4965/10000,0)</f>
        <v>2018</v>
      </c>
      <c r="K4965" s="224" t="n">
        <f aca="false">ROUND((D4965-J4965*10000)/100,0)</f>
        <v>8</v>
      </c>
      <c r="L4965" s="224" t="n">
        <f aca="false">D4965-J4965*10000-K4965*100</f>
        <v>14</v>
      </c>
      <c r="M4965" s="325" t="n">
        <f aca="false">DATE(J4965,K4965,L4965)</f>
        <v>43326</v>
      </c>
      <c r="N4965" s="222" t="n">
        <f aca="false">M4965+E4965</f>
        <v>43326.4940162037</v>
      </c>
      <c r="O4965" s="0" t="n">
        <v>97.74</v>
      </c>
      <c r="P4965" s="0" t="n">
        <v>4.348104</v>
      </c>
      <c r="Q4965" s="0" t="s">
        <v>289</v>
      </c>
    </row>
    <row r="4966" customFormat="false" ht="15" hidden="false" customHeight="false" outlineLevel="0" collapsed="false">
      <c r="A4966" s="0" t="s">
        <v>3020</v>
      </c>
      <c r="B4966" s="0" t="s">
        <v>289</v>
      </c>
      <c r="C4966" s="0" t="s">
        <v>325</v>
      </c>
      <c r="D4966" s="0" t="n">
        <v>20180814</v>
      </c>
      <c r="E4966" s="0" t="s">
        <v>3266</v>
      </c>
      <c r="F4966" s="0" t="n">
        <v>15000</v>
      </c>
      <c r="G4966" s="0" t="n">
        <v>99.454</v>
      </c>
      <c r="H4966" s="0" t="n">
        <v>4.044873</v>
      </c>
      <c r="J4966" s="224" t="n">
        <f aca="false">ROUND(D4966/10000,0)</f>
        <v>2018</v>
      </c>
      <c r="K4966" s="224" t="n">
        <f aca="false">ROUND((D4966-J4966*10000)/100,0)</f>
        <v>8</v>
      </c>
      <c r="L4966" s="224" t="n">
        <f aca="false">D4966-J4966*10000-K4966*100</f>
        <v>14</v>
      </c>
      <c r="M4966" s="325" t="n">
        <f aca="false">DATE(J4966,K4966,L4966)</f>
        <v>43326</v>
      </c>
      <c r="N4966" s="222" t="n">
        <f aca="false">M4966+E4966</f>
        <v>43326.4940393519</v>
      </c>
      <c r="O4966" s="0" t="n">
        <v>99.454</v>
      </c>
      <c r="P4966" s="0" t="n">
        <v>4.044873</v>
      </c>
      <c r="Q4966" s="0" t="s">
        <v>289</v>
      </c>
    </row>
    <row r="4967" customFormat="false" ht="15" hidden="false" customHeight="false" outlineLevel="0" collapsed="false">
      <c r="A4967" s="0" t="s">
        <v>3020</v>
      </c>
      <c r="B4967" s="0" t="s">
        <v>289</v>
      </c>
      <c r="C4967" s="0" t="s">
        <v>325</v>
      </c>
      <c r="D4967" s="0" t="n">
        <v>20180814</v>
      </c>
      <c r="E4967" s="0" t="s">
        <v>3266</v>
      </c>
      <c r="F4967" s="0" t="n">
        <v>15000</v>
      </c>
      <c r="G4967" s="0" t="n">
        <v>97.74</v>
      </c>
      <c r="H4967" s="0" t="n">
        <v>4.348104</v>
      </c>
      <c r="J4967" s="224" t="n">
        <f aca="false">ROUND(D4967/10000,0)</f>
        <v>2018</v>
      </c>
      <c r="K4967" s="224" t="n">
        <f aca="false">ROUND((D4967-J4967*10000)/100,0)</f>
        <v>8</v>
      </c>
      <c r="L4967" s="224" t="n">
        <f aca="false">D4967-J4967*10000-K4967*100</f>
        <v>14</v>
      </c>
      <c r="M4967" s="325" t="n">
        <f aca="false">DATE(J4967,K4967,L4967)</f>
        <v>43326</v>
      </c>
      <c r="N4967" s="222" t="n">
        <f aca="false">M4967+E4967</f>
        <v>43326.4940393519</v>
      </c>
      <c r="O4967" s="0" t="n">
        <v>97.74</v>
      </c>
      <c r="P4967" s="0" t="n">
        <v>4.348104</v>
      </c>
      <c r="Q4967" s="0" t="s">
        <v>289</v>
      </c>
    </row>
    <row r="4968" customFormat="false" ht="15" hidden="false" customHeight="false" outlineLevel="0" collapsed="false">
      <c r="A4968" s="0" t="s">
        <v>3020</v>
      </c>
      <c r="B4968" s="0" t="s">
        <v>289</v>
      </c>
      <c r="C4968" s="0" t="s">
        <v>325</v>
      </c>
      <c r="D4968" s="0" t="n">
        <v>20180814</v>
      </c>
      <c r="E4968" s="0" t="s">
        <v>3267</v>
      </c>
      <c r="F4968" s="0" t="n">
        <v>10000</v>
      </c>
      <c r="G4968" s="0" t="n">
        <v>97.8</v>
      </c>
      <c r="H4968" s="0" t="n">
        <v>4.337385</v>
      </c>
      <c r="J4968" s="224" t="n">
        <f aca="false">ROUND(D4968/10000,0)</f>
        <v>2018</v>
      </c>
      <c r="K4968" s="224" t="n">
        <f aca="false">ROUND((D4968-J4968*10000)/100,0)</f>
        <v>8</v>
      </c>
      <c r="L4968" s="224" t="n">
        <f aca="false">D4968-J4968*10000-K4968*100</f>
        <v>14</v>
      </c>
      <c r="M4968" s="325" t="n">
        <f aca="false">DATE(J4968,K4968,L4968)</f>
        <v>43326</v>
      </c>
      <c r="N4968" s="222" t="n">
        <f aca="false">M4968+E4968</f>
        <v>43326.4946527778</v>
      </c>
      <c r="O4968" s="0" t="n">
        <v>97.8</v>
      </c>
      <c r="P4968" s="0" t="n">
        <v>4.337385</v>
      </c>
      <c r="Q4968" s="0" t="s">
        <v>289</v>
      </c>
    </row>
    <row r="4969" customFormat="false" ht="15" hidden="false" customHeight="false" outlineLevel="0" collapsed="false">
      <c r="A4969" s="0" t="s">
        <v>3020</v>
      </c>
      <c r="B4969" s="0" t="s">
        <v>289</v>
      </c>
      <c r="C4969" s="0" t="s">
        <v>325</v>
      </c>
      <c r="D4969" s="0" t="n">
        <v>20180814</v>
      </c>
      <c r="E4969" s="0" t="s">
        <v>3267</v>
      </c>
      <c r="F4969" s="0" t="n">
        <v>10000</v>
      </c>
      <c r="G4969" s="0" t="n">
        <v>97.7</v>
      </c>
      <c r="H4969" s="0" t="n">
        <v>4.355254</v>
      </c>
      <c r="J4969" s="224" t="n">
        <f aca="false">ROUND(D4969/10000,0)</f>
        <v>2018</v>
      </c>
      <c r="K4969" s="224" t="n">
        <f aca="false">ROUND((D4969-J4969*10000)/100,0)</f>
        <v>8</v>
      </c>
      <c r="L4969" s="224" t="n">
        <f aca="false">D4969-J4969*10000-K4969*100</f>
        <v>14</v>
      </c>
      <c r="M4969" s="325" t="n">
        <f aca="false">DATE(J4969,K4969,L4969)</f>
        <v>43326</v>
      </c>
      <c r="N4969" s="222" t="n">
        <f aca="false">M4969+E4969</f>
        <v>43326.4946527778</v>
      </c>
      <c r="O4969" s="0" t="n">
        <v>97.7</v>
      </c>
      <c r="P4969" s="0" t="n">
        <v>4.355254</v>
      </c>
      <c r="Q4969" s="0" t="s">
        <v>289</v>
      </c>
    </row>
    <row r="4970" customFormat="false" ht="15" hidden="false" customHeight="false" outlineLevel="0" collapsed="false">
      <c r="A4970" s="0" t="s">
        <v>3020</v>
      </c>
      <c r="B4970" s="0" t="s">
        <v>289</v>
      </c>
      <c r="C4970" s="0" t="s">
        <v>325</v>
      </c>
      <c r="D4970" s="0" t="n">
        <v>20180814</v>
      </c>
      <c r="E4970" s="0" t="s">
        <v>3268</v>
      </c>
      <c r="F4970" s="0" t="n">
        <v>50000</v>
      </c>
      <c r="G4970" s="0" t="n">
        <v>97.76</v>
      </c>
      <c r="H4970" s="0" t="n">
        <v>4.34453</v>
      </c>
      <c r="J4970" s="224" t="n">
        <f aca="false">ROUND(D4970/10000,0)</f>
        <v>2018</v>
      </c>
      <c r="K4970" s="224" t="n">
        <f aca="false">ROUND((D4970-J4970*10000)/100,0)</f>
        <v>8</v>
      </c>
      <c r="L4970" s="224" t="n">
        <f aca="false">D4970-J4970*10000-K4970*100</f>
        <v>14</v>
      </c>
      <c r="M4970" s="325" t="n">
        <f aca="false">DATE(J4970,K4970,L4970)</f>
        <v>43326</v>
      </c>
      <c r="N4970" s="222" t="n">
        <f aca="false">M4970+E4970</f>
        <v>43326.5070949074</v>
      </c>
      <c r="O4970" s="0" t="n">
        <v>97.76</v>
      </c>
      <c r="P4970" s="0" t="n">
        <v>4.34453</v>
      </c>
      <c r="Q4970" s="0" t="s">
        <v>289</v>
      </c>
    </row>
    <row r="4971" customFormat="false" ht="15" hidden="false" customHeight="false" outlineLevel="0" collapsed="false">
      <c r="A4971" s="0" t="s">
        <v>3020</v>
      </c>
      <c r="B4971" s="0" t="s">
        <v>289</v>
      </c>
      <c r="C4971" s="0" t="s">
        <v>325</v>
      </c>
      <c r="D4971" s="0" t="n">
        <v>20180814</v>
      </c>
      <c r="E4971" s="0" t="s">
        <v>917</v>
      </c>
      <c r="F4971" s="0" t="n">
        <v>50000</v>
      </c>
      <c r="G4971" s="0" t="n">
        <v>97.76</v>
      </c>
      <c r="H4971" s="0" t="n">
        <v>4.34453</v>
      </c>
      <c r="J4971" s="224" t="n">
        <f aca="false">ROUND(D4971/10000,0)</f>
        <v>2018</v>
      </c>
      <c r="K4971" s="224" t="n">
        <f aca="false">ROUND((D4971-J4971*10000)/100,0)</f>
        <v>8</v>
      </c>
      <c r="L4971" s="224" t="n">
        <f aca="false">D4971-J4971*10000-K4971*100</f>
        <v>14</v>
      </c>
      <c r="M4971" s="325" t="n">
        <f aca="false">DATE(J4971,K4971,L4971)</f>
        <v>43326</v>
      </c>
      <c r="N4971" s="222" t="n">
        <f aca="false">M4971+E4971</f>
        <v>43326.5071180556</v>
      </c>
      <c r="O4971" s="0" t="n">
        <v>97.76</v>
      </c>
      <c r="P4971" s="0" t="n">
        <v>4.34453</v>
      </c>
      <c r="Q4971" s="0" t="s">
        <v>289</v>
      </c>
    </row>
    <row r="4972" customFormat="false" ht="15" hidden="false" customHeight="false" outlineLevel="0" collapsed="false">
      <c r="A4972" s="0" t="s">
        <v>3020</v>
      </c>
      <c r="B4972" s="0" t="s">
        <v>289</v>
      </c>
      <c r="C4972" s="0" t="s">
        <v>325</v>
      </c>
      <c r="D4972" s="0" t="n">
        <v>20180814</v>
      </c>
      <c r="E4972" s="0" t="s">
        <v>917</v>
      </c>
      <c r="F4972" s="0" t="n">
        <v>50000</v>
      </c>
      <c r="G4972" s="0" t="n">
        <v>98.135</v>
      </c>
      <c r="H4972" s="0" t="n">
        <v>4.277678</v>
      </c>
      <c r="J4972" s="224" t="n">
        <f aca="false">ROUND(D4972/10000,0)</f>
        <v>2018</v>
      </c>
      <c r="K4972" s="224" t="n">
        <f aca="false">ROUND((D4972-J4972*10000)/100,0)</f>
        <v>8</v>
      </c>
      <c r="L4972" s="224" t="n">
        <f aca="false">D4972-J4972*10000-K4972*100</f>
        <v>14</v>
      </c>
      <c r="M4972" s="325" t="n">
        <f aca="false">DATE(J4972,K4972,L4972)</f>
        <v>43326</v>
      </c>
      <c r="N4972" s="222" t="n">
        <f aca="false">M4972+E4972</f>
        <v>43326.5071180556</v>
      </c>
      <c r="O4972" s="0" t="n">
        <v>98.135</v>
      </c>
      <c r="P4972" s="0" t="n">
        <v>4.277678</v>
      </c>
      <c r="Q4972" s="0" t="s">
        <v>289</v>
      </c>
    </row>
    <row r="4973" customFormat="false" ht="15" hidden="false" customHeight="false" outlineLevel="0" collapsed="false">
      <c r="A4973" s="0" t="s">
        <v>3020</v>
      </c>
      <c r="B4973" s="0" t="s">
        <v>289</v>
      </c>
      <c r="C4973" s="0" t="s">
        <v>325</v>
      </c>
      <c r="D4973" s="0" t="n">
        <v>20180814</v>
      </c>
      <c r="E4973" s="0" t="s">
        <v>3269</v>
      </c>
      <c r="F4973" s="0" t="n">
        <v>25000</v>
      </c>
      <c r="G4973" s="0" t="n">
        <v>97.701</v>
      </c>
      <c r="H4973" s="0" t="n">
        <v>4.355075</v>
      </c>
      <c r="J4973" s="224" t="n">
        <f aca="false">ROUND(D4973/10000,0)</f>
        <v>2018</v>
      </c>
      <c r="K4973" s="224" t="n">
        <f aca="false">ROUND((D4973-J4973*10000)/100,0)</f>
        <v>8</v>
      </c>
      <c r="L4973" s="224" t="n">
        <f aca="false">D4973-J4973*10000-K4973*100</f>
        <v>14</v>
      </c>
      <c r="M4973" s="325" t="n">
        <f aca="false">DATE(J4973,K4973,L4973)</f>
        <v>43326</v>
      </c>
      <c r="N4973" s="222" t="n">
        <f aca="false">M4973+E4973</f>
        <v>43326.518599537</v>
      </c>
      <c r="O4973" s="0" t="n">
        <v>97.701</v>
      </c>
      <c r="P4973" s="0" t="n">
        <v>4.355075</v>
      </c>
      <c r="Q4973" s="0" t="s">
        <v>289</v>
      </c>
    </row>
    <row r="4974" customFormat="false" ht="15" hidden="false" customHeight="false" outlineLevel="0" collapsed="false">
      <c r="A4974" s="0" t="s">
        <v>3020</v>
      </c>
      <c r="B4974" s="0" t="s">
        <v>289</v>
      </c>
      <c r="C4974" s="0" t="s">
        <v>325</v>
      </c>
      <c r="D4974" s="0" t="n">
        <v>20180814</v>
      </c>
      <c r="E4974" s="0" t="s">
        <v>3269</v>
      </c>
      <c r="F4974" s="0" t="n">
        <v>25000</v>
      </c>
      <c r="G4974" s="0" t="n">
        <v>97.701</v>
      </c>
      <c r="H4974" s="0" t="n">
        <v>4.355075</v>
      </c>
      <c r="J4974" s="224" t="n">
        <f aca="false">ROUND(D4974/10000,0)</f>
        <v>2018</v>
      </c>
      <c r="K4974" s="224" t="n">
        <f aca="false">ROUND((D4974-J4974*10000)/100,0)</f>
        <v>8</v>
      </c>
      <c r="L4974" s="224" t="n">
        <f aca="false">D4974-J4974*10000-K4974*100</f>
        <v>14</v>
      </c>
      <c r="M4974" s="325" t="n">
        <f aca="false">DATE(J4974,K4974,L4974)</f>
        <v>43326</v>
      </c>
      <c r="N4974" s="222" t="n">
        <f aca="false">M4974+E4974</f>
        <v>43326.518599537</v>
      </c>
      <c r="O4974" s="0" t="n">
        <v>97.701</v>
      </c>
      <c r="P4974" s="0" t="n">
        <v>4.355075</v>
      </c>
      <c r="Q4974" s="0" t="s">
        <v>289</v>
      </c>
    </row>
    <row r="4975" customFormat="false" ht="15" hidden="false" customHeight="false" outlineLevel="0" collapsed="false">
      <c r="A4975" s="0" t="s">
        <v>3020</v>
      </c>
      <c r="B4975" s="0" t="s">
        <v>289</v>
      </c>
      <c r="C4975" s="0" t="s">
        <v>325</v>
      </c>
      <c r="D4975" s="0" t="n">
        <v>20180814</v>
      </c>
      <c r="E4975" s="0" t="s">
        <v>3270</v>
      </c>
      <c r="F4975" s="0" t="n">
        <v>10000</v>
      </c>
      <c r="G4975" s="0" t="n">
        <v>97.889</v>
      </c>
      <c r="H4975" s="0" t="n">
        <v>4.321499</v>
      </c>
      <c r="J4975" s="224" t="n">
        <f aca="false">ROUND(D4975/10000,0)</f>
        <v>2018</v>
      </c>
      <c r="K4975" s="224" t="n">
        <f aca="false">ROUND((D4975-J4975*10000)/100,0)</f>
        <v>8</v>
      </c>
      <c r="L4975" s="224" t="n">
        <f aca="false">D4975-J4975*10000-K4975*100</f>
        <v>14</v>
      </c>
      <c r="M4975" s="325" t="n">
        <f aca="false">DATE(J4975,K4975,L4975)</f>
        <v>43326</v>
      </c>
      <c r="N4975" s="222" t="n">
        <f aca="false">M4975+E4975</f>
        <v>43326.5463194444</v>
      </c>
      <c r="O4975" s="0" t="n">
        <v>97.889</v>
      </c>
      <c r="P4975" s="0" t="n">
        <v>4.321499</v>
      </c>
      <c r="Q4975" s="0" t="s">
        <v>289</v>
      </c>
    </row>
    <row r="4976" customFormat="false" ht="15" hidden="false" customHeight="false" outlineLevel="0" collapsed="false">
      <c r="A4976" s="0" t="s">
        <v>3020</v>
      </c>
      <c r="B4976" s="0" t="s">
        <v>289</v>
      </c>
      <c r="C4976" s="0" t="s">
        <v>325</v>
      </c>
      <c r="D4976" s="0" t="n">
        <v>20180814</v>
      </c>
      <c r="E4976" s="0" t="s">
        <v>3270</v>
      </c>
      <c r="F4976" s="0" t="n">
        <v>10000</v>
      </c>
      <c r="G4976" s="0" t="n">
        <v>97.889</v>
      </c>
      <c r="H4976" s="0" t="n">
        <v>4.321499</v>
      </c>
      <c r="J4976" s="224" t="n">
        <f aca="false">ROUND(D4976/10000,0)</f>
        <v>2018</v>
      </c>
      <c r="K4976" s="224" t="n">
        <f aca="false">ROUND((D4976-J4976*10000)/100,0)</f>
        <v>8</v>
      </c>
      <c r="L4976" s="224" t="n">
        <f aca="false">D4976-J4976*10000-K4976*100</f>
        <v>14</v>
      </c>
      <c r="M4976" s="325" t="n">
        <f aca="false">DATE(J4976,K4976,L4976)</f>
        <v>43326</v>
      </c>
      <c r="N4976" s="222" t="n">
        <f aca="false">M4976+E4976</f>
        <v>43326.5463194444</v>
      </c>
      <c r="O4976" s="0" t="n">
        <v>97.889</v>
      </c>
      <c r="P4976" s="0" t="n">
        <v>4.321499</v>
      </c>
      <c r="Q4976" s="0" t="s">
        <v>289</v>
      </c>
    </row>
    <row r="4977" customFormat="false" ht="15" hidden="false" customHeight="false" outlineLevel="0" collapsed="false">
      <c r="A4977" s="0" t="s">
        <v>3020</v>
      </c>
      <c r="B4977" s="0" t="s">
        <v>289</v>
      </c>
      <c r="C4977" s="0" t="s">
        <v>325</v>
      </c>
      <c r="D4977" s="0" t="n">
        <v>20180814</v>
      </c>
      <c r="E4977" s="0" t="s">
        <v>3271</v>
      </c>
      <c r="F4977" s="0" t="n">
        <v>25000</v>
      </c>
      <c r="G4977" s="0" t="n">
        <v>97.888</v>
      </c>
      <c r="H4977" s="0" t="n">
        <v>4.321678</v>
      </c>
      <c r="J4977" s="224" t="n">
        <f aca="false">ROUND(D4977/10000,0)</f>
        <v>2018</v>
      </c>
      <c r="K4977" s="224" t="n">
        <f aca="false">ROUND((D4977-J4977*10000)/100,0)</f>
        <v>8</v>
      </c>
      <c r="L4977" s="224" t="n">
        <f aca="false">D4977-J4977*10000-K4977*100</f>
        <v>14</v>
      </c>
      <c r="M4977" s="325" t="n">
        <f aca="false">DATE(J4977,K4977,L4977)</f>
        <v>43326</v>
      </c>
      <c r="N4977" s="222" t="n">
        <f aca="false">M4977+E4977</f>
        <v>43326.5598263889</v>
      </c>
      <c r="O4977" s="0" t="n">
        <v>97.888</v>
      </c>
      <c r="P4977" s="0" t="n">
        <v>4.321678</v>
      </c>
      <c r="Q4977" s="0" t="s">
        <v>289</v>
      </c>
    </row>
    <row r="4978" customFormat="false" ht="15" hidden="false" customHeight="false" outlineLevel="0" collapsed="false">
      <c r="A4978" s="0" t="s">
        <v>3020</v>
      </c>
      <c r="B4978" s="0" t="s">
        <v>289</v>
      </c>
      <c r="C4978" s="0" t="s">
        <v>325</v>
      </c>
      <c r="D4978" s="0" t="n">
        <v>20180814</v>
      </c>
      <c r="E4978" s="0" t="s">
        <v>3271</v>
      </c>
      <c r="F4978" s="0" t="n">
        <v>25000</v>
      </c>
      <c r="G4978" s="0" t="n">
        <v>98.718</v>
      </c>
      <c r="H4978" s="0" t="n">
        <v>4.174333</v>
      </c>
      <c r="J4978" s="224" t="n">
        <f aca="false">ROUND(D4978/10000,0)</f>
        <v>2018</v>
      </c>
      <c r="K4978" s="224" t="n">
        <f aca="false">ROUND((D4978-J4978*10000)/100,0)</f>
        <v>8</v>
      </c>
      <c r="L4978" s="224" t="n">
        <f aca="false">D4978-J4978*10000-K4978*100</f>
        <v>14</v>
      </c>
      <c r="M4978" s="325" t="n">
        <f aca="false">DATE(J4978,K4978,L4978)</f>
        <v>43326</v>
      </c>
      <c r="N4978" s="222" t="n">
        <f aca="false">M4978+E4978</f>
        <v>43326.5598263889</v>
      </c>
      <c r="O4978" s="0" t="n">
        <v>98.718</v>
      </c>
      <c r="P4978" s="0" t="n">
        <v>4.174333</v>
      </c>
      <c r="Q4978" s="0" t="s">
        <v>289</v>
      </c>
    </row>
    <row r="4979" customFormat="false" ht="15" hidden="false" customHeight="false" outlineLevel="0" collapsed="false">
      <c r="A4979" s="0" t="s">
        <v>3020</v>
      </c>
      <c r="B4979" s="0" t="s">
        <v>289</v>
      </c>
      <c r="C4979" s="0" t="s">
        <v>325</v>
      </c>
      <c r="D4979" s="0" t="n">
        <v>20180814</v>
      </c>
      <c r="E4979" s="0" t="s">
        <v>3272</v>
      </c>
      <c r="F4979" s="0" t="n">
        <v>25000</v>
      </c>
      <c r="G4979" s="0" t="n">
        <v>97.86</v>
      </c>
      <c r="H4979" s="0" t="n">
        <v>4.326674</v>
      </c>
      <c r="J4979" s="224" t="n">
        <f aca="false">ROUND(D4979/10000,0)</f>
        <v>2018</v>
      </c>
      <c r="K4979" s="224" t="n">
        <f aca="false">ROUND((D4979-J4979*10000)/100,0)</f>
        <v>8</v>
      </c>
      <c r="L4979" s="224" t="n">
        <f aca="false">D4979-J4979*10000-K4979*100</f>
        <v>14</v>
      </c>
      <c r="M4979" s="325" t="n">
        <f aca="false">DATE(J4979,K4979,L4979)</f>
        <v>43326</v>
      </c>
      <c r="N4979" s="222" t="n">
        <f aca="false">M4979+E4979</f>
        <v>43326.62625</v>
      </c>
      <c r="O4979" s="0" t="n">
        <v>97.86</v>
      </c>
      <c r="P4979" s="0" t="n">
        <v>4.326674</v>
      </c>
      <c r="Q4979" s="0" t="s">
        <v>289</v>
      </c>
    </row>
    <row r="4980" customFormat="false" ht="15" hidden="false" customHeight="false" outlineLevel="0" collapsed="false">
      <c r="A4980" s="0" t="s">
        <v>3020</v>
      </c>
      <c r="B4980" s="0" t="s">
        <v>289</v>
      </c>
      <c r="C4980" s="0" t="s">
        <v>325</v>
      </c>
      <c r="D4980" s="0" t="n">
        <v>20180814</v>
      </c>
      <c r="E4980" s="0" t="s">
        <v>3273</v>
      </c>
      <c r="F4980" s="0" t="n">
        <v>25000</v>
      </c>
      <c r="G4980" s="0" t="n">
        <v>97.86</v>
      </c>
      <c r="H4980" s="0" t="n">
        <v>4.326674</v>
      </c>
      <c r="J4980" s="224" t="n">
        <f aca="false">ROUND(D4980/10000,0)</f>
        <v>2018</v>
      </c>
      <c r="K4980" s="224" t="n">
        <f aca="false">ROUND((D4980-J4980*10000)/100,0)</f>
        <v>8</v>
      </c>
      <c r="L4980" s="224" t="n">
        <f aca="false">D4980-J4980*10000-K4980*100</f>
        <v>14</v>
      </c>
      <c r="M4980" s="325" t="n">
        <f aca="false">DATE(J4980,K4980,L4980)</f>
        <v>43326</v>
      </c>
      <c r="N4980" s="222" t="n">
        <f aca="false">M4980+E4980</f>
        <v>43326.6262731481</v>
      </c>
      <c r="O4980" s="0" t="n">
        <v>97.86</v>
      </c>
      <c r="P4980" s="0" t="n">
        <v>4.326674</v>
      </c>
      <c r="Q4980" s="0" t="s">
        <v>289</v>
      </c>
    </row>
    <row r="4981" customFormat="false" ht="15" hidden="false" customHeight="false" outlineLevel="0" collapsed="false">
      <c r="A4981" s="0" t="s">
        <v>3020</v>
      </c>
      <c r="B4981" s="0" t="s">
        <v>289</v>
      </c>
      <c r="C4981" s="0" t="s">
        <v>325</v>
      </c>
      <c r="D4981" s="0" t="n">
        <v>20180814</v>
      </c>
      <c r="E4981" s="0" t="s">
        <v>3274</v>
      </c>
      <c r="F4981" s="0" t="n">
        <v>25000</v>
      </c>
      <c r="G4981" s="0" t="n">
        <v>98.71</v>
      </c>
      <c r="H4981" s="0" t="n">
        <v>4.175746</v>
      </c>
      <c r="J4981" s="224" t="n">
        <f aca="false">ROUND(D4981/10000,0)</f>
        <v>2018</v>
      </c>
      <c r="K4981" s="224" t="n">
        <f aca="false">ROUND((D4981-J4981*10000)/100,0)</f>
        <v>8</v>
      </c>
      <c r="L4981" s="224" t="n">
        <f aca="false">D4981-J4981*10000-K4981*100</f>
        <v>14</v>
      </c>
      <c r="M4981" s="325" t="n">
        <f aca="false">DATE(J4981,K4981,L4981)</f>
        <v>43326</v>
      </c>
      <c r="N4981" s="222" t="n">
        <f aca="false">M4981+E4981</f>
        <v>43326.6263425926</v>
      </c>
      <c r="O4981" s="0" t="n">
        <v>98.71</v>
      </c>
      <c r="P4981" s="0" t="n">
        <v>4.175746</v>
      </c>
      <c r="Q4981" s="0" t="s">
        <v>289</v>
      </c>
    </row>
    <row r="4982" customFormat="false" ht="15" hidden="false" customHeight="false" outlineLevel="0" collapsed="false">
      <c r="A4982" s="0" t="s">
        <v>3020</v>
      </c>
      <c r="B4982" s="0" t="s">
        <v>289</v>
      </c>
      <c r="C4982" s="0" t="s">
        <v>325</v>
      </c>
      <c r="D4982" s="0" t="n">
        <v>20180814</v>
      </c>
      <c r="E4982" s="0" t="s">
        <v>3275</v>
      </c>
      <c r="F4982" s="0" t="n">
        <v>25000</v>
      </c>
      <c r="G4982" s="0" t="n">
        <v>97.862</v>
      </c>
      <c r="H4982" s="0" t="n">
        <v>4.326317</v>
      </c>
      <c r="J4982" s="224" t="n">
        <f aca="false">ROUND(D4982/10000,0)</f>
        <v>2018</v>
      </c>
      <c r="K4982" s="224" t="n">
        <f aca="false">ROUND((D4982-J4982*10000)/100,0)</f>
        <v>8</v>
      </c>
      <c r="L4982" s="224" t="n">
        <f aca="false">D4982-J4982*10000-K4982*100</f>
        <v>14</v>
      </c>
      <c r="M4982" s="325" t="n">
        <f aca="false">DATE(J4982,K4982,L4982)</f>
        <v>43326</v>
      </c>
      <c r="N4982" s="222" t="n">
        <f aca="false">M4982+E4982</f>
        <v>43326.6374768519</v>
      </c>
      <c r="O4982" s="0" t="n">
        <v>97.862</v>
      </c>
      <c r="P4982" s="0" t="n">
        <v>4.326317</v>
      </c>
      <c r="Q4982" s="0" t="s">
        <v>289</v>
      </c>
    </row>
    <row r="4983" customFormat="false" ht="15" hidden="false" customHeight="false" outlineLevel="0" collapsed="false">
      <c r="A4983" s="0" t="s">
        <v>3020</v>
      </c>
      <c r="B4983" s="0" t="s">
        <v>289</v>
      </c>
      <c r="C4983" s="0" t="s">
        <v>325</v>
      </c>
      <c r="D4983" s="0" t="n">
        <v>20180814</v>
      </c>
      <c r="E4983" s="0" t="s">
        <v>625</v>
      </c>
      <c r="F4983" s="0" t="n">
        <v>25000</v>
      </c>
      <c r="G4983" s="0" t="n">
        <v>97.862</v>
      </c>
      <c r="H4983" s="0" t="n">
        <v>4.326317</v>
      </c>
      <c r="J4983" s="224" t="n">
        <f aca="false">ROUND(D4983/10000,0)</f>
        <v>2018</v>
      </c>
      <c r="K4983" s="224" t="n">
        <f aca="false">ROUND((D4983-J4983*10000)/100,0)</f>
        <v>8</v>
      </c>
      <c r="L4983" s="224" t="n">
        <f aca="false">D4983-J4983*10000-K4983*100</f>
        <v>14</v>
      </c>
      <c r="M4983" s="325" t="n">
        <f aca="false">DATE(J4983,K4983,L4983)</f>
        <v>43326</v>
      </c>
      <c r="N4983" s="222" t="n">
        <f aca="false">M4983+E4983</f>
        <v>43326.6374884259</v>
      </c>
      <c r="O4983" s="0" t="n">
        <v>97.862</v>
      </c>
      <c r="P4983" s="0" t="n">
        <v>4.326317</v>
      </c>
      <c r="Q4983" s="0" t="s">
        <v>289</v>
      </c>
    </row>
    <row r="4984" customFormat="false" ht="15" hidden="false" customHeight="false" outlineLevel="0" collapsed="false">
      <c r="A4984" s="0" t="s">
        <v>3020</v>
      </c>
      <c r="B4984" s="0" t="s">
        <v>289</v>
      </c>
      <c r="C4984" s="0" t="s">
        <v>325</v>
      </c>
      <c r="D4984" s="0" t="n">
        <v>20180814</v>
      </c>
      <c r="E4984" s="0" t="s">
        <v>3276</v>
      </c>
      <c r="F4984" s="0" t="n">
        <v>25000</v>
      </c>
      <c r="G4984" s="0" t="n">
        <v>99.452</v>
      </c>
      <c r="H4984" s="0" t="n">
        <v>4.045224</v>
      </c>
      <c r="J4984" s="224" t="n">
        <f aca="false">ROUND(D4984/10000,0)</f>
        <v>2018</v>
      </c>
      <c r="K4984" s="224" t="n">
        <f aca="false">ROUND((D4984-J4984*10000)/100,0)</f>
        <v>8</v>
      </c>
      <c r="L4984" s="224" t="n">
        <f aca="false">D4984-J4984*10000-K4984*100</f>
        <v>14</v>
      </c>
      <c r="M4984" s="325" t="n">
        <f aca="false">DATE(J4984,K4984,L4984)</f>
        <v>43326</v>
      </c>
      <c r="N4984" s="222" t="n">
        <f aca="false">M4984+E4984</f>
        <v>43326.6375115741</v>
      </c>
      <c r="O4984" s="0" t="n">
        <v>99.452</v>
      </c>
      <c r="P4984" s="0" t="n">
        <v>4.045224</v>
      </c>
      <c r="Q4984" s="0" t="s">
        <v>289</v>
      </c>
    </row>
    <row r="4985" customFormat="false" ht="15" hidden="false" customHeight="false" outlineLevel="0" collapsed="false">
      <c r="A4985" s="0" t="s">
        <v>3020</v>
      </c>
      <c r="B4985" s="0" t="s">
        <v>289</v>
      </c>
      <c r="C4985" s="0" t="s">
        <v>325</v>
      </c>
      <c r="D4985" s="0" t="n">
        <v>20180815</v>
      </c>
      <c r="E4985" s="0" t="s">
        <v>3277</v>
      </c>
      <c r="F4985" s="0" t="n">
        <v>5000</v>
      </c>
      <c r="G4985" s="0" t="n">
        <v>99.592</v>
      </c>
      <c r="H4985" s="0" t="n">
        <v>4.020763</v>
      </c>
      <c r="J4985" s="224" t="n">
        <f aca="false">ROUND(D4985/10000,0)</f>
        <v>2018</v>
      </c>
      <c r="K4985" s="224" t="n">
        <f aca="false">ROUND((D4985-J4985*10000)/100,0)</f>
        <v>8</v>
      </c>
      <c r="L4985" s="224" t="n">
        <f aca="false">D4985-J4985*10000-K4985*100</f>
        <v>15</v>
      </c>
      <c r="M4985" s="325" t="n">
        <f aca="false">DATE(J4985,K4985,L4985)</f>
        <v>43327</v>
      </c>
      <c r="N4985" s="222" t="n">
        <f aca="false">M4985+E4985</f>
        <v>43327.4107986111</v>
      </c>
      <c r="O4985" s="0" t="n">
        <v>99.592</v>
      </c>
      <c r="P4985" s="0" t="n">
        <v>4.020763</v>
      </c>
      <c r="Q4985" s="0" t="s">
        <v>289</v>
      </c>
    </row>
    <row r="4986" customFormat="false" ht="15" hidden="false" customHeight="false" outlineLevel="0" collapsed="false">
      <c r="A4986" s="0" t="s">
        <v>3020</v>
      </c>
      <c r="B4986" s="0" t="s">
        <v>289</v>
      </c>
      <c r="C4986" s="0" t="s">
        <v>325</v>
      </c>
      <c r="D4986" s="0" t="n">
        <v>20180815</v>
      </c>
      <c r="E4986" s="0" t="s">
        <v>3277</v>
      </c>
      <c r="F4986" s="0" t="n">
        <v>5000</v>
      </c>
      <c r="G4986" s="0" t="n">
        <v>98</v>
      </c>
      <c r="H4986" s="0" t="n">
        <v>4.301855</v>
      </c>
      <c r="J4986" s="224" t="n">
        <f aca="false">ROUND(D4986/10000,0)</f>
        <v>2018</v>
      </c>
      <c r="K4986" s="224" t="n">
        <f aca="false">ROUND((D4986-J4986*10000)/100,0)</f>
        <v>8</v>
      </c>
      <c r="L4986" s="224" t="n">
        <f aca="false">D4986-J4986*10000-K4986*100</f>
        <v>15</v>
      </c>
      <c r="M4986" s="325" t="n">
        <f aca="false">DATE(J4986,K4986,L4986)</f>
        <v>43327</v>
      </c>
      <c r="N4986" s="222" t="n">
        <f aca="false">M4986+E4986</f>
        <v>43327.4107986111</v>
      </c>
      <c r="O4986" s="0" t="n">
        <v>98</v>
      </c>
      <c r="P4986" s="0" t="n">
        <v>4.301855</v>
      </c>
      <c r="Q4986" s="0" t="s">
        <v>289</v>
      </c>
    </row>
    <row r="4987" customFormat="false" ht="15" hidden="false" customHeight="false" outlineLevel="0" collapsed="false">
      <c r="A4987" s="0" t="s">
        <v>3020</v>
      </c>
      <c r="B4987" s="0" t="s">
        <v>289</v>
      </c>
      <c r="C4987" s="0" t="s">
        <v>325</v>
      </c>
      <c r="D4987" s="0" t="n">
        <v>20180815</v>
      </c>
      <c r="E4987" s="0" t="s">
        <v>3278</v>
      </c>
      <c r="F4987" s="0" t="n">
        <v>25000</v>
      </c>
      <c r="G4987" s="0" t="n">
        <v>98.06</v>
      </c>
      <c r="H4987" s="0" t="n">
        <v>4.291165</v>
      </c>
      <c r="J4987" s="224" t="n">
        <f aca="false">ROUND(D4987/10000,0)</f>
        <v>2018</v>
      </c>
      <c r="K4987" s="224" t="n">
        <f aca="false">ROUND((D4987-J4987*10000)/100,0)</f>
        <v>8</v>
      </c>
      <c r="L4987" s="224" t="n">
        <f aca="false">D4987-J4987*10000-K4987*100</f>
        <v>15</v>
      </c>
      <c r="M4987" s="325" t="n">
        <f aca="false">DATE(J4987,K4987,L4987)</f>
        <v>43327</v>
      </c>
      <c r="N4987" s="222" t="n">
        <f aca="false">M4987+E4987</f>
        <v>43327.4395601852</v>
      </c>
      <c r="O4987" s="0" t="n">
        <v>98.06</v>
      </c>
      <c r="P4987" s="0" t="n">
        <v>4.291165</v>
      </c>
      <c r="Q4987" s="0" t="s">
        <v>289</v>
      </c>
    </row>
    <row r="4988" customFormat="false" ht="15" hidden="false" customHeight="false" outlineLevel="0" collapsed="false">
      <c r="A4988" s="0" t="s">
        <v>3020</v>
      </c>
      <c r="B4988" s="0" t="s">
        <v>289</v>
      </c>
      <c r="C4988" s="0" t="s">
        <v>325</v>
      </c>
      <c r="D4988" s="0" t="n">
        <v>20180815</v>
      </c>
      <c r="E4988" s="0" t="s">
        <v>3279</v>
      </c>
      <c r="F4988" s="0" t="n">
        <v>25000</v>
      </c>
      <c r="G4988" s="0" t="n">
        <v>99.653</v>
      </c>
      <c r="H4988" s="0" t="n">
        <v>4.010096</v>
      </c>
      <c r="J4988" s="224" t="n">
        <f aca="false">ROUND(D4988/10000,0)</f>
        <v>2018</v>
      </c>
      <c r="K4988" s="224" t="n">
        <f aca="false">ROUND((D4988-J4988*10000)/100,0)</f>
        <v>8</v>
      </c>
      <c r="L4988" s="224" t="n">
        <f aca="false">D4988-J4988*10000-K4988*100</f>
        <v>15</v>
      </c>
      <c r="M4988" s="325" t="n">
        <f aca="false">DATE(J4988,K4988,L4988)</f>
        <v>43327</v>
      </c>
      <c r="N4988" s="222" t="n">
        <f aca="false">M4988+E4988</f>
        <v>43327.4395717593</v>
      </c>
      <c r="O4988" s="0" t="n">
        <v>99.653</v>
      </c>
      <c r="P4988" s="0" t="n">
        <v>4.010096</v>
      </c>
      <c r="Q4988" s="0" t="s">
        <v>289</v>
      </c>
    </row>
    <row r="4989" customFormat="false" ht="15" hidden="false" customHeight="false" outlineLevel="0" collapsed="false">
      <c r="A4989" s="0" t="s">
        <v>3020</v>
      </c>
      <c r="B4989" s="0" t="s">
        <v>289</v>
      </c>
      <c r="C4989" s="0" t="s">
        <v>325</v>
      </c>
      <c r="D4989" s="0" t="n">
        <v>20180815</v>
      </c>
      <c r="E4989" s="0" t="s">
        <v>3280</v>
      </c>
      <c r="F4989" s="0" t="n">
        <v>500000</v>
      </c>
      <c r="G4989" s="0" t="n">
        <v>97.68</v>
      </c>
      <c r="H4989" s="0" t="n">
        <v>4.358996</v>
      </c>
      <c r="J4989" s="224" t="n">
        <f aca="false">ROUND(D4989/10000,0)</f>
        <v>2018</v>
      </c>
      <c r="K4989" s="224" t="n">
        <f aca="false">ROUND((D4989-J4989*10000)/100,0)</f>
        <v>8</v>
      </c>
      <c r="L4989" s="224" t="n">
        <f aca="false">D4989-J4989*10000-K4989*100</f>
        <v>15</v>
      </c>
      <c r="M4989" s="325" t="n">
        <f aca="false">DATE(J4989,K4989,L4989)</f>
        <v>43327</v>
      </c>
      <c r="N4989" s="222" t="n">
        <f aca="false">M4989+E4989</f>
        <v>43327.481400463</v>
      </c>
      <c r="O4989" s="0" t="n">
        <v>97.68</v>
      </c>
      <c r="P4989" s="0" t="n">
        <v>4.358996</v>
      </c>
      <c r="Q4989" s="0" t="s">
        <v>289</v>
      </c>
    </row>
    <row r="4990" customFormat="false" ht="15" hidden="false" customHeight="false" outlineLevel="0" collapsed="false">
      <c r="A4990" s="0" t="s">
        <v>3020</v>
      </c>
      <c r="B4990" s="0" t="s">
        <v>289</v>
      </c>
      <c r="C4990" s="0" t="s">
        <v>325</v>
      </c>
      <c r="D4990" s="0" t="n">
        <v>20180815</v>
      </c>
      <c r="E4990" s="0" t="s">
        <v>3280</v>
      </c>
      <c r="F4990" s="0" t="n">
        <v>25000</v>
      </c>
      <c r="G4990" s="0" t="n">
        <v>97.68</v>
      </c>
      <c r="H4990" s="0" t="n">
        <v>4.358996</v>
      </c>
      <c r="J4990" s="224" t="n">
        <f aca="false">ROUND(D4990/10000,0)</f>
        <v>2018</v>
      </c>
      <c r="K4990" s="224" t="n">
        <f aca="false">ROUND((D4990-J4990*10000)/100,0)</f>
        <v>8</v>
      </c>
      <c r="L4990" s="224" t="n">
        <f aca="false">D4990-J4990*10000-K4990*100</f>
        <v>15</v>
      </c>
      <c r="M4990" s="325" t="n">
        <f aca="false">DATE(J4990,K4990,L4990)</f>
        <v>43327</v>
      </c>
      <c r="N4990" s="222" t="n">
        <f aca="false">M4990+E4990</f>
        <v>43327.481400463</v>
      </c>
      <c r="O4990" s="0" t="n">
        <v>97.68</v>
      </c>
      <c r="P4990" s="0" t="n">
        <v>4.358996</v>
      </c>
      <c r="Q4990" s="0" t="s">
        <v>289</v>
      </c>
    </row>
    <row r="4991" customFormat="false" ht="15" hidden="false" customHeight="false" outlineLevel="0" collapsed="false">
      <c r="A4991" s="0" t="s">
        <v>3020</v>
      </c>
      <c r="B4991" s="0" t="s">
        <v>289</v>
      </c>
      <c r="C4991" s="0" t="s">
        <v>325</v>
      </c>
      <c r="D4991" s="0" t="n">
        <v>20180815</v>
      </c>
      <c r="E4991" s="0" t="s">
        <v>3280</v>
      </c>
      <c r="F4991" s="0" t="n">
        <v>25000</v>
      </c>
      <c r="G4991" s="0" t="n">
        <v>97.68</v>
      </c>
      <c r="H4991" s="0" t="n">
        <v>4.358996</v>
      </c>
      <c r="J4991" s="224" t="n">
        <f aca="false">ROUND(D4991/10000,0)</f>
        <v>2018</v>
      </c>
      <c r="K4991" s="224" t="n">
        <f aca="false">ROUND((D4991-J4991*10000)/100,0)</f>
        <v>8</v>
      </c>
      <c r="L4991" s="224" t="n">
        <f aca="false">D4991-J4991*10000-K4991*100</f>
        <v>15</v>
      </c>
      <c r="M4991" s="325" t="n">
        <f aca="false">DATE(J4991,K4991,L4991)</f>
        <v>43327</v>
      </c>
      <c r="N4991" s="222" t="n">
        <f aca="false">M4991+E4991</f>
        <v>43327.481400463</v>
      </c>
      <c r="O4991" s="0" t="n">
        <v>97.68</v>
      </c>
      <c r="P4991" s="0" t="n">
        <v>4.358996</v>
      </c>
      <c r="Q4991" s="0" t="s">
        <v>289</v>
      </c>
    </row>
    <row r="4992" customFormat="false" ht="15" hidden="false" customHeight="false" outlineLevel="0" collapsed="false">
      <c r="A4992" s="0" t="s">
        <v>3020</v>
      </c>
      <c r="B4992" s="0" t="s">
        <v>289</v>
      </c>
      <c r="C4992" s="0" t="s">
        <v>325</v>
      </c>
      <c r="D4992" s="0" t="n">
        <v>20180815</v>
      </c>
      <c r="E4992" s="0" t="s">
        <v>3280</v>
      </c>
      <c r="F4992" s="0" t="n">
        <v>25000</v>
      </c>
      <c r="G4992" s="0" t="n">
        <v>97.68</v>
      </c>
      <c r="H4992" s="0" t="n">
        <v>4.358996</v>
      </c>
      <c r="J4992" s="224" t="n">
        <f aca="false">ROUND(D4992/10000,0)</f>
        <v>2018</v>
      </c>
      <c r="K4992" s="224" t="n">
        <f aca="false">ROUND((D4992-J4992*10000)/100,0)</f>
        <v>8</v>
      </c>
      <c r="L4992" s="224" t="n">
        <f aca="false">D4992-J4992*10000-K4992*100</f>
        <v>15</v>
      </c>
      <c r="M4992" s="325" t="n">
        <f aca="false">DATE(J4992,K4992,L4992)</f>
        <v>43327</v>
      </c>
      <c r="N4992" s="222" t="n">
        <f aca="false">M4992+E4992</f>
        <v>43327.481400463</v>
      </c>
      <c r="O4992" s="0" t="n">
        <v>97.68</v>
      </c>
      <c r="P4992" s="0" t="n">
        <v>4.358996</v>
      </c>
      <c r="Q4992" s="0" t="s">
        <v>289</v>
      </c>
    </row>
    <row r="4993" customFormat="false" ht="15" hidden="false" customHeight="false" outlineLevel="0" collapsed="false">
      <c r="A4993" s="0" t="s">
        <v>3020</v>
      </c>
      <c r="B4993" s="0" t="s">
        <v>289</v>
      </c>
      <c r="C4993" s="0" t="s">
        <v>325</v>
      </c>
      <c r="D4993" s="0" t="n">
        <v>20180815</v>
      </c>
      <c r="E4993" s="0" t="s">
        <v>3280</v>
      </c>
      <c r="F4993" s="0" t="n">
        <v>25000</v>
      </c>
      <c r="G4993" s="0" t="n">
        <v>97.68</v>
      </c>
      <c r="H4993" s="0" t="n">
        <v>4.358996</v>
      </c>
      <c r="J4993" s="224" t="n">
        <f aca="false">ROUND(D4993/10000,0)</f>
        <v>2018</v>
      </c>
      <c r="K4993" s="224" t="n">
        <f aca="false">ROUND((D4993-J4993*10000)/100,0)</f>
        <v>8</v>
      </c>
      <c r="L4993" s="224" t="n">
        <f aca="false">D4993-J4993*10000-K4993*100</f>
        <v>15</v>
      </c>
      <c r="M4993" s="325" t="n">
        <f aca="false">DATE(J4993,K4993,L4993)</f>
        <v>43327</v>
      </c>
      <c r="N4993" s="222" t="n">
        <f aca="false">M4993+E4993</f>
        <v>43327.481400463</v>
      </c>
      <c r="O4993" s="0" t="n">
        <v>97.68</v>
      </c>
      <c r="P4993" s="0" t="n">
        <v>4.358996</v>
      </c>
      <c r="Q4993" s="0" t="s">
        <v>289</v>
      </c>
    </row>
    <row r="4994" customFormat="false" ht="15" hidden="false" customHeight="false" outlineLevel="0" collapsed="false">
      <c r="A4994" s="0" t="s">
        <v>3020</v>
      </c>
      <c r="B4994" s="0" t="s">
        <v>289</v>
      </c>
      <c r="C4994" s="0" t="s">
        <v>325</v>
      </c>
      <c r="D4994" s="0" t="n">
        <v>20180815</v>
      </c>
      <c r="E4994" s="0" t="s">
        <v>3280</v>
      </c>
      <c r="F4994" s="0" t="n">
        <v>25000</v>
      </c>
      <c r="G4994" s="0" t="n">
        <v>97.68</v>
      </c>
      <c r="H4994" s="0" t="n">
        <v>4.358996</v>
      </c>
      <c r="J4994" s="224" t="n">
        <f aca="false">ROUND(D4994/10000,0)</f>
        <v>2018</v>
      </c>
      <c r="K4994" s="224" t="n">
        <f aca="false">ROUND((D4994-J4994*10000)/100,0)</f>
        <v>8</v>
      </c>
      <c r="L4994" s="224" t="n">
        <f aca="false">D4994-J4994*10000-K4994*100</f>
        <v>15</v>
      </c>
      <c r="M4994" s="325" t="n">
        <f aca="false">DATE(J4994,K4994,L4994)</f>
        <v>43327</v>
      </c>
      <c r="N4994" s="222" t="n">
        <f aca="false">M4994+E4994</f>
        <v>43327.481400463</v>
      </c>
      <c r="O4994" s="0" t="n">
        <v>97.68</v>
      </c>
      <c r="P4994" s="0" t="n">
        <v>4.358996</v>
      </c>
      <c r="Q4994" s="0" t="s">
        <v>289</v>
      </c>
    </row>
    <row r="4995" customFormat="false" ht="15" hidden="false" customHeight="false" outlineLevel="0" collapsed="false">
      <c r="A4995" s="0" t="s">
        <v>3020</v>
      </c>
      <c r="B4995" s="0" t="s">
        <v>289</v>
      </c>
      <c r="C4995" s="0" t="s">
        <v>325</v>
      </c>
      <c r="D4995" s="0" t="n">
        <v>20180815</v>
      </c>
      <c r="E4995" s="0" t="s">
        <v>3280</v>
      </c>
      <c r="F4995" s="0" t="n">
        <v>25000</v>
      </c>
      <c r="G4995" s="0" t="n">
        <v>97.68</v>
      </c>
      <c r="H4995" s="0" t="n">
        <v>4.358996</v>
      </c>
      <c r="J4995" s="224" t="n">
        <f aca="false">ROUND(D4995/10000,0)</f>
        <v>2018</v>
      </c>
      <c r="K4995" s="224" t="n">
        <f aca="false">ROUND((D4995-J4995*10000)/100,0)</f>
        <v>8</v>
      </c>
      <c r="L4995" s="224" t="n">
        <f aca="false">D4995-J4995*10000-K4995*100</f>
        <v>15</v>
      </c>
      <c r="M4995" s="325" t="n">
        <f aca="false">DATE(J4995,K4995,L4995)</f>
        <v>43327</v>
      </c>
      <c r="N4995" s="222" t="n">
        <f aca="false">M4995+E4995</f>
        <v>43327.481400463</v>
      </c>
      <c r="O4995" s="0" t="n">
        <v>97.68</v>
      </c>
      <c r="P4995" s="0" t="n">
        <v>4.358996</v>
      </c>
      <c r="Q4995" s="0" t="s">
        <v>289</v>
      </c>
    </row>
    <row r="4996" customFormat="false" ht="15" hidden="false" customHeight="false" outlineLevel="0" collapsed="false">
      <c r="A4996" s="0" t="s">
        <v>3020</v>
      </c>
      <c r="B4996" s="0" t="s">
        <v>289</v>
      </c>
      <c r="C4996" s="0" t="s">
        <v>325</v>
      </c>
      <c r="D4996" s="0" t="n">
        <v>20180815</v>
      </c>
      <c r="E4996" s="0" t="s">
        <v>3280</v>
      </c>
      <c r="F4996" s="0" t="n">
        <v>25000</v>
      </c>
      <c r="G4996" s="0" t="n">
        <v>97.68</v>
      </c>
      <c r="H4996" s="0" t="n">
        <v>4.358996</v>
      </c>
      <c r="J4996" s="224" t="n">
        <f aca="false">ROUND(D4996/10000,0)</f>
        <v>2018</v>
      </c>
      <c r="K4996" s="224" t="n">
        <f aca="false">ROUND((D4996-J4996*10000)/100,0)</f>
        <v>8</v>
      </c>
      <c r="L4996" s="224" t="n">
        <f aca="false">D4996-J4996*10000-K4996*100</f>
        <v>15</v>
      </c>
      <c r="M4996" s="325" t="n">
        <f aca="false">DATE(J4996,K4996,L4996)</f>
        <v>43327</v>
      </c>
      <c r="N4996" s="222" t="n">
        <f aca="false">M4996+E4996</f>
        <v>43327.481400463</v>
      </c>
      <c r="O4996" s="0" t="n">
        <v>97.68</v>
      </c>
      <c r="P4996" s="0" t="n">
        <v>4.358996</v>
      </c>
      <c r="Q4996" s="0" t="s">
        <v>289</v>
      </c>
    </row>
    <row r="4997" customFormat="false" ht="15" hidden="false" customHeight="false" outlineLevel="0" collapsed="false">
      <c r="A4997" s="0" t="s">
        <v>3020</v>
      </c>
      <c r="B4997" s="0" t="s">
        <v>289</v>
      </c>
      <c r="C4997" s="0" t="s">
        <v>325</v>
      </c>
      <c r="D4997" s="0" t="n">
        <v>20180815</v>
      </c>
      <c r="E4997" s="0" t="s">
        <v>3280</v>
      </c>
      <c r="F4997" s="0" t="n">
        <v>25000</v>
      </c>
      <c r="G4997" s="0" t="n">
        <v>97.68</v>
      </c>
      <c r="H4997" s="0" t="n">
        <v>4.358996</v>
      </c>
      <c r="J4997" s="224" t="n">
        <f aca="false">ROUND(D4997/10000,0)</f>
        <v>2018</v>
      </c>
      <c r="K4997" s="224" t="n">
        <f aca="false">ROUND((D4997-J4997*10000)/100,0)</f>
        <v>8</v>
      </c>
      <c r="L4997" s="224" t="n">
        <f aca="false">D4997-J4997*10000-K4997*100</f>
        <v>15</v>
      </c>
      <c r="M4997" s="325" t="n">
        <f aca="false">DATE(J4997,K4997,L4997)</f>
        <v>43327</v>
      </c>
      <c r="N4997" s="222" t="n">
        <f aca="false">M4997+E4997</f>
        <v>43327.481400463</v>
      </c>
      <c r="O4997" s="0" t="n">
        <v>97.68</v>
      </c>
      <c r="P4997" s="0" t="n">
        <v>4.358996</v>
      </c>
      <c r="Q4997" s="0" t="s">
        <v>289</v>
      </c>
    </row>
    <row r="4998" customFormat="false" ht="15" hidden="false" customHeight="false" outlineLevel="0" collapsed="false">
      <c r="A4998" s="0" t="s">
        <v>3020</v>
      </c>
      <c r="B4998" s="0" t="s">
        <v>289</v>
      </c>
      <c r="C4998" s="0" t="s">
        <v>325</v>
      </c>
      <c r="D4998" s="0" t="n">
        <v>20180815</v>
      </c>
      <c r="E4998" s="0" t="s">
        <v>3280</v>
      </c>
      <c r="F4998" s="0" t="n">
        <v>25000</v>
      </c>
      <c r="G4998" s="0" t="n">
        <v>97.68</v>
      </c>
      <c r="H4998" s="0" t="n">
        <v>4.358996</v>
      </c>
      <c r="J4998" s="224" t="n">
        <f aca="false">ROUND(D4998/10000,0)</f>
        <v>2018</v>
      </c>
      <c r="K4998" s="224" t="n">
        <f aca="false">ROUND((D4998-J4998*10000)/100,0)</f>
        <v>8</v>
      </c>
      <c r="L4998" s="224" t="n">
        <f aca="false">D4998-J4998*10000-K4998*100</f>
        <v>15</v>
      </c>
      <c r="M4998" s="325" t="n">
        <f aca="false">DATE(J4998,K4998,L4998)</f>
        <v>43327</v>
      </c>
      <c r="N4998" s="222" t="n">
        <f aca="false">M4998+E4998</f>
        <v>43327.481400463</v>
      </c>
      <c r="O4998" s="0" t="n">
        <v>97.68</v>
      </c>
      <c r="P4998" s="0" t="n">
        <v>4.358996</v>
      </c>
      <c r="Q4998" s="0" t="s">
        <v>289</v>
      </c>
    </row>
    <row r="4999" customFormat="false" ht="15" hidden="false" customHeight="false" outlineLevel="0" collapsed="false">
      <c r="A4999" s="0" t="s">
        <v>3020</v>
      </c>
      <c r="B4999" s="0" t="s">
        <v>289</v>
      </c>
      <c r="C4999" s="0" t="s">
        <v>325</v>
      </c>
      <c r="D4999" s="0" t="n">
        <v>20180815</v>
      </c>
      <c r="E4999" s="0" t="s">
        <v>3280</v>
      </c>
      <c r="F4999" s="0" t="n">
        <v>25000</v>
      </c>
      <c r="G4999" s="0" t="n">
        <v>97.68</v>
      </c>
      <c r="H4999" s="0" t="n">
        <v>4.358996</v>
      </c>
      <c r="J4999" s="224" t="n">
        <f aca="false">ROUND(D4999/10000,0)</f>
        <v>2018</v>
      </c>
      <c r="K4999" s="224" t="n">
        <f aca="false">ROUND((D4999-J4999*10000)/100,0)</f>
        <v>8</v>
      </c>
      <c r="L4999" s="224" t="n">
        <f aca="false">D4999-J4999*10000-K4999*100</f>
        <v>15</v>
      </c>
      <c r="M4999" s="325" t="n">
        <f aca="false">DATE(J4999,K4999,L4999)</f>
        <v>43327</v>
      </c>
      <c r="N4999" s="222" t="n">
        <f aca="false">M4999+E4999</f>
        <v>43327.481400463</v>
      </c>
      <c r="O4999" s="0" t="n">
        <v>97.68</v>
      </c>
      <c r="P4999" s="0" t="n">
        <v>4.358996</v>
      </c>
      <c r="Q4999" s="0" t="s">
        <v>289</v>
      </c>
    </row>
    <row r="5000" customFormat="false" ht="15" hidden="false" customHeight="false" outlineLevel="0" collapsed="false">
      <c r="A5000" s="0" t="s">
        <v>3020</v>
      </c>
      <c r="B5000" s="0" t="s">
        <v>289</v>
      </c>
      <c r="C5000" s="0" t="s">
        <v>325</v>
      </c>
      <c r="D5000" s="0" t="n">
        <v>20180815</v>
      </c>
      <c r="E5000" s="0" t="s">
        <v>3280</v>
      </c>
      <c r="F5000" s="0" t="n">
        <v>25000</v>
      </c>
      <c r="G5000" s="0" t="n">
        <v>97.68</v>
      </c>
      <c r="H5000" s="0" t="n">
        <v>4.358996</v>
      </c>
      <c r="J5000" s="224" t="n">
        <f aca="false">ROUND(D5000/10000,0)</f>
        <v>2018</v>
      </c>
      <c r="K5000" s="224" t="n">
        <f aca="false">ROUND((D5000-J5000*10000)/100,0)</f>
        <v>8</v>
      </c>
      <c r="L5000" s="224" t="n">
        <f aca="false">D5000-J5000*10000-K5000*100</f>
        <v>15</v>
      </c>
      <c r="M5000" s="325" t="n">
        <f aca="false">DATE(J5000,K5000,L5000)</f>
        <v>43327</v>
      </c>
      <c r="N5000" s="222" t="n">
        <f aca="false">M5000+E5000</f>
        <v>43327.481400463</v>
      </c>
      <c r="O5000" s="0" t="n">
        <v>97.68</v>
      </c>
      <c r="P5000" s="0" t="n">
        <v>4.358996</v>
      </c>
      <c r="Q5000" s="0" t="s">
        <v>289</v>
      </c>
    </row>
    <row r="5001" customFormat="false" ht="15" hidden="false" customHeight="false" outlineLevel="0" collapsed="false">
      <c r="A5001" s="0" t="s">
        <v>3020</v>
      </c>
      <c r="B5001" s="0" t="s">
        <v>289</v>
      </c>
      <c r="C5001" s="0" t="s">
        <v>325</v>
      </c>
      <c r="D5001" s="0" t="n">
        <v>20180815</v>
      </c>
      <c r="E5001" s="0" t="s">
        <v>3280</v>
      </c>
      <c r="F5001" s="0" t="n">
        <v>25000</v>
      </c>
      <c r="G5001" s="0" t="n">
        <v>97.68</v>
      </c>
      <c r="H5001" s="0" t="n">
        <v>4.358996</v>
      </c>
      <c r="J5001" s="224" t="n">
        <f aca="false">ROUND(D5001/10000,0)</f>
        <v>2018</v>
      </c>
      <c r="K5001" s="224" t="n">
        <f aca="false">ROUND((D5001-J5001*10000)/100,0)</f>
        <v>8</v>
      </c>
      <c r="L5001" s="224" t="n">
        <f aca="false">D5001-J5001*10000-K5001*100</f>
        <v>15</v>
      </c>
      <c r="M5001" s="325" t="n">
        <f aca="false">DATE(J5001,K5001,L5001)</f>
        <v>43327</v>
      </c>
      <c r="N5001" s="222" t="n">
        <f aca="false">M5001+E5001</f>
        <v>43327.481400463</v>
      </c>
      <c r="O5001" s="0" t="n">
        <v>97.68</v>
      </c>
      <c r="P5001" s="0" t="n">
        <v>4.358996</v>
      </c>
      <c r="Q5001" s="0" t="s">
        <v>289</v>
      </c>
    </row>
    <row r="5002" customFormat="false" ht="15" hidden="false" customHeight="false" outlineLevel="0" collapsed="false">
      <c r="A5002" s="0" t="s">
        <v>3020</v>
      </c>
      <c r="B5002" s="0" t="s">
        <v>289</v>
      </c>
      <c r="C5002" s="0" t="s">
        <v>325</v>
      </c>
      <c r="D5002" s="0" t="n">
        <v>20180815</v>
      </c>
      <c r="E5002" s="0" t="s">
        <v>3280</v>
      </c>
      <c r="F5002" s="0" t="n">
        <v>25000</v>
      </c>
      <c r="G5002" s="0" t="n">
        <v>97.68</v>
      </c>
      <c r="H5002" s="0" t="n">
        <v>4.358996</v>
      </c>
      <c r="J5002" s="224" t="n">
        <f aca="false">ROUND(D5002/10000,0)</f>
        <v>2018</v>
      </c>
      <c r="K5002" s="224" t="n">
        <f aca="false">ROUND((D5002-J5002*10000)/100,0)</f>
        <v>8</v>
      </c>
      <c r="L5002" s="224" t="n">
        <f aca="false">D5002-J5002*10000-K5002*100</f>
        <v>15</v>
      </c>
      <c r="M5002" s="325" t="n">
        <f aca="false">DATE(J5002,K5002,L5002)</f>
        <v>43327</v>
      </c>
      <c r="N5002" s="222" t="n">
        <f aca="false">M5002+E5002</f>
        <v>43327.481400463</v>
      </c>
      <c r="O5002" s="0" t="n">
        <v>97.68</v>
      </c>
      <c r="P5002" s="0" t="n">
        <v>4.358996</v>
      </c>
      <c r="Q5002" s="0" t="s">
        <v>289</v>
      </c>
    </row>
    <row r="5003" customFormat="false" ht="15" hidden="false" customHeight="false" outlineLevel="0" collapsed="false">
      <c r="A5003" s="0" t="s">
        <v>3020</v>
      </c>
      <c r="B5003" s="0" t="s">
        <v>289</v>
      </c>
      <c r="C5003" s="0" t="s">
        <v>325</v>
      </c>
      <c r="D5003" s="0" t="n">
        <v>20180815</v>
      </c>
      <c r="E5003" s="0" t="s">
        <v>3280</v>
      </c>
      <c r="F5003" s="0" t="n">
        <v>25000</v>
      </c>
      <c r="G5003" s="0" t="n">
        <v>97.68</v>
      </c>
      <c r="H5003" s="0" t="n">
        <v>4.358996</v>
      </c>
      <c r="J5003" s="224" t="n">
        <f aca="false">ROUND(D5003/10000,0)</f>
        <v>2018</v>
      </c>
      <c r="K5003" s="224" t="n">
        <f aca="false">ROUND((D5003-J5003*10000)/100,0)</f>
        <v>8</v>
      </c>
      <c r="L5003" s="224" t="n">
        <f aca="false">D5003-J5003*10000-K5003*100</f>
        <v>15</v>
      </c>
      <c r="M5003" s="325" t="n">
        <f aca="false">DATE(J5003,K5003,L5003)</f>
        <v>43327</v>
      </c>
      <c r="N5003" s="222" t="n">
        <f aca="false">M5003+E5003</f>
        <v>43327.481400463</v>
      </c>
      <c r="O5003" s="0" t="n">
        <v>97.68</v>
      </c>
      <c r="P5003" s="0" t="n">
        <v>4.358996</v>
      </c>
      <c r="Q5003" s="0" t="s">
        <v>289</v>
      </c>
    </row>
    <row r="5004" customFormat="false" ht="15" hidden="false" customHeight="false" outlineLevel="0" collapsed="false">
      <c r="A5004" s="0" t="s">
        <v>3020</v>
      </c>
      <c r="B5004" s="0" t="s">
        <v>289</v>
      </c>
      <c r="C5004" s="0" t="s">
        <v>325</v>
      </c>
      <c r="D5004" s="0" t="n">
        <v>20180815</v>
      </c>
      <c r="E5004" s="0" t="s">
        <v>3280</v>
      </c>
      <c r="F5004" s="0" t="n">
        <v>25000</v>
      </c>
      <c r="G5004" s="0" t="n">
        <v>97.68</v>
      </c>
      <c r="H5004" s="0" t="n">
        <v>4.358996</v>
      </c>
      <c r="J5004" s="224" t="n">
        <f aca="false">ROUND(D5004/10000,0)</f>
        <v>2018</v>
      </c>
      <c r="K5004" s="224" t="n">
        <f aca="false">ROUND((D5004-J5004*10000)/100,0)</f>
        <v>8</v>
      </c>
      <c r="L5004" s="224" t="n">
        <f aca="false">D5004-J5004*10000-K5004*100</f>
        <v>15</v>
      </c>
      <c r="M5004" s="325" t="n">
        <f aca="false">DATE(J5004,K5004,L5004)</f>
        <v>43327</v>
      </c>
      <c r="N5004" s="222" t="n">
        <f aca="false">M5004+E5004</f>
        <v>43327.481400463</v>
      </c>
      <c r="O5004" s="0" t="n">
        <v>97.68</v>
      </c>
      <c r="P5004" s="0" t="n">
        <v>4.358996</v>
      </c>
      <c r="Q5004" s="0" t="s">
        <v>289</v>
      </c>
    </row>
    <row r="5005" customFormat="false" ht="15" hidden="false" customHeight="false" outlineLevel="0" collapsed="false">
      <c r="A5005" s="0" t="s">
        <v>3020</v>
      </c>
      <c r="B5005" s="0" t="s">
        <v>289</v>
      </c>
      <c r="C5005" s="0" t="s">
        <v>325</v>
      </c>
      <c r="D5005" s="0" t="n">
        <v>20180815</v>
      </c>
      <c r="E5005" s="0" t="s">
        <v>3280</v>
      </c>
      <c r="F5005" s="0" t="n">
        <v>125000</v>
      </c>
      <c r="G5005" s="0" t="n">
        <v>97.68</v>
      </c>
      <c r="H5005" s="0" t="n">
        <v>4.358996</v>
      </c>
      <c r="J5005" s="224" t="n">
        <f aca="false">ROUND(D5005/10000,0)</f>
        <v>2018</v>
      </c>
      <c r="K5005" s="224" t="n">
        <f aca="false">ROUND((D5005-J5005*10000)/100,0)</f>
        <v>8</v>
      </c>
      <c r="L5005" s="224" t="n">
        <f aca="false">D5005-J5005*10000-K5005*100</f>
        <v>15</v>
      </c>
      <c r="M5005" s="325" t="n">
        <f aca="false">DATE(J5005,K5005,L5005)</f>
        <v>43327</v>
      </c>
      <c r="N5005" s="222" t="n">
        <f aca="false">M5005+E5005</f>
        <v>43327.481400463</v>
      </c>
      <c r="O5005" s="0" t="n">
        <v>97.68</v>
      </c>
      <c r="P5005" s="0" t="n">
        <v>4.358996</v>
      </c>
      <c r="Q5005" s="0" t="s">
        <v>289</v>
      </c>
    </row>
    <row r="5006" customFormat="false" ht="15" hidden="false" customHeight="false" outlineLevel="0" collapsed="false">
      <c r="A5006" s="0" t="s">
        <v>3020</v>
      </c>
      <c r="B5006" s="0" t="s">
        <v>289</v>
      </c>
      <c r="C5006" s="0" t="s">
        <v>325</v>
      </c>
      <c r="D5006" s="0" t="n">
        <v>20180815</v>
      </c>
      <c r="E5006" s="0" t="s">
        <v>2943</v>
      </c>
      <c r="F5006" s="0" t="n">
        <v>25000</v>
      </c>
      <c r="G5006" s="0" t="n">
        <v>97.94</v>
      </c>
      <c r="H5006" s="0" t="n">
        <v>4.312552</v>
      </c>
      <c r="J5006" s="224" t="n">
        <f aca="false">ROUND(D5006/10000,0)</f>
        <v>2018</v>
      </c>
      <c r="K5006" s="224" t="n">
        <f aca="false">ROUND((D5006-J5006*10000)/100,0)</f>
        <v>8</v>
      </c>
      <c r="L5006" s="224" t="n">
        <f aca="false">D5006-J5006*10000-K5006*100</f>
        <v>15</v>
      </c>
      <c r="M5006" s="325" t="n">
        <f aca="false">DATE(J5006,K5006,L5006)</f>
        <v>43327</v>
      </c>
      <c r="N5006" s="222" t="n">
        <f aca="false">M5006+E5006</f>
        <v>43327.4955208333</v>
      </c>
      <c r="O5006" s="0" t="n">
        <v>97.94</v>
      </c>
      <c r="P5006" s="0" t="n">
        <v>4.312552</v>
      </c>
      <c r="Q5006" s="0" t="s">
        <v>289</v>
      </c>
    </row>
    <row r="5007" customFormat="false" ht="15" hidden="false" customHeight="false" outlineLevel="0" collapsed="false">
      <c r="A5007" s="0" t="s">
        <v>3020</v>
      </c>
      <c r="B5007" s="0" t="s">
        <v>289</v>
      </c>
      <c r="C5007" s="0" t="s">
        <v>325</v>
      </c>
      <c r="D5007" s="0" t="n">
        <v>20180815</v>
      </c>
      <c r="E5007" s="0" t="s">
        <v>2943</v>
      </c>
      <c r="F5007" s="0" t="n">
        <v>25000</v>
      </c>
      <c r="G5007" s="0" t="n">
        <v>99.531</v>
      </c>
      <c r="H5007" s="0" t="n">
        <v>4.031437</v>
      </c>
      <c r="J5007" s="224" t="n">
        <f aca="false">ROUND(D5007/10000,0)</f>
        <v>2018</v>
      </c>
      <c r="K5007" s="224" t="n">
        <f aca="false">ROUND((D5007-J5007*10000)/100,0)</f>
        <v>8</v>
      </c>
      <c r="L5007" s="224" t="n">
        <f aca="false">D5007-J5007*10000-K5007*100</f>
        <v>15</v>
      </c>
      <c r="M5007" s="325" t="n">
        <f aca="false">DATE(J5007,K5007,L5007)</f>
        <v>43327</v>
      </c>
      <c r="N5007" s="222" t="n">
        <f aca="false">M5007+E5007</f>
        <v>43327.4955208333</v>
      </c>
      <c r="O5007" s="0" t="n">
        <v>99.531</v>
      </c>
      <c r="P5007" s="0" t="n">
        <v>4.031437</v>
      </c>
      <c r="Q5007" s="0" t="s">
        <v>289</v>
      </c>
    </row>
    <row r="5008" customFormat="false" ht="15" hidden="false" customHeight="false" outlineLevel="0" collapsed="false">
      <c r="A5008" s="0" t="s">
        <v>3020</v>
      </c>
      <c r="B5008" s="0" t="s">
        <v>289</v>
      </c>
      <c r="C5008" s="0" t="s">
        <v>325</v>
      </c>
      <c r="D5008" s="0" t="n">
        <v>20180815</v>
      </c>
      <c r="E5008" s="0" t="s">
        <v>3281</v>
      </c>
      <c r="F5008" s="0" t="n">
        <v>50000</v>
      </c>
      <c r="G5008" s="0" t="n">
        <v>97.715</v>
      </c>
      <c r="H5008" s="0" t="n">
        <v>4.352735</v>
      </c>
      <c r="J5008" s="224" t="n">
        <f aca="false">ROUND(D5008/10000,0)</f>
        <v>2018</v>
      </c>
      <c r="K5008" s="224" t="n">
        <f aca="false">ROUND((D5008-J5008*10000)/100,0)</f>
        <v>8</v>
      </c>
      <c r="L5008" s="224" t="n">
        <f aca="false">D5008-J5008*10000-K5008*100</f>
        <v>15</v>
      </c>
      <c r="M5008" s="325" t="n">
        <f aca="false">DATE(J5008,K5008,L5008)</f>
        <v>43327</v>
      </c>
      <c r="N5008" s="222" t="n">
        <f aca="false">M5008+E5008</f>
        <v>43327.5210763889</v>
      </c>
      <c r="O5008" s="0" t="n">
        <v>97.715</v>
      </c>
      <c r="P5008" s="0" t="n">
        <v>4.352735</v>
      </c>
      <c r="Q5008" s="0" t="s">
        <v>289</v>
      </c>
    </row>
    <row r="5009" customFormat="false" ht="15" hidden="false" customHeight="false" outlineLevel="0" collapsed="false">
      <c r="A5009" s="0" t="s">
        <v>3020</v>
      </c>
      <c r="B5009" s="0" t="s">
        <v>289</v>
      </c>
      <c r="C5009" s="0" t="s">
        <v>325</v>
      </c>
      <c r="D5009" s="0" t="n">
        <v>20180815</v>
      </c>
      <c r="E5009" s="0" t="s">
        <v>3282</v>
      </c>
      <c r="F5009" s="0" t="n">
        <v>25000</v>
      </c>
      <c r="G5009" s="0" t="n">
        <v>98.975</v>
      </c>
      <c r="H5009" s="0" t="n">
        <v>4.12908</v>
      </c>
      <c r="J5009" s="224" t="n">
        <f aca="false">ROUND(D5009/10000,0)</f>
        <v>2018</v>
      </c>
      <c r="K5009" s="224" t="n">
        <f aca="false">ROUND((D5009-J5009*10000)/100,0)</f>
        <v>8</v>
      </c>
      <c r="L5009" s="224" t="n">
        <f aca="false">D5009-J5009*10000-K5009*100</f>
        <v>15</v>
      </c>
      <c r="M5009" s="325" t="n">
        <f aca="false">DATE(J5009,K5009,L5009)</f>
        <v>43327</v>
      </c>
      <c r="N5009" s="222" t="n">
        <f aca="false">M5009+E5009</f>
        <v>43327.5211805556</v>
      </c>
      <c r="O5009" s="0" t="n">
        <v>98.975</v>
      </c>
      <c r="P5009" s="0" t="n">
        <v>4.12908</v>
      </c>
      <c r="Q5009" s="0" t="s">
        <v>289</v>
      </c>
    </row>
    <row r="5010" customFormat="false" ht="15" hidden="false" customHeight="false" outlineLevel="0" collapsed="false">
      <c r="A5010" s="0" t="s">
        <v>3020</v>
      </c>
      <c r="B5010" s="0" t="s">
        <v>289</v>
      </c>
      <c r="C5010" s="0" t="s">
        <v>325</v>
      </c>
      <c r="D5010" s="0" t="n">
        <v>20180815</v>
      </c>
      <c r="E5010" s="0" t="s">
        <v>3282</v>
      </c>
      <c r="F5010" s="0" t="n">
        <v>25000</v>
      </c>
      <c r="G5010" s="0" t="n">
        <v>98.975</v>
      </c>
      <c r="H5010" s="0" t="n">
        <v>4.12908</v>
      </c>
      <c r="J5010" s="224" t="n">
        <f aca="false">ROUND(D5010/10000,0)</f>
        <v>2018</v>
      </c>
      <c r="K5010" s="224" t="n">
        <f aca="false">ROUND((D5010-J5010*10000)/100,0)</f>
        <v>8</v>
      </c>
      <c r="L5010" s="224" t="n">
        <f aca="false">D5010-J5010*10000-K5010*100</f>
        <v>15</v>
      </c>
      <c r="M5010" s="325" t="n">
        <f aca="false">DATE(J5010,K5010,L5010)</f>
        <v>43327</v>
      </c>
      <c r="N5010" s="222" t="n">
        <f aca="false">M5010+E5010</f>
        <v>43327.5211805556</v>
      </c>
      <c r="O5010" s="0" t="n">
        <v>98.975</v>
      </c>
      <c r="P5010" s="0" t="n">
        <v>4.12908</v>
      </c>
      <c r="Q5010" s="0" t="s">
        <v>289</v>
      </c>
    </row>
    <row r="5011" customFormat="false" ht="15" hidden="false" customHeight="false" outlineLevel="0" collapsed="false">
      <c r="A5011" s="0" t="s">
        <v>3020</v>
      </c>
      <c r="B5011" s="0" t="s">
        <v>289</v>
      </c>
      <c r="C5011" s="0" t="s">
        <v>325</v>
      </c>
      <c r="D5011" s="0" t="n">
        <v>20180815</v>
      </c>
      <c r="E5011" s="0" t="s">
        <v>3283</v>
      </c>
      <c r="F5011" s="0" t="n">
        <v>500000</v>
      </c>
      <c r="G5011" s="0" t="n">
        <v>97.65625</v>
      </c>
      <c r="H5011" s="0" t="n">
        <v>4.363245</v>
      </c>
      <c r="J5011" s="224" t="n">
        <f aca="false">ROUND(D5011/10000,0)</f>
        <v>2018</v>
      </c>
      <c r="K5011" s="224" t="n">
        <f aca="false">ROUND((D5011-J5011*10000)/100,0)</f>
        <v>8</v>
      </c>
      <c r="L5011" s="224" t="n">
        <f aca="false">D5011-J5011*10000-K5011*100</f>
        <v>15</v>
      </c>
      <c r="M5011" s="325" t="n">
        <f aca="false">DATE(J5011,K5011,L5011)</f>
        <v>43327</v>
      </c>
      <c r="N5011" s="222" t="n">
        <f aca="false">M5011+E5011</f>
        <v>43327.5293865741</v>
      </c>
      <c r="O5011" s="0" t="n">
        <v>97.65625</v>
      </c>
      <c r="P5011" s="0" t="n">
        <v>4.363245</v>
      </c>
      <c r="Q5011" s="0" t="s">
        <v>289</v>
      </c>
    </row>
    <row r="5012" customFormat="false" ht="15" hidden="false" customHeight="false" outlineLevel="0" collapsed="false">
      <c r="A5012" s="0" t="s">
        <v>3020</v>
      </c>
      <c r="B5012" s="0" t="s">
        <v>289</v>
      </c>
      <c r="C5012" s="0" t="s">
        <v>325</v>
      </c>
      <c r="D5012" s="0" t="n">
        <v>20180815</v>
      </c>
      <c r="E5012" s="0" t="s">
        <v>3283</v>
      </c>
      <c r="F5012" s="0" t="n">
        <v>25000</v>
      </c>
      <c r="G5012" s="0" t="n">
        <v>97.65625</v>
      </c>
      <c r="H5012" s="0" t="n">
        <v>4.363245</v>
      </c>
      <c r="J5012" s="224" t="n">
        <f aca="false">ROUND(D5012/10000,0)</f>
        <v>2018</v>
      </c>
      <c r="K5012" s="224" t="n">
        <f aca="false">ROUND((D5012-J5012*10000)/100,0)</f>
        <v>8</v>
      </c>
      <c r="L5012" s="224" t="n">
        <f aca="false">D5012-J5012*10000-K5012*100</f>
        <v>15</v>
      </c>
      <c r="M5012" s="325" t="n">
        <f aca="false">DATE(J5012,K5012,L5012)</f>
        <v>43327</v>
      </c>
      <c r="N5012" s="222" t="n">
        <f aca="false">M5012+E5012</f>
        <v>43327.5293865741</v>
      </c>
      <c r="O5012" s="0" t="n">
        <v>97.65625</v>
      </c>
      <c r="P5012" s="0" t="n">
        <v>4.363245</v>
      </c>
      <c r="Q5012" s="0" t="s">
        <v>289</v>
      </c>
    </row>
    <row r="5013" customFormat="false" ht="15" hidden="false" customHeight="false" outlineLevel="0" collapsed="false">
      <c r="A5013" s="0" t="s">
        <v>3020</v>
      </c>
      <c r="B5013" s="0" t="s">
        <v>289</v>
      </c>
      <c r="C5013" s="0" t="s">
        <v>325</v>
      </c>
      <c r="D5013" s="0" t="n">
        <v>20180815</v>
      </c>
      <c r="E5013" s="0" t="s">
        <v>3283</v>
      </c>
      <c r="F5013" s="0" t="n">
        <v>25000</v>
      </c>
      <c r="G5013" s="0" t="n">
        <v>97.65625</v>
      </c>
      <c r="H5013" s="0" t="n">
        <v>4.363245</v>
      </c>
      <c r="J5013" s="224" t="n">
        <f aca="false">ROUND(D5013/10000,0)</f>
        <v>2018</v>
      </c>
      <c r="K5013" s="224" t="n">
        <f aca="false">ROUND((D5013-J5013*10000)/100,0)</f>
        <v>8</v>
      </c>
      <c r="L5013" s="224" t="n">
        <f aca="false">D5013-J5013*10000-K5013*100</f>
        <v>15</v>
      </c>
      <c r="M5013" s="325" t="n">
        <f aca="false">DATE(J5013,K5013,L5013)</f>
        <v>43327</v>
      </c>
      <c r="N5013" s="222" t="n">
        <f aca="false">M5013+E5013</f>
        <v>43327.5293865741</v>
      </c>
      <c r="O5013" s="0" t="n">
        <v>97.65625</v>
      </c>
      <c r="P5013" s="0" t="n">
        <v>4.363245</v>
      </c>
      <c r="Q5013" s="0" t="s">
        <v>289</v>
      </c>
    </row>
    <row r="5014" customFormat="false" ht="15" hidden="false" customHeight="false" outlineLevel="0" collapsed="false">
      <c r="A5014" s="0" t="s">
        <v>3020</v>
      </c>
      <c r="B5014" s="0" t="s">
        <v>289</v>
      </c>
      <c r="C5014" s="0" t="s">
        <v>325</v>
      </c>
      <c r="D5014" s="0" t="n">
        <v>20180815</v>
      </c>
      <c r="E5014" s="0" t="s">
        <v>3283</v>
      </c>
      <c r="F5014" s="0" t="n">
        <v>50000</v>
      </c>
      <c r="G5014" s="0" t="n">
        <v>97.65625</v>
      </c>
      <c r="H5014" s="0" t="n">
        <v>4.363245</v>
      </c>
      <c r="J5014" s="224" t="n">
        <f aca="false">ROUND(D5014/10000,0)</f>
        <v>2018</v>
      </c>
      <c r="K5014" s="224" t="n">
        <f aca="false">ROUND((D5014-J5014*10000)/100,0)</f>
        <v>8</v>
      </c>
      <c r="L5014" s="224" t="n">
        <f aca="false">D5014-J5014*10000-K5014*100</f>
        <v>15</v>
      </c>
      <c r="M5014" s="325" t="n">
        <f aca="false">DATE(J5014,K5014,L5014)</f>
        <v>43327</v>
      </c>
      <c r="N5014" s="222" t="n">
        <f aca="false">M5014+E5014</f>
        <v>43327.5293865741</v>
      </c>
      <c r="O5014" s="0" t="n">
        <v>97.65625</v>
      </c>
      <c r="P5014" s="0" t="n">
        <v>4.363245</v>
      </c>
      <c r="Q5014" s="0" t="s">
        <v>289</v>
      </c>
    </row>
    <row r="5015" customFormat="false" ht="15" hidden="false" customHeight="false" outlineLevel="0" collapsed="false">
      <c r="A5015" s="0" t="s">
        <v>3020</v>
      </c>
      <c r="B5015" s="0" t="s">
        <v>289</v>
      </c>
      <c r="C5015" s="0" t="s">
        <v>325</v>
      </c>
      <c r="D5015" s="0" t="n">
        <v>20180815</v>
      </c>
      <c r="E5015" s="0" t="s">
        <v>3283</v>
      </c>
      <c r="F5015" s="0" t="n">
        <v>25000</v>
      </c>
      <c r="G5015" s="0" t="n">
        <v>97.65625</v>
      </c>
      <c r="H5015" s="0" t="n">
        <v>4.363245</v>
      </c>
      <c r="J5015" s="224" t="n">
        <f aca="false">ROUND(D5015/10000,0)</f>
        <v>2018</v>
      </c>
      <c r="K5015" s="224" t="n">
        <f aca="false">ROUND((D5015-J5015*10000)/100,0)</f>
        <v>8</v>
      </c>
      <c r="L5015" s="224" t="n">
        <f aca="false">D5015-J5015*10000-K5015*100</f>
        <v>15</v>
      </c>
      <c r="M5015" s="325" t="n">
        <f aca="false">DATE(J5015,K5015,L5015)</f>
        <v>43327</v>
      </c>
      <c r="N5015" s="222" t="n">
        <f aca="false">M5015+E5015</f>
        <v>43327.5293865741</v>
      </c>
      <c r="O5015" s="0" t="n">
        <v>97.65625</v>
      </c>
      <c r="P5015" s="0" t="n">
        <v>4.363245</v>
      </c>
      <c r="Q5015" s="0" t="s">
        <v>289</v>
      </c>
    </row>
    <row r="5016" customFormat="false" ht="15" hidden="false" customHeight="false" outlineLevel="0" collapsed="false">
      <c r="A5016" s="0" t="s">
        <v>3020</v>
      </c>
      <c r="B5016" s="0" t="s">
        <v>289</v>
      </c>
      <c r="C5016" s="0" t="s">
        <v>325</v>
      </c>
      <c r="D5016" s="0" t="n">
        <v>20180815</v>
      </c>
      <c r="E5016" s="0" t="s">
        <v>3283</v>
      </c>
      <c r="F5016" s="0" t="n">
        <v>25000</v>
      </c>
      <c r="G5016" s="0" t="n">
        <v>97.65625</v>
      </c>
      <c r="H5016" s="0" t="n">
        <v>4.363245</v>
      </c>
      <c r="J5016" s="224" t="n">
        <f aca="false">ROUND(D5016/10000,0)</f>
        <v>2018</v>
      </c>
      <c r="K5016" s="224" t="n">
        <f aca="false">ROUND((D5016-J5016*10000)/100,0)</f>
        <v>8</v>
      </c>
      <c r="L5016" s="224" t="n">
        <f aca="false">D5016-J5016*10000-K5016*100</f>
        <v>15</v>
      </c>
      <c r="M5016" s="325" t="n">
        <f aca="false">DATE(J5016,K5016,L5016)</f>
        <v>43327</v>
      </c>
      <c r="N5016" s="222" t="n">
        <f aca="false">M5016+E5016</f>
        <v>43327.5293865741</v>
      </c>
      <c r="O5016" s="0" t="n">
        <v>97.65625</v>
      </c>
      <c r="P5016" s="0" t="n">
        <v>4.363245</v>
      </c>
      <c r="Q5016" s="0" t="s">
        <v>289</v>
      </c>
    </row>
    <row r="5017" customFormat="false" ht="15" hidden="false" customHeight="false" outlineLevel="0" collapsed="false">
      <c r="A5017" s="0" t="s">
        <v>3020</v>
      </c>
      <c r="B5017" s="0" t="s">
        <v>289</v>
      </c>
      <c r="C5017" s="0" t="s">
        <v>325</v>
      </c>
      <c r="D5017" s="0" t="n">
        <v>20180815</v>
      </c>
      <c r="E5017" s="0" t="s">
        <v>3283</v>
      </c>
      <c r="F5017" s="0" t="n">
        <v>25000</v>
      </c>
      <c r="G5017" s="0" t="n">
        <v>97.65625</v>
      </c>
      <c r="H5017" s="0" t="n">
        <v>4.363245</v>
      </c>
      <c r="J5017" s="224" t="n">
        <f aca="false">ROUND(D5017/10000,0)</f>
        <v>2018</v>
      </c>
      <c r="K5017" s="224" t="n">
        <f aca="false">ROUND((D5017-J5017*10000)/100,0)</f>
        <v>8</v>
      </c>
      <c r="L5017" s="224" t="n">
        <f aca="false">D5017-J5017*10000-K5017*100</f>
        <v>15</v>
      </c>
      <c r="M5017" s="325" t="n">
        <f aca="false">DATE(J5017,K5017,L5017)</f>
        <v>43327</v>
      </c>
      <c r="N5017" s="222" t="n">
        <f aca="false">M5017+E5017</f>
        <v>43327.5293865741</v>
      </c>
      <c r="O5017" s="0" t="n">
        <v>97.65625</v>
      </c>
      <c r="P5017" s="0" t="n">
        <v>4.363245</v>
      </c>
      <c r="Q5017" s="0" t="s">
        <v>289</v>
      </c>
    </row>
    <row r="5018" customFormat="false" ht="15" hidden="false" customHeight="false" outlineLevel="0" collapsed="false">
      <c r="A5018" s="0" t="s">
        <v>3020</v>
      </c>
      <c r="B5018" s="0" t="s">
        <v>289</v>
      </c>
      <c r="C5018" s="0" t="s">
        <v>325</v>
      </c>
      <c r="D5018" s="0" t="n">
        <v>20180815</v>
      </c>
      <c r="E5018" s="0" t="s">
        <v>3283</v>
      </c>
      <c r="F5018" s="0" t="n">
        <v>25000</v>
      </c>
      <c r="G5018" s="0" t="n">
        <v>97.65625</v>
      </c>
      <c r="H5018" s="0" t="n">
        <v>4.363245</v>
      </c>
      <c r="J5018" s="224" t="n">
        <f aca="false">ROUND(D5018/10000,0)</f>
        <v>2018</v>
      </c>
      <c r="K5018" s="224" t="n">
        <f aca="false">ROUND((D5018-J5018*10000)/100,0)</f>
        <v>8</v>
      </c>
      <c r="L5018" s="224" t="n">
        <f aca="false">D5018-J5018*10000-K5018*100</f>
        <v>15</v>
      </c>
      <c r="M5018" s="325" t="n">
        <f aca="false">DATE(J5018,K5018,L5018)</f>
        <v>43327</v>
      </c>
      <c r="N5018" s="222" t="n">
        <f aca="false">M5018+E5018</f>
        <v>43327.5293865741</v>
      </c>
      <c r="O5018" s="0" t="n">
        <v>97.65625</v>
      </c>
      <c r="P5018" s="0" t="n">
        <v>4.363245</v>
      </c>
      <c r="Q5018" s="0" t="s">
        <v>289</v>
      </c>
    </row>
    <row r="5019" customFormat="false" ht="15" hidden="false" customHeight="false" outlineLevel="0" collapsed="false">
      <c r="A5019" s="0" t="s">
        <v>3020</v>
      </c>
      <c r="B5019" s="0" t="s">
        <v>289</v>
      </c>
      <c r="C5019" s="0" t="s">
        <v>325</v>
      </c>
      <c r="D5019" s="0" t="n">
        <v>20180815</v>
      </c>
      <c r="E5019" s="0" t="s">
        <v>3283</v>
      </c>
      <c r="F5019" s="0" t="n">
        <v>25000</v>
      </c>
      <c r="G5019" s="0" t="n">
        <v>97.65625</v>
      </c>
      <c r="H5019" s="0" t="n">
        <v>4.363245</v>
      </c>
      <c r="J5019" s="224" t="n">
        <f aca="false">ROUND(D5019/10000,0)</f>
        <v>2018</v>
      </c>
      <c r="K5019" s="224" t="n">
        <f aca="false">ROUND((D5019-J5019*10000)/100,0)</f>
        <v>8</v>
      </c>
      <c r="L5019" s="224" t="n">
        <f aca="false">D5019-J5019*10000-K5019*100</f>
        <v>15</v>
      </c>
      <c r="M5019" s="325" t="n">
        <f aca="false">DATE(J5019,K5019,L5019)</f>
        <v>43327</v>
      </c>
      <c r="N5019" s="222" t="n">
        <f aca="false">M5019+E5019</f>
        <v>43327.5293865741</v>
      </c>
      <c r="O5019" s="0" t="n">
        <v>97.65625</v>
      </c>
      <c r="P5019" s="0" t="n">
        <v>4.363245</v>
      </c>
      <c r="Q5019" s="0" t="s">
        <v>289</v>
      </c>
    </row>
    <row r="5020" customFormat="false" ht="15" hidden="false" customHeight="false" outlineLevel="0" collapsed="false">
      <c r="A5020" s="0" t="s">
        <v>3020</v>
      </c>
      <c r="B5020" s="0" t="s">
        <v>289</v>
      </c>
      <c r="C5020" s="0" t="s">
        <v>325</v>
      </c>
      <c r="D5020" s="0" t="n">
        <v>20180815</v>
      </c>
      <c r="E5020" s="0" t="s">
        <v>3283</v>
      </c>
      <c r="F5020" s="0" t="n">
        <v>175000</v>
      </c>
      <c r="G5020" s="0" t="n">
        <v>97.65625</v>
      </c>
      <c r="H5020" s="0" t="n">
        <v>4.363245</v>
      </c>
      <c r="J5020" s="224" t="n">
        <f aca="false">ROUND(D5020/10000,0)</f>
        <v>2018</v>
      </c>
      <c r="K5020" s="224" t="n">
        <f aca="false">ROUND((D5020-J5020*10000)/100,0)</f>
        <v>8</v>
      </c>
      <c r="L5020" s="224" t="n">
        <f aca="false">D5020-J5020*10000-K5020*100</f>
        <v>15</v>
      </c>
      <c r="M5020" s="325" t="n">
        <f aca="false">DATE(J5020,K5020,L5020)</f>
        <v>43327</v>
      </c>
      <c r="N5020" s="222" t="n">
        <f aca="false">M5020+E5020</f>
        <v>43327.5293865741</v>
      </c>
      <c r="O5020" s="0" t="n">
        <v>97.65625</v>
      </c>
      <c r="P5020" s="0" t="n">
        <v>4.363245</v>
      </c>
      <c r="Q5020" s="0" t="s">
        <v>289</v>
      </c>
    </row>
    <row r="5021" customFormat="false" ht="15" hidden="false" customHeight="false" outlineLevel="0" collapsed="false">
      <c r="A5021" s="0" t="s">
        <v>3020</v>
      </c>
      <c r="B5021" s="0" t="s">
        <v>289</v>
      </c>
      <c r="C5021" s="0" t="s">
        <v>325</v>
      </c>
      <c r="D5021" s="0" t="n">
        <v>20180815</v>
      </c>
      <c r="E5021" s="0" t="s">
        <v>3283</v>
      </c>
      <c r="F5021" s="0" t="n">
        <v>25000</v>
      </c>
      <c r="G5021" s="0" t="n">
        <v>97.65625</v>
      </c>
      <c r="H5021" s="0" t="n">
        <v>4.363245</v>
      </c>
      <c r="J5021" s="224" t="n">
        <f aca="false">ROUND(D5021/10000,0)</f>
        <v>2018</v>
      </c>
      <c r="K5021" s="224" t="n">
        <f aca="false">ROUND((D5021-J5021*10000)/100,0)</f>
        <v>8</v>
      </c>
      <c r="L5021" s="224" t="n">
        <f aca="false">D5021-J5021*10000-K5021*100</f>
        <v>15</v>
      </c>
      <c r="M5021" s="325" t="n">
        <f aca="false">DATE(J5021,K5021,L5021)</f>
        <v>43327</v>
      </c>
      <c r="N5021" s="222" t="n">
        <f aca="false">M5021+E5021</f>
        <v>43327.5293865741</v>
      </c>
      <c r="O5021" s="0" t="n">
        <v>97.65625</v>
      </c>
      <c r="P5021" s="0" t="n">
        <v>4.363245</v>
      </c>
      <c r="Q5021" s="0" t="s">
        <v>289</v>
      </c>
    </row>
    <row r="5022" customFormat="false" ht="15" hidden="false" customHeight="false" outlineLevel="0" collapsed="false">
      <c r="A5022" s="0" t="s">
        <v>3020</v>
      </c>
      <c r="B5022" s="0" t="s">
        <v>289</v>
      </c>
      <c r="C5022" s="0" t="s">
        <v>325</v>
      </c>
      <c r="D5022" s="0" t="n">
        <v>20180815</v>
      </c>
      <c r="E5022" s="0" t="s">
        <v>3283</v>
      </c>
      <c r="F5022" s="0" t="n">
        <v>25000</v>
      </c>
      <c r="G5022" s="0" t="n">
        <v>97.65625</v>
      </c>
      <c r="H5022" s="0" t="n">
        <v>4.363245</v>
      </c>
      <c r="J5022" s="224" t="n">
        <f aca="false">ROUND(D5022/10000,0)</f>
        <v>2018</v>
      </c>
      <c r="K5022" s="224" t="n">
        <f aca="false">ROUND((D5022-J5022*10000)/100,0)</f>
        <v>8</v>
      </c>
      <c r="L5022" s="224" t="n">
        <f aca="false">D5022-J5022*10000-K5022*100</f>
        <v>15</v>
      </c>
      <c r="M5022" s="325" t="n">
        <f aca="false">DATE(J5022,K5022,L5022)</f>
        <v>43327</v>
      </c>
      <c r="N5022" s="222" t="n">
        <f aca="false">M5022+E5022</f>
        <v>43327.5293865741</v>
      </c>
      <c r="O5022" s="0" t="n">
        <v>97.65625</v>
      </c>
      <c r="P5022" s="0" t="n">
        <v>4.363245</v>
      </c>
      <c r="Q5022" s="0" t="s">
        <v>289</v>
      </c>
    </row>
    <row r="5023" customFormat="false" ht="15" hidden="false" customHeight="false" outlineLevel="0" collapsed="false">
      <c r="A5023" s="0" t="s">
        <v>3020</v>
      </c>
      <c r="B5023" s="0" t="s">
        <v>289</v>
      </c>
      <c r="C5023" s="0" t="s">
        <v>325</v>
      </c>
      <c r="D5023" s="0" t="n">
        <v>20180815</v>
      </c>
      <c r="E5023" s="0" t="s">
        <v>3283</v>
      </c>
      <c r="F5023" s="0" t="n">
        <v>25000</v>
      </c>
      <c r="G5023" s="0" t="n">
        <v>97.65625</v>
      </c>
      <c r="H5023" s="0" t="n">
        <v>4.363245</v>
      </c>
      <c r="J5023" s="224" t="n">
        <f aca="false">ROUND(D5023/10000,0)</f>
        <v>2018</v>
      </c>
      <c r="K5023" s="224" t="n">
        <f aca="false">ROUND((D5023-J5023*10000)/100,0)</f>
        <v>8</v>
      </c>
      <c r="L5023" s="224" t="n">
        <f aca="false">D5023-J5023*10000-K5023*100</f>
        <v>15</v>
      </c>
      <c r="M5023" s="325" t="n">
        <f aca="false">DATE(J5023,K5023,L5023)</f>
        <v>43327</v>
      </c>
      <c r="N5023" s="222" t="n">
        <f aca="false">M5023+E5023</f>
        <v>43327.5293865741</v>
      </c>
      <c r="O5023" s="0" t="n">
        <v>97.65625</v>
      </c>
      <c r="P5023" s="0" t="n">
        <v>4.363245</v>
      </c>
      <c r="Q5023" s="0" t="s">
        <v>289</v>
      </c>
    </row>
    <row r="5024" customFormat="false" ht="15" hidden="false" customHeight="false" outlineLevel="0" collapsed="false">
      <c r="A5024" s="0" t="s">
        <v>3020</v>
      </c>
      <c r="B5024" s="0" t="s">
        <v>289</v>
      </c>
      <c r="C5024" s="0" t="s">
        <v>325</v>
      </c>
      <c r="D5024" s="0" t="n">
        <v>20180815</v>
      </c>
      <c r="E5024" s="0" t="s">
        <v>3283</v>
      </c>
      <c r="F5024" s="0" t="n">
        <v>25000</v>
      </c>
      <c r="G5024" s="0" t="n">
        <v>97.65625</v>
      </c>
      <c r="H5024" s="0" t="n">
        <v>4.363245</v>
      </c>
      <c r="J5024" s="224" t="n">
        <f aca="false">ROUND(D5024/10000,0)</f>
        <v>2018</v>
      </c>
      <c r="K5024" s="224" t="n">
        <f aca="false">ROUND((D5024-J5024*10000)/100,0)</f>
        <v>8</v>
      </c>
      <c r="L5024" s="224" t="n">
        <f aca="false">D5024-J5024*10000-K5024*100</f>
        <v>15</v>
      </c>
      <c r="M5024" s="325" t="n">
        <f aca="false">DATE(J5024,K5024,L5024)</f>
        <v>43327</v>
      </c>
      <c r="N5024" s="222" t="n">
        <f aca="false">M5024+E5024</f>
        <v>43327.5293865741</v>
      </c>
      <c r="O5024" s="0" t="n">
        <v>97.65625</v>
      </c>
      <c r="P5024" s="0" t="n">
        <v>4.363245</v>
      </c>
      <c r="Q5024" s="0" t="s">
        <v>289</v>
      </c>
    </row>
    <row r="5025" customFormat="false" ht="15" hidden="false" customHeight="false" outlineLevel="0" collapsed="false">
      <c r="A5025" s="0" t="s">
        <v>3020</v>
      </c>
      <c r="B5025" s="0" t="s">
        <v>289</v>
      </c>
      <c r="C5025" s="0" t="s">
        <v>325</v>
      </c>
      <c r="D5025" s="0" t="n">
        <v>20180815</v>
      </c>
      <c r="E5025" s="0" t="s">
        <v>3284</v>
      </c>
      <c r="F5025" s="0" t="n">
        <v>50000</v>
      </c>
      <c r="G5025" s="0" t="n">
        <v>97.965</v>
      </c>
      <c r="H5025" s="0" t="n">
        <v>4.308094</v>
      </c>
      <c r="J5025" s="224" t="n">
        <f aca="false">ROUND(D5025/10000,0)</f>
        <v>2018</v>
      </c>
      <c r="K5025" s="224" t="n">
        <f aca="false">ROUND((D5025-J5025*10000)/100,0)</f>
        <v>8</v>
      </c>
      <c r="L5025" s="224" t="n">
        <f aca="false">D5025-J5025*10000-K5025*100</f>
        <v>15</v>
      </c>
      <c r="M5025" s="325" t="n">
        <f aca="false">DATE(J5025,K5025,L5025)</f>
        <v>43327</v>
      </c>
      <c r="N5025" s="222" t="n">
        <f aca="false">M5025+E5025</f>
        <v>43327.6316782407</v>
      </c>
      <c r="O5025" s="0" t="n">
        <v>97.965</v>
      </c>
      <c r="P5025" s="0" t="n">
        <v>4.308094</v>
      </c>
      <c r="Q5025" s="0" t="s">
        <v>289</v>
      </c>
    </row>
    <row r="5026" customFormat="false" ht="15" hidden="false" customHeight="false" outlineLevel="0" collapsed="false">
      <c r="A5026" s="0" t="s">
        <v>3020</v>
      </c>
      <c r="B5026" s="0" t="s">
        <v>289</v>
      </c>
      <c r="C5026" s="0" t="s">
        <v>325</v>
      </c>
      <c r="D5026" s="0" t="n">
        <v>20180815</v>
      </c>
      <c r="E5026" s="0" t="s">
        <v>3285</v>
      </c>
      <c r="F5026" s="0" t="n">
        <v>50000</v>
      </c>
      <c r="G5026" s="0" t="n">
        <v>99.34</v>
      </c>
      <c r="H5026" s="0" t="n">
        <v>4.064908</v>
      </c>
      <c r="J5026" s="224" t="n">
        <f aca="false">ROUND(D5026/10000,0)</f>
        <v>2018</v>
      </c>
      <c r="K5026" s="224" t="n">
        <f aca="false">ROUND((D5026-J5026*10000)/100,0)</f>
        <v>8</v>
      </c>
      <c r="L5026" s="224" t="n">
        <f aca="false">D5026-J5026*10000-K5026*100</f>
        <v>15</v>
      </c>
      <c r="M5026" s="325" t="n">
        <f aca="false">DATE(J5026,K5026,L5026)</f>
        <v>43327</v>
      </c>
      <c r="N5026" s="222" t="n">
        <f aca="false">M5026+E5026</f>
        <v>43327.6341550926</v>
      </c>
      <c r="O5026" s="0" t="n">
        <v>99.34</v>
      </c>
      <c r="P5026" s="0" t="n">
        <v>4.064908</v>
      </c>
      <c r="Q5026" s="0" t="s">
        <v>289</v>
      </c>
    </row>
    <row r="5027" customFormat="false" ht="15" hidden="false" customHeight="false" outlineLevel="0" collapsed="false">
      <c r="A5027" s="0" t="s">
        <v>3020</v>
      </c>
      <c r="B5027" s="0" t="s">
        <v>289</v>
      </c>
      <c r="C5027" s="0" t="s">
        <v>325</v>
      </c>
      <c r="D5027" s="0" t="n">
        <v>20180815</v>
      </c>
      <c r="E5027" s="0" t="s">
        <v>3286</v>
      </c>
      <c r="F5027" s="0" t="n">
        <v>250000</v>
      </c>
      <c r="G5027" s="0" t="n">
        <v>97.597</v>
      </c>
      <c r="H5027" s="0" t="n">
        <v>4.373852</v>
      </c>
      <c r="J5027" s="224" t="n">
        <f aca="false">ROUND(D5027/10000,0)</f>
        <v>2018</v>
      </c>
      <c r="K5027" s="224" t="n">
        <f aca="false">ROUND((D5027-J5027*10000)/100,0)</f>
        <v>8</v>
      </c>
      <c r="L5027" s="224" t="n">
        <f aca="false">D5027-J5027*10000-K5027*100</f>
        <v>15</v>
      </c>
      <c r="M5027" s="325" t="n">
        <f aca="false">DATE(J5027,K5027,L5027)</f>
        <v>43327</v>
      </c>
      <c r="N5027" s="222" t="n">
        <f aca="false">M5027+E5027</f>
        <v>43327.666099537</v>
      </c>
      <c r="O5027" s="0" t="n">
        <v>97.597</v>
      </c>
      <c r="P5027" s="0" t="n">
        <v>4.373852</v>
      </c>
      <c r="Q5027" s="0" t="s">
        <v>289</v>
      </c>
    </row>
    <row r="5028" customFormat="false" ht="15" hidden="false" customHeight="false" outlineLevel="0" collapsed="false">
      <c r="A5028" s="0" t="s">
        <v>3020</v>
      </c>
      <c r="B5028" s="0" t="s">
        <v>289</v>
      </c>
      <c r="C5028" s="0" t="s">
        <v>325</v>
      </c>
      <c r="D5028" s="0" t="n">
        <v>20180815</v>
      </c>
      <c r="E5028" s="0" t="s">
        <v>3286</v>
      </c>
      <c r="F5028" s="0" t="n">
        <v>50000</v>
      </c>
      <c r="G5028" s="0" t="n">
        <v>97.597</v>
      </c>
      <c r="H5028" s="0" t="n">
        <v>4.373852</v>
      </c>
      <c r="J5028" s="224" t="n">
        <f aca="false">ROUND(D5028/10000,0)</f>
        <v>2018</v>
      </c>
      <c r="K5028" s="224" t="n">
        <f aca="false">ROUND((D5028-J5028*10000)/100,0)</f>
        <v>8</v>
      </c>
      <c r="L5028" s="224" t="n">
        <f aca="false">D5028-J5028*10000-K5028*100</f>
        <v>15</v>
      </c>
      <c r="M5028" s="325" t="n">
        <f aca="false">DATE(J5028,K5028,L5028)</f>
        <v>43327</v>
      </c>
      <c r="N5028" s="222" t="n">
        <f aca="false">M5028+E5028</f>
        <v>43327.666099537</v>
      </c>
      <c r="O5028" s="0" t="n">
        <v>97.597</v>
      </c>
      <c r="P5028" s="0" t="n">
        <v>4.373852</v>
      </c>
      <c r="Q5028" s="0" t="s">
        <v>289</v>
      </c>
    </row>
    <row r="5029" customFormat="false" ht="15" hidden="false" customHeight="false" outlineLevel="0" collapsed="false">
      <c r="A5029" s="0" t="s">
        <v>3020</v>
      </c>
      <c r="B5029" s="0" t="s">
        <v>289</v>
      </c>
      <c r="C5029" s="0" t="s">
        <v>325</v>
      </c>
      <c r="D5029" s="0" t="n">
        <v>20180815</v>
      </c>
      <c r="E5029" s="0" t="s">
        <v>3286</v>
      </c>
      <c r="F5029" s="0" t="n">
        <v>25000</v>
      </c>
      <c r="G5029" s="0" t="n">
        <v>97.597</v>
      </c>
      <c r="H5029" s="0" t="n">
        <v>4.373852</v>
      </c>
      <c r="J5029" s="224" t="n">
        <f aca="false">ROUND(D5029/10000,0)</f>
        <v>2018</v>
      </c>
      <c r="K5029" s="224" t="n">
        <f aca="false">ROUND((D5029-J5029*10000)/100,0)</f>
        <v>8</v>
      </c>
      <c r="L5029" s="224" t="n">
        <f aca="false">D5029-J5029*10000-K5029*100</f>
        <v>15</v>
      </c>
      <c r="M5029" s="325" t="n">
        <f aca="false">DATE(J5029,K5029,L5029)</f>
        <v>43327</v>
      </c>
      <c r="N5029" s="222" t="n">
        <f aca="false">M5029+E5029</f>
        <v>43327.666099537</v>
      </c>
      <c r="O5029" s="0" t="n">
        <v>97.597</v>
      </c>
      <c r="P5029" s="0" t="n">
        <v>4.373852</v>
      </c>
      <c r="Q5029" s="0" t="s">
        <v>289</v>
      </c>
    </row>
    <row r="5030" customFormat="false" ht="15" hidden="false" customHeight="false" outlineLevel="0" collapsed="false">
      <c r="A5030" s="0" t="s">
        <v>3020</v>
      </c>
      <c r="B5030" s="0" t="s">
        <v>289</v>
      </c>
      <c r="C5030" s="0" t="s">
        <v>325</v>
      </c>
      <c r="D5030" s="0" t="n">
        <v>20180815</v>
      </c>
      <c r="E5030" s="0" t="s">
        <v>3286</v>
      </c>
      <c r="F5030" s="0" t="n">
        <v>25000</v>
      </c>
      <c r="G5030" s="0" t="n">
        <v>97.597</v>
      </c>
      <c r="H5030" s="0" t="n">
        <v>4.373852</v>
      </c>
      <c r="J5030" s="224" t="n">
        <f aca="false">ROUND(D5030/10000,0)</f>
        <v>2018</v>
      </c>
      <c r="K5030" s="224" t="n">
        <f aca="false">ROUND((D5030-J5030*10000)/100,0)</f>
        <v>8</v>
      </c>
      <c r="L5030" s="224" t="n">
        <f aca="false">D5030-J5030*10000-K5030*100</f>
        <v>15</v>
      </c>
      <c r="M5030" s="325" t="n">
        <f aca="false">DATE(J5030,K5030,L5030)</f>
        <v>43327</v>
      </c>
      <c r="N5030" s="222" t="n">
        <f aca="false">M5030+E5030</f>
        <v>43327.666099537</v>
      </c>
      <c r="O5030" s="0" t="n">
        <v>97.597</v>
      </c>
      <c r="P5030" s="0" t="n">
        <v>4.373852</v>
      </c>
      <c r="Q5030" s="0" t="s">
        <v>289</v>
      </c>
    </row>
    <row r="5031" customFormat="false" ht="15" hidden="false" customHeight="false" outlineLevel="0" collapsed="false">
      <c r="A5031" s="0" t="s">
        <v>3020</v>
      </c>
      <c r="B5031" s="0" t="s">
        <v>289</v>
      </c>
      <c r="C5031" s="0" t="s">
        <v>325</v>
      </c>
      <c r="D5031" s="0" t="n">
        <v>20180815</v>
      </c>
      <c r="E5031" s="0" t="s">
        <v>3286</v>
      </c>
      <c r="F5031" s="0" t="n">
        <v>25000</v>
      </c>
      <c r="G5031" s="0" t="n">
        <v>97.597</v>
      </c>
      <c r="H5031" s="0" t="n">
        <v>4.373852</v>
      </c>
      <c r="J5031" s="224" t="n">
        <f aca="false">ROUND(D5031/10000,0)</f>
        <v>2018</v>
      </c>
      <c r="K5031" s="224" t="n">
        <f aca="false">ROUND((D5031-J5031*10000)/100,0)</f>
        <v>8</v>
      </c>
      <c r="L5031" s="224" t="n">
        <f aca="false">D5031-J5031*10000-K5031*100</f>
        <v>15</v>
      </c>
      <c r="M5031" s="325" t="n">
        <f aca="false">DATE(J5031,K5031,L5031)</f>
        <v>43327</v>
      </c>
      <c r="N5031" s="222" t="n">
        <f aca="false">M5031+E5031</f>
        <v>43327.666099537</v>
      </c>
      <c r="O5031" s="0" t="n">
        <v>97.597</v>
      </c>
      <c r="P5031" s="0" t="n">
        <v>4.373852</v>
      </c>
      <c r="Q5031" s="0" t="s">
        <v>289</v>
      </c>
    </row>
    <row r="5032" customFormat="false" ht="15" hidden="false" customHeight="false" outlineLevel="0" collapsed="false">
      <c r="A5032" s="0" t="s">
        <v>3020</v>
      </c>
      <c r="B5032" s="0" t="s">
        <v>289</v>
      </c>
      <c r="C5032" s="0" t="s">
        <v>325</v>
      </c>
      <c r="D5032" s="0" t="n">
        <v>20180815</v>
      </c>
      <c r="E5032" s="0" t="s">
        <v>3286</v>
      </c>
      <c r="F5032" s="0" t="n">
        <v>25000</v>
      </c>
      <c r="G5032" s="0" t="n">
        <v>97.597</v>
      </c>
      <c r="H5032" s="0" t="n">
        <v>4.373852</v>
      </c>
      <c r="J5032" s="224" t="n">
        <f aca="false">ROUND(D5032/10000,0)</f>
        <v>2018</v>
      </c>
      <c r="K5032" s="224" t="n">
        <f aca="false">ROUND((D5032-J5032*10000)/100,0)</f>
        <v>8</v>
      </c>
      <c r="L5032" s="224" t="n">
        <f aca="false">D5032-J5032*10000-K5032*100</f>
        <v>15</v>
      </c>
      <c r="M5032" s="325" t="n">
        <f aca="false">DATE(J5032,K5032,L5032)</f>
        <v>43327</v>
      </c>
      <c r="N5032" s="222" t="n">
        <f aca="false">M5032+E5032</f>
        <v>43327.666099537</v>
      </c>
      <c r="O5032" s="0" t="n">
        <v>97.597</v>
      </c>
      <c r="P5032" s="0" t="n">
        <v>4.373852</v>
      </c>
      <c r="Q5032" s="0" t="s">
        <v>289</v>
      </c>
    </row>
    <row r="5033" customFormat="false" ht="15" hidden="false" customHeight="false" outlineLevel="0" collapsed="false">
      <c r="A5033" s="0" t="s">
        <v>3020</v>
      </c>
      <c r="B5033" s="0" t="s">
        <v>289</v>
      </c>
      <c r="C5033" s="0" t="s">
        <v>325</v>
      </c>
      <c r="D5033" s="0" t="n">
        <v>20180815</v>
      </c>
      <c r="E5033" s="0" t="s">
        <v>3286</v>
      </c>
      <c r="F5033" s="0" t="n">
        <v>25000</v>
      </c>
      <c r="G5033" s="0" t="n">
        <v>97.597</v>
      </c>
      <c r="H5033" s="0" t="n">
        <v>4.373852</v>
      </c>
      <c r="J5033" s="224" t="n">
        <f aca="false">ROUND(D5033/10000,0)</f>
        <v>2018</v>
      </c>
      <c r="K5033" s="224" t="n">
        <f aca="false">ROUND((D5033-J5033*10000)/100,0)</f>
        <v>8</v>
      </c>
      <c r="L5033" s="224" t="n">
        <f aca="false">D5033-J5033*10000-K5033*100</f>
        <v>15</v>
      </c>
      <c r="M5033" s="325" t="n">
        <f aca="false">DATE(J5033,K5033,L5033)</f>
        <v>43327</v>
      </c>
      <c r="N5033" s="222" t="n">
        <f aca="false">M5033+E5033</f>
        <v>43327.666099537</v>
      </c>
      <c r="O5033" s="0" t="n">
        <v>97.597</v>
      </c>
      <c r="P5033" s="0" t="n">
        <v>4.373852</v>
      </c>
      <c r="Q5033" s="0" t="s">
        <v>289</v>
      </c>
    </row>
    <row r="5034" customFormat="false" ht="15" hidden="false" customHeight="false" outlineLevel="0" collapsed="false">
      <c r="A5034" s="0" t="s">
        <v>3020</v>
      </c>
      <c r="B5034" s="0" t="s">
        <v>289</v>
      </c>
      <c r="C5034" s="0" t="s">
        <v>325</v>
      </c>
      <c r="D5034" s="0" t="n">
        <v>20180815</v>
      </c>
      <c r="E5034" s="0" t="s">
        <v>3286</v>
      </c>
      <c r="F5034" s="0" t="n">
        <v>25000</v>
      </c>
      <c r="G5034" s="0" t="n">
        <v>97.597</v>
      </c>
      <c r="H5034" s="0" t="n">
        <v>4.373852</v>
      </c>
      <c r="J5034" s="224" t="n">
        <f aca="false">ROUND(D5034/10000,0)</f>
        <v>2018</v>
      </c>
      <c r="K5034" s="224" t="n">
        <f aca="false">ROUND((D5034-J5034*10000)/100,0)</f>
        <v>8</v>
      </c>
      <c r="L5034" s="224" t="n">
        <f aca="false">D5034-J5034*10000-K5034*100</f>
        <v>15</v>
      </c>
      <c r="M5034" s="325" t="n">
        <f aca="false">DATE(J5034,K5034,L5034)</f>
        <v>43327</v>
      </c>
      <c r="N5034" s="222" t="n">
        <f aca="false">M5034+E5034</f>
        <v>43327.666099537</v>
      </c>
      <c r="O5034" s="0" t="n">
        <v>97.597</v>
      </c>
      <c r="P5034" s="0" t="n">
        <v>4.373852</v>
      </c>
      <c r="Q5034" s="0" t="s">
        <v>289</v>
      </c>
    </row>
    <row r="5035" customFormat="false" ht="15" hidden="false" customHeight="false" outlineLevel="0" collapsed="false">
      <c r="A5035" s="0" t="s">
        <v>3020</v>
      </c>
      <c r="B5035" s="0" t="s">
        <v>289</v>
      </c>
      <c r="C5035" s="0" t="s">
        <v>325</v>
      </c>
      <c r="D5035" s="0" t="n">
        <v>20180815</v>
      </c>
      <c r="E5035" s="0" t="s">
        <v>3286</v>
      </c>
      <c r="F5035" s="0" t="n">
        <v>25000</v>
      </c>
      <c r="G5035" s="0" t="n">
        <v>97.597</v>
      </c>
      <c r="H5035" s="0" t="n">
        <v>4.373852</v>
      </c>
      <c r="J5035" s="224" t="n">
        <f aca="false">ROUND(D5035/10000,0)</f>
        <v>2018</v>
      </c>
      <c r="K5035" s="224" t="n">
        <f aca="false">ROUND((D5035-J5035*10000)/100,0)</f>
        <v>8</v>
      </c>
      <c r="L5035" s="224" t="n">
        <f aca="false">D5035-J5035*10000-K5035*100</f>
        <v>15</v>
      </c>
      <c r="M5035" s="325" t="n">
        <f aca="false">DATE(J5035,K5035,L5035)</f>
        <v>43327</v>
      </c>
      <c r="N5035" s="222" t="n">
        <f aca="false">M5035+E5035</f>
        <v>43327.666099537</v>
      </c>
      <c r="O5035" s="0" t="n">
        <v>97.597</v>
      </c>
      <c r="P5035" s="0" t="n">
        <v>4.373852</v>
      </c>
      <c r="Q5035" s="0" t="s">
        <v>289</v>
      </c>
    </row>
    <row r="5036" customFormat="false" ht="15" hidden="false" customHeight="false" outlineLevel="0" collapsed="false">
      <c r="A5036" s="0" t="s">
        <v>3020</v>
      </c>
      <c r="B5036" s="0" t="s">
        <v>289</v>
      </c>
      <c r="C5036" s="0" t="s">
        <v>325</v>
      </c>
      <c r="D5036" s="0" t="n">
        <v>20180815</v>
      </c>
      <c r="E5036" s="0" t="s">
        <v>3286</v>
      </c>
      <c r="F5036" s="0" t="n">
        <v>25000</v>
      </c>
      <c r="G5036" s="0" t="n">
        <v>97.597</v>
      </c>
      <c r="H5036" s="0" t="n">
        <v>4.373852</v>
      </c>
      <c r="J5036" s="224" t="n">
        <f aca="false">ROUND(D5036/10000,0)</f>
        <v>2018</v>
      </c>
      <c r="K5036" s="224" t="n">
        <f aca="false">ROUND((D5036-J5036*10000)/100,0)</f>
        <v>8</v>
      </c>
      <c r="L5036" s="224" t="n">
        <f aca="false">D5036-J5036*10000-K5036*100</f>
        <v>15</v>
      </c>
      <c r="M5036" s="325" t="n">
        <f aca="false">DATE(J5036,K5036,L5036)</f>
        <v>43327</v>
      </c>
      <c r="N5036" s="222" t="n">
        <f aca="false">M5036+E5036</f>
        <v>43327.666099537</v>
      </c>
      <c r="O5036" s="0" t="n">
        <v>97.597</v>
      </c>
      <c r="P5036" s="0" t="n">
        <v>4.373852</v>
      </c>
      <c r="Q5036" s="0" t="s">
        <v>289</v>
      </c>
    </row>
    <row r="5037" customFormat="false" ht="15" hidden="false" customHeight="false" outlineLevel="0" collapsed="false">
      <c r="A5037" s="0" t="s">
        <v>3020</v>
      </c>
      <c r="B5037" s="0" t="s">
        <v>289</v>
      </c>
      <c r="C5037" s="0" t="s">
        <v>325</v>
      </c>
      <c r="D5037" s="0" t="n">
        <v>20180815</v>
      </c>
      <c r="E5037" s="0" t="s">
        <v>3287</v>
      </c>
      <c r="F5037" s="0" t="n">
        <v>12000</v>
      </c>
      <c r="G5037" s="0" t="n">
        <v>97.952</v>
      </c>
      <c r="H5037" s="0" t="n">
        <v>4.310412</v>
      </c>
      <c r="J5037" s="224" t="n">
        <f aca="false">ROUND(D5037/10000,0)</f>
        <v>2018</v>
      </c>
      <c r="K5037" s="224" t="n">
        <f aca="false">ROUND((D5037-J5037*10000)/100,0)</f>
        <v>8</v>
      </c>
      <c r="L5037" s="224" t="n">
        <f aca="false">D5037-J5037*10000-K5037*100</f>
        <v>15</v>
      </c>
      <c r="M5037" s="325" t="n">
        <f aca="false">DATE(J5037,K5037,L5037)</f>
        <v>43327</v>
      </c>
      <c r="N5037" s="222" t="n">
        <f aca="false">M5037+E5037</f>
        <v>43327.6734027778</v>
      </c>
      <c r="O5037" s="0" t="n">
        <v>97.952</v>
      </c>
      <c r="P5037" s="0" t="n">
        <v>4.310412</v>
      </c>
      <c r="Q5037" s="0" t="s">
        <v>289</v>
      </c>
    </row>
    <row r="5038" customFormat="false" ht="15" hidden="false" customHeight="false" outlineLevel="0" collapsed="false">
      <c r="A5038" s="0" t="s">
        <v>3020</v>
      </c>
      <c r="B5038" s="0" t="s">
        <v>289</v>
      </c>
      <c r="C5038" s="0" t="s">
        <v>325</v>
      </c>
      <c r="D5038" s="0" t="n">
        <v>20180815</v>
      </c>
      <c r="E5038" s="0" t="s">
        <v>3288</v>
      </c>
      <c r="F5038" s="0" t="n">
        <v>12000</v>
      </c>
      <c r="G5038" s="0" t="n">
        <v>99.412</v>
      </c>
      <c r="H5038" s="0" t="n">
        <v>4.052282</v>
      </c>
      <c r="J5038" s="224" t="n">
        <f aca="false">ROUND(D5038/10000,0)</f>
        <v>2018</v>
      </c>
      <c r="K5038" s="224" t="n">
        <f aca="false">ROUND((D5038-J5038*10000)/100,0)</f>
        <v>8</v>
      </c>
      <c r="L5038" s="224" t="n">
        <f aca="false">D5038-J5038*10000-K5038*100</f>
        <v>15</v>
      </c>
      <c r="M5038" s="325" t="n">
        <f aca="false">DATE(J5038,K5038,L5038)</f>
        <v>43327</v>
      </c>
      <c r="N5038" s="222" t="n">
        <f aca="false">M5038+E5038</f>
        <v>43327.6749189815</v>
      </c>
      <c r="O5038" s="0" t="n">
        <v>99.412</v>
      </c>
      <c r="P5038" s="0" t="n">
        <v>4.052282</v>
      </c>
      <c r="Q5038" s="0" t="s">
        <v>289</v>
      </c>
    </row>
    <row r="5039" customFormat="false" ht="15" hidden="false" customHeight="false" outlineLevel="0" collapsed="false">
      <c r="A5039" s="0" t="s">
        <v>3020</v>
      </c>
      <c r="B5039" s="0" t="s">
        <v>289</v>
      </c>
      <c r="C5039" s="0" t="s">
        <v>325</v>
      </c>
      <c r="D5039" s="0" t="n">
        <v>20180815</v>
      </c>
      <c r="E5039" s="0" t="s">
        <v>3289</v>
      </c>
      <c r="F5039" s="0" t="n">
        <v>250000</v>
      </c>
      <c r="G5039" s="0" t="n">
        <v>97.63</v>
      </c>
      <c r="H5039" s="0" t="n">
        <v>4.367944</v>
      </c>
      <c r="J5039" s="224" t="n">
        <f aca="false">ROUND(D5039/10000,0)</f>
        <v>2018</v>
      </c>
      <c r="K5039" s="224" t="n">
        <f aca="false">ROUND((D5039-J5039*10000)/100,0)</f>
        <v>8</v>
      </c>
      <c r="L5039" s="224" t="n">
        <f aca="false">D5039-J5039*10000-K5039*100</f>
        <v>15</v>
      </c>
      <c r="M5039" s="325" t="n">
        <f aca="false">DATE(J5039,K5039,L5039)</f>
        <v>43327</v>
      </c>
      <c r="N5039" s="222" t="n">
        <f aca="false">M5039+E5039</f>
        <v>43327.6807407407</v>
      </c>
      <c r="O5039" s="0" t="n">
        <v>97.63</v>
      </c>
      <c r="P5039" s="0" t="n">
        <v>4.367944</v>
      </c>
      <c r="Q5039" s="0" t="s">
        <v>289</v>
      </c>
    </row>
    <row r="5040" customFormat="false" ht="15" hidden="false" customHeight="false" outlineLevel="0" collapsed="false">
      <c r="A5040" s="0" t="s">
        <v>3020</v>
      </c>
      <c r="B5040" s="0" t="s">
        <v>289</v>
      </c>
      <c r="C5040" s="0" t="s">
        <v>325</v>
      </c>
      <c r="D5040" s="0" t="n">
        <v>20180815</v>
      </c>
      <c r="E5040" s="0" t="s">
        <v>3289</v>
      </c>
      <c r="F5040" s="0" t="n">
        <v>75000</v>
      </c>
      <c r="G5040" s="0" t="n">
        <v>97.63</v>
      </c>
      <c r="H5040" s="0" t="n">
        <v>4.367944</v>
      </c>
      <c r="J5040" s="224" t="n">
        <f aca="false">ROUND(D5040/10000,0)</f>
        <v>2018</v>
      </c>
      <c r="K5040" s="224" t="n">
        <f aca="false">ROUND((D5040-J5040*10000)/100,0)</f>
        <v>8</v>
      </c>
      <c r="L5040" s="224" t="n">
        <f aca="false">D5040-J5040*10000-K5040*100</f>
        <v>15</v>
      </c>
      <c r="M5040" s="325" t="n">
        <f aca="false">DATE(J5040,K5040,L5040)</f>
        <v>43327</v>
      </c>
      <c r="N5040" s="222" t="n">
        <f aca="false">M5040+E5040</f>
        <v>43327.6807407407</v>
      </c>
      <c r="O5040" s="0" t="n">
        <v>97.63</v>
      </c>
      <c r="P5040" s="0" t="n">
        <v>4.367944</v>
      </c>
      <c r="Q5040" s="0" t="s">
        <v>289</v>
      </c>
    </row>
    <row r="5041" customFormat="false" ht="15" hidden="false" customHeight="false" outlineLevel="0" collapsed="false">
      <c r="A5041" s="0" t="s">
        <v>3020</v>
      </c>
      <c r="B5041" s="0" t="s">
        <v>289</v>
      </c>
      <c r="C5041" s="0" t="s">
        <v>325</v>
      </c>
      <c r="D5041" s="0" t="n">
        <v>20180815</v>
      </c>
      <c r="E5041" s="0" t="s">
        <v>3289</v>
      </c>
      <c r="F5041" s="0" t="n">
        <v>25000</v>
      </c>
      <c r="G5041" s="0" t="n">
        <v>97.63</v>
      </c>
      <c r="H5041" s="0" t="n">
        <v>4.367944</v>
      </c>
      <c r="J5041" s="224" t="n">
        <f aca="false">ROUND(D5041/10000,0)</f>
        <v>2018</v>
      </c>
      <c r="K5041" s="224" t="n">
        <f aca="false">ROUND((D5041-J5041*10000)/100,0)</f>
        <v>8</v>
      </c>
      <c r="L5041" s="224" t="n">
        <f aca="false">D5041-J5041*10000-K5041*100</f>
        <v>15</v>
      </c>
      <c r="M5041" s="325" t="n">
        <f aca="false">DATE(J5041,K5041,L5041)</f>
        <v>43327</v>
      </c>
      <c r="N5041" s="222" t="n">
        <f aca="false">M5041+E5041</f>
        <v>43327.6807407407</v>
      </c>
      <c r="O5041" s="0" t="n">
        <v>97.63</v>
      </c>
      <c r="P5041" s="0" t="n">
        <v>4.367944</v>
      </c>
      <c r="Q5041" s="0" t="s">
        <v>289</v>
      </c>
    </row>
    <row r="5042" customFormat="false" ht="15" hidden="false" customHeight="false" outlineLevel="0" collapsed="false">
      <c r="A5042" s="0" t="s">
        <v>3020</v>
      </c>
      <c r="B5042" s="0" t="s">
        <v>289</v>
      </c>
      <c r="C5042" s="0" t="s">
        <v>325</v>
      </c>
      <c r="D5042" s="0" t="n">
        <v>20180815</v>
      </c>
      <c r="E5042" s="0" t="s">
        <v>3289</v>
      </c>
      <c r="F5042" s="0" t="n">
        <v>25000</v>
      </c>
      <c r="G5042" s="0" t="n">
        <v>97.63</v>
      </c>
      <c r="H5042" s="0" t="n">
        <v>4.367944</v>
      </c>
      <c r="J5042" s="224" t="n">
        <f aca="false">ROUND(D5042/10000,0)</f>
        <v>2018</v>
      </c>
      <c r="K5042" s="224" t="n">
        <f aca="false">ROUND((D5042-J5042*10000)/100,0)</f>
        <v>8</v>
      </c>
      <c r="L5042" s="224" t="n">
        <f aca="false">D5042-J5042*10000-K5042*100</f>
        <v>15</v>
      </c>
      <c r="M5042" s="325" t="n">
        <f aca="false">DATE(J5042,K5042,L5042)</f>
        <v>43327</v>
      </c>
      <c r="N5042" s="222" t="n">
        <f aca="false">M5042+E5042</f>
        <v>43327.6807407407</v>
      </c>
      <c r="O5042" s="0" t="n">
        <v>97.63</v>
      </c>
      <c r="P5042" s="0" t="n">
        <v>4.367944</v>
      </c>
      <c r="Q5042" s="0" t="s">
        <v>289</v>
      </c>
    </row>
    <row r="5043" customFormat="false" ht="15" hidden="false" customHeight="false" outlineLevel="0" collapsed="false">
      <c r="A5043" s="0" t="s">
        <v>3020</v>
      </c>
      <c r="B5043" s="0" t="s">
        <v>289</v>
      </c>
      <c r="C5043" s="0" t="s">
        <v>325</v>
      </c>
      <c r="D5043" s="0" t="n">
        <v>20180815</v>
      </c>
      <c r="E5043" s="0" t="s">
        <v>3289</v>
      </c>
      <c r="F5043" s="0" t="n">
        <v>25000</v>
      </c>
      <c r="G5043" s="0" t="n">
        <v>97.63</v>
      </c>
      <c r="H5043" s="0" t="n">
        <v>4.367944</v>
      </c>
      <c r="J5043" s="224" t="n">
        <f aca="false">ROUND(D5043/10000,0)</f>
        <v>2018</v>
      </c>
      <c r="K5043" s="224" t="n">
        <f aca="false">ROUND((D5043-J5043*10000)/100,0)</f>
        <v>8</v>
      </c>
      <c r="L5043" s="224" t="n">
        <f aca="false">D5043-J5043*10000-K5043*100</f>
        <v>15</v>
      </c>
      <c r="M5043" s="325" t="n">
        <f aca="false">DATE(J5043,K5043,L5043)</f>
        <v>43327</v>
      </c>
      <c r="N5043" s="222" t="n">
        <f aca="false">M5043+E5043</f>
        <v>43327.6807407407</v>
      </c>
      <c r="O5043" s="0" t="n">
        <v>97.63</v>
      </c>
      <c r="P5043" s="0" t="n">
        <v>4.367944</v>
      </c>
      <c r="Q5043" s="0" t="s">
        <v>289</v>
      </c>
    </row>
    <row r="5044" customFormat="false" ht="15" hidden="false" customHeight="false" outlineLevel="0" collapsed="false">
      <c r="A5044" s="0" t="s">
        <v>3020</v>
      </c>
      <c r="B5044" s="0" t="s">
        <v>289</v>
      </c>
      <c r="C5044" s="0" t="s">
        <v>325</v>
      </c>
      <c r="D5044" s="0" t="n">
        <v>20180815</v>
      </c>
      <c r="E5044" s="0" t="s">
        <v>3289</v>
      </c>
      <c r="F5044" s="0" t="n">
        <v>25000</v>
      </c>
      <c r="G5044" s="0" t="n">
        <v>97.63</v>
      </c>
      <c r="H5044" s="0" t="n">
        <v>4.367944</v>
      </c>
      <c r="J5044" s="224" t="n">
        <f aca="false">ROUND(D5044/10000,0)</f>
        <v>2018</v>
      </c>
      <c r="K5044" s="224" t="n">
        <f aca="false">ROUND((D5044-J5044*10000)/100,0)</f>
        <v>8</v>
      </c>
      <c r="L5044" s="224" t="n">
        <f aca="false">D5044-J5044*10000-K5044*100</f>
        <v>15</v>
      </c>
      <c r="M5044" s="325" t="n">
        <f aca="false">DATE(J5044,K5044,L5044)</f>
        <v>43327</v>
      </c>
      <c r="N5044" s="222" t="n">
        <f aca="false">M5044+E5044</f>
        <v>43327.6807407407</v>
      </c>
      <c r="O5044" s="0" t="n">
        <v>97.63</v>
      </c>
      <c r="P5044" s="0" t="n">
        <v>4.367944</v>
      </c>
      <c r="Q5044" s="0" t="s">
        <v>289</v>
      </c>
    </row>
    <row r="5045" customFormat="false" ht="15" hidden="false" customHeight="false" outlineLevel="0" collapsed="false">
      <c r="A5045" s="0" t="s">
        <v>3020</v>
      </c>
      <c r="B5045" s="0" t="s">
        <v>289</v>
      </c>
      <c r="C5045" s="0" t="s">
        <v>325</v>
      </c>
      <c r="D5045" s="0" t="n">
        <v>20180815</v>
      </c>
      <c r="E5045" s="0" t="s">
        <v>3289</v>
      </c>
      <c r="F5045" s="0" t="n">
        <v>25000</v>
      </c>
      <c r="G5045" s="0" t="n">
        <v>97.63</v>
      </c>
      <c r="H5045" s="0" t="n">
        <v>4.367944</v>
      </c>
      <c r="J5045" s="224" t="n">
        <f aca="false">ROUND(D5045/10000,0)</f>
        <v>2018</v>
      </c>
      <c r="K5045" s="224" t="n">
        <f aca="false">ROUND((D5045-J5045*10000)/100,0)</f>
        <v>8</v>
      </c>
      <c r="L5045" s="224" t="n">
        <f aca="false">D5045-J5045*10000-K5045*100</f>
        <v>15</v>
      </c>
      <c r="M5045" s="325" t="n">
        <f aca="false">DATE(J5045,K5045,L5045)</f>
        <v>43327</v>
      </c>
      <c r="N5045" s="222" t="n">
        <f aca="false">M5045+E5045</f>
        <v>43327.6807407407</v>
      </c>
      <c r="O5045" s="0" t="n">
        <v>97.63</v>
      </c>
      <c r="P5045" s="0" t="n">
        <v>4.367944</v>
      </c>
      <c r="Q5045" s="0" t="s">
        <v>289</v>
      </c>
    </row>
    <row r="5046" customFormat="false" ht="15" hidden="false" customHeight="false" outlineLevel="0" collapsed="false">
      <c r="A5046" s="0" t="s">
        <v>3020</v>
      </c>
      <c r="B5046" s="0" t="s">
        <v>289</v>
      </c>
      <c r="C5046" s="0" t="s">
        <v>325</v>
      </c>
      <c r="D5046" s="0" t="n">
        <v>20180815</v>
      </c>
      <c r="E5046" s="0" t="s">
        <v>3289</v>
      </c>
      <c r="F5046" s="0" t="n">
        <v>25000</v>
      </c>
      <c r="G5046" s="0" t="n">
        <v>97.63</v>
      </c>
      <c r="H5046" s="0" t="n">
        <v>4.367944</v>
      </c>
      <c r="J5046" s="224" t="n">
        <f aca="false">ROUND(D5046/10000,0)</f>
        <v>2018</v>
      </c>
      <c r="K5046" s="224" t="n">
        <f aca="false">ROUND((D5046-J5046*10000)/100,0)</f>
        <v>8</v>
      </c>
      <c r="L5046" s="224" t="n">
        <f aca="false">D5046-J5046*10000-K5046*100</f>
        <v>15</v>
      </c>
      <c r="M5046" s="325" t="n">
        <f aca="false">DATE(J5046,K5046,L5046)</f>
        <v>43327</v>
      </c>
      <c r="N5046" s="222" t="n">
        <f aca="false">M5046+E5046</f>
        <v>43327.6807407407</v>
      </c>
      <c r="O5046" s="0" t="n">
        <v>97.63</v>
      </c>
      <c r="P5046" s="0" t="n">
        <v>4.367944</v>
      </c>
      <c r="Q5046" s="0" t="s">
        <v>289</v>
      </c>
    </row>
    <row r="5047" customFormat="false" ht="15" hidden="false" customHeight="false" outlineLevel="0" collapsed="false">
      <c r="A5047" s="0" t="s">
        <v>3020</v>
      </c>
      <c r="B5047" s="0" t="s">
        <v>289</v>
      </c>
      <c r="C5047" s="0" t="s">
        <v>325</v>
      </c>
      <c r="D5047" s="0" t="n">
        <v>20180815</v>
      </c>
      <c r="E5047" s="0" t="s">
        <v>3289</v>
      </c>
      <c r="F5047" s="0" t="n">
        <v>25000</v>
      </c>
      <c r="G5047" s="0" t="n">
        <v>97.63</v>
      </c>
      <c r="H5047" s="0" t="n">
        <v>4.367944</v>
      </c>
      <c r="J5047" s="224" t="n">
        <f aca="false">ROUND(D5047/10000,0)</f>
        <v>2018</v>
      </c>
      <c r="K5047" s="224" t="n">
        <f aca="false">ROUND((D5047-J5047*10000)/100,0)</f>
        <v>8</v>
      </c>
      <c r="L5047" s="224" t="n">
        <f aca="false">D5047-J5047*10000-K5047*100</f>
        <v>15</v>
      </c>
      <c r="M5047" s="325" t="n">
        <f aca="false">DATE(J5047,K5047,L5047)</f>
        <v>43327</v>
      </c>
      <c r="N5047" s="222" t="n">
        <f aca="false">M5047+E5047</f>
        <v>43327.6807407407</v>
      </c>
      <c r="O5047" s="0" t="n">
        <v>97.63</v>
      </c>
      <c r="P5047" s="0" t="n">
        <v>4.367944</v>
      </c>
      <c r="Q5047" s="0" t="s">
        <v>289</v>
      </c>
    </row>
    <row r="5048" customFormat="false" ht="15" hidden="false" customHeight="false" outlineLevel="0" collapsed="false">
      <c r="A5048" s="0" t="s">
        <v>3020</v>
      </c>
      <c r="B5048" s="0" t="s">
        <v>289</v>
      </c>
      <c r="C5048" s="0" t="s">
        <v>325</v>
      </c>
      <c r="D5048" s="0" t="n">
        <v>20180816</v>
      </c>
      <c r="E5048" s="0" t="s">
        <v>3290</v>
      </c>
      <c r="F5048" s="0" t="n">
        <v>250000</v>
      </c>
      <c r="G5048" s="0" t="n">
        <v>97.589</v>
      </c>
      <c r="H5048" s="0" t="n">
        <v>4.375802</v>
      </c>
      <c r="J5048" s="224" t="n">
        <f aca="false">ROUND(D5048/10000,0)</f>
        <v>2018</v>
      </c>
      <c r="K5048" s="224" t="n">
        <f aca="false">ROUND((D5048-J5048*10000)/100,0)</f>
        <v>8</v>
      </c>
      <c r="L5048" s="224" t="n">
        <f aca="false">D5048-J5048*10000-K5048*100</f>
        <v>16</v>
      </c>
      <c r="M5048" s="325" t="n">
        <f aca="false">DATE(J5048,K5048,L5048)</f>
        <v>43328</v>
      </c>
      <c r="N5048" s="222" t="n">
        <f aca="false">M5048+E5048</f>
        <v>43328.3209143519</v>
      </c>
      <c r="O5048" s="0" t="n">
        <v>97.589</v>
      </c>
      <c r="P5048" s="0" t="n">
        <v>4.375802</v>
      </c>
      <c r="Q5048" s="0" t="s">
        <v>289</v>
      </c>
    </row>
    <row r="5049" customFormat="false" ht="15" hidden="false" customHeight="false" outlineLevel="0" collapsed="false">
      <c r="A5049" s="0" t="s">
        <v>3020</v>
      </c>
      <c r="B5049" s="0" t="s">
        <v>289</v>
      </c>
      <c r="C5049" s="0" t="s">
        <v>325</v>
      </c>
      <c r="D5049" s="0" t="n">
        <v>20180816</v>
      </c>
      <c r="E5049" s="0" t="s">
        <v>3290</v>
      </c>
      <c r="F5049" s="0" t="n">
        <v>25000</v>
      </c>
      <c r="G5049" s="0" t="n">
        <v>97.589</v>
      </c>
      <c r="H5049" s="0" t="n">
        <v>4.375802</v>
      </c>
      <c r="J5049" s="224" t="n">
        <f aca="false">ROUND(D5049/10000,0)</f>
        <v>2018</v>
      </c>
      <c r="K5049" s="224" t="n">
        <f aca="false">ROUND((D5049-J5049*10000)/100,0)</f>
        <v>8</v>
      </c>
      <c r="L5049" s="224" t="n">
        <f aca="false">D5049-J5049*10000-K5049*100</f>
        <v>16</v>
      </c>
      <c r="M5049" s="325" t="n">
        <f aca="false">DATE(J5049,K5049,L5049)</f>
        <v>43328</v>
      </c>
      <c r="N5049" s="222" t="n">
        <f aca="false">M5049+E5049</f>
        <v>43328.3209143519</v>
      </c>
      <c r="O5049" s="0" t="n">
        <v>97.589</v>
      </c>
      <c r="P5049" s="0" t="n">
        <v>4.375802</v>
      </c>
      <c r="Q5049" s="0" t="s">
        <v>289</v>
      </c>
    </row>
    <row r="5050" customFormat="false" ht="15" hidden="false" customHeight="false" outlineLevel="0" collapsed="false">
      <c r="A5050" s="0" t="s">
        <v>3020</v>
      </c>
      <c r="B5050" s="0" t="s">
        <v>289</v>
      </c>
      <c r="C5050" s="0" t="s">
        <v>325</v>
      </c>
      <c r="D5050" s="0" t="n">
        <v>20180816</v>
      </c>
      <c r="E5050" s="0" t="s">
        <v>3290</v>
      </c>
      <c r="F5050" s="0" t="n">
        <v>25000</v>
      </c>
      <c r="G5050" s="0" t="n">
        <v>97.589</v>
      </c>
      <c r="H5050" s="0" t="n">
        <v>4.375802</v>
      </c>
      <c r="J5050" s="224" t="n">
        <f aca="false">ROUND(D5050/10000,0)</f>
        <v>2018</v>
      </c>
      <c r="K5050" s="224" t="n">
        <f aca="false">ROUND((D5050-J5050*10000)/100,0)</f>
        <v>8</v>
      </c>
      <c r="L5050" s="224" t="n">
        <f aca="false">D5050-J5050*10000-K5050*100</f>
        <v>16</v>
      </c>
      <c r="M5050" s="325" t="n">
        <f aca="false">DATE(J5050,K5050,L5050)</f>
        <v>43328</v>
      </c>
      <c r="N5050" s="222" t="n">
        <f aca="false">M5050+E5050</f>
        <v>43328.3209143519</v>
      </c>
      <c r="O5050" s="0" t="n">
        <v>97.589</v>
      </c>
      <c r="P5050" s="0" t="n">
        <v>4.375802</v>
      </c>
      <c r="Q5050" s="0" t="s">
        <v>289</v>
      </c>
    </row>
    <row r="5051" customFormat="false" ht="15" hidden="false" customHeight="false" outlineLevel="0" collapsed="false">
      <c r="A5051" s="0" t="s">
        <v>3020</v>
      </c>
      <c r="B5051" s="0" t="s">
        <v>289</v>
      </c>
      <c r="C5051" s="0" t="s">
        <v>325</v>
      </c>
      <c r="D5051" s="0" t="n">
        <v>20180816</v>
      </c>
      <c r="E5051" s="0" t="s">
        <v>3290</v>
      </c>
      <c r="F5051" s="0" t="n">
        <v>25000</v>
      </c>
      <c r="G5051" s="0" t="n">
        <v>97.589</v>
      </c>
      <c r="H5051" s="0" t="n">
        <v>4.375802</v>
      </c>
      <c r="J5051" s="224" t="n">
        <f aca="false">ROUND(D5051/10000,0)</f>
        <v>2018</v>
      </c>
      <c r="K5051" s="224" t="n">
        <f aca="false">ROUND((D5051-J5051*10000)/100,0)</f>
        <v>8</v>
      </c>
      <c r="L5051" s="224" t="n">
        <f aca="false">D5051-J5051*10000-K5051*100</f>
        <v>16</v>
      </c>
      <c r="M5051" s="325" t="n">
        <f aca="false">DATE(J5051,K5051,L5051)</f>
        <v>43328</v>
      </c>
      <c r="N5051" s="222" t="n">
        <f aca="false">M5051+E5051</f>
        <v>43328.3209143519</v>
      </c>
      <c r="O5051" s="0" t="n">
        <v>97.589</v>
      </c>
      <c r="P5051" s="0" t="n">
        <v>4.375802</v>
      </c>
      <c r="Q5051" s="0" t="s">
        <v>289</v>
      </c>
    </row>
    <row r="5052" customFormat="false" ht="15" hidden="false" customHeight="false" outlineLevel="0" collapsed="false">
      <c r="A5052" s="0" t="s">
        <v>3020</v>
      </c>
      <c r="B5052" s="0" t="s">
        <v>289</v>
      </c>
      <c r="C5052" s="0" t="s">
        <v>325</v>
      </c>
      <c r="D5052" s="0" t="n">
        <v>20180816</v>
      </c>
      <c r="E5052" s="0" t="s">
        <v>3290</v>
      </c>
      <c r="F5052" s="0" t="n">
        <v>25000</v>
      </c>
      <c r="G5052" s="0" t="n">
        <v>97.589</v>
      </c>
      <c r="H5052" s="0" t="n">
        <v>4.375802</v>
      </c>
      <c r="J5052" s="224" t="n">
        <f aca="false">ROUND(D5052/10000,0)</f>
        <v>2018</v>
      </c>
      <c r="K5052" s="224" t="n">
        <f aca="false">ROUND((D5052-J5052*10000)/100,0)</f>
        <v>8</v>
      </c>
      <c r="L5052" s="224" t="n">
        <f aca="false">D5052-J5052*10000-K5052*100</f>
        <v>16</v>
      </c>
      <c r="M5052" s="325" t="n">
        <f aca="false">DATE(J5052,K5052,L5052)</f>
        <v>43328</v>
      </c>
      <c r="N5052" s="222" t="n">
        <f aca="false">M5052+E5052</f>
        <v>43328.3209143519</v>
      </c>
      <c r="O5052" s="0" t="n">
        <v>97.589</v>
      </c>
      <c r="P5052" s="0" t="n">
        <v>4.375802</v>
      </c>
      <c r="Q5052" s="0" t="s">
        <v>289</v>
      </c>
    </row>
    <row r="5053" customFormat="false" ht="15" hidden="false" customHeight="false" outlineLevel="0" collapsed="false">
      <c r="A5053" s="0" t="s">
        <v>3020</v>
      </c>
      <c r="B5053" s="0" t="s">
        <v>289</v>
      </c>
      <c r="C5053" s="0" t="s">
        <v>325</v>
      </c>
      <c r="D5053" s="0" t="n">
        <v>20180816</v>
      </c>
      <c r="E5053" s="0" t="s">
        <v>3290</v>
      </c>
      <c r="F5053" s="0" t="n">
        <v>25000</v>
      </c>
      <c r="G5053" s="0" t="n">
        <v>97.589</v>
      </c>
      <c r="H5053" s="0" t="n">
        <v>4.375802</v>
      </c>
      <c r="J5053" s="224" t="n">
        <f aca="false">ROUND(D5053/10000,0)</f>
        <v>2018</v>
      </c>
      <c r="K5053" s="224" t="n">
        <f aca="false">ROUND((D5053-J5053*10000)/100,0)</f>
        <v>8</v>
      </c>
      <c r="L5053" s="224" t="n">
        <f aca="false">D5053-J5053*10000-K5053*100</f>
        <v>16</v>
      </c>
      <c r="M5053" s="325" t="n">
        <f aca="false">DATE(J5053,K5053,L5053)</f>
        <v>43328</v>
      </c>
      <c r="N5053" s="222" t="n">
        <f aca="false">M5053+E5053</f>
        <v>43328.3209143519</v>
      </c>
      <c r="O5053" s="0" t="n">
        <v>97.589</v>
      </c>
      <c r="P5053" s="0" t="n">
        <v>4.375802</v>
      </c>
      <c r="Q5053" s="0" t="s">
        <v>289</v>
      </c>
    </row>
    <row r="5054" customFormat="false" ht="15" hidden="false" customHeight="false" outlineLevel="0" collapsed="false">
      <c r="A5054" s="0" t="s">
        <v>3020</v>
      </c>
      <c r="B5054" s="0" t="s">
        <v>289</v>
      </c>
      <c r="C5054" s="0" t="s">
        <v>325</v>
      </c>
      <c r="D5054" s="0" t="n">
        <v>20180816</v>
      </c>
      <c r="E5054" s="0" t="s">
        <v>3290</v>
      </c>
      <c r="F5054" s="0" t="n">
        <v>25000</v>
      </c>
      <c r="G5054" s="0" t="n">
        <v>97.589</v>
      </c>
      <c r="H5054" s="0" t="n">
        <v>4.375802</v>
      </c>
      <c r="J5054" s="224" t="n">
        <f aca="false">ROUND(D5054/10000,0)</f>
        <v>2018</v>
      </c>
      <c r="K5054" s="224" t="n">
        <f aca="false">ROUND((D5054-J5054*10000)/100,0)</f>
        <v>8</v>
      </c>
      <c r="L5054" s="224" t="n">
        <f aca="false">D5054-J5054*10000-K5054*100</f>
        <v>16</v>
      </c>
      <c r="M5054" s="325" t="n">
        <f aca="false">DATE(J5054,K5054,L5054)</f>
        <v>43328</v>
      </c>
      <c r="N5054" s="222" t="n">
        <f aca="false">M5054+E5054</f>
        <v>43328.3209143519</v>
      </c>
      <c r="O5054" s="0" t="n">
        <v>97.589</v>
      </c>
      <c r="P5054" s="0" t="n">
        <v>4.375802</v>
      </c>
      <c r="Q5054" s="0" t="s">
        <v>289</v>
      </c>
    </row>
    <row r="5055" customFormat="false" ht="15" hidden="false" customHeight="false" outlineLevel="0" collapsed="false">
      <c r="A5055" s="0" t="s">
        <v>3020</v>
      </c>
      <c r="B5055" s="0" t="s">
        <v>289</v>
      </c>
      <c r="C5055" s="0" t="s">
        <v>325</v>
      </c>
      <c r="D5055" s="0" t="n">
        <v>20180816</v>
      </c>
      <c r="E5055" s="0" t="s">
        <v>3290</v>
      </c>
      <c r="F5055" s="0" t="n">
        <v>25000</v>
      </c>
      <c r="G5055" s="0" t="n">
        <v>97.589</v>
      </c>
      <c r="H5055" s="0" t="n">
        <v>4.375802</v>
      </c>
      <c r="J5055" s="224" t="n">
        <f aca="false">ROUND(D5055/10000,0)</f>
        <v>2018</v>
      </c>
      <c r="K5055" s="224" t="n">
        <f aca="false">ROUND((D5055-J5055*10000)/100,0)</f>
        <v>8</v>
      </c>
      <c r="L5055" s="224" t="n">
        <f aca="false">D5055-J5055*10000-K5055*100</f>
        <v>16</v>
      </c>
      <c r="M5055" s="325" t="n">
        <f aca="false">DATE(J5055,K5055,L5055)</f>
        <v>43328</v>
      </c>
      <c r="N5055" s="222" t="n">
        <f aca="false">M5055+E5055</f>
        <v>43328.3209143519</v>
      </c>
      <c r="O5055" s="0" t="n">
        <v>97.589</v>
      </c>
      <c r="P5055" s="0" t="n">
        <v>4.375802</v>
      </c>
      <c r="Q5055" s="0" t="s">
        <v>289</v>
      </c>
    </row>
    <row r="5056" customFormat="false" ht="15" hidden="false" customHeight="false" outlineLevel="0" collapsed="false">
      <c r="A5056" s="0" t="s">
        <v>3020</v>
      </c>
      <c r="B5056" s="0" t="s">
        <v>289</v>
      </c>
      <c r="C5056" s="0" t="s">
        <v>325</v>
      </c>
      <c r="D5056" s="0" t="n">
        <v>20180816</v>
      </c>
      <c r="E5056" s="0" t="s">
        <v>3290</v>
      </c>
      <c r="F5056" s="0" t="n">
        <v>75000</v>
      </c>
      <c r="G5056" s="0" t="n">
        <v>97.589</v>
      </c>
      <c r="H5056" s="0" t="n">
        <v>4.375802</v>
      </c>
      <c r="J5056" s="224" t="n">
        <f aca="false">ROUND(D5056/10000,0)</f>
        <v>2018</v>
      </c>
      <c r="K5056" s="224" t="n">
        <f aca="false">ROUND((D5056-J5056*10000)/100,0)</f>
        <v>8</v>
      </c>
      <c r="L5056" s="224" t="n">
        <f aca="false">D5056-J5056*10000-K5056*100</f>
        <v>16</v>
      </c>
      <c r="M5056" s="325" t="n">
        <f aca="false">DATE(J5056,K5056,L5056)</f>
        <v>43328</v>
      </c>
      <c r="N5056" s="222" t="n">
        <f aca="false">M5056+E5056</f>
        <v>43328.3209143519</v>
      </c>
      <c r="O5056" s="0" t="n">
        <v>97.589</v>
      </c>
      <c r="P5056" s="0" t="n">
        <v>4.375802</v>
      </c>
      <c r="Q5056" s="0" t="s">
        <v>289</v>
      </c>
    </row>
    <row r="5057" customFormat="false" ht="15" hidden="false" customHeight="false" outlineLevel="0" collapsed="false">
      <c r="A5057" s="0" t="s">
        <v>3020</v>
      </c>
      <c r="B5057" s="0" t="s">
        <v>289</v>
      </c>
      <c r="C5057" s="0" t="s">
        <v>325</v>
      </c>
      <c r="D5057" s="0" t="n">
        <v>20180816</v>
      </c>
      <c r="E5057" s="0" t="s">
        <v>3291</v>
      </c>
      <c r="F5057" s="0" t="n">
        <v>20000</v>
      </c>
      <c r="G5057" s="0" t="n">
        <v>97.92</v>
      </c>
      <c r="H5057" s="0" t="n">
        <v>4.31657</v>
      </c>
      <c r="J5057" s="224" t="n">
        <f aca="false">ROUND(D5057/10000,0)</f>
        <v>2018</v>
      </c>
      <c r="K5057" s="224" t="n">
        <f aca="false">ROUND((D5057-J5057*10000)/100,0)</f>
        <v>8</v>
      </c>
      <c r="L5057" s="224" t="n">
        <f aca="false">D5057-J5057*10000-K5057*100</f>
        <v>16</v>
      </c>
      <c r="M5057" s="325" t="n">
        <f aca="false">DATE(J5057,K5057,L5057)</f>
        <v>43328</v>
      </c>
      <c r="N5057" s="222" t="n">
        <f aca="false">M5057+E5057</f>
        <v>43328.4033564815</v>
      </c>
      <c r="O5057" s="0" t="n">
        <v>97.92</v>
      </c>
      <c r="P5057" s="0" t="n">
        <v>4.31657</v>
      </c>
      <c r="Q5057" s="0" t="s">
        <v>289</v>
      </c>
    </row>
    <row r="5058" customFormat="false" ht="15" hidden="false" customHeight="false" outlineLevel="0" collapsed="false">
      <c r="A5058" s="0" t="s">
        <v>3020</v>
      </c>
      <c r="B5058" s="0" t="s">
        <v>289</v>
      </c>
      <c r="C5058" s="0" t="s">
        <v>325</v>
      </c>
      <c r="D5058" s="0" t="n">
        <v>20180816</v>
      </c>
      <c r="E5058" s="0" t="s">
        <v>3291</v>
      </c>
      <c r="F5058" s="0" t="n">
        <v>20000</v>
      </c>
      <c r="G5058" s="0" t="n">
        <v>98.92</v>
      </c>
      <c r="H5058" s="0" t="n">
        <v>4.139025</v>
      </c>
      <c r="J5058" s="224" t="n">
        <f aca="false">ROUND(D5058/10000,0)</f>
        <v>2018</v>
      </c>
      <c r="K5058" s="224" t="n">
        <f aca="false">ROUND((D5058-J5058*10000)/100,0)</f>
        <v>8</v>
      </c>
      <c r="L5058" s="224" t="n">
        <f aca="false">D5058-J5058*10000-K5058*100</f>
        <v>16</v>
      </c>
      <c r="M5058" s="325" t="n">
        <f aca="false">DATE(J5058,K5058,L5058)</f>
        <v>43328</v>
      </c>
      <c r="N5058" s="222" t="n">
        <f aca="false">M5058+E5058</f>
        <v>43328.4033564815</v>
      </c>
      <c r="O5058" s="0" t="n">
        <v>98.92</v>
      </c>
      <c r="P5058" s="0" t="n">
        <v>4.139025</v>
      </c>
      <c r="Q5058" s="0" t="s">
        <v>289</v>
      </c>
    </row>
    <row r="5059" customFormat="false" ht="15" hidden="false" customHeight="false" outlineLevel="0" collapsed="false">
      <c r="A5059" s="0" t="s">
        <v>3020</v>
      </c>
      <c r="B5059" s="0" t="s">
        <v>289</v>
      </c>
      <c r="C5059" s="0" t="s">
        <v>325</v>
      </c>
      <c r="D5059" s="0" t="n">
        <v>20180816</v>
      </c>
      <c r="E5059" s="0" t="s">
        <v>3292</v>
      </c>
      <c r="F5059" s="0" t="n">
        <v>30000</v>
      </c>
      <c r="G5059" s="0" t="n">
        <v>99.507</v>
      </c>
      <c r="H5059" s="0" t="n">
        <v>4.035774</v>
      </c>
      <c r="J5059" s="224" t="n">
        <f aca="false">ROUND(D5059/10000,0)</f>
        <v>2018</v>
      </c>
      <c r="K5059" s="224" t="n">
        <f aca="false">ROUND((D5059-J5059*10000)/100,0)</f>
        <v>8</v>
      </c>
      <c r="L5059" s="224" t="n">
        <f aca="false">D5059-J5059*10000-K5059*100</f>
        <v>16</v>
      </c>
      <c r="M5059" s="325" t="n">
        <f aca="false">DATE(J5059,K5059,L5059)</f>
        <v>43328</v>
      </c>
      <c r="N5059" s="222" t="n">
        <f aca="false">M5059+E5059</f>
        <v>43328.4277430556</v>
      </c>
      <c r="O5059" s="0" t="n">
        <v>99.507</v>
      </c>
      <c r="P5059" s="0" t="n">
        <v>4.035774</v>
      </c>
      <c r="Q5059" s="0" t="s">
        <v>289</v>
      </c>
    </row>
    <row r="5060" customFormat="false" ht="15" hidden="false" customHeight="false" outlineLevel="0" collapsed="false">
      <c r="A5060" s="0" t="s">
        <v>3020</v>
      </c>
      <c r="B5060" s="0" t="s">
        <v>289</v>
      </c>
      <c r="C5060" s="0" t="s">
        <v>325</v>
      </c>
      <c r="D5060" s="0" t="n">
        <v>20180816</v>
      </c>
      <c r="E5060" s="0" t="s">
        <v>3292</v>
      </c>
      <c r="F5060" s="0" t="n">
        <v>30000</v>
      </c>
      <c r="G5060" s="0" t="n">
        <v>97.916</v>
      </c>
      <c r="H5060" s="0" t="n">
        <v>4.317285</v>
      </c>
      <c r="J5060" s="224" t="n">
        <f aca="false">ROUND(D5060/10000,0)</f>
        <v>2018</v>
      </c>
      <c r="K5060" s="224" t="n">
        <f aca="false">ROUND((D5060-J5060*10000)/100,0)</f>
        <v>8</v>
      </c>
      <c r="L5060" s="224" t="n">
        <f aca="false">D5060-J5060*10000-K5060*100</f>
        <v>16</v>
      </c>
      <c r="M5060" s="325" t="n">
        <f aca="false">DATE(J5060,K5060,L5060)</f>
        <v>43328</v>
      </c>
      <c r="N5060" s="222" t="n">
        <f aca="false">M5060+E5060</f>
        <v>43328.4277430556</v>
      </c>
      <c r="O5060" s="0" t="n">
        <v>97.916</v>
      </c>
      <c r="P5060" s="0" t="n">
        <v>4.317285</v>
      </c>
      <c r="Q5060" s="0" t="s">
        <v>289</v>
      </c>
    </row>
    <row r="5061" customFormat="false" ht="15" hidden="false" customHeight="false" outlineLevel="0" collapsed="false">
      <c r="A5061" s="0" t="s">
        <v>3020</v>
      </c>
      <c r="B5061" s="0" t="s">
        <v>289</v>
      </c>
      <c r="C5061" s="0" t="s">
        <v>325</v>
      </c>
      <c r="D5061" s="0" t="n">
        <v>20180816</v>
      </c>
      <c r="E5061" s="0" t="s">
        <v>3293</v>
      </c>
      <c r="F5061" s="0" t="n">
        <v>3000000</v>
      </c>
      <c r="G5061" s="0" t="n">
        <v>97.132</v>
      </c>
      <c r="H5061" s="0" t="n">
        <v>4.457966</v>
      </c>
      <c r="J5061" s="224" t="n">
        <f aca="false">ROUND(D5061/10000,0)</f>
        <v>2018</v>
      </c>
      <c r="K5061" s="224" t="n">
        <f aca="false">ROUND((D5061-J5061*10000)/100,0)</f>
        <v>8</v>
      </c>
      <c r="L5061" s="224" t="n">
        <f aca="false">D5061-J5061*10000-K5061*100</f>
        <v>16</v>
      </c>
      <c r="M5061" s="325" t="n">
        <f aca="false">DATE(J5061,K5061,L5061)</f>
        <v>43328</v>
      </c>
      <c r="N5061" s="222" t="n">
        <f aca="false">M5061+E5061</f>
        <v>43328.4513773148</v>
      </c>
      <c r="O5061" s="0" t="n">
        <v>97.132</v>
      </c>
      <c r="P5061" s="0" t="n">
        <v>4.457966</v>
      </c>
      <c r="Q5061" s="0" t="s">
        <v>289</v>
      </c>
    </row>
    <row r="5062" customFormat="false" ht="15" hidden="false" customHeight="false" outlineLevel="0" collapsed="false">
      <c r="A5062" s="0" t="s">
        <v>3020</v>
      </c>
      <c r="B5062" s="0" t="s">
        <v>289</v>
      </c>
      <c r="C5062" s="0" t="s">
        <v>325</v>
      </c>
      <c r="D5062" s="0" t="n">
        <v>20180816</v>
      </c>
      <c r="E5062" s="0" t="s">
        <v>709</v>
      </c>
      <c r="F5062" s="0" t="n">
        <v>50000</v>
      </c>
      <c r="G5062" s="0" t="n">
        <v>98.78</v>
      </c>
      <c r="H5062" s="0" t="n">
        <v>4.163755</v>
      </c>
      <c r="J5062" s="224" t="n">
        <f aca="false">ROUND(D5062/10000,0)</f>
        <v>2018</v>
      </c>
      <c r="K5062" s="224" t="n">
        <f aca="false">ROUND((D5062-J5062*10000)/100,0)</f>
        <v>8</v>
      </c>
      <c r="L5062" s="224" t="n">
        <f aca="false">D5062-J5062*10000-K5062*100</f>
        <v>16</v>
      </c>
      <c r="M5062" s="325" t="n">
        <f aca="false">DATE(J5062,K5062,L5062)</f>
        <v>43328</v>
      </c>
      <c r="N5062" s="222" t="n">
        <f aca="false">M5062+E5062</f>
        <v>43328.4537847222</v>
      </c>
      <c r="O5062" s="0" t="n">
        <v>98.78</v>
      </c>
      <c r="P5062" s="0" t="n">
        <v>4.163755</v>
      </c>
      <c r="Q5062" s="0" t="s">
        <v>289</v>
      </c>
    </row>
    <row r="5063" customFormat="false" ht="15" hidden="false" customHeight="false" outlineLevel="0" collapsed="false">
      <c r="A5063" s="0" t="s">
        <v>3020</v>
      </c>
      <c r="B5063" s="0" t="s">
        <v>289</v>
      </c>
      <c r="C5063" s="0" t="s">
        <v>325</v>
      </c>
      <c r="D5063" s="0" t="n">
        <v>20180816</v>
      </c>
      <c r="E5063" s="0" t="s">
        <v>709</v>
      </c>
      <c r="F5063" s="0" t="n">
        <v>50000</v>
      </c>
      <c r="G5063" s="0" t="n">
        <v>97.78</v>
      </c>
      <c r="H5063" s="0" t="n">
        <v>4.341595</v>
      </c>
      <c r="J5063" s="224" t="n">
        <f aca="false">ROUND(D5063/10000,0)</f>
        <v>2018</v>
      </c>
      <c r="K5063" s="224" t="n">
        <f aca="false">ROUND((D5063-J5063*10000)/100,0)</f>
        <v>8</v>
      </c>
      <c r="L5063" s="224" t="n">
        <f aca="false">D5063-J5063*10000-K5063*100</f>
        <v>16</v>
      </c>
      <c r="M5063" s="325" t="n">
        <f aca="false">DATE(J5063,K5063,L5063)</f>
        <v>43328</v>
      </c>
      <c r="N5063" s="222" t="n">
        <f aca="false">M5063+E5063</f>
        <v>43328.4537847222</v>
      </c>
      <c r="O5063" s="0" t="n">
        <v>97.78</v>
      </c>
      <c r="P5063" s="0" t="n">
        <v>4.341595</v>
      </c>
      <c r="Q5063" s="0" t="s">
        <v>289</v>
      </c>
    </row>
    <row r="5064" customFormat="false" ht="15" hidden="false" customHeight="false" outlineLevel="0" collapsed="false">
      <c r="A5064" s="0" t="s">
        <v>3020</v>
      </c>
      <c r="B5064" s="0" t="s">
        <v>289</v>
      </c>
      <c r="C5064" s="0" t="s">
        <v>325</v>
      </c>
      <c r="D5064" s="0" t="n">
        <v>20180816</v>
      </c>
      <c r="E5064" s="0" t="s">
        <v>3294</v>
      </c>
      <c r="F5064" s="0" t="n">
        <v>250000</v>
      </c>
      <c r="G5064" s="0" t="n">
        <v>97.611</v>
      </c>
      <c r="H5064" s="0" t="n">
        <v>4.371858</v>
      </c>
      <c r="J5064" s="224" t="n">
        <f aca="false">ROUND(D5064/10000,0)</f>
        <v>2018</v>
      </c>
      <c r="K5064" s="224" t="n">
        <f aca="false">ROUND((D5064-J5064*10000)/100,0)</f>
        <v>8</v>
      </c>
      <c r="L5064" s="224" t="n">
        <f aca="false">D5064-J5064*10000-K5064*100</f>
        <v>16</v>
      </c>
      <c r="M5064" s="325" t="n">
        <f aca="false">DATE(J5064,K5064,L5064)</f>
        <v>43328</v>
      </c>
      <c r="N5064" s="222" t="n">
        <f aca="false">M5064+E5064</f>
        <v>43328.4544560185</v>
      </c>
      <c r="O5064" s="0" t="n">
        <v>97.611</v>
      </c>
      <c r="P5064" s="0" t="n">
        <v>4.371858</v>
      </c>
      <c r="Q5064" s="0" t="s">
        <v>289</v>
      </c>
    </row>
    <row r="5065" customFormat="false" ht="15" hidden="false" customHeight="false" outlineLevel="0" collapsed="false">
      <c r="A5065" s="0" t="s">
        <v>3020</v>
      </c>
      <c r="B5065" s="0" t="s">
        <v>289</v>
      </c>
      <c r="C5065" s="0" t="s">
        <v>325</v>
      </c>
      <c r="D5065" s="0" t="n">
        <v>20180816</v>
      </c>
      <c r="E5065" s="0" t="s">
        <v>3294</v>
      </c>
      <c r="F5065" s="0" t="n">
        <v>25000</v>
      </c>
      <c r="G5065" s="0" t="n">
        <v>97.611</v>
      </c>
      <c r="H5065" s="0" t="n">
        <v>4.371858</v>
      </c>
      <c r="J5065" s="224" t="n">
        <f aca="false">ROUND(D5065/10000,0)</f>
        <v>2018</v>
      </c>
      <c r="K5065" s="224" t="n">
        <f aca="false">ROUND((D5065-J5065*10000)/100,0)</f>
        <v>8</v>
      </c>
      <c r="L5065" s="224" t="n">
        <f aca="false">D5065-J5065*10000-K5065*100</f>
        <v>16</v>
      </c>
      <c r="M5065" s="325" t="n">
        <f aca="false">DATE(J5065,K5065,L5065)</f>
        <v>43328</v>
      </c>
      <c r="N5065" s="222" t="n">
        <f aca="false">M5065+E5065</f>
        <v>43328.4544560185</v>
      </c>
      <c r="O5065" s="0" t="n">
        <v>97.611</v>
      </c>
      <c r="P5065" s="0" t="n">
        <v>4.371858</v>
      </c>
      <c r="Q5065" s="0" t="s">
        <v>289</v>
      </c>
    </row>
    <row r="5066" customFormat="false" ht="15" hidden="false" customHeight="false" outlineLevel="0" collapsed="false">
      <c r="A5066" s="0" t="s">
        <v>3020</v>
      </c>
      <c r="B5066" s="0" t="s">
        <v>289</v>
      </c>
      <c r="C5066" s="0" t="s">
        <v>325</v>
      </c>
      <c r="D5066" s="0" t="n">
        <v>20180816</v>
      </c>
      <c r="E5066" s="0" t="s">
        <v>3294</v>
      </c>
      <c r="F5066" s="0" t="n">
        <v>25000</v>
      </c>
      <c r="G5066" s="0" t="n">
        <v>97.611</v>
      </c>
      <c r="H5066" s="0" t="n">
        <v>4.371858</v>
      </c>
      <c r="J5066" s="224" t="n">
        <f aca="false">ROUND(D5066/10000,0)</f>
        <v>2018</v>
      </c>
      <c r="K5066" s="224" t="n">
        <f aca="false">ROUND((D5066-J5066*10000)/100,0)</f>
        <v>8</v>
      </c>
      <c r="L5066" s="224" t="n">
        <f aca="false">D5066-J5066*10000-K5066*100</f>
        <v>16</v>
      </c>
      <c r="M5066" s="325" t="n">
        <f aca="false">DATE(J5066,K5066,L5066)</f>
        <v>43328</v>
      </c>
      <c r="N5066" s="222" t="n">
        <f aca="false">M5066+E5066</f>
        <v>43328.4544560185</v>
      </c>
      <c r="O5066" s="0" t="n">
        <v>97.611</v>
      </c>
      <c r="P5066" s="0" t="n">
        <v>4.371858</v>
      </c>
      <c r="Q5066" s="0" t="s">
        <v>289</v>
      </c>
    </row>
    <row r="5067" customFormat="false" ht="15" hidden="false" customHeight="false" outlineLevel="0" collapsed="false">
      <c r="A5067" s="0" t="s">
        <v>3020</v>
      </c>
      <c r="B5067" s="0" t="s">
        <v>289</v>
      </c>
      <c r="C5067" s="0" t="s">
        <v>325</v>
      </c>
      <c r="D5067" s="0" t="n">
        <v>20180816</v>
      </c>
      <c r="E5067" s="0" t="s">
        <v>3294</v>
      </c>
      <c r="F5067" s="0" t="n">
        <v>25000</v>
      </c>
      <c r="G5067" s="0" t="n">
        <v>97.611</v>
      </c>
      <c r="H5067" s="0" t="n">
        <v>4.371858</v>
      </c>
      <c r="J5067" s="224" t="n">
        <f aca="false">ROUND(D5067/10000,0)</f>
        <v>2018</v>
      </c>
      <c r="K5067" s="224" t="n">
        <f aca="false">ROUND((D5067-J5067*10000)/100,0)</f>
        <v>8</v>
      </c>
      <c r="L5067" s="224" t="n">
        <f aca="false">D5067-J5067*10000-K5067*100</f>
        <v>16</v>
      </c>
      <c r="M5067" s="325" t="n">
        <f aca="false">DATE(J5067,K5067,L5067)</f>
        <v>43328</v>
      </c>
      <c r="N5067" s="222" t="n">
        <f aca="false">M5067+E5067</f>
        <v>43328.4544560185</v>
      </c>
      <c r="O5067" s="0" t="n">
        <v>97.611</v>
      </c>
      <c r="P5067" s="0" t="n">
        <v>4.371858</v>
      </c>
      <c r="Q5067" s="0" t="s">
        <v>289</v>
      </c>
    </row>
    <row r="5068" customFormat="false" ht="15" hidden="false" customHeight="false" outlineLevel="0" collapsed="false">
      <c r="A5068" s="0" t="s">
        <v>3020</v>
      </c>
      <c r="B5068" s="0" t="s">
        <v>289</v>
      </c>
      <c r="C5068" s="0" t="s">
        <v>325</v>
      </c>
      <c r="D5068" s="0" t="n">
        <v>20180816</v>
      </c>
      <c r="E5068" s="0" t="s">
        <v>3294</v>
      </c>
      <c r="F5068" s="0" t="n">
        <v>25000</v>
      </c>
      <c r="G5068" s="0" t="n">
        <v>97.611</v>
      </c>
      <c r="H5068" s="0" t="n">
        <v>4.371858</v>
      </c>
      <c r="J5068" s="224" t="n">
        <f aca="false">ROUND(D5068/10000,0)</f>
        <v>2018</v>
      </c>
      <c r="K5068" s="224" t="n">
        <f aca="false">ROUND((D5068-J5068*10000)/100,0)</f>
        <v>8</v>
      </c>
      <c r="L5068" s="224" t="n">
        <f aca="false">D5068-J5068*10000-K5068*100</f>
        <v>16</v>
      </c>
      <c r="M5068" s="325" t="n">
        <f aca="false">DATE(J5068,K5068,L5068)</f>
        <v>43328</v>
      </c>
      <c r="N5068" s="222" t="n">
        <f aca="false">M5068+E5068</f>
        <v>43328.4544560185</v>
      </c>
      <c r="O5068" s="0" t="n">
        <v>97.611</v>
      </c>
      <c r="P5068" s="0" t="n">
        <v>4.371858</v>
      </c>
      <c r="Q5068" s="0" t="s">
        <v>289</v>
      </c>
    </row>
    <row r="5069" customFormat="false" ht="15" hidden="false" customHeight="false" outlineLevel="0" collapsed="false">
      <c r="A5069" s="0" t="s">
        <v>3020</v>
      </c>
      <c r="B5069" s="0" t="s">
        <v>289</v>
      </c>
      <c r="C5069" s="0" t="s">
        <v>325</v>
      </c>
      <c r="D5069" s="0" t="n">
        <v>20180816</v>
      </c>
      <c r="E5069" s="0" t="s">
        <v>3294</v>
      </c>
      <c r="F5069" s="0" t="n">
        <v>25000</v>
      </c>
      <c r="G5069" s="0" t="n">
        <v>97.611</v>
      </c>
      <c r="H5069" s="0" t="n">
        <v>4.371858</v>
      </c>
      <c r="J5069" s="224" t="n">
        <f aca="false">ROUND(D5069/10000,0)</f>
        <v>2018</v>
      </c>
      <c r="K5069" s="224" t="n">
        <f aca="false">ROUND((D5069-J5069*10000)/100,0)</f>
        <v>8</v>
      </c>
      <c r="L5069" s="224" t="n">
        <f aca="false">D5069-J5069*10000-K5069*100</f>
        <v>16</v>
      </c>
      <c r="M5069" s="325" t="n">
        <f aca="false">DATE(J5069,K5069,L5069)</f>
        <v>43328</v>
      </c>
      <c r="N5069" s="222" t="n">
        <f aca="false">M5069+E5069</f>
        <v>43328.4544560185</v>
      </c>
      <c r="O5069" s="0" t="n">
        <v>97.611</v>
      </c>
      <c r="P5069" s="0" t="n">
        <v>4.371858</v>
      </c>
      <c r="Q5069" s="0" t="s">
        <v>289</v>
      </c>
    </row>
    <row r="5070" customFormat="false" ht="15" hidden="false" customHeight="false" outlineLevel="0" collapsed="false">
      <c r="A5070" s="0" t="s">
        <v>3020</v>
      </c>
      <c r="B5070" s="0" t="s">
        <v>289</v>
      </c>
      <c r="C5070" s="0" t="s">
        <v>325</v>
      </c>
      <c r="D5070" s="0" t="n">
        <v>20180816</v>
      </c>
      <c r="E5070" s="0" t="s">
        <v>3294</v>
      </c>
      <c r="F5070" s="0" t="n">
        <v>25000</v>
      </c>
      <c r="G5070" s="0" t="n">
        <v>97.611</v>
      </c>
      <c r="H5070" s="0" t="n">
        <v>4.371858</v>
      </c>
      <c r="J5070" s="224" t="n">
        <f aca="false">ROUND(D5070/10000,0)</f>
        <v>2018</v>
      </c>
      <c r="K5070" s="224" t="n">
        <f aca="false">ROUND((D5070-J5070*10000)/100,0)</f>
        <v>8</v>
      </c>
      <c r="L5070" s="224" t="n">
        <f aca="false">D5070-J5070*10000-K5070*100</f>
        <v>16</v>
      </c>
      <c r="M5070" s="325" t="n">
        <f aca="false">DATE(J5070,K5070,L5070)</f>
        <v>43328</v>
      </c>
      <c r="N5070" s="222" t="n">
        <f aca="false">M5070+E5070</f>
        <v>43328.4544560185</v>
      </c>
      <c r="O5070" s="0" t="n">
        <v>97.611</v>
      </c>
      <c r="P5070" s="0" t="n">
        <v>4.371858</v>
      </c>
      <c r="Q5070" s="0" t="s">
        <v>289</v>
      </c>
    </row>
    <row r="5071" customFormat="false" ht="15" hidden="false" customHeight="false" outlineLevel="0" collapsed="false">
      <c r="A5071" s="0" t="s">
        <v>3020</v>
      </c>
      <c r="B5071" s="0" t="s">
        <v>289</v>
      </c>
      <c r="C5071" s="0" t="s">
        <v>325</v>
      </c>
      <c r="D5071" s="0" t="n">
        <v>20180816</v>
      </c>
      <c r="E5071" s="0" t="s">
        <v>3294</v>
      </c>
      <c r="F5071" s="0" t="n">
        <v>25000</v>
      </c>
      <c r="G5071" s="0" t="n">
        <v>97.611</v>
      </c>
      <c r="H5071" s="0" t="n">
        <v>4.371858</v>
      </c>
      <c r="J5071" s="224" t="n">
        <f aca="false">ROUND(D5071/10000,0)</f>
        <v>2018</v>
      </c>
      <c r="K5071" s="224" t="n">
        <f aca="false">ROUND((D5071-J5071*10000)/100,0)</f>
        <v>8</v>
      </c>
      <c r="L5071" s="224" t="n">
        <f aca="false">D5071-J5071*10000-K5071*100</f>
        <v>16</v>
      </c>
      <c r="M5071" s="325" t="n">
        <f aca="false">DATE(J5071,K5071,L5071)</f>
        <v>43328</v>
      </c>
      <c r="N5071" s="222" t="n">
        <f aca="false">M5071+E5071</f>
        <v>43328.4544560185</v>
      </c>
      <c r="O5071" s="0" t="n">
        <v>97.611</v>
      </c>
      <c r="P5071" s="0" t="n">
        <v>4.371858</v>
      </c>
      <c r="Q5071" s="0" t="s">
        <v>289</v>
      </c>
    </row>
    <row r="5072" customFormat="false" ht="15" hidden="false" customHeight="false" outlineLevel="0" collapsed="false">
      <c r="A5072" s="0" t="s">
        <v>3020</v>
      </c>
      <c r="B5072" s="0" t="s">
        <v>289</v>
      </c>
      <c r="C5072" s="0" t="s">
        <v>325</v>
      </c>
      <c r="D5072" s="0" t="n">
        <v>20180816</v>
      </c>
      <c r="E5072" s="0" t="s">
        <v>3294</v>
      </c>
      <c r="F5072" s="0" t="n">
        <v>25000</v>
      </c>
      <c r="G5072" s="0" t="n">
        <v>97.611</v>
      </c>
      <c r="H5072" s="0" t="n">
        <v>4.371858</v>
      </c>
      <c r="J5072" s="224" t="n">
        <f aca="false">ROUND(D5072/10000,0)</f>
        <v>2018</v>
      </c>
      <c r="K5072" s="224" t="n">
        <f aca="false">ROUND((D5072-J5072*10000)/100,0)</f>
        <v>8</v>
      </c>
      <c r="L5072" s="224" t="n">
        <f aca="false">D5072-J5072*10000-K5072*100</f>
        <v>16</v>
      </c>
      <c r="M5072" s="325" t="n">
        <f aca="false">DATE(J5072,K5072,L5072)</f>
        <v>43328</v>
      </c>
      <c r="N5072" s="222" t="n">
        <f aca="false">M5072+E5072</f>
        <v>43328.4544560185</v>
      </c>
      <c r="O5072" s="0" t="n">
        <v>97.611</v>
      </c>
      <c r="P5072" s="0" t="n">
        <v>4.371858</v>
      </c>
      <c r="Q5072" s="0" t="s">
        <v>289</v>
      </c>
    </row>
    <row r="5073" customFormat="false" ht="15" hidden="false" customHeight="false" outlineLevel="0" collapsed="false">
      <c r="A5073" s="0" t="s">
        <v>3020</v>
      </c>
      <c r="B5073" s="0" t="s">
        <v>289</v>
      </c>
      <c r="C5073" s="0" t="s">
        <v>325</v>
      </c>
      <c r="D5073" s="0" t="n">
        <v>20180816</v>
      </c>
      <c r="E5073" s="0" t="s">
        <v>3294</v>
      </c>
      <c r="F5073" s="0" t="n">
        <v>25000</v>
      </c>
      <c r="G5073" s="0" t="n">
        <v>97.611</v>
      </c>
      <c r="H5073" s="0" t="n">
        <v>4.371858</v>
      </c>
      <c r="J5073" s="224" t="n">
        <f aca="false">ROUND(D5073/10000,0)</f>
        <v>2018</v>
      </c>
      <c r="K5073" s="224" t="n">
        <f aca="false">ROUND((D5073-J5073*10000)/100,0)</f>
        <v>8</v>
      </c>
      <c r="L5073" s="224" t="n">
        <f aca="false">D5073-J5073*10000-K5073*100</f>
        <v>16</v>
      </c>
      <c r="M5073" s="325" t="n">
        <f aca="false">DATE(J5073,K5073,L5073)</f>
        <v>43328</v>
      </c>
      <c r="N5073" s="222" t="n">
        <f aca="false">M5073+E5073</f>
        <v>43328.4544560185</v>
      </c>
      <c r="O5073" s="0" t="n">
        <v>97.611</v>
      </c>
      <c r="P5073" s="0" t="n">
        <v>4.371858</v>
      </c>
      <c r="Q5073" s="0" t="s">
        <v>289</v>
      </c>
    </row>
    <row r="5074" customFormat="false" ht="15" hidden="false" customHeight="false" outlineLevel="0" collapsed="false">
      <c r="A5074" s="0" t="s">
        <v>3020</v>
      </c>
      <c r="B5074" s="0" t="s">
        <v>289</v>
      </c>
      <c r="C5074" s="0" t="s">
        <v>325</v>
      </c>
      <c r="D5074" s="0" t="n">
        <v>20180816</v>
      </c>
      <c r="E5074" s="0" t="s">
        <v>3294</v>
      </c>
      <c r="F5074" s="0" t="n">
        <v>25000</v>
      </c>
      <c r="G5074" s="0" t="n">
        <v>97.611</v>
      </c>
      <c r="H5074" s="0" t="n">
        <v>4.371858</v>
      </c>
      <c r="J5074" s="224" t="n">
        <f aca="false">ROUND(D5074/10000,0)</f>
        <v>2018</v>
      </c>
      <c r="K5074" s="224" t="n">
        <f aca="false">ROUND((D5074-J5074*10000)/100,0)</f>
        <v>8</v>
      </c>
      <c r="L5074" s="224" t="n">
        <f aca="false">D5074-J5074*10000-K5074*100</f>
        <v>16</v>
      </c>
      <c r="M5074" s="325" t="n">
        <f aca="false">DATE(J5074,K5074,L5074)</f>
        <v>43328</v>
      </c>
      <c r="N5074" s="222" t="n">
        <f aca="false">M5074+E5074</f>
        <v>43328.4544560185</v>
      </c>
      <c r="O5074" s="0" t="n">
        <v>97.611</v>
      </c>
      <c r="P5074" s="0" t="n">
        <v>4.371858</v>
      </c>
      <c r="Q5074" s="0" t="s">
        <v>289</v>
      </c>
    </row>
    <row r="5075" customFormat="false" ht="15" hidden="false" customHeight="false" outlineLevel="0" collapsed="false">
      <c r="A5075" s="0" t="s">
        <v>3020</v>
      </c>
      <c r="B5075" s="0" t="s">
        <v>289</v>
      </c>
      <c r="C5075" s="0" t="s">
        <v>325</v>
      </c>
      <c r="D5075" s="0" t="n">
        <v>20180816</v>
      </c>
      <c r="E5075" s="0" t="s">
        <v>529</v>
      </c>
      <c r="F5075" s="0" t="n">
        <v>35000</v>
      </c>
      <c r="G5075" s="0" t="n">
        <v>97.991</v>
      </c>
      <c r="H5075" s="0" t="n">
        <v>4.303895</v>
      </c>
      <c r="J5075" s="224" t="n">
        <f aca="false">ROUND(D5075/10000,0)</f>
        <v>2018</v>
      </c>
      <c r="K5075" s="224" t="n">
        <f aca="false">ROUND((D5075-J5075*10000)/100,0)</f>
        <v>8</v>
      </c>
      <c r="L5075" s="224" t="n">
        <f aca="false">D5075-J5075*10000-K5075*100</f>
        <v>16</v>
      </c>
      <c r="M5075" s="325" t="n">
        <f aca="false">DATE(J5075,K5075,L5075)</f>
        <v>43328</v>
      </c>
      <c r="N5075" s="222" t="n">
        <f aca="false">M5075+E5075</f>
        <v>43328.4960300926</v>
      </c>
      <c r="O5075" s="0" t="n">
        <v>97.991</v>
      </c>
      <c r="P5075" s="0" t="n">
        <v>4.303895</v>
      </c>
      <c r="Q5075" s="0" t="s">
        <v>289</v>
      </c>
    </row>
    <row r="5076" customFormat="false" ht="15" hidden="false" customHeight="false" outlineLevel="0" collapsed="false">
      <c r="A5076" s="0" t="s">
        <v>3020</v>
      </c>
      <c r="B5076" s="0" t="s">
        <v>289</v>
      </c>
      <c r="C5076" s="0" t="s">
        <v>325</v>
      </c>
      <c r="D5076" s="0" t="n">
        <v>20180816</v>
      </c>
      <c r="E5076" s="0" t="s">
        <v>3295</v>
      </c>
      <c r="F5076" s="0" t="n">
        <v>250000</v>
      </c>
      <c r="G5076" s="0" t="n">
        <v>97.617</v>
      </c>
      <c r="H5076" s="0" t="n">
        <v>4.370783</v>
      </c>
      <c r="J5076" s="224" t="n">
        <f aca="false">ROUND(D5076/10000,0)</f>
        <v>2018</v>
      </c>
      <c r="K5076" s="224" t="n">
        <f aca="false">ROUND((D5076-J5076*10000)/100,0)</f>
        <v>8</v>
      </c>
      <c r="L5076" s="224" t="n">
        <f aca="false">D5076-J5076*10000-K5076*100</f>
        <v>16</v>
      </c>
      <c r="M5076" s="325" t="n">
        <f aca="false">DATE(J5076,K5076,L5076)</f>
        <v>43328</v>
      </c>
      <c r="N5076" s="222" t="n">
        <f aca="false">M5076+E5076</f>
        <v>43328.4987152778</v>
      </c>
      <c r="O5076" s="0" t="n">
        <v>97.617</v>
      </c>
      <c r="P5076" s="0" t="n">
        <v>4.370783</v>
      </c>
      <c r="Q5076" s="0" t="s">
        <v>289</v>
      </c>
    </row>
    <row r="5077" customFormat="false" ht="15" hidden="false" customHeight="false" outlineLevel="0" collapsed="false">
      <c r="A5077" s="0" t="s">
        <v>3020</v>
      </c>
      <c r="B5077" s="0" t="s">
        <v>289</v>
      </c>
      <c r="C5077" s="0" t="s">
        <v>325</v>
      </c>
      <c r="D5077" s="0" t="n">
        <v>20180816</v>
      </c>
      <c r="E5077" s="0" t="s">
        <v>3295</v>
      </c>
      <c r="F5077" s="0" t="n">
        <v>25000</v>
      </c>
      <c r="G5077" s="0" t="n">
        <v>97.617</v>
      </c>
      <c r="H5077" s="0" t="n">
        <v>4.370783</v>
      </c>
      <c r="J5077" s="224" t="n">
        <f aca="false">ROUND(D5077/10000,0)</f>
        <v>2018</v>
      </c>
      <c r="K5077" s="224" t="n">
        <f aca="false">ROUND((D5077-J5077*10000)/100,0)</f>
        <v>8</v>
      </c>
      <c r="L5077" s="224" t="n">
        <f aca="false">D5077-J5077*10000-K5077*100</f>
        <v>16</v>
      </c>
      <c r="M5077" s="325" t="n">
        <f aca="false">DATE(J5077,K5077,L5077)</f>
        <v>43328</v>
      </c>
      <c r="N5077" s="222" t="n">
        <f aca="false">M5077+E5077</f>
        <v>43328.4987152778</v>
      </c>
      <c r="O5077" s="0" t="n">
        <v>97.617</v>
      </c>
      <c r="P5077" s="0" t="n">
        <v>4.370783</v>
      </c>
      <c r="Q5077" s="0" t="s">
        <v>289</v>
      </c>
    </row>
    <row r="5078" customFormat="false" ht="15" hidden="false" customHeight="false" outlineLevel="0" collapsed="false">
      <c r="A5078" s="0" t="s">
        <v>3020</v>
      </c>
      <c r="B5078" s="0" t="s">
        <v>289</v>
      </c>
      <c r="C5078" s="0" t="s">
        <v>325</v>
      </c>
      <c r="D5078" s="0" t="n">
        <v>20180816</v>
      </c>
      <c r="E5078" s="0" t="s">
        <v>3295</v>
      </c>
      <c r="F5078" s="0" t="n">
        <v>25000</v>
      </c>
      <c r="G5078" s="0" t="n">
        <v>97.617</v>
      </c>
      <c r="H5078" s="0" t="n">
        <v>4.370783</v>
      </c>
      <c r="J5078" s="224" t="n">
        <f aca="false">ROUND(D5078/10000,0)</f>
        <v>2018</v>
      </c>
      <c r="K5078" s="224" t="n">
        <f aca="false">ROUND((D5078-J5078*10000)/100,0)</f>
        <v>8</v>
      </c>
      <c r="L5078" s="224" t="n">
        <f aca="false">D5078-J5078*10000-K5078*100</f>
        <v>16</v>
      </c>
      <c r="M5078" s="325" t="n">
        <f aca="false">DATE(J5078,K5078,L5078)</f>
        <v>43328</v>
      </c>
      <c r="N5078" s="222" t="n">
        <f aca="false">M5078+E5078</f>
        <v>43328.4987152778</v>
      </c>
      <c r="O5078" s="0" t="n">
        <v>97.617</v>
      </c>
      <c r="P5078" s="0" t="n">
        <v>4.370783</v>
      </c>
      <c r="Q5078" s="0" t="s">
        <v>289</v>
      </c>
    </row>
    <row r="5079" customFormat="false" ht="15" hidden="false" customHeight="false" outlineLevel="0" collapsed="false">
      <c r="A5079" s="0" t="s">
        <v>3020</v>
      </c>
      <c r="B5079" s="0" t="s">
        <v>289</v>
      </c>
      <c r="C5079" s="0" t="s">
        <v>325</v>
      </c>
      <c r="D5079" s="0" t="n">
        <v>20180816</v>
      </c>
      <c r="E5079" s="0" t="s">
        <v>3295</v>
      </c>
      <c r="F5079" s="0" t="n">
        <v>25000</v>
      </c>
      <c r="G5079" s="0" t="n">
        <v>97.617</v>
      </c>
      <c r="H5079" s="0" t="n">
        <v>4.370783</v>
      </c>
      <c r="J5079" s="224" t="n">
        <f aca="false">ROUND(D5079/10000,0)</f>
        <v>2018</v>
      </c>
      <c r="K5079" s="224" t="n">
        <f aca="false">ROUND((D5079-J5079*10000)/100,0)</f>
        <v>8</v>
      </c>
      <c r="L5079" s="224" t="n">
        <f aca="false">D5079-J5079*10000-K5079*100</f>
        <v>16</v>
      </c>
      <c r="M5079" s="325" t="n">
        <f aca="false">DATE(J5079,K5079,L5079)</f>
        <v>43328</v>
      </c>
      <c r="N5079" s="222" t="n">
        <f aca="false">M5079+E5079</f>
        <v>43328.4987152778</v>
      </c>
      <c r="O5079" s="0" t="n">
        <v>97.617</v>
      </c>
      <c r="P5079" s="0" t="n">
        <v>4.370783</v>
      </c>
      <c r="Q5079" s="0" t="s">
        <v>289</v>
      </c>
    </row>
    <row r="5080" customFormat="false" ht="15" hidden="false" customHeight="false" outlineLevel="0" collapsed="false">
      <c r="A5080" s="0" t="s">
        <v>3020</v>
      </c>
      <c r="B5080" s="0" t="s">
        <v>289</v>
      </c>
      <c r="C5080" s="0" t="s">
        <v>325</v>
      </c>
      <c r="D5080" s="0" t="n">
        <v>20180816</v>
      </c>
      <c r="E5080" s="0" t="s">
        <v>3295</v>
      </c>
      <c r="F5080" s="0" t="n">
        <v>50000</v>
      </c>
      <c r="G5080" s="0" t="n">
        <v>97.617</v>
      </c>
      <c r="H5080" s="0" t="n">
        <v>4.370783</v>
      </c>
      <c r="J5080" s="224" t="n">
        <f aca="false">ROUND(D5080/10000,0)</f>
        <v>2018</v>
      </c>
      <c r="K5080" s="224" t="n">
        <f aca="false">ROUND((D5080-J5080*10000)/100,0)</f>
        <v>8</v>
      </c>
      <c r="L5080" s="224" t="n">
        <f aca="false">D5080-J5080*10000-K5080*100</f>
        <v>16</v>
      </c>
      <c r="M5080" s="325" t="n">
        <f aca="false">DATE(J5080,K5080,L5080)</f>
        <v>43328</v>
      </c>
      <c r="N5080" s="222" t="n">
        <f aca="false">M5080+E5080</f>
        <v>43328.4987152778</v>
      </c>
      <c r="O5080" s="0" t="n">
        <v>97.617</v>
      </c>
      <c r="P5080" s="0" t="n">
        <v>4.370783</v>
      </c>
      <c r="Q5080" s="0" t="s">
        <v>289</v>
      </c>
    </row>
    <row r="5081" customFormat="false" ht="15" hidden="false" customHeight="false" outlineLevel="0" collapsed="false">
      <c r="A5081" s="0" t="s">
        <v>3020</v>
      </c>
      <c r="B5081" s="0" t="s">
        <v>289</v>
      </c>
      <c r="C5081" s="0" t="s">
        <v>325</v>
      </c>
      <c r="D5081" s="0" t="n">
        <v>20180816</v>
      </c>
      <c r="E5081" s="0" t="s">
        <v>3295</v>
      </c>
      <c r="F5081" s="0" t="n">
        <v>25000</v>
      </c>
      <c r="G5081" s="0" t="n">
        <v>97.617</v>
      </c>
      <c r="H5081" s="0" t="n">
        <v>4.370783</v>
      </c>
      <c r="J5081" s="224" t="n">
        <f aca="false">ROUND(D5081/10000,0)</f>
        <v>2018</v>
      </c>
      <c r="K5081" s="224" t="n">
        <f aca="false">ROUND((D5081-J5081*10000)/100,0)</f>
        <v>8</v>
      </c>
      <c r="L5081" s="224" t="n">
        <f aca="false">D5081-J5081*10000-K5081*100</f>
        <v>16</v>
      </c>
      <c r="M5081" s="325" t="n">
        <f aca="false">DATE(J5081,K5081,L5081)</f>
        <v>43328</v>
      </c>
      <c r="N5081" s="222" t="n">
        <f aca="false">M5081+E5081</f>
        <v>43328.4987152778</v>
      </c>
      <c r="O5081" s="0" t="n">
        <v>97.617</v>
      </c>
      <c r="P5081" s="0" t="n">
        <v>4.370783</v>
      </c>
      <c r="Q5081" s="0" t="s">
        <v>289</v>
      </c>
    </row>
    <row r="5082" customFormat="false" ht="15" hidden="false" customHeight="false" outlineLevel="0" collapsed="false">
      <c r="A5082" s="0" t="s">
        <v>3020</v>
      </c>
      <c r="B5082" s="0" t="s">
        <v>289</v>
      </c>
      <c r="C5082" s="0" t="s">
        <v>325</v>
      </c>
      <c r="D5082" s="0" t="n">
        <v>20180816</v>
      </c>
      <c r="E5082" s="0" t="s">
        <v>3295</v>
      </c>
      <c r="F5082" s="0" t="n">
        <v>25000</v>
      </c>
      <c r="G5082" s="0" t="n">
        <v>97.617</v>
      </c>
      <c r="H5082" s="0" t="n">
        <v>4.370783</v>
      </c>
      <c r="J5082" s="224" t="n">
        <f aca="false">ROUND(D5082/10000,0)</f>
        <v>2018</v>
      </c>
      <c r="K5082" s="224" t="n">
        <f aca="false">ROUND((D5082-J5082*10000)/100,0)</f>
        <v>8</v>
      </c>
      <c r="L5082" s="224" t="n">
        <f aca="false">D5082-J5082*10000-K5082*100</f>
        <v>16</v>
      </c>
      <c r="M5082" s="325" t="n">
        <f aca="false">DATE(J5082,K5082,L5082)</f>
        <v>43328</v>
      </c>
      <c r="N5082" s="222" t="n">
        <f aca="false">M5082+E5082</f>
        <v>43328.4987152778</v>
      </c>
      <c r="O5082" s="0" t="n">
        <v>97.617</v>
      </c>
      <c r="P5082" s="0" t="n">
        <v>4.370783</v>
      </c>
      <c r="Q5082" s="0" t="s">
        <v>289</v>
      </c>
    </row>
    <row r="5083" customFormat="false" ht="15" hidden="false" customHeight="false" outlineLevel="0" collapsed="false">
      <c r="A5083" s="0" t="s">
        <v>3020</v>
      </c>
      <c r="B5083" s="0" t="s">
        <v>289</v>
      </c>
      <c r="C5083" s="0" t="s">
        <v>325</v>
      </c>
      <c r="D5083" s="0" t="n">
        <v>20180816</v>
      </c>
      <c r="E5083" s="0" t="s">
        <v>3295</v>
      </c>
      <c r="F5083" s="0" t="n">
        <v>50000</v>
      </c>
      <c r="G5083" s="0" t="n">
        <v>97.617</v>
      </c>
      <c r="H5083" s="0" t="n">
        <v>4.370783</v>
      </c>
      <c r="J5083" s="224" t="n">
        <f aca="false">ROUND(D5083/10000,0)</f>
        <v>2018</v>
      </c>
      <c r="K5083" s="224" t="n">
        <f aca="false">ROUND((D5083-J5083*10000)/100,0)</f>
        <v>8</v>
      </c>
      <c r="L5083" s="224" t="n">
        <f aca="false">D5083-J5083*10000-K5083*100</f>
        <v>16</v>
      </c>
      <c r="M5083" s="325" t="n">
        <f aca="false">DATE(J5083,K5083,L5083)</f>
        <v>43328</v>
      </c>
      <c r="N5083" s="222" t="n">
        <f aca="false">M5083+E5083</f>
        <v>43328.4987152778</v>
      </c>
      <c r="O5083" s="0" t="n">
        <v>97.617</v>
      </c>
      <c r="P5083" s="0" t="n">
        <v>4.370783</v>
      </c>
      <c r="Q5083" s="0" t="s">
        <v>289</v>
      </c>
    </row>
    <row r="5084" customFormat="false" ht="15" hidden="false" customHeight="false" outlineLevel="0" collapsed="false">
      <c r="A5084" s="0" t="s">
        <v>3020</v>
      </c>
      <c r="B5084" s="0" t="s">
        <v>289</v>
      </c>
      <c r="C5084" s="0" t="s">
        <v>325</v>
      </c>
      <c r="D5084" s="0" t="n">
        <v>20180816</v>
      </c>
      <c r="E5084" s="0" t="s">
        <v>3295</v>
      </c>
      <c r="F5084" s="0" t="n">
        <v>25000</v>
      </c>
      <c r="G5084" s="0" t="n">
        <v>97.617</v>
      </c>
      <c r="H5084" s="0" t="n">
        <v>4.370783</v>
      </c>
      <c r="J5084" s="224" t="n">
        <f aca="false">ROUND(D5084/10000,0)</f>
        <v>2018</v>
      </c>
      <c r="K5084" s="224" t="n">
        <f aca="false">ROUND((D5084-J5084*10000)/100,0)</f>
        <v>8</v>
      </c>
      <c r="L5084" s="224" t="n">
        <f aca="false">D5084-J5084*10000-K5084*100</f>
        <v>16</v>
      </c>
      <c r="M5084" s="325" t="n">
        <f aca="false">DATE(J5084,K5084,L5084)</f>
        <v>43328</v>
      </c>
      <c r="N5084" s="222" t="n">
        <f aca="false">M5084+E5084</f>
        <v>43328.4987152778</v>
      </c>
      <c r="O5084" s="0" t="n">
        <v>97.617</v>
      </c>
      <c r="P5084" s="0" t="n">
        <v>4.370783</v>
      </c>
      <c r="Q5084" s="0" t="s">
        <v>289</v>
      </c>
    </row>
    <row r="5085" customFormat="false" ht="15" hidden="false" customHeight="false" outlineLevel="0" collapsed="false">
      <c r="A5085" s="0" t="s">
        <v>3020</v>
      </c>
      <c r="B5085" s="0" t="s">
        <v>289</v>
      </c>
      <c r="C5085" s="0" t="s">
        <v>325</v>
      </c>
      <c r="D5085" s="0" t="n">
        <v>20180816</v>
      </c>
      <c r="E5085" s="0" t="s">
        <v>1099</v>
      </c>
      <c r="F5085" s="0" t="n">
        <v>20000</v>
      </c>
      <c r="G5085" s="0" t="n">
        <v>97.537</v>
      </c>
      <c r="H5085" s="0" t="n">
        <v>4.385129</v>
      </c>
      <c r="J5085" s="224" t="n">
        <f aca="false">ROUND(D5085/10000,0)</f>
        <v>2018</v>
      </c>
      <c r="K5085" s="224" t="n">
        <f aca="false">ROUND((D5085-J5085*10000)/100,0)</f>
        <v>8</v>
      </c>
      <c r="L5085" s="224" t="n">
        <f aca="false">D5085-J5085*10000-K5085*100</f>
        <v>16</v>
      </c>
      <c r="M5085" s="325" t="n">
        <f aca="false">DATE(J5085,K5085,L5085)</f>
        <v>43328</v>
      </c>
      <c r="N5085" s="222" t="n">
        <f aca="false">M5085+E5085</f>
        <v>43328.5056365741</v>
      </c>
      <c r="O5085" s="0" t="n">
        <v>97.537</v>
      </c>
      <c r="P5085" s="0" t="n">
        <v>4.385129</v>
      </c>
      <c r="Q5085" s="0" t="s">
        <v>289</v>
      </c>
    </row>
    <row r="5086" customFormat="false" ht="15" hidden="false" customHeight="false" outlineLevel="0" collapsed="false">
      <c r="A5086" s="0" t="s">
        <v>3020</v>
      </c>
      <c r="B5086" s="0" t="s">
        <v>289</v>
      </c>
      <c r="C5086" s="0" t="s">
        <v>325</v>
      </c>
      <c r="D5086" s="0" t="n">
        <v>20180816</v>
      </c>
      <c r="E5086" s="0" t="s">
        <v>3296</v>
      </c>
      <c r="F5086" s="0" t="n">
        <v>20000</v>
      </c>
      <c r="G5086" s="0" t="n">
        <v>98.237</v>
      </c>
      <c r="H5086" s="0" t="n">
        <v>4.260061</v>
      </c>
      <c r="J5086" s="224" t="n">
        <f aca="false">ROUND(D5086/10000,0)</f>
        <v>2018</v>
      </c>
      <c r="K5086" s="224" t="n">
        <f aca="false">ROUND((D5086-J5086*10000)/100,0)</f>
        <v>8</v>
      </c>
      <c r="L5086" s="224" t="n">
        <f aca="false">D5086-J5086*10000-K5086*100</f>
        <v>16</v>
      </c>
      <c r="M5086" s="325" t="n">
        <f aca="false">DATE(J5086,K5086,L5086)</f>
        <v>43328</v>
      </c>
      <c r="N5086" s="222" t="n">
        <f aca="false">M5086+E5086</f>
        <v>43328.5057407407</v>
      </c>
      <c r="O5086" s="0" t="n">
        <v>98.237</v>
      </c>
      <c r="P5086" s="0" t="n">
        <v>4.260061</v>
      </c>
      <c r="Q5086" s="0" t="s">
        <v>289</v>
      </c>
    </row>
    <row r="5087" customFormat="false" ht="15" hidden="false" customHeight="false" outlineLevel="0" collapsed="false">
      <c r="A5087" s="0" t="s">
        <v>3020</v>
      </c>
      <c r="B5087" s="0" t="s">
        <v>289</v>
      </c>
      <c r="C5087" s="0" t="s">
        <v>325</v>
      </c>
      <c r="D5087" s="0" t="n">
        <v>20180816</v>
      </c>
      <c r="E5087" s="0" t="s">
        <v>3296</v>
      </c>
      <c r="F5087" s="0" t="n">
        <v>20000</v>
      </c>
      <c r="G5087" s="0" t="n">
        <v>97.537</v>
      </c>
      <c r="H5087" s="0" t="n">
        <v>4.385129</v>
      </c>
      <c r="J5087" s="224" t="n">
        <f aca="false">ROUND(D5087/10000,0)</f>
        <v>2018</v>
      </c>
      <c r="K5087" s="224" t="n">
        <f aca="false">ROUND((D5087-J5087*10000)/100,0)</f>
        <v>8</v>
      </c>
      <c r="L5087" s="224" t="n">
        <f aca="false">D5087-J5087*10000-K5087*100</f>
        <v>16</v>
      </c>
      <c r="M5087" s="325" t="n">
        <f aca="false">DATE(J5087,K5087,L5087)</f>
        <v>43328</v>
      </c>
      <c r="N5087" s="222" t="n">
        <f aca="false">M5087+E5087</f>
        <v>43328.5057407407</v>
      </c>
      <c r="O5087" s="0" t="n">
        <v>97.537</v>
      </c>
      <c r="P5087" s="0" t="n">
        <v>4.385129</v>
      </c>
      <c r="Q5087" s="0" t="s">
        <v>289</v>
      </c>
    </row>
    <row r="5088" customFormat="false" ht="15" hidden="false" customHeight="false" outlineLevel="0" collapsed="false">
      <c r="A5088" s="0" t="s">
        <v>3020</v>
      </c>
      <c r="B5088" s="0" t="s">
        <v>289</v>
      </c>
      <c r="C5088" s="0" t="s">
        <v>325</v>
      </c>
      <c r="D5088" s="0" t="n">
        <v>20180816</v>
      </c>
      <c r="E5088" s="0" t="s">
        <v>3296</v>
      </c>
      <c r="F5088" s="0" t="n">
        <v>20000</v>
      </c>
      <c r="G5088" s="0" t="n">
        <v>97.537</v>
      </c>
      <c r="H5088" s="0" t="n">
        <v>4.385129</v>
      </c>
      <c r="J5088" s="224" t="n">
        <f aca="false">ROUND(D5088/10000,0)</f>
        <v>2018</v>
      </c>
      <c r="K5088" s="224" t="n">
        <f aca="false">ROUND((D5088-J5088*10000)/100,0)</f>
        <v>8</v>
      </c>
      <c r="L5088" s="224" t="n">
        <f aca="false">D5088-J5088*10000-K5088*100</f>
        <v>16</v>
      </c>
      <c r="M5088" s="325" t="n">
        <f aca="false">DATE(J5088,K5088,L5088)</f>
        <v>43328</v>
      </c>
      <c r="N5088" s="222" t="n">
        <f aca="false">M5088+E5088</f>
        <v>43328.5057407407</v>
      </c>
      <c r="O5088" s="0" t="n">
        <v>97.537</v>
      </c>
      <c r="P5088" s="0" t="n">
        <v>4.385129</v>
      </c>
      <c r="Q5088" s="0" t="s">
        <v>289</v>
      </c>
    </row>
    <row r="5089" customFormat="false" ht="15" hidden="false" customHeight="false" outlineLevel="0" collapsed="false">
      <c r="A5089" s="0" t="s">
        <v>3020</v>
      </c>
      <c r="B5089" s="0" t="s">
        <v>289</v>
      </c>
      <c r="C5089" s="0" t="s">
        <v>325</v>
      </c>
      <c r="D5089" s="0" t="n">
        <v>20180816</v>
      </c>
      <c r="E5089" s="0" t="s">
        <v>3297</v>
      </c>
      <c r="F5089" s="0" t="n">
        <v>10000</v>
      </c>
      <c r="G5089" s="0" t="n">
        <v>97.551</v>
      </c>
      <c r="H5089" s="0" t="n">
        <v>4.382617</v>
      </c>
      <c r="J5089" s="224" t="n">
        <f aca="false">ROUND(D5089/10000,0)</f>
        <v>2018</v>
      </c>
      <c r="K5089" s="224" t="n">
        <f aca="false">ROUND((D5089-J5089*10000)/100,0)</f>
        <v>8</v>
      </c>
      <c r="L5089" s="224" t="n">
        <f aca="false">D5089-J5089*10000-K5089*100</f>
        <v>16</v>
      </c>
      <c r="M5089" s="325" t="n">
        <f aca="false">DATE(J5089,K5089,L5089)</f>
        <v>43328</v>
      </c>
      <c r="N5089" s="222" t="n">
        <f aca="false">M5089+E5089</f>
        <v>43328.5207291667</v>
      </c>
      <c r="O5089" s="0" t="n">
        <v>97.551</v>
      </c>
      <c r="P5089" s="0" t="n">
        <v>4.382617</v>
      </c>
      <c r="Q5089" s="0" t="s">
        <v>289</v>
      </c>
    </row>
    <row r="5090" customFormat="false" ht="15" hidden="false" customHeight="false" outlineLevel="0" collapsed="false">
      <c r="A5090" s="0" t="s">
        <v>3020</v>
      </c>
      <c r="B5090" s="0" t="s">
        <v>289</v>
      </c>
      <c r="C5090" s="0" t="s">
        <v>325</v>
      </c>
      <c r="D5090" s="0" t="n">
        <v>20180816</v>
      </c>
      <c r="E5090" s="0" t="s">
        <v>3298</v>
      </c>
      <c r="F5090" s="0" t="n">
        <v>10000</v>
      </c>
      <c r="G5090" s="0" t="n">
        <v>99.136</v>
      </c>
      <c r="H5090" s="0" t="n">
        <v>4.100949</v>
      </c>
      <c r="J5090" s="224" t="n">
        <f aca="false">ROUND(D5090/10000,0)</f>
        <v>2018</v>
      </c>
      <c r="K5090" s="224" t="n">
        <f aca="false">ROUND((D5090-J5090*10000)/100,0)</f>
        <v>8</v>
      </c>
      <c r="L5090" s="224" t="n">
        <f aca="false">D5090-J5090*10000-K5090*100</f>
        <v>16</v>
      </c>
      <c r="M5090" s="325" t="n">
        <f aca="false">DATE(J5090,K5090,L5090)</f>
        <v>43328</v>
      </c>
      <c r="N5090" s="222" t="n">
        <f aca="false">M5090+E5090</f>
        <v>43328.5207407407</v>
      </c>
      <c r="O5090" s="0" t="n">
        <v>99.136</v>
      </c>
      <c r="P5090" s="0" t="n">
        <v>4.100949</v>
      </c>
      <c r="Q5090" s="0" t="s">
        <v>289</v>
      </c>
    </row>
    <row r="5091" customFormat="false" ht="15" hidden="false" customHeight="false" outlineLevel="0" collapsed="false">
      <c r="A5091" s="0" t="s">
        <v>3020</v>
      </c>
      <c r="B5091" s="0" t="s">
        <v>289</v>
      </c>
      <c r="C5091" s="0" t="s">
        <v>325</v>
      </c>
      <c r="D5091" s="0" t="n">
        <v>20180816</v>
      </c>
      <c r="E5091" s="0" t="s">
        <v>3299</v>
      </c>
      <c r="F5091" s="0" t="n">
        <v>18000</v>
      </c>
      <c r="G5091" s="0" t="n">
        <v>97.62</v>
      </c>
      <c r="H5091" s="0" t="n">
        <v>4.370245</v>
      </c>
      <c r="J5091" s="224" t="n">
        <f aca="false">ROUND(D5091/10000,0)</f>
        <v>2018</v>
      </c>
      <c r="K5091" s="224" t="n">
        <f aca="false">ROUND((D5091-J5091*10000)/100,0)</f>
        <v>8</v>
      </c>
      <c r="L5091" s="224" t="n">
        <f aca="false">D5091-J5091*10000-K5091*100</f>
        <v>16</v>
      </c>
      <c r="M5091" s="325" t="n">
        <f aca="false">DATE(J5091,K5091,L5091)</f>
        <v>43328</v>
      </c>
      <c r="N5091" s="222" t="n">
        <f aca="false">M5091+E5091</f>
        <v>43328.6360763889</v>
      </c>
      <c r="O5091" s="0" t="n">
        <v>97.62</v>
      </c>
      <c r="P5091" s="0" t="n">
        <v>4.370245</v>
      </c>
      <c r="Q5091" s="0" t="s">
        <v>289</v>
      </c>
    </row>
    <row r="5092" customFormat="false" ht="15" hidden="false" customHeight="false" outlineLevel="0" collapsed="false">
      <c r="A5092" s="0" t="s">
        <v>3020</v>
      </c>
      <c r="B5092" s="0" t="s">
        <v>289</v>
      </c>
      <c r="C5092" s="0" t="s">
        <v>325</v>
      </c>
      <c r="D5092" s="0" t="n">
        <v>20180816</v>
      </c>
      <c r="E5092" s="0" t="s">
        <v>3299</v>
      </c>
      <c r="F5092" s="0" t="n">
        <v>18000</v>
      </c>
      <c r="G5092" s="0" t="n">
        <v>97.62</v>
      </c>
      <c r="H5092" s="0" t="n">
        <v>4.370245</v>
      </c>
      <c r="J5092" s="224" t="n">
        <f aca="false">ROUND(D5092/10000,0)</f>
        <v>2018</v>
      </c>
      <c r="K5092" s="224" t="n">
        <f aca="false">ROUND((D5092-J5092*10000)/100,0)</f>
        <v>8</v>
      </c>
      <c r="L5092" s="224" t="n">
        <f aca="false">D5092-J5092*10000-K5092*100</f>
        <v>16</v>
      </c>
      <c r="M5092" s="325" t="n">
        <f aca="false">DATE(J5092,K5092,L5092)</f>
        <v>43328</v>
      </c>
      <c r="N5092" s="222" t="n">
        <f aca="false">M5092+E5092</f>
        <v>43328.6360763889</v>
      </c>
      <c r="O5092" s="0" t="n">
        <v>97.62</v>
      </c>
      <c r="P5092" s="0" t="n">
        <v>4.370245</v>
      </c>
      <c r="Q5092" s="0" t="s">
        <v>289</v>
      </c>
    </row>
    <row r="5093" customFormat="false" ht="15" hidden="false" customHeight="false" outlineLevel="0" collapsed="false">
      <c r="A5093" s="0" t="s">
        <v>3020</v>
      </c>
      <c r="B5093" s="0" t="s">
        <v>289</v>
      </c>
      <c r="C5093" s="0" t="s">
        <v>325</v>
      </c>
      <c r="D5093" s="0" t="n">
        <v>20180816</v>
      </c>
      <c r="E5093" s="0" t="s">
        <v>399</v>
      </c>
      <c r="F5093" s="0" t="n">
        <v>50000</v>
      </c>
      <c r="G5093" s="0" t="n">
        <v>97.634</v>
      </c>
      <c r="H5093" s="0" t="n">
        <v>4.367736</v>
      </c>
      <c r="J5093" s="224" t="n">
        <f aca="false">ROUND(D5093/10000,0)</f>
        <v>2018</v>
      </c>
      <c r="K5093" s="224" t="n">
        <f aca="false">ROUND((D5093-J5093*10000)/100,0)</f>
        <v>8</v>
      </c>
      <c r="L5093" s="224" t="n">
        <f aca="false">D5093-J5093*10000-K5093*100</f>
        <v>16</v>
      </c>
      <c r="M5093" s="325" t="n">
        <f aca="false">DATE(J5093,K5093,L5093)</f>
        <v>43328</v>
      </c>
      <c r="N5093" s="222" t="n">
        <f aca="false">M5093+E5093</f>
        <v>43328.6546180556</v>
      </c>
      <c r="O5093" s="0" t="n">
        <v>97.634</v>
      </c>
      <c r="P5093" s="0" t="n">
        <v>4.367736</v>
      </c>
      <c r="Q5093" s="0" t="s">
        <v>289</v>
      </c>
    </row>
    <row r="5094" customFormat="false" ht="15" hidden="false" customHeight="false" outlineLevel="0" collapsed="false">
      <c r="A5094" s="0" t="s">
        <v>3020</v>
      </c>
      <c r="B5094" s="0" t="s">
        <v>289</v>
      </c>
      <c r="C5094" s="0" t="s">
        <v>325</v>
      </c>
      <c r="D5094" s="0" t="n">
        <v>20180816</v>
      </c>
      <c r="E5094" s="0" t="s">
        <v>399</v>
      </c>
      <c r="F5094" s="0" t="n">
        <v>50000</v>
      </c>
      <c r="G5094" s="0" t="n">
        <v>97.634</v>
      </c>
      <c r="H5094" s="0" t="n">
        <v>4.367736</v>
      </c>
      <c r="J5094" s="224" t="n">
        <f aca="false">ROUND(D5094/10000,0)</f>
        <v>2018</v>
      </c>
      <c r="K5094" s="224" t="n">
        <f aca="false">ROUND((D5094-J5094*10000)/100,0)</f>
        <v>8</v>
      </c>
      <c r="L5094" s="224" t="n">
        <f aca="false">D5094-J5094*10000-K5094*100</f>
        <v>16</v>
      </c>
      <c r="M5094" s="325" t="n">
        <f aca="false">DATE(J5094,K5094,L5094)</f>
        <v>43328</v>
      </c>
      <c r="N5094" s="222" t="n">
        <f aca="false">M5094+E5094</f>
        <v>43328.6546180556</v>
      </c>
      <c r="O5094" s="0" t="n">
        <v>97.634</v>
      </c>
      <c r="P5094" s="0" t="n">
        <v>4.367736</v>
      </c>
      <c r="Q5094" s="0" t="s">
        <v>289</v>
      </c>
    </row>
    <row r="5095" customFormat="false" ht="15" hidden="false" customHeight="false" outlineLevel="0" collapsed="false">
      <c r="A5095" s="0" t="s">
        <v>3020</v>
      </c>
      <c r="B5095" s="0" t="s">
        <v>289</v>
      </c>
      <c r="C5095" s="0" t="s">
        <v>325</v>
      </c>
      <c r="D5095" s="0" t="n">
        <v>20180816</v>
      </c>
      <c r="E5095" s="0" t="s">
        <v>3300</v>
      </c>
      <c r="F5095" s="0" t="n">
        <v>50000</v>
      </c>
      <c r="G5095" s="0" t="n">
        <v>97.634</v>
      </c>
      <c r="H5095" s="0" t="n">
        <v>4.367736</v>
      </c>
      <c r="J5095" s="224" t="n">
        <f aca="false">ROUND(D5095/10000,0)</f>
        <v>2018</v>
      </c>
      <c r="K5095" s="224" t="n">
        <f aca="false">ROUND((D5095-J5095*10000)/100,0)</f>
        <v>8</v>
      </c>
      <c r="L5095" s="224" t="n">
        <f aca="false">D5095-J5095*10000-K5095*100</f>
        <v>16</v>
      </c>
      <c r="M5095" s="325" t="n">
        <f aca="false">DATE(J5095,K5095,L5095)</f>
        <v>43328</v>
      </c>
      <c r="N5095" s="222" t="n">
        <f aca="false">M5095+E5095</f>
        <v>43328.6550810185</v>
      </c>
      <c r="O5095" s="0" t="n">
        <v>97.634</v>
      </c>
      <c r="P5095" s="0" t="n">
        <v>4.367736</v>
      </c>
      <c r="Q5095" s="0" t="s">
        <v>289</v>
      </c>
    </row>
    <row r="5096" customFormat="false" ht="15" hidden="false" customHeight="false" outlineLevel="0" collapsed="false">
      <c r="A5096" s="0" t="s">
        <v>3020</v>
      </c>
      <c r="B5096" s="0" t="s">
        <v>289</v>
      </c>
      <c r="C5096" s="0" t="s">
        <v>325</v>
      </c>
      <c r="D5096" s="0" t="n">
        <v>20180816</v>
      </c>
      <c r="E5096" s="0" t="s">
        <v>3300</v>
      </c>
      <c r="F5096" s="0" t="n">
        <v>50000</v>
      </c>
      <c r="G5096" s="0" t="n">
        <v>97.634</v>
      </c>
      <c r="H5096" s="0" t="n">
        <v>4.367736</v>
      </c>
      <c r="J5096" s="224" t="n">
        <f aca="false">ROUND(D5096/10000,0)</f>
        <v>2018</v>
      </c>
      <c r="K5096" s="224" t="n">
        <f aca="false">ROUND((D5096-J5096*10000)/100,0)</f>
        <v>8</v>
      </c>
      <c r="L5096" s="224" t="n">
        <f aca="false">D5096-J5096*10000-K5096*100</f>
        <v>16</v>
      </c>
      <c r="M5096" s="325" t="n">
        <f aca="false">DATE(J5096,K5096,L5096)</f>
        <v>43328</v>
      </c>
      <c r="N5096" s="222" t="n">
        <f aca="false">M5096+E5096</f>
        <v>43328.6550810185</v>
      </c>
      <c r="O5096" s="0" t="n">
        <v>97.634</v>
      </c>
      <c r="P5096" s="0" t="n">
        <v>4.367736</v>
      </c>
      <c r="Q5096" s="0" t="s">
        <v>289</v>
      </c>
    </row>
    <row r="5097" customFormat="false" ht="15" hidden="false" customHeight="false" outlineLevel="0" collapsed="false">
      <c r="A5097" s="0" t="s">
        <v>3020</v>
      </c>
      <c r="B5097" s="0" t="s">
        <v>289</v>
      </c>
      <c r="C5097" s="0" t="s">
        <v>325</v>
      </c>
      <c r="D5097" s="0" t="n">
        <v>20180816</v>
      </c>
      <c r="E5097" s="0" t="s">
        <v>3301</v>
      </c>
      <c r="F5097" s="0" t="n">
        <v>100000</v>
      </c>
      <c r="G5097" s="0" t="n">
        <v>97.634</v>
      </c>
      <c r="H5097" s="0" t="n">
        <v>4.367736</v>
      </c>
      <c r="J5097" s="224" t="n">
        <f aca="false">ROUND(D5097/10000,0)</f>
        <v>2018</v>
      </c>
      <c r="K5097" s="224" t="n">
        <f aca="false">ROUND((D5097-J5097*10000)/100,0)</f>
        <v>8</v>
      </c>
      <c r="L5097" s="224" t="n">
        <f aca="false">D5097-J5097*10000-K5097*100</f>
        <v>16</v>
      </c>
      <c r="M5097" s="325" t="n">
        <f aca="false">DATE(J5097,K5097,L5097)</f>
        <v>43328</v>
      </c>
      <c r="N5097" s="222" t="n">
        <f aca="false">M5097+E5097</f>
        <v>43328.6591319444</v>
      </c>
      <c r="O5097" s="0" t="n">
        <v>97.634</v>
      </c>
      <c r="P5097" s="0" t="n">
        <v>4.367736</v>
      </c>
      <c r="Q5097" s="0" t="s">
        <v>289</v>
      </c>
    </row>
    <row r="5098" customFormat="false" ht="15" hidden="false" customHeight="false" outlineLevel="0" collapsed="false">
      <c r="A5098" s="0" t="s">
        <v>3020</v>
      </c>
      <c r="B5098" s="0" t="s">
        <v>289</v>
      </c>
      <c r="C5098" s="0" t="s">
        <v>325</v>
      </c>
      <c r="D5098" s="0" t="n">
        <v>20180816</v>
      </c>
      <c r="E5098" s="0" t="s">
        <v>3301</v>
      </c>
      <c r="F5098" s="0" t="n">
        <v>100000</v>
      </c>
      <c r="G5098" s="0" t="n">
        <v>97.634</v>
      </c>
      <c r="H5098" s="0" t="n">
        <v>4.367736</v>
      </c>
      <c r="J5098" s="224" t="n">
        <f aca="false">ROUND(D5098/10000,0)</f>
        <v>2018</v>
      </c>
      <c r="K5098" s="224" t="n">
        <f aca="false">ROUND((D5098-J5098*10000)/100,0)</f>
        <v>8</v>
      </c>
      <c r="L5098" s="224" t="n">
        <f aca="false">D5098-J5098*10000-K5098*100</f>
        <v>16</v>
      </c>
      <c r="M5098" s="325" t="n">
        <f aca="false">DATE(J5098,K5098,L5098)</f>
        <v>43328</v>
      </c>
      <c r="N5098" s="222" t="n">
        <f aca="false">M5098+E5098</f>
        <v>43328.6591319444</v>
      </c>
      <c r="O5098" s="0" t="n">
        <v>97.634</v>
      </c>
      <c r="P5098" s="0" t="n">
        <v>4.367736</v>
      </c>
      <c r="Q5098" s="0" t="s">
        <v>289</v>
      </c>
    </row>
    <row r="5099" customFormat="false" ht="15" hidden="false" customHeight="false" outlineLevel="0" collapsed="false">
      <c r="A5099" s="0" t="s">
        <v>3020</v>
      </c>
      <c r="B5099" s="0" t="s">
        <v>289</v>
      </c>
      <c r="C5099" s="0" t="s">
        <v>325</v>
      </c>
      <c r="D5099" s="0" t="n">
        <v>20180816</v>
      </c>
      <c r="E5099" s="0" t="s">
        <v>3302</v>
      </c>
      <c r="F5099" s="0" t="n">
        <v>150000</v>
      </c>
      <c r="G5099" s="0" t="n">
        <v>97.45</v>
      </c>
      <c r="H5099" s="0" t="n">
        <v>4.400746</v>
      </c>
      <c r="J5099" s="224" t="n">
        <f aca="false">ROUND(D5099/10000,0)</f>
        <v>2018</v>
      </c>
      <c r="K5099" s="224" t="n">
        <f aca="false">ROUND((D5099-J5099*10000)/100,0)</f>
        <v>8</v>
      </c>
      <c r="L5099" s="224" t="n">
        <f aca="false">D5099-J5099*10000-K5099*100</f>
        <v>16</v>
      </c>
      <c r="M5099" s="325" t="n">
        <f aca="false">DATE(J5099,K5099,L5099)</f>
        <v>43328</v>
      </c>
      <c r="N5099" s="222" t="n">
        <f aca="false">M5099+E5099</f>
        <v>43328.665775463</v>
      </c>
      <c r="O5099" s="0" t="n">
        <v>97.45</v>
      </c>
      <c r="P5099" s="0" t="n">
        <v>4.400746</v>
      </c>
      <c r="Q5099" s="0" t="s">
        <v>289</v>
      </c>
    </row>
    <row r="5100" customFormat="false" ht="15" hidden="false" customHeight="false" outlineLevel="0" collapsed="false">
      <c r="A5100" s="0" t="s">
        <v>3020</v>
      </c>
      <c r="B5100" s="0" t="s">
        <v>289</v>
      </c>
      <c r="C5100" s="0" t="s">
        <v>325</v>
      </c>
      <c r="D5100" s="0" t="n">
        <v>20180816</v>
      </c>
      <c r="E5100" s="0" t="s">
        <v>3303</v>
      </c>
      <c r="F5100" s="0" t="n">
        <v>150000</v>
      </c>
      <c r="G5100" s="0" t="n">
        <v>97.45</v>
      </c>
      <c r="H5100" s="0" t="n">
        <v>4.400746</v>
      </c>
      <c r="J5100" s="224" t="n">
        <f aca="false">ROUND(D5100/10000,0)</f>
        <v>2018</v>
      </c>
      <c r="K5100" s="224" t="n">
        <f aca="false">ROUND((D5100-J5100*10000)/100,0)</f>
        <v>8</v>
      </c>
      <c r="L5100" s="224" t="n">
        <f aca="false">D5100-J5100*10000-K5100*100</f>
        <v>16</v>
      </c>
      <c r="M5100" s="325" t="n">
        <f aca="false">DATE(J5100,K5100,L5100)</f>
        <v>43328</v>
      </c>
      <c r="N5100" s="222" t="n">
        <f aca="false">M5100+E5100</f>
        <v>43328.6659375</v>
      </c>
      <c r="O5100" s="0" t="n">
        <v>97.45</v>
      </c>
      <c r="P5100" s="0" t="n">
        <v>4.400746</v>
      </c>
      <c r="Q5100" s="0" t="s">
        <v>289</v>
      </c>
    </row>
    <row r="5101" customFormat="false" ht="15" hidden="false" customHeight="false" outlineLevel="0" collapsed="false">
      <c r="A5101" s="0" t="s">
        <v>3020</v>
      </c>
      <c r="B5101" s="0" t="s">
        <v>289</v>
      </c>
      <c r="C5101" s="0" t="s">
        <v>325</v>
      </c>
      <c r="D5101" s="0" t="n">
        <v>20180816</v>
      </c>
      <c r="E5101" s="0" t="s">
        <v>3304</v>
      </c>
      <c r="F5101" s="0" t="n">
        <v>25000</v>
      </c>
      <c r="G5101" s="0" t="n">
        <v>97.4153</v>
      </c>
      <c r="H5101" s="0" t="n">
        <v>4.406979</v>
      </c>
      <c r="J5101" s="224" t="n">
        <f aca="false">ROUND(D5101/10000,0)</f>
        <v>2018</v>
      </c>
      <c r="K5101" s="224" t="n">
        <f aca="false">ROUND((D5101-J5101*10000)/100,0)</f>
        <v>8</v>
      </c>
      <c r="L5101" s="224" t="n">
        <f aca="false">D5101-J5101*10000-K5101*100</f>
        <v>16</v>
      </c>
      <c r="M5101" s="325" t="n">
        <f aca="false">DATE(J5101,K5101,L5101)</f>
        <v>43328</v>
      </c>
      <c r="N5101" s="222" t="n">
        <f aca="false">M5101+E5101</f>
        <v>43328.6659490741</v>
      </c>
      <c r="O5101" s="0" t="n">
        <v>97.4153</v>
      </c>
      <c r="P5101" s="0" t="n">
        <v>4.406979</v>
      </c>
      <c r="Q5101" s="0" t="s">
        <v>289</v>
      </c>
    </row>
    <row r="5102" customFormat="false" ht="15" hidden="false" customHeight="false" outlineLevel="0" collapsed="false">
      <c r="A5102" s="0" t="s">
        <v>3020</v>
      </c>
      <c r="B5102" s="0" t="s">
        <v>289</v>
      </c>
      <c r="C5102" s="0" t="s">
        <v>325</v>
      </c>
      <c r="D5102" s="0" t="n">
        <v>20180816</v>
      </c>
      <c r="E5102" s="0" t="s">
        <v>3305</v>
      </c>
      <c r="F5102" s="0" t="n">
        <v>25000</v>
      </c>
      <c r="G5102" s="0" t="n">
        <v>97.4153</v>
      </c>
      <c r="H5102" s="0" t="n">
        <v>4.406979</v>
      </c>
      <c r="J5102" s="224" t="n">
        <f aca="false">ROUND(D5102/10000,0)</f>
        <v>2018</v>
      </c>
      <c r="K5102" s="224" t="n">
        <f aca="false">ROUND((D5102-J5102*10000)/100,0)</f>
        <v>8</v>
      </c>
      <c r="L5102" s="224" t="n">
        <f aca="false">D5102-J5102*10000-K5102*100</f>
        <v>16</v>
      </c>
      <c r="M5102" s="325" t="n">
        <f aca="false">DATE(J5102,K5102,L5102)</f>
        <v>43328</v>
      </c>
      <c r="N5102" s="222" t="n">
        <f aca="false">M5102+E5102</f>
        <v>43328.6661111111</v>
      </c>
      <c r="O5102" s="0" t="n">
        <v>97.4153</v>
      </c>
      <c r="P5102" s="0" t="n">
        <v>4.406979</v>
      </c>
      <c r="Q5102" s="0" t="s">
        <v>289</v>
      </c>
    </row>
    <row r="5103" customFormat="false" ht="15" hidden="false" customHeight="false" outlineLevel="0" collapsed="false">
      <c r="A5103" s="0" t="s">
        <v>3020</v>
      </c>
      <c r="B5103" s="0" t="s">
        <v>289</v>
      </c>
      <c r="C5103" s="0" t="s">
        <v>325</v>
      </c>
      <c r="D5103" s="0" t="n">
        <v>20180816</v>
      </c>
      <c r="E5103" s="0" t="s">
        <v>3306</v>
      </c>
      <c r="F5103" s="0" t="n">
        <v>50000</v>
      </c>
      <c r="G5103" s="0" t="n">
        <v>97.634</v>
      </c>
      <c r="H5103" s="0" t="n">
        <v>4.367736</v>
      </c>
      <c r="J5103" s="224" t="n">
        <f aca="false">ROUND(D5103/10000,0)</f>
        <v>2018</v>
      </c>
      <c r="K5103" s="224" t="n">
        <f aca="false">ROUND((D5103-J5103*10000)/100,0)</f>
        <v>8</v>
      </c>
      <c r="L5103" s="224" t="n">
        <f aca="false">D5103-J5103*10000-K5103*100</f>
        <v>16</v>
      </c>
      <c r="M5103" s="325" t="n">
        <f aca="false">DATE(J5103,K5103,L5103)</f>
        <v>43328</v>
      </c>
      <c r="N5103" s="222" t="n">
        <f aca="false">M5103+E5103</f>
        <v>43328.6667708333</v>
      </c>
      <c r="O5103" s="0" t="n">
        <v>97.634</v>
      </c>
      <c r="P5103" s="0" t="n">
        <v>4.367736</v>
      </c>
      <c r="Q5103" s="0" t="s">
        <v>289</v>
      </c>
    </row>
    <row r="5104" customFormat="false" ht="15" hidden="false" customHeight="false" outlineLevel="0" collapsed="false">
      <c r="A5104" s="0" t="s">
        <v>3020</v>
      </c>
      <c r="B5104" s="0" t="s">
        <v>289</v>
      </c>
      <c r="C5104" s="0" t="s">
        <v>325</v>
      </c>
      <c r="D5104" s="0" t="n">
        <v>20180816</v>
      </c>
      <c r="E5104" s="0" t="s">
        <v>3306</v>
      </c>
      <c r="F5104" s="0" t="n">
        <v>50000</v>
      </c>
      <c r="G5104" s="0" t="n">
        <v>97.634</v>
      </c>
      <c r="H5104" s="0" t="n">
        <v>4.367736</v>
      </c>
      <c r="J5104" s="224" t="n">
        <f aca="false">ROUND(D5104/10000,0)</f>
        <v>2018</v>
      </c>
      <c r="K5104" s="224" t="n">
        <f aca="false">ROUND((D5104-J5104*10000)/100,0)</f>
        <v>8</v>
      </c>
      <c r="L5104" s="224" t="n">
        <f aca="false">D5104-J5104*10000-K5104*100</f>
        <v>16</v>
      </c>
      <c r="M5104" s="325" t="n">
        <f aca="false">DATE(J5104,K5104,L5104)</f>
        <v>43328</v>
      </c>
      <c r="N5104" s="222" t="n">
        <f aca="false">M5104+E5104</f>
        <v>43328.6667708333</v>
      </c>
      <c r="O5104" s="0" t="n">
        <v>97.634</v>
      </c>
      <c r="P5104" s="0" t="n">
        <v>4.367736</v>
      </c>
      <c r="Q5104" s="0" t="s">
        <v>289</v>
      </c>
    </row>
    <row r="5105" customFormat="false" ht="15" hidden="false" customHeight="false" outlineLevel="0" collapsed="false">
      <c r="A5105" s="0" t="s">
        <v>3020</v>
      </c>
      <c r="B5105" s="0" t="s">
        <v>289</v>
      </c>
      <c r="C5105" s="0" t="s">
        <v>325</v>
      </c>
      <c r="D5105" s="0" t="n">
        <v>20180816</v>
      </c>
      <c r="E5105" s="0" t="s">
        <v>3307</v>
      </c>
      <c r="F5105" s="0" t="n">
        <v>15000</v>
      </c>
      <c r="G5105" s="0" t="n">
        <v>97.58</v>
      </c>
      <c r="H5105" s="0" t="n">
        <v>4.377416</v>
      </c>
      <c r="J5105" s="224" t="n">
        <f aca="false">ROUND(D5105/10000,0)</f>
        <v>2018</v>
      </c>
      <c r="K5105" s="224" t="n">
        <f aca="false">ROUND((D5105-J5105*10000)/100,0)</f>
        <v>8</v>
      </c>
      <c r="L5105" s="224" t="n">
        <f aca="false">D5105-J5105*10000-K5105*100</f>
        <v>16</v>
      </c>
      <c r="M5105" s="325" t="n">
        <f aca="false">DATE(J5105,K5105,L5105)</f>
        <v>43328</v>
      </c>
      <c r="N5105" s="222" t="n">
        <f aca="false">M5105+E5105</f>
        <v>43328.6708449074</v>
      </c>
      <c r="O5105" s="0" t="n">
        <v>97.58</v>
      </c>
      <c r="P5105" s="0" t="n">
        <v>4.377416</v>
      </c>
      <c r="Q5105" s="0" t="s">
        <v>289</v>
      </c>
    </row>
    <row r="5106" customFormat="false" ht="15" hidden="false" customHeight="false" outlineLevel="0" collapsed="false">
      <c r="A5106" s="0" t="s">
        <v>3020</v>
      </c>
      <c r="B5106" s="0" t="s">
        <v>289</v>
      </c>
      <c r="C5106" s="0" t="s">
        <v>325</v>
      </c>
      <c r="D5106" s="0" t="n">
        <v>20180816</v>
      </c>
      <c r="E5106" s="0" t="s">
        <v>3307</v>
      </c>
      <c r="F5106" s="0" t="n">
        <v>15000</v>
      </c>
      <c r="G5106" s="0" t="n">
        <v>99.165</v>
      </c>
      <c r="H5106" s="0" t="n">
        <v>4.095844</v>
      </c>
      <c r="J5106" s="224" t="n">
        <f aca="false">ROUND(D5106/10000,0)</f>
        <v>2018</v>
      </c>
      <c r="K5106" s="224" t="n">
        <f aca="false">ROUND((D5106-J5106*10000)/100,0)</f>
        <v>8</v>
      </c>
      <c r="L5106" s="224" t="n">
        <f aca="false">D5106-J5106*10000-K5106*100</f>
        <v>16</v>
      </c>
      <c r="M5106" s="325" t="n">
        <f aca="false">DATE(J5106,K5106,L5106)</f>
        <v>43328</v>
      </c>
      <c r="N5106" s="222" t="n">
        <f aca="false">M5106+E5106</f>
        <v>43328.6708449074</v>
      </c>
      <c r="O5106" s="0" t="n">
        <v>99.165</v>
      </c>
      <c r="P5106" s="0" t="n">
        <v>4.095844</v>
      </c>
      <c r="Q5106" s="0" t="s">
        <v>289</v>
      </c>
    </row>
    <row r="5107" customFormat="false" ht="15" hidden="false" customHeight="false" outlineLevel="0" collapsed="false">
      <c r="A5107" s="0" t="s">
        <v>3020</v>
      </c>
      <c r="B5107" s="0" t="s">
        <v>289</v>
      </c>
      <c r="C5107" s="0" t="s">
        <v>325</v>
      </c>
      <c r="D5107" s="0" t="n">
        <v>20180816</v>
      </c>
      <c r="E5107" s="0" t="s">
        <v>3308</v>
      </c>
      <c r="F5107" s="0" t="s">
        <v>575</v>
      </c>
      <c r="G5107" s="0" t="n">
        <v>97.355</v>
      </c>
      <c r="H5107" s="0" t="n">
        <v>4.417817</v>
      </c>
      <c r="J5107" s="224" t="n">
        <f aca="false">ROUND(D5107/10000,0)</f>
        <v>2018</v>
      </c>
      <c r="K5107" s="224" t="n">
        <f aca="false">ROUND((D5107-J5107*10000)/100,0)</f>
        <v>8</v>
      </c>
      <c r="L5107" s="224" t="n">
        <f aca="false">D5107-J5107*10000-K5107*100</f>
        <v>16</v>
      </c>
      <c r="M5107" s="325" t="n">
        <f aca="false">DATE(J5107,K5107,L5107)</f>
        <v>43328</v>
      </c>
      <c r="N5107" s="222" t="n">
        <f aca="false">M5107+E5107</f>
        <v>43328.6875578704</v>
      </c>
      <c r="O5107" s="0" t="n">
        <v>97.355</v>
      </c>
      <c r="P5107" s="0" t="n">
        <v>4.417817</v>
      </c>
      <c r="Q5107" s="0" t="s">
        <v>289</v>
      </c>
    </row>
    <row r="5108" customFormat="false" ht="15" hidden="false" customHeight="false" outlineLevel="0" collapsed="false">
      <c r="A5108" s="0" t="s">
        <v>3020</v>
      </c>
      <c r="B5108" s="0" t="s">
        <v>289</v>
      </c>
      <c r="C5108" s="0" t="s">
        <v>325</v>
      </c>
      <c r="D5108" s="0" t="n">
        <v>20180817</v>
      </c>
      <c r="E5108" s="0" t="s">
        <v>3309</v>
      </c>
      <c r="F5108" s="0" t="n">
        <v>10000</v>
      </c>
      <c r="G5108" s="0" t="n">
        <v>97.703</v>
      </c>
      <c r="H5108" s="0" t="n">
        <v>4.355541</v>
      </c>
      <c r="J5108" s="224" t="n">
        <f aca="false">ROUND(D5108/10000,0)</f>
        <v>2018</v>
      </c>
      <c r="K5108" s="224" t="n">
        <f aca="false">ROUND((D5108-J5108*10000)/100,0)</f>
        <v>8</v>
      </c>
      <c r="L5108" s="224" t="n">
        <f aca="false">D5108-J5108*10000-K5108*100</f>
        <v>17</v>
      </c>
      <c r="M5108" s="325" t="n">
        <f aca="false">DATE(J5108,K5108,L5108)</f>
        <v>43329</v>
      </c>
      <c r="N5108" s="222" t="n">
        <f aca="false">M5108+E5108</f>
        <v>43329.3835532407</v>
      </c>
      <c r="O5108" s="0" t="n">
        <v>97.703</v>
      </c>
      <c r="P5108" s="0" t="n">
        <v>4.355541</v>
      </c>
      <c r="Q5108" s="0" t="s">
        <v>289</v>
      </c>
    </row>
    <row r="5109" customFormat="false" ht="15" hidden="false" customHeight="false" outlineLevel="0" collapsed="false">
      <c r="A5109" s="0" t="s">
        <v>3020</v>
      </c>
      <c r="B5109" s="0" t="s">
        <v>289</v>
      </c>
      <c r="C5109" s="0" t="s">
        <v>325</v>
      </c>
      <c r="D5109" s="0" t="n">
        <v>20180817</v>
      </c>
      <c r="E5109" s="0" t="s">
        <v>3309</v>
      </c>
      <c r="F5109" s="0" t="n">
        <v>10000</v>
      </c>
      <c r="G5109" s="0" t="n">
        <v>97.803</v>
      </c>
      <c r="H5109" s="0" t="n">
        <v>4.337639</v>
      </c>
      <c r="J5109" s="224" t="n">
        <f aca="false">ROUND(D5109/10000,0)</f>
        <v>2018</v>
      </c>
      <c r="K5109" s="224" t="n">
        <f aca="false">ROUND((D5109-J5109*10000)/100,0)</f>
        <v>8</v>
      </c>
      <c r="L5109" s="224" t="n">
        <f aca="false">D5109-J5109*10000-K5109*100</f>
        <v>17</v>
      </c>
      <c r="M5109" s="325" t="n">
        <f aca="false">DATE(J5109,K5109,L5109)</f>
        <v>43329</v>
      </c>
      <c r="N5109" s="222" t="n">
        <f aca="false">M5109+E5109</f>
        <v>43329.3835532407</v>
      </c>
      <c r="O5109" s="0" t="n">
        <v>97.803</v>
      </c>
      <c r="P5109" s="0" t="n">
        <v>4.337639</v>
      </c>
      <c r="Q5109" s="0" t="s">
        <v>289</v>
      </c>
    </row>
    <row r="5110" customFormat="false" ht="15" hidden="false" customHeight="false" outlineLevel="0" collapsed="false">
      <c r="A5110" s="0" t="s">
        <v>3020</v>
      </c>
      <c r="B5110" s="0" t="s">
        <v>289</v>
      </c>
      <c r="C5110" s="0" t="s">
        <v>325</v>
      </c>
      <c r="D5110" s="0" t="n">
        <v>20180817</v>
      </c>
      <c r="E5110" s="0" t="s">
        <v>3309</v>
      </c>
      <c r="F5110" s="0" t="n">
        <v>10000</v>
      </c>
      <c r="G5110" s="0" t="n">
        <v>97.703</v>
      </c>
      <c r="H5110" s="0" t="n">
        <v>4.355541</v>
      </c>
      <c r="J5110" s="224" t="n">
        <f aca="false">ROUND(D5110/10000,0)</f>
        <v>2018</v>
      </c>
      <c r="K5110" s="224" t="n">
        <f aca="false">ROUND((D5110-J5110*10000)/100,0)</f>
        <v>8</v>
      </c>
      <c r="L5110" s="224" t="n">
        <f aca="false">D5110-J5110*10000-K5110*100</f>
        <v>17</v>
      </c>
      <c r="M5110" s="325" t="n">
        <f aca="false">DATE(J5110,K5110,L5110)</f>
        <v>43329</v>
      </c>
      <c r="N5110" s="222" t="n">
        <f aca="false">M5110+E5110</f>
        <v>43329.3835532407</v>
      </c>
      <c r="O5110" s="0" t="n">
        <v>97.703</v>
      </c>
      <c r="P5110" s="0" t="n">
        <v>4.355541</v>
      </c>
      <c r="Q5110" s="0" t="s">
        <v>289</v>
      </c>
    </row>
    <row r="5111" customFormat="false" ht="15" hidden="false" customHeight="false" outlineLevel="0" collapsed="false">
      <c r="A5111" s="0" t="s">
        <v>3020</v>
      </c>
      <c r="B5111" s="0" t="s">
        <v>289</v>
      </c>
      <c r="C5111" s="0" t="s">
        <v>325</v>
      </c>
      <c r="D5111" s="0" t="n">
        <v>20180817</v>
      </c>
      <c r="E5111" s="0" t="s">
        <v>3310</v>
      </c>
      <c r="F5111" s="0" t="n">
        <v>500000</v>
      </c>
      <c r="G5111" s="0" t="n">
        <v>97.7</v>
      </c>
      <c r="H5111" s="0" t="n">
        <v>4.356079</v>
      </c>
      <c r="J5111" s="224" t="n">
        <f aca="false">ROUND(D5111/10000,0)</f>
        <v>2018</v>
      </c>
      <c r="K5111" s="224" t="n">
        <f aca="false">ROUND((D5111-J5111*10000)/100,0)</f>
        <v>8</v>
      </c>
      <c r="L5111" s="224" t="n">
        <f aca="false">D5111-J5111*10000-K5111*100</f>
        <v>17</v>
      </c>
      <c r="M5111" s="325" t="n">
        <f aca="false">DATE(J5111,K5111,L5111)</f>
        <v>43329</v>
      </c>
      <c r="N5111" s="222" t="n">
        <f aca="false">M5111+E5111</f>
        <v>43329.3840046296</v>
      </c>
      <c r="O5111" s="0" t="n">
        <v>97.7</v>
      </c>
      <c r="P5111" s="0" t="n">
        <v>4.356079</v>
      </c>
      <c r="Q5111" s="0" t="s">
        <v>289</v>
      </c>
    </row>
    <row r="5112" customFormat="false" ht="15" hidden="false" customHeight="false" outlineLevel="0" collapsed="false">
      <c r="A5112" s="0" t="s">
        <v>3020</v>
      </c>
      <c r="B5112" s="0" t="s">
        <v>289</v>
      </c>
      <c r="C5112" s="0" t="s">
        <v>325</v>
      </c>
      <c r="D5112" s="0" t="n">
        <v>20180817</v>
      </c>
      <c r="E5112" s="0" t="s">
        <v>3310</v>
      </c>
      <c r="F5112" s="0" t="n">
        <v>25000</v>
      </c>
      <c r="G5112" s="0" t="n">
        <v>97.7</v>
      </c>
      <c r="H5112" s="0" t="n">
        <v>4.356079</v>
      </c>
      <c r="J5112" s="224" t="n">
        <f aca="false">ROUND(D5112/10000,0)</f>
        <v>2018</v>
      </c>
      <c r="K5112" s="224" t="n">
        <f aca="false">ROUND((D5112-J5112*10000)/100,0)</f>
        <v>8</v>
      </c>
      <c r="L5112" s="224" t="n">
        <f aca="false">D5112-J5112*10000-K5112*100</f>
        <v>17</v>
      </c>
      <c r="M5112" s="325" t="n">
        <f aca="false">DATE(J5112,K5112,L5112)</f>
        <v>43329</v>
      </c>
      <c r="N5112" s="222" t="n">
        <f aca="false">M5112+E5112</f>
        <v>43329.3840046296</v>
      </c>
      <c r="O5112" s="0" t="n">
        <v>97.7</v>
      </c>
      <c r="P5112" s="0" t="n">
        <v>4.356079</v>
      </c>
      <c r="Q5112" s="0" t="s">
        <v>289</v>
      </c>
    </row>
    <row r="5113" customFormat="false" ht="15" hidden="false" customHeight="false" outlineLevel="0" collapsed="false">
      <c r="A5113" s="0" t="s">
        <v>3020</v>
      </c>
      <c r="B5113" s="0" t="s">
        <v>289</v>
      </c>
      <c r="C5113" s="0" t="s">
        <v>325</v>
      </c>
      <c r="D5113" s="0" t="n">
        <v>20180817</v>
      </c>
      <c r="E5113" s="0" t="s">
        <v>3310</v>
      </c>
      <c r="F5113" s="0" t="n">
        <v>25000</v>
      </c>
      <c r="G5113" s="0" t="n">
        <v>97.7</v>
      </c>
      <c r="H5113" s="0" t="n">
        <v>4.356079</v>
      </c>
      <c r="J5113" s="224" t="n">
        <f aca="false">ROUND(D5113/10000,0)</f>
        <v>2018</v>
      </c>
      <c r="K5113" s="224" t="n">
        <f aca="false">ROUND((D5113-J5113*10000)/100,0)</f>
        <v>8</v>
      </c>
      <c r="L5113" s="224" t="n">
        <f aca="false">D5113-J5113*10000-K5113*100</f>
        <v>17</v>
      </c>
      <c r="M5113" s="325" t="n">
        <f aca="false">DATE(J5113,K5113,L5113)</f>
        <v>43329</v>
      </c>
      <c r="N5113" s="222" t="n">
        <f aca="false">M5113+E5113</f>
        <v>43329.3840046296</v>
      </c>
      <c r="O5113" s="0" t="n">
        <v>97.7</v>
      </c>
      <c r="P5113" s="0" t="n">
        <v>4.356079</v>
      </c>
      <c r="Q5113" s="0" t="s">
        <v>289</v>
      </c>
    </row>
    <row r="5114" customFormat="false" ht="15" hidden="false" customHeight="false" outlineLevel="0" collapsed="false">
      <c r="A5114" s="0" t="s">
        <v>3020</v>
      </c>
      <c r="B5114" s="0" t="s">
        <v>289</v>
      </c>
      <c r="C5114" s="0" t="s">
        <v>325</v>
      </c>
      <c r="D5114" s="0" t="n">
        <v>20180817</v>
      </c>
      <c r="E5114" s="0" t="s">
        <v>3310</v>
      </c>
      <c r="F5114" s="0" t="n">
        <v>25000</v>
      </c>
      <c r="G5114" s="0" t="n">
        <v>97.7</v>
      </c>
      <c r="H5114" s="0" t="n">
        <v>4.356079</v>
      </c>
      <c r="J5114" s="224" t="n">
        <f aca="false">ROUND(D5114/10000,0)</f>
        <v>2018</v>
      </c>
      <c r="K5114" s="224" t="n">
        <f aca="false">ROUND((D5114-J5114*10000)/100,0)</f>
        <v>8</v>
      </c>
      <c r="L5114" s="224" t="n">
        <f aca="false">D5114-J5114*10000-K5114*100</f>
        <v>17</v>
      </c>
      <c r="M5114" s="325" t="n">
        <f aca="false">DATE(J5114,K5114,L5114)</f>
        <v>43329</v>
      </c>
      <c r="N5114" s="222" t="n">
        <f aca="false">M5114+E5114</f>
        <v>43329.3840046296</v>
      </c>
      <c r="O5114" s="0" t="n">
        <v>97.7</v>
      </c>
      <c r="P5114" s="0" t="n">
        <v>4.356079</v>
      </c>
      <c r="Q5114" s="0" t="s">
        <v>289</v>
      </c>
    </row>
    <row r="5115" customFormat="false" ht="15" hidden="false" customHeight="false" outlineLevel="0" collapsed="false">
      <c r="A5115" s="0" t="s">
        <v>3020</v>
      </c>
      <c r="B5115" s="0" t="s">
        <v>289</v>
      </c>
      <c r="C5115" s="0" t="s">
        <v>325</v>
      </c>
      <c r="D5115" s="0" t="n">
        <v>20180817</v>
      </c>
      <c r="E5115" s="0" t="s">
        <v>3310</v>
      </c>
      <c r="F5115" s="0" t="n">
        <v>25000</v>
      </c>
      <c r="G5115" s="0" t="n">
        <v>97.7</v>
      </c>
      <c r="H5115" s="0" t="n">
        <v>4.356079</v>
      </c>
      <c r="J5115" s="224" t="n">
        <f aca="false">ROUND(D5115/10000,0)</f>
        <v>2018</v>
      </c>
      <c r="K5115" s="224" t="n">
        <f aca="false">ROUND((D5115-J5115*10000)/100,0)</f>
        <v>8</v>
      </c>
      <c r="L5115" s="224" t="n">
        <f aca="false">D5115-J5115*10000-K5115*100</f>
        <v>17</v>
      </c>
      <c r="M5115" s="325" t="n">
        <f aca="false">DATE(J5115,K5115,L5115)</f>
        <v>43329</v>
      </c>
      <c r="N5115" s="222" t="n">
        <f aca="false">M5115+E5115</f>
        <v>43329.3840046296</v>
      </c>
      <c r="O5115" s="0" t="n">
        <v>97.7</v>
      </c>
      <c r="P5115" s="0" t="n">
        <v>4.356079</v>
      </c>
      <c r="Q5115" s="0" t="s">
        <v>289</v>
      </c>
    </row>
    <row r="5116" customFormat="false" ht="15" hidden="false" customHeight="false" outlineLevel="0" collapsed="false">
      <c r="A5116" s="0" t="s">
        <v>3020</v>
      </c>
      <c r="B5116" s="0" t="s">
        <v>289</v>
      </c>
      <c r="C5116" s="0" t="s">
        <v>325</v>
      </c>
      <c r="D5116" s="0" t="n">
        <v>20180817</v>
      </c>
      <c r="E5116" s="0" t="s">
        <v>3310</v>
      </c>
      <c r="F5116" s="0" t="n">
        <v>25000</v>
      </c>
      <c r="G5116" s="0" t="n">
        <v>97.7</v>
      </c>
      <c r="H5116" s="0" t="n">
        <v>4.356079</v>
      </c>
      <c r="J5116" s="224" t="n">
        <f aca="false">ROUND(D5116/10000,0)</f>
        <v>2018</v>
      </c>
      <c r="K5116" s="224" t="n">
        <f aca="false">ROUND((D5116-J5116*10000)/100,0)</f>
        <v>8</v>
      </c>
      <c r="L5116" s="224" t="n">
        <f aca="false">D5116-J5116*10000-K5116*100</f>
        <v>17</v>
      </c>
      <c r="M5116" s="325" t="n">
        <f aca="false">DATE(J5116,K5116,L5116)</f>
        <v>43329</v>
      </c>
      <c r="N5116" s="222" t="n">
        <f aca="false">M5116+E5116</f>
        <v>43329.3840046296</v>
      </c>
      <c r="O5116" s="0" t="n">
        <v>97.7</v>
      </c>
      <c r="P5116" s="0" t="n">
        <v>4.356079</v>
      </c>
      <c r="Q5116" s="0" t="s">
        <v>289</v>
      </c>
    </row>
    <row r="5117" customFormat="false" ht="15" hidden="false" customHeight="false" outlineLevel="0" collapsed="false">
      <c r="A5117" s="0" t="s">
        <v>3020</v>
      </c>
      <c r="B5117" s="0" t="s">
        <v>289</v>
      </c>
      <c r="C5117" s="0" t="s">
        <v>325</v>
      </c>
      <c r="D5117" s="0" t="n">
        <v>20180817</v>
      </c>
      <c r="E5117" s="0" t="s">
        <v>3310</v>
      </c>
      <c r="F5117" s="0" t="n">
        <v>25000</v>
      </c>
      <c r="G5117" s="0" t="n">
        <v>97.7</v>
      </c>
      <c r="H5117" s="0" t="n">
        <v>4.356079</v>
      </c>
      <c r="J5117" s="224" t="n">
        <f aca="false">ROUND(D5117/10000,0)</f>
        <v>2018</v>
      </c>
      <c r="K5117" s="224" t="n">
        <f aca="false">ROUND((D5117-J5117*10000)/100,0)</f>
        <v>8</v>
      </c>
      <c r="L5117" s="224" t="n">
        <f aca="false">D5117-J5117*10000-K5117*100</f>
        <v>17</v>
      </c>
      <c r="M5117" s="325" t="n">
        <f aca="false">DATE(J5117,K5117,L5117)</f>
        <v>43329</v>
      </c>
      <c r="N5117" s="222" t="n">
        <f aca="false">M5117+E5117</f>
        <v>43329.3840046296</v>
      </c>
      <c r="O5117" s="0" t="n">
        <v>97.7</v>
      </c>
      <c r="P5117" s="0" t="n">
        <v>4.356079</v>
      </c>
      <c r="Q5117" s="0" t="s">
        <v>289</v>
      </c>
    </row>
    <row r="5118" customFormat="false" ht="15" hidden="false" customHeight="false" outlineLevel="0" collapsed="false">
      <c r="A5118" s="0" t="s">
        <v>3020</v>
      </c>
      <c r="B5118" s="0" t="s">
        <v>289</v>
      </c>
      <c r="C5118" s="0" t="s">
        <v>325</v>
      </c>
      <c r="D5118" s="0" t="n">
        <v>20180817</v>
      </c>
      <c r="E5118" s="0" t="s">
        <v>3310</v>
      </c>
      <c r="F5118" s="0" t="n">
        <v>25000</v>
      </c>
      <c r="G5118" s="0" t="n">
        <v>97.7</v>
      </c>
      <c r="H5118" s="0" t="n">
        <v>4.356079</v>
      </c>
      <c r="J5118" s="224" t="n">
        <f aca="false">ROUND(D5118/10000,0)</f>
        <v>2018</v>
      </c>
      <c r="K5118" s="224" t="n">
        <f aca="false">ROUND((D5118-J5118*10000)/100,0)</f>
        <v>8</v>
      </c>
      <c r="L5118" s="224" t="n">
        <f aca="false">D5118-J5118*10000-K5118*100</f>
        <v>17</v>
      </c>
      <c r="M5118" s="325" t="n">
        <f aca="false">DATE(J5118,K5118,L5118)</f>
        <v>43329</v>
      </c>
      <c r="N5118" s="222" t="n">
        <f aca="false">M5118+E5118</f>
        <v>43329.3840046296</v>
      </c>
      <c r="O5118" s="0" t="n">
        <v>97.7</v>
      </c>
      <c r="P5118" s="0" t="n">
        <v>4.356079</v>
      </c>
      <c r="Q5118" s="0" t="s">
        <v>289</v>
      </c>
    </row>
    <row r="5119" customFormat="false" ht="15" hidden="false" customHeight="false" outlineLevel="0" collapsed="false">
      <c r="A5119" s="0" t="s">
        <v>3020</v>
      </c>
      <c r="B5119" s="0" t="s">
        <v>289</v>
      </c>
      <c r="C5119" s="0" t="s">
        <v>325</v>
      </c>
      <c r="D5119" s="0" t="n">
        <v>20180817</v>
      </c>
      <c r="E5119" s="0" t="s">
        <v>3310</v>
      </c>
      <c r="F5119" s="0" t="n">
        <v>25000</v>
      </c>
      <c r="G5119" s="0" t="n">
        <v>97.7</v>
      </c>
      <c r="H5119" s="0" t="n">
        <v>4.356079</v>
      </c>
      <c r="J5119" s="224" t="n">
        <f aca="false">ROUND(D5119/10000,0)</f>
        <v>2018</v>
      </c>
      <c r="K5119" s="224" t="n">
        <f aca="false">ROUND((D5119-J5119*10000)/100,0)</f>
        <v>8</v>
      </c>
      <c r="L5119" s="224" t="n">
        <f aca="false">D5119-J5119*10000-K5119*100</f>
        <v>17</v>
      </c>
      <c r="M5119" s="325" t="n">
        <f aca="false">DATE(J5119,K5119,L5119)</f>
        <v>43329</v>
      </c>
      <c r="N5119" s="222" t="n">
        <f aca="false">M5119+E5119</f>
        <v>43329.3840046296</v>
      </c>
      <c r="O5119" s="0" t="n">
        <v>97.7</v>
      </c>
      <c r="P5119" s="0" t="n">
        <v>4.356079</v>
      </c>
      <c r="Q5119" s="0" t="s">
        <v>289</v>
      </c>
    </row>
    <row r="5120" customFormat="false" ht="15" hidden="false" customHeight="false" outlineLevel="0" collapsed="false">
      <c r="A5120" s="0" t="s">
        <v>3020</v>
      </c>
      <c r="B5120" s="0" t="s">
        <v>289</v>
      </c>
      <c r="C5120" s="0" t="s">
        <v>325</v>
      </c>
      <c r="D5120" s="0" t="n">
        <v>20180817</v>
      </c>
      <c r="E5120" s="0" t="s">
        <v>3310</v>
      </c>
      <c r="F5120" s="0" t="n">
        <v>25000</v>
      </c>
      <c r="G5120" s="0" t="n">
        <v>97.7</v>
      </c>
      <c r="H5120" s="0" t="n">
        <v>4.356079</v>
      </c>
      <c r="J5120" s="224" t="n">
        <f aca="false">ROUND(D5120/10000,0)</f>
        <v>2018</v>
      </c>
      <c r="K5120" s="224" t="n">
        <f aca="false">ROUND((D5120-J5120*10000)/100,0)</f>
        <v>8</v>
      </c>
      <c r="L5120" s="224" t="n">
        <f aca="false">D5120-J5120*10000-K5120*100</f>
        <v>17</v>
      </c>
      <c r="M5120" s="325" t="n">
        <f aca="false">DATE(J5120,K5120,L5120)</f>
        <v>43329</v>
      </c>
      <c r="N5120" s="222" t="n">
        <f aca="false">M5120+E5120</f>
        <v>43329.3840046296</v>
      </c>
      <c r="O5120" s="0" t="n">
        <v>97.7</v>
      </c>
      <c r="P5120" s="0" t="n">
        <v>4.356079</v>
      </c>
      <c r="Q5120" s="0" t="s">
        <v>289</v>
      </c>
    </row>
    <row r="5121" customFormat="false" ht="15" hidden="false" customHeight="false" outlineLevel="0" collapsed="false">
      <c r="A5121" s="0" t="s">
        <v>3020</v>
      </c>
      <c r="B5121" s="0" t="s">
        <v>289</v>
      </c>
      <c r="C5121" s="0" t="s">
        <v>325</v>
      </c>
      <c r="D5121" s="0" t="n">
        <v>20180817</v>
      </c>
      <c r="E5121" s="0" t="s">
        <v>3310</v>
      </c>
      <c r="F5121" s="0" t="n">
        <v>175000</v>
      </c>
      <c r="G5121" s="0" t="n">
        <v>97.7</v>
      </c>
      <c r="H5121" s="0" t="n">
        <v>4.356079</v>
      </c>
      <c r="J5121" s="224" t="n">
        <f aca="false">ROUND(D5121/10000,0)</f>
        <v>2018</v>
      </c>
      <c r="K5121" s="224" t="n">
        <f aca="false">ROUND((D5121-J5121*10000)/100,0)</f>
        <v>8</v>
      </c>
      <c r="L5121" s="224" t="n">
        <f aca="false">D5121-J5121*10000-K5121*100</f>
        <v>17</v>
      </c>
      <c r="M5121" s="325" t="n">
        <f aca="false">DATE(J5121,K5121,L5121)</f>
        <v>43329</v>
      </c>
      <c r="N5121" s="222" t="n">
        <f aca="false">M5121+E5121</f>
        <v>43329.3840046296</v>
      </c>
      <c r="O5121" s="0" t="n">
        <v>97.7</v>
      </c>
      <c r="P5121" s="0" t="n">
        <v>4.356079</v>
      </c>
      <c r="Q5121" s="0" t="s">
        <v>289</v>
      </c>
    </row>
    <row r="5122" customFormat="false" ht="15" hidden="false" customHeight="false" outlineLevel="0" collapsed="false">
      <c r="A5122" s="0" t="s">
        <v>3020</v>
      </c>
      <c r="B5122" s="0" t="s">
        <v>289</v>
      </c>
      <c r="C5122" s="0" t="s">
        <v>325</v>
      </c>
      <c r="D5122" s="0" t="n">
        <v>20180817</v>
      </c>
      <c r="E5122" s="0" t="s">
        <v>3310</v>
      </c>
      <c r="F5122" s="0" t="n">
        <v>25000</v>
      </c>
      <c r="G5122" s="0" t="n">
        <v>97.7</v>
      </c>
      <c r="H5122" s="0" t="n">
        <v>4.356079</v>
      </c>
      <c r="J5122" s="224" t="n">
        <f aca="false">ROUND(D5122/10000,0)</f>
        <v>2018</v>
      </c>
      <c r="K5122" s="224" t="n">
        <f aca="false">ROUND((D5122-J5122*10000)/100,0)</f>
        <v>8</v>
      </c>
      <c r="L5122" s="224" t="n">
        <f aca="false">D5122-J5122*10000-K5122*100</f>
        <v>17</v>
      </c>
      <c r="M5122" s="325" t="n">
        <f aca="false">DATE(J5122,K5122,L5122)</f>
        <v>43329</v>
      </c>
      <c r="N5122" s="222" t="n">
        <f aca="false">M5122+E5122</f>
        <v>43329.3840046296</v>
      </c>
      <c r="O5122" s="0" t="n">
        <v>97.7</v>
      </c>
      <c r="P5122" s="0" t="n">
        <v>4.356079</v>
      </c>
      <c r="Q5122" s="0" t="s">
        <v>289</v>
      </c>
    </row>
    <row r="5123" customFormat="false" ht="15" hidden="false" customHeight="false" outlineLevel="0" collapsed="false">
      <c r="A5123" s="0" t="s">
        <v>3020</v>
      </c>
      <c r="B5123" s="0" t="s">
        <v>289</v>
      </c>
      <c r="C5123" s="0" t="s">
        <v>325</v>
      </c>
      <c r="D5123" s="0" t="n">
        <v>20180817</v>
      </c>
      <c r="E5123" s="0" t="s">
        <v>3310</v>
      </c>
      <c r="F5123" s="0" t="n">
        <v>25000</v>
      </c>
      <c r="G5123" s="0" t="n">
        <v>97.7</v>
      </c>
      <c r="H5123" s="0" t="n">
        <v>4.356079</v>
      </c>
      <c r="J5123" s="224" t="n">
        <f aca="false">ROUND(D5123/10000,0)</f>
        <v>2018</v>
      </c>
      <c r="K5123" s="224" t="n">
        <f aca="false">ROUND((D5123-J5123*10000)/100,0)</f>
        <v>8</v>
      </c>
      <c r="L5123" s="224" t="n">
        <f aca="false">D5123-J5123*10000-K5123*100</f>
        <v>17</v>
      </c>
      <c r="M5123" s="325" t="n">
        <f aca="false">DATE(J5123,K5123,L5123)</f>
        <v>43329</v>
      </c>
      <c r="N5123" s="222" t="n">
        <f aca="false">M5123+E5123</f>
        <v>43329.3840046296</v>
      </c>
      <c r="O5123" s="0" t="n">
        <v>97.7</v>
      </c>
      <c r="P5123" s="0" t="n">
        <v>4.356079</v>
      </c>
      <c r="Q5123" s="0" t="s">
        <v>289</v>
      </c>
    </row>
    <row r="5124" customFormat="false" ht="15" hidden="false" customHeight="false" outlineLevel="0" collapsed="false">
      <c r="A5124" s="0" t="s">
        <v>3020</v>
      </c>
      <c r="B5124" s="0" t="s">
        <v>289</v>
      </c>
      <c r="C5124" s="0" t="s">
        <v>325</v>
      </c>
      <c r="D5124" s="0" t="n">
        <v>20180817</v>
      </c>
      <c r="E5124" s="0" t="s">
        <v>3310</v>
      </c>
      <c r="F5124" s="0" t="n">
        <v>25000</v>
      </c>
      <c r="G5124" s="0" t="n">
        <v>97.7</v>
      </c>
      <c r="H5124" s="0" t="n">
        <v>4.356079</v>
      </c>
      <c r="J5124" s="224" t="n">
        <f aca="false">ROUND(D5124/10000,0)</f>
        <v>2018</v>
      </c>
      <c r="K5124" s="224" t="n">
        <f aca="false">ROUND((D5124-J5124*10000)/100,0)</f>
        <v>8</v>
      </c>
      <c r="L5124" s="224" t="n">
        <f aca="false">D5124-J5124*10000-K5124*100</f>
        <v>17</v>
      </c>
      <c r="M5124" s="325" t="n">
        <f aca="false">DATE(J5124,K5124,L5124)</f>
        <v>43329</v>
      </c>
      <c r="N5124" s="222" t="n">
        <f aca="false">M5124+E5124</f>
        <v>43329.3840046296</v>
      </c>
      <c r="O5124" s="0" t="n">
        <v>97.7</v>
      </c>
      <c r="P5124" s="0" t="n">
        <v>4.356079</v>
      </c>
      <c r="Q5124" s="0" t="s">
        <v>289</v>
      </c>
    </row>
    <row r="5125" customFormat="false" ht="15" hidden="false" customHeight="false" outlineLevel="0" collapsed="false">
      <c r="A5125" s="0" t="s">
        <v>3020</v>
      </c>
      <c r="B5125" s="0" t="s">
        <v>289</v>
      </c>
      <c r="C5125" s="0" t="s">
        <v>325</v>
      </c>
      <c r="D5125" s="0" t="n">
        <v>20180817</v>
      </c>
      <c r="E5125" s="0" t="s">
        <v>3310</v>
      </c>
      <c r="F5125" s="0" t="n">
        <v>25000</v>
      </c>
      <c r="G5125" s="0" t="n">
        <v>97.7</v>
      </c>
      <c r="H5125" s="0" t="n">
        <v>4.356079</v>
      </c>
      <c r="J5125" s="224" t="n">
        <f aca="false">ROUND(D5125/10000,0)</f>
        <v>2018</v>
      </c>
      <c r="K5125" s="224" t="n">
        <f aca="false">ROUND((D5125-J5125*10000)/100,0)</f>
        <v>8</v>
      </c>
      <c r="L5125" s="224" t="n">
        <f aca="false">D5125-J5125*10000-K5125*100</f>
        <v>17</v>
      </c>
      <c r="M5125" s="325" t="n">
        <f aca="false">DATE(J5125,K5125,L5125)</f>
        <v>43329</v>
      </c>
      <c r="N5125" s="222" t="n">
        <f aca="false">M5125+E5125</f>
        <v>43329.3840046296</v>
      </c>
      <c r="O5125" s="0" t="n">
        <v>97.7</v>
      </c>
      <c r="P5125" s="0" t="n">
        <v>4.356079</v>
      </c>
      <c r="Q5125" s="0" t="s">
        <v>289</v>
      </c>
    </row>
    <row r="5126" customFormat="false" ht="15" hidden="false" customHeight="false" outlineLevel="0" collapsed="false">
      <c r="A5126" s="0" t="s">
        <v>3020</v>
      </c>
      <c r="B5126" s="0" t="s">
        <v>289</v>
      </c>
      <c r="C5126" s="0" t="s">
        <v>325</v>
      </c>
      <c r="D5126" s="0" t="n">
        <v>20180817</v>
      </c>
      <c r="E5126" s="0" t="s">
        <v>2032</v>
      </c>
      <c r="F5126" s="0" t="n">
        <v>100000</v>
      </c>
      <c r="G5126" s="0" t="n">
        <v>97.695</v>
      </c>
      <c r="H5126" s="0" t="n">
        <v>4.356974</v>
      </c>
      <c r="J5126" s="224" t="n">
        <f aca="false">ROUND(D5126/10000,0)</f>
        <v>2018</v>
      </c>
      <c r="K5126" s="224" t="n">
        <f aca="false">ROUND((D5126-J5126*10000)/100,0)</f>
        <v>8</v>
      </c>
      <c r="L5126" s="224" t="n">
        <f aca="false">D5126-J5126*10000-K5126*100</f>
        <v>17</v>
      </c>
      <c r="M5126" s="325" t="n">
        <f aca="false">DATE(J5126,K5126,L5126)</f>
        <v>43329</v>
      </c>
      <c r="N5126" s="222" t="n">
        <f aca="false">M5126+E5126</f>
        <v>43329.3959375</v>
      </c>
      <c r="O5126" s="0" t="n">
        <v>97.695</v>
      </c>
      <c r="P5126" s="0" t="n">
        <v>4.356974</v>
      </c>
      <c r="Q5126" s="0" t="s">
        <v>289</v>
      </c>
    </row>
    <row r="5127" customFormat="false" ht="15" hidden="false" customHeight="false" outlineLevel="0" collapsed="false">
      <c r="A5127" s="0" t="s">
        <v>3020</v>
      </c>
      <c r="B5127" s="0" t="s">
        <v>289</v>
      </c>
      <c r="C5127" s="0" t="s">
        <v>325</v>
      </c>
      <c r="D5127" s="0" t="n">
        <v>20180817</v>
      </c>
      <c r="E5127" s="0" t="s">
        <v>3311</v>
      </c>
      <c r="F5127" s="0" t="n">
        <v>100000</v>
      </c>
      <c r="G5127" s="0" t="n">
        <v>97.7275</v>
      </c>
      <c r="H5127" s="0" t="n">
        <v>4.351153</v>
      </c>
      <c r="J5127" s="224" t="n">
        <f aca="false">ROUND(D5127/10000,0)</f>
        <v>2018</v>
      </c>
      <c r="K5127" s="224" t="n">
        <f aca="false">ROUND((D5127-J5127*10000)/100,0)</f>
        <v>8</v>
      </c>
      <c r="L5127" s="224" t="n">
        <f aca="false">D5127-J5127*10000-K5127*100</f>
        <v>17</v>
      </c>
      <c r="M5127" s="325" t="n">
        <f aca="false">DATE(J5127,K5127,L5127)</f>
        <v>43329</v>
      </c>
      <c r="N5127" s="222" t="n">
        <f aca="false">M5127+E5127</f>
        <v>43329.3959490741</v>
      </c>
      <c r="O5127" s="0" t="n">
        <v>97.7275</v>
      </c>
      <c r="P5127" s="0" t="n">
        <v>4.351153</v>
      </c>
      <c r="Q5127" s="0" t="s">
        <v>289</v>
      </c>
    </row>
    <row r="5128" customFormat="false" ht="15" hidden="false" customHeight="false" outlineLevel="0" collapsed="false">
      <c r="A5128" s="0" t="s">
        <v>3020</v>
      </c>
      <c r="B5128" s="0" t="s">
        <v>289</v>
      </c>
      <c r="C5128" s="0" t="s">
        <v>325</v>
      </c>
      <c r="D5128" s="0" t="n">
        <v>20180817</v>
      </c>
      <c r="E5128" s="0" t="s">
        <v>3311</v>
      </c>
      <c r="F5128" s="0" t="n">
        <v>100000</v>
      </c>
      <c r="G5128" s="0" t="n">
        <v>97.695</v>
      </c>
      <c r="H5128" s="0" t="n">
        <v>4.356974</v>
      </c>
      <c r="J5128" s="224" t="n">
        <f aca="false">ROUND(D5128/10000,0)</f>
        <v>2018</v>
      </c>
      <c r="K5128" s="224" t="n">
        <f aca="false">ROUND((D5128-J5128*10000)/100,0)</f>
        <v>8</v>
      </c>
      <c r="L5128" s="224" t="n">
        <f aca="false">D5128-J5128*10000-K5128*100</f>
        <v>17</v>
      </c>
      <c r="M5128" s="325" t="n">
        <f aca="false">DATE(J5128,K5128,L5128)</f>
        <v>43329</v>
      </c>
      <c r="N5128" s="222" t="n">
        <f aca="false">M5128+E5128</f>
        <v>43329.3959490741</v>
      </c>
      <c r="O5128" s="0" t="n">
        <v>97.695</v>
      </c>
      <c r="P5128" s="0" t="n">
        <v>4.356974</v>
      </c>
      <c r="Q5128" s="0" t="s">
        <v>289</v>
      </c>
    </row>
    <row r="5129" customFormat="false" ht="15" hidden="false" customHeight="false" outlineLevel="0" collapsed="false">
      <c r="A5129" s="0" t="s">
        <v>3020</v>
      </c>
      <c r="B5129" s="0" t="s">
        <v>289</v>
      </c>
      <c r="C5129" s="0" t="s">
        <v>325</v>
      </c>
      <c r="D5129" s="0" t="n">
        <v>20180817</v>
      </c>
      <c r="E5129" s="0" t="s">
        <v>3312</v>
      </c>
      <c r="F5129" s="0" t="n">
        <v>650000</v>
      </c>
      <c r="G5129" s="0" t="n">
        <v>97.578</v>
      </c>
      <c r="H5129" s="0" t="n">
        <v>4.377949</v>
      </c>
      <c r="J5129" s="224" t="n">
        <f aca="false">ROUND(D5129/10000,0)</f>
        <v>2018</v>
      </c>
      <c r="K5129" s="224" t="n">
        <f aca="false">ROUND((D5129-J5129*10000)/100,0)</f>
        <v>8</v>
      </c>
      <c r="L5129" s="224" t="n">
        <f aca="false">D5129-J5129*10000-K5129*100</f>
        <v>17</v>
      </c>
      <c r="M5129" s="325" t="n">
        <f aca="false">DATE(J5129,K5129,L5129)</f>
        <v>43329</v>
      </c>
      <c r="N5129" s="222" t="n">
        <f aca="false">M5129+E5129</f>
        <v>43329.4003935185</v>
      </c>
      <c r="O5129" s="0" t="n">
        <v>97.578</v>
      </c>
      <c r="P5129" s="0" t="n">
        <v>4.377949</v>
      </c>
      <c r="Q5129" s="0" t="s">
        <v>289</v>
      </c>
    </row>
    <row r="5130" customFormat="false" ht="15" hidden="false" customHeight="false" outlineLevel="0" collapsed="false">
      <c r="A5130" s="0" t="s">
        <v>3020</v>
      </c>
      <c r="B5130" s="0" t="s">
        <v>289</v>
      </c>
      <c r="C5130" s="0" t="s">
        <v>325</v>
      </c>
      <c r="D5130" s="0" t="n">
        <v>20180817</v>
      </c>
      <c r="E5130" s="0" t="s">
        <v>3312</v>
      </c>
      <c r="F5130" s="0" t="n">
        <v>25000</v>
      </c>
      <c r="G5130" s="0" t="n">
        <v>97.578</v>
      </c>
      <c r="H5130" s="0" t="n">
        <v>4.377949</v>
      </c>
      <c r="J5130" s="224" t="n">
        <f aca="false">ROUND(D5130/10000,0)</f>
        <v>2018</v>
      </c>
      <c r="K5130" s="224" t="n">
        <f aca="false">ROUND((D5130-J5130*10000)/100,0)</f>
        <v>8</v>
      </c>
      <c r="L5130" s="224" t="n">
        <f aca="false">D5130-J5130*10000-K5130*100</f>
        <v>17</v>
      </c>
      <c r="M5130" s="325" t="n">
        <f aca="false">DATE(J5130,K5130,L5130)</f>
        <v>43329</v>
      </c>
      <c r="N5130" s="222" t="n">
        <f aca="false">M5130+E5130</f>
        <v>43329.4003935185</v>
      </c>
      <c r="O5130" s="0" t="n">
        <v>97.578</v>
      </c>
      <c r="P5130" s="0" t="n">
        <v>4.377949</v>
      </c>
      <c r="Q5130" s="0" t="s">
        <v>289</v>
      </c>
    </row>
    <row r="5131" customFormat="false" ht="15" hidden="false" customHeight="false" outlineLevel="0" collapsed="false">
      <c r="A5131" s="0" t="s">
        <v>3020</v>
      </c>
      <c r="B5131" s="0" t="s">
        <v>289</v>
      </c>
      <c r="C5131" s="0" t="s">
        <v>325</v>
      </c>
      <c r="D5131" s="0" t="n">
        <v>20180817</v>
      </c>
      <c r="E5131" s="0" t="s">
        <v>3312</v>
      </c>
      <c r="F5131" s="0" t="n">
        <v>25000</v>
      </c>
      <c r="G5131" s="0" t="n">
        <v>97.578</v>
      </c>
      <c r="H5131" s="0" t="n">
        <v>4.377949</v>
      </c>
      <c r="J5131" s="224" t="n">
        <f aca="false">ROUND(D5131/10000,0)</f>
        <v>2018</v>
      </c>
      <c r="K5131" s="224" t="n">
        <f aca="false">ROUND((D5131-J5131*10000)/100,0)</f>
        <v>8</v>
      </c>
      <c r="L5131" s="224" t="n">
        <f aca="false">D5131-J5131*10000-K5131*100</f>
        <v>17</v>
      </c>
      <c r="M5131" s="325" t="n">
        <f aca="false">DATE(J5131,K5131,L5131)</f>
        <v>43329</v>
      </c>
      <c r="N5131" s="222" t="n">
        <f aca="false">M5131+E5131</f>
        <v>43329.4003935185</v>
      </c>
      <c r="O5131" s="0" t="n">
        <v>97.578</v>
      </c>
      <c r="P5131" s="0" t="n">
        <v>4.377949</v>
      </c>
      <c r="Q5131" s="0" t="s">
        <v>289</v>
      </c>
    </row>
    <row r="5132" customFormat="false" ht="15" hidden="false" customHeight="false" outlineLevel="0" collapsed="false">
      <c r="A5132" s="0" t="s">
        <v>3020</v>
      </c>
      <c r="B5132" s="0" t="s">
        <v>289</v>
      </c>
      <c r="C5132" s="0" t="s">
        <v>325</v>
      </c>
      <c r="D5132" s="0" t="n">
        <v>20180817</v>
      </c>
      <c r="E5132" s="0" t="s">
        <v>3312</v>
      </c>
      <c r="F5132" s="0" t="n">
        <v>25000</v>
      </c>
      <c r="G5132" s="0" t="n">
        <v>97.578</v>
      </c>
      <c r="H5132" s="0" t="n">
        <v>4.377949</v>
      </c>
      <c r="J5132" s="224" t="n">
        <f aca="false">ROUND(D5132/10000,0)</f>
        <v>2018</v>
      </c>
      <c r="K5132" s="224" t="n">
        <f aca="false">ROUND((D5132-J5132*10000)/100,0)</f>
        <v>8</v>
      </c>
      <c r="L5132" s="224" t="n">
        <f aca="false">D5132-J5132*10000-K5132*100</f>
        <v>17</v>
      </c>
      <c r="M5132" s="325" t="n">
        <f aca="false">DATE(J5132,K5132,L5132)</f>
        <v>43329</v>
      </c>
      <c r="N5132" s="222" t="n">
        <f aca="false">M5132+E5132</f>
        <v>43329.4003935185</v>
      </c>
      <c r="O5132" s="0" t="n">
        <v>97.578</v>
      </c>
      <c r="P5132" s="0" t="n">
        <v>4.377949</v>
      </c>
      <c r="Q5132" s="0" t="s">
        <v>289</v>
      </c>
    </row>
    <row r="5133" customFormat="false" ht="15" hidden="false" customHeight="false" outlineLevel="0" collapsed="false">
      <c r="A5133" s="0" t="s">
        <v>3020</v>
      </c>
      <c r="B5133" s="0" t="s">
        <v>289</v>
      </c>
      <c r="C5133" s="0" t="s">
        <v>325</v>
      </c>
      <c r="D5133" s="0" t="n">
        <v>20180817</v>
      </c>
      <c r="E5133" s="0" t="s">
        <v>3312</v>
      </c>
      <c r="F5133" s="0" t="n">
        <v>25000</v>
      </c>
      <c r="G5133" s="0" t="n">
        <v>97.578</v>
      </c>
      <c r="H5133" s="0" t="n">
        <v>4.377949</v>
      </c>
      <c r="J5133" s="224" t="n">
        <f aca="false">ROUND(D5133/10000,0)</f>
        <v>2018</v>
      </c>
      <c r="K5133" s="224" t="n">
        <f aca="false">ROUND((D5133-J5133*10000)/100,0)</f>
        <v>8</v>
      </c>
      <c r="L5133" s="224" t="n">
        <f aca="false">D5133-J5133*10000-K5133*100</f>
        <v>17</v>
      </c>
      <c r="M5133" s="325" t="n">
        <f aca="false">DATE(J5133,K5133,L5133)</f>
        <v>43329</v>
      </c>
      <c r="N5133" s="222" t="n">
        <f aca="false">M5133+E5133</f>
        <v>43329.4003935185</v>
      </c>
      <c r="O5133" s="0" t="n">
        <v>97.578</v>
      </c>
      <c r="P5133" s="0" t="n">
        <v>4.377949</v>
      </c>
      <c r="Q5133" s="0" t="s">
        <v>289</v>
      </c>
    </row>
    <row r="5134" customFormat="false" ht="15" hidden="false" customHeight="false" outlineLevel="0" collapsed="false">
      <c r="A5134" s="0" t="s">
        <v>3020</v>
      </c>
      <c r="B5134" s="0" t="s">
        <v>289</v>
      </c>
      <c r="C5134" s="0" t="s">
        <v>325</v>
      </c>
      <c r="D5134" s="0" t="n">
        <v>20180817</v>
      </c>
      <c r="E5134" s="0" t="s">
        <v>3312</v>
      </c>
      <c r="F5134" s="0" t="n">
        <v>25000</v>
      </c>
      <c r="G5134" s="0" t="n">
        <v>97.578</v>
      </c>
      <c r="H5134" s="0" t="n">
        <v>4.377949</v>
      </c>
      <c r="J5134" s="224" t="n">
        <f aca="false">ROUND(D5134/10000,0)</f>
        <v>2018</v>
      </c>
      <c r="K5134" s="224" t="n">
        <f aca="false">ROUND((D5134-J5134*10000)/100,0)</f>
        <v>8</v>
      </c>
      <c r="L5134" s="224" t="n">
        <f aca="false">D5134-J5134*10000-K5134*100</f>
        <v>17</v>
      </c>
      <c r="M5134" s="325" t="n">
        <f aca="false">DATE(J5134,K5134,L5134)</f>
        <v>43329</v>
      </c>
      <c r="N5134" s="222" t="n">
        <f aca="false">M5134+E5134</f>
        <v>43329.4003935185</v>
      </c>
      <c r="O5134" s="0" t="n">
        <v>97.578</v>
      </c>
      <c r="P5134" s="0" t="n">
        <v>4.377949</v>
      </c>
      <c r="Q5134" s="0" t="s">
        <v>289</v>
      </c>
    </row>
    <row r="5135" customFormat="false" ht="15" hidden="false" customHeight="false" outlineLevel="0" collapsed="false">
      <c r="A5135" s="0" t="s">
        <v>3020</v>
      </c>
      <c r="B5135" s="0" t="s">
        <v>289</v>
      </c>
      <c r="C5135" s="0" t="s">
        <v>325</v>
      </c>
      <c r="D5135" s="0" t="n">
        <v>20180817</v>
      </c>
      <c r="E5135" s="0" t="s">
        <v>3312</v>
      </c>
      <c r="F5135" s="0" t="n">
        <v>25000</v>
      </c>
      <c r="G5135" s="0" t="n">
        <v>97.578</v>
      </c>
      <c r="H5135" s="0" t="n">
        <v>4.377949</v>
      </c>
      <c r="J5135" s="224" t="n">
        <f aca="false">ROUND(D5135/10000,0)</f>
        <v>2018</v>
      </c>
      <c r="K5135" s="224" t="n">
        <f aca="false">ROUND((D5135-J5135*10000)/100,0)</f>
        <v>8</v>
      </c>
      <c r="L5135" s="224" t="n">
        <f aca="false">D5135-J5135*10000-K5135*100</f>
        <v>17</v>
      </c>
      <c r="M5135" s="325" t="n">
        <f aca="false">DATE(J5135,K5135,L5135)</f>
        <v>43329</v>
      </c>
      <c r="N5135" s="222" t="n">
        <f aca="false">M5135+E5135</f>
        <v>43329.4003935185</v>
      </c>
      <c r="O5135" s="0" t="n">
        <v>97.578</v>
      </c>
      <c r="P5135" s="0" t="n">
        <v>4.377949</v>
      </c>
      <c r="Q5135" s="0" t="s">
        <v>289</v>
      </c>
    </row>
    <row r="5136" customFormat="false" ht="15" hidden="false" customHeight="false" outlineLevel="0" collapsed="false">
      <c r="A5136" s="0" t="s">
        <v>3020</v>
      </c>
      <c r="B5136" s="0" t="s">
        <v>289</v>
      </c>
      <c r="C5136" s="0" t="s">
        <v>325</v>
      </c>
      <c r="D5136" s="0" t="n">
        <v>20180817</v>
      </c>
      <c r="E5136" s="0" t="s">
        <v>3312</v>
      </c>
      <c r="F5136" s="0" t="n">
        <v>25000</v>
      </c>
      <c r="G5136" s="0" t="n">
        <v>97.578</v>
      </c>
      <c r="H5136" s="0" t="n">
        <v>4.377949</v>
      </c>
      <c r="J5136" s="224" t="n">
        <f aca="false">ROUND(D5136/10000,0)</f>
        <v>2018</v>
      </c>
      <c r="K5136" s="224" t="n">
        <f aca="false">ROUND((D5136-J5136*10000)/100,0)</f>
        <v>8</v>
      </c>
      <c r="L5136" s="224" t="n">
        <f aca="false">D5136-J5136*10000-K5136*100</f>
        <v>17</v>
      </c>
      <c r="M5136" s="325" t="n">
        <f aca="false">DATE(J5136,K5136,L5136)</f>
        <v>43329</v>
      </c>
      <c r="N5136" s="222" t="n">
        <f aca="false">M5136+E5136</f>
        <v>43329.4003935185</v>
      </c>
      <c r="O5136" s="0" t="n">
        <v>97.578</v>
      </c>
      <c r="P5136" s="0" t="n">
        <v>4.377949</v>
      </c>
      <c r="Q5136" s="0" t="s">
        <v>289</v>
      </c>
    </row>
    <row r="5137" customFormat="false" ht="15" hidden="false" customHeight="false" outlineLevel="0" collapsed="false">
      <c r="A5137" s="0" t="s">
        <v>3020</v>
      </c>
      <c r="B5137" s="0" t="s">
        <v>289</v>
      </c>
      <c r="C5137" s="0" t="s">
        <v>325</v>
      </c>
      <c r="D5137" s="0" t="n">
        <v>20180817</v>
      </c>
      <c r="E5137" s="0" t="s">
        <v>3312</v>
      </c>
      <c r="F5137" s="0" t="n">
        <v>25000</v>
      </c>
      <c r="G5137" s="0" t="n">
        <v>97.578</v>
      </c>
      <c r="H5137" s="0" t="n">
        <v>4.377949</v>
      </c>
      <c r="J5137" s="224" t="n">
        <f aca="false">ROUND(D5137/10000,0)</f>
        <v>2018</v>
      </c>
      <c r="K5137" s="224" t="n">
        <f aca="false">ROUND((D5137-J5137*10000)/100,0)</f>
        <v>8</v>
      </c>
      <c r="L5137" s="224" t="n">
        <f aca="false">D5137-J5137*10000-K5137*100</f>
        <v>17</v>
      </c>
      <c r="M5137" s="325" t="n">
        <f aca="false">DATE(J5137,K5137,L5137)</f>
        <v>43329</v>
      </c>
      <c r="N5137" s="222" t="n">
        <f aca="false">M5137+E5137</f>
        <v>43329.4003935185</v>
      </c>
      <c r="O5137" s="0" t="n">
        <v>97.578</v>
      </c>
      <c r="P5137" s="0" t="n">
        <v>4.377949</v>
      </c>
      <c r="Q5137" s="0" t="s">
        <v>289</v>
      </c>
    </row>
    <row r="5138" customFormat="false" ht="15" hidden="false" customHeight="false" outlineLevel="0" collapsed="false">
      <c r="A5138" s="0" t="s">
        <v>3020</v>
      </c>
      <c r="B5138" s="0" t="s">
        <v>289</v>
      </c>
      <c r="C5138" s="0" t="s">
        <v>325</v>
      </c>
      <c r="D5138" s="0" t="n">
        <v>20180817</v>
      </c>
      <c r="E5138" s="0" t="s">
        <v>3312</v>
      </c>
      <c r="F5138" s="0" t="n">
        <v>25000</v>
      </c>
      <c r="G5138" s="0" t="n">
        <v>97.578</v>
      </c>
      <c r="H5138" s="0" t="n">
        <v>4.377949</v>
      </c>
      <c r="J5138" s="224" t="n">
        <f aca="false">ROUND(D5138/10000,0)</f>
        <v>2018</v>
      </c>
      <c r="K5138" s="224" t="n">
        <f aca="false">ROUND((D5138-J5138*10000)/100,0)</f>
        <v>8</v>
      </c>
      <c r="L5138" s="224" t="n">
        <f aca="false">D5138-J5138*10000-K5138*100</f>
        <v>17</v>
      </c>
      <c r="M5138" s="325" t="n">
        <f aca="false">DATE(J5138,K5138,L5138)</f>
        <v>43329</v>
      </c>
      <c r="N5138" s="222" t="n">
        <f aca="false">M5138+E5138</f>
        <v>43329.4003935185</v>
      </c>
      <c r="O5138" s="0" t="n">
        <v>97.578</v>
      </c>
      <c r="P5138" s="0" t="n">
        <v>4.377949</v>
      </c>
      <c r="Q5138" s="0" t="s">
        <v>289</v>
      </c>
    </row>
    <row r="5139" customFormat="false" ht="15" hidden="false" customHeight="false" outlineLevel="0" collapsed="false">
      <c r="A5139" s="0" t="s">
        <v>3020</v>
      </c>
      <c r="B5139" s="0" t="s">
        <v>289</v>
      </c>
      <c r="C5139" s="0" t="s">
        <v>325</v>
      </c>
      <c r="D5139" s="0" t="n">
        <v>20180817</v>
      </c>
      <c r="E5139" s="0" t="s">
        <v>3312</v>
      </c>
      <c r="F5139" s="0" t="n">
        <v>25000</v>
      </c>
      <c r="G5139" s="0" t="n">
        <v>97.578</v>
      </c>
      <c r="H5139" s="0" t="n">
        <v>4.377949</v>
      </c>
      <c r="J5139" s="224" t="n">
        <f aca="false">ROUND(D5139/10000,0)</f>
        <v>2018</v>
      </c>
      <c r="K5139" s="224" t="n">
        <f aca="false">ROUND((D5139-J5139*10000)/100,0)</f>
        <v>8</v>
      </c>
      <c r="L5139" s="224" t="n">
        <f aca="false">D5139-J5139*10000-K5139*100</f>
        <v>17</v>
      </c>
      <c r="M5139" s="325" t="n">
        <f aca="false">DATE(J5139,K5139,L5139)</f>
        <v>43329</v>
      </c>
      <c r="N5139" s="222" t="n">
        <f aca="false">M5139+E5139</f>
        <v>43329.4003935185</v>
      </c>
      <c r="O5139" s="0" t="n">
        <v>97.578</v>
      </c>
      <c r="P5139" s="0" t="n">
        <v>4.377949</v>
      </c>
      <c r="Q5139" s="0" t="s">
        <v>289</v>
      </c>
    </row>
    <row r="5140" customFormat="false" ht="15" hidden="false" customHeight="false" outlineLevel="0" collapsed="false">
      <c r="A5140" s="0" t="s">
        <v>3020</v>
      </c>
      <c r="B5140" s="0" t="s">
        <v>289</v>
      </c>
      <c r="C5140" s="0" t="s">
        <v>325</v>
      </c>
      <c r="D5140" s="0" t="n">
        <v>20180817</v>
      </c>
      <c r="E5140" s="0" t="s">
        <v>3312</v>
      </c>
      <c r="F5140" s="0" t="n">
        <v>25000</v>
      </c>
      <c r="G5140" s="0" t="n">
        <v>97.578</v>
      </c>
      <c r="H5140" s="0" t="n">
        <v>4.377949</v>
      </c>
      <c r="J5140" s="224" t="n">
        <f aca="false">ROUND(D5140/10000,0)</f>
        <v>2018</v>
      </c>
      <c r="K5140" s="224" t="n">
        <f aca="false">ROUND((D5140-J5140*10000)/100,0)</f>
        <v>8</v>
      </c>
      <c r="L5140" s="224" t="n">
        <f aca="false">D5140-J5140*10000-K5140*100</f>
        <v>17</v>
      </c>
      <c r="M5140" s="325" t="n">
        <f aca="false">DATE(J5140,K5140,L5140)</f>
        <v>43329</v>
      </c>
      <c r="N5140" s="222" t="n">
        <f aca="false">M5140+E5140</f>
        <v>43329.4003935185</v>
      </c>
      <c r="O5140" s="0" t="n">
        <v>97.578</v>
      </c>
      <c r="P5140" s="0" t="n">
        <v>4.377949</v>
      </c>
      <c r="Q5140" s="0" t="s">
        <v>289</v>
      </c>
    </row>
    <row r="5141" customFormat="false" ht="15" hidden="false" customHeight="false" outlineLevel="0" collapsed="false">
      <c r="A5141" s="0" t="s">
        <v>3020</v>
      </c>
      <c r="B5141" s="0" t="s">
        <v>289</v>
      </c>
      <c r="C5141" s="0" t="s">
        <v>325</v>
      </c>
      <c r="D5141" s="0" t="n">
        <v>20180817</v>
      </c>
      <c r="E5141" s="0" t="s">
        <v>3312</v>
      </c>
      <c r="F5141" s="0" t="n">
        <v>25000</v>
      </c>
      <c r="G5141" s="0" t="n">
        <v>97.578</v>
      </c>
      <c r="H5141" s="0" t="n">
        <v>4.377949</v>
      </c>
      <c r="J5141" s="224" t="n">
        <f aca="false">ROUND(D5141/10000,0)</f>
        <v>2018</v>
      </c>
      <c r="K5141" s="224" t="n">
        <f aca="false">ROUND((D5141-J5141*10000)/100,0)</f>
        <v>8</v>
      </c>
      <c r="L5141" s="224" t="n">
        <f aca="false">D5141-J5141*10000-K5141*100</f>
        <v>17</v>
      </c>
      <c r="M5141" s="325" t="n">
        <f aca="false">DATE(J5141,K5141,L5141)</f>
        <v>43329</v>
      </c>
      <c r="N5141" s="222" t="n">
        <f aca="false">M5141+E5141</f>
        <v>43329.4003935185</v>
      </c>
      <c r="O5141" s="0" t="n">
        <v>97.578</v>
      </c>
      <c r="P5141" s="0" t="n">
        <v>4.377949</v>
      </c>
      <c r="Q5141" s="0" t="s">
        <v>289</v>
      </c>
    </row>
    <row r="5142" customFormat="false" ht="15" hidden="false" customHeight="false" outlineLevel="0" collapsed="false">
      <c r="A5142" s="0" t="s">
        <v>3020</v>
      </c>
      <c r="B5142" s="0" t="s">
        <v>289</v>
      </c>
      <c r="C5142" s="0" t="s">
        <v>325</v>
      </c>
      <c r="D5142" s="0" t="n">
        <v>20180817</v>
      </c>
      <c r="E5142" s="0" t="s">
        <v>3312</v>
      </c>
      <c r="F5142" s="0" t="n">
        <v>25000</v>
      </c>
      <c r="G5142" s="0" t="n">
        <v>97.578</v>
      </c>
      <c r="H5142" s="0" t="n">
        <v>4.377949</v>
      </c>
      <c r="J5142" s="224" t="n">
        <f aca="false">ROUND(D5142/10000,0)</f>
        <v>2018</v>
      </c>
      <c r="K5142" s="224" t="n">
        <f aca="false">ROUND((D5142-J5142*10000)/100,0)</f>
        <v>8</v>
      </c>
      <c r="L5142" s="224" t="n">
        <f aca="false">D5142-J5142*10000-K5142*100</f>
        <v>17</v>
      </c>
      <c r="M5142" s="325" t="n">
        <f aca="false">DATE(J5142,K5142,L5142)</f>
        <v>43329</v>
      </c>
      <c r="N5142" s="222" t="n">
        <f aca="false">M5142+E5142</f>
        <v>43329.4003935185</v>
      </c>
      <c r="O5142" s="0" t="n">
        <v>97.578</v>
      </c>
      <c r="P5142" s="0" t="n">
        <v>4.377949</v>
      </c>
      <c r="Q5142" s="0" t="s">
        <v>289</v>
      </c>
    </row>
    <row r="5143" customFormat="false" ht="15" hidden="false" customHeight="false" outlineLevel="0" collapsed="false">
      <c r="A5143" s="0" t="s">
        <v>3020</v>
      </c>
      <c r="B5143" s="0" t="s">
        <v>289</v>
      </c>
      <c r="C5143" s="0" t="s">
        <v>325</v>
      </c>
      <c r="D5143" s="0" t="n">
        <v>20180817</v>
      </c>
      <c r="E5143" s="0" t="s">
        <v>3312</v>
      </c>
      <c r="F5143" s="0" t="n">
        <v>25000</v>
      </c>
      <c r="G5143" s="0" t="n">
        <v>97.578</v>
      </c>
      <c r="H5143" s="0" t="n">
        <v>4.377949</v>
      </c>
      <c r="J5143" s="224" t="n">
        <f aca="false">ROUND(D5143/10000,0)</f>
        <v>2018</v>
      </c>
      <c r="K5143" s="224" t="n">
        <f aca="false">ROUND((D5143-J5143*10000)/100,0)</f>
        <v>8</v>
      </c>
      <c r="L5143" s="224" t="n">
        <f aca="false">D5143-J5143*10000-K5143*100</f>
        <v>17</v>
      </c>
      <c r="M5143" s="325" t="n">
        <f aca="false">DATE(J5143,K5143,L5143)</f>
        <v>43329</v>
      </c>
      <c r="N5143" s="222" t="n">
        <f aca="false">M5143+E5143</f>
        <v>43329.4003935185</v>
      </c>
      <c r="O5143" s="0" t="n">
        <v>97.578</v>
      </c>
      <c r="P5143" s="0" t="n">
        <v>4.377949</v>
      </c>
      <c r="Q5143" s="0" t="s">
        <v>289</v>
      </c>
    </row>
    <row r="5144" customFormat="false" ht="15" hidden="false" customHeight="false" outlineLevel="0" collapsed="false">
      <c r="A5144" s="0" t="s">
        <v>3020</v>
      </c>
      <c r="B5144" s="0" t="s">
        <v>289</v>
      </c>
      <c r="C5144" s="0" t="s">
        <v>325</v>
      </c>
      <c r="D5144" s="0" t="n">
        <v>20180817</v>
      </c>
      <c r="E5144" s="0" t="s">
        <v>3312</v>
      </c>
      <c r="F5144" s="0" t="n">
        <v>25000</v>
      </c>
      <c r="G5144" s="0" t="n">
        <v>97.578</v>
      </c>
      <c r="H5144" s="0" t="n">
        <v>4.377949</v>
      </c>
      <c r="J5144" s="224" t="n">
        <f aca="false">ROUND(D5144/10000,0)</f>
        <v>2018</v>
      </c>
      <c r="K5144" s="224" t="n">
        <f aca="false">ROUND((D5144-J5144*10000)/100,0)</f>
        <v>8</v>
      </c>
      <c r="L5144" s="224" t="n">
        <f aca="false">D5144-J5144*10000-K5144*100</f>
        <v>17</v>
      </c>
      <c r="M5144" s="325" t="n">
        <f aca="false">DATE(J5144,K5144,L5144)</f>
        <v>43329</v>
      </c>
      <c r="N5144" s="222" t="n">
        <f aca="false">M5144+E5144</f>
        <v>43329.4003935185</v>
      </c>
      <c r="O5144" s="0" t="n">
        <v>97.578</v>
      </c>
      <c r="P5144" s="0" t="n">
        <v>4.377949</v>
      </c>
      <c r="Q5144" s="0" t="s">
        <v>289</v>
      </c>
    </row>
    <row r="5145" customFormat="false" ht="15" hidden="false" customHeight="false" outlineLevel="0" collapsed="false">
      <c r="A5145" s="0" t="s">
        <v>3020</v>
      </c>
      <c r="B5145" s="0" t="s">
        <v>289</v>
      </c>
      <c r="C5145" s="0" t="s">
        <v>325</v>
      </c>
      <c r="D5145" s="0" t="n">
        <v>20180817</v>
      </c>
      <c r="E5145" s="0" t="s">
        <v>3312</v>
      </c>
      <c r="F5145" s="0" t="n">
        <v>25000</v>
      </c>
      <c r="G5145" s="0" t="n">
        <v>97.578</v>
      </c>
      <c r="H5145" s="0" t="n">
        <v>4.377949</v>
      </c>
      <c r="J5145" s="224" t="n">
        <f aca="false">ROUND(D5145/10000,0)</f>
        <v>2018</v>
      </c>
      <c r="K5145" s="224" t="n">
        <f aca="false">ROUND((D5145-J5145*10000)/100,0)</f>
        <v>8</v>
      </c>
      <c r="L5145" s="224" t="n">
        <f aca="false">D5145-J5145*10000-K5145*100</f>
        <v>17</v>
      </c>
      <c r="M5145" s="325" t="n">
        <f aca="false">DATE(J5145,K5145,L5145)</f>
        <v>43329</v>
      </c>
      <c r="N5145" s="222" t="n">
        <f aca="false">M5145+E5145</f>
        <v>43329.4003935185</v>
      </c>
      <c r="O5145" s="0" t="n">
        <v>97.578</v>
      </c>
      <c r="P5145" s="0" t="n">
        <v>4.377949</v>
      </c>
      <c r="Q5145" s="0" t="s">
        <v>289</v>
      </c>
    </row>
    <row r="5146" customFormat="false" ht="15" hidden="false" customHeight="false" outlineLevel="0" collapsed="false">
      <c r="A5146" s="0" t="s">
        <v>3020</v>
      </c>
      <c r="B5146" s="0" t="s">
        <v>289</v>
      </c>
      <c r="C5146" s="0" t="s">
        <v>325</v>
      </c>
      <c r="D5146" s="0" t="n">
        <v>20180817</v>
      </c>
      <c r="E5146" s="0" t="s">
        <v>3312</v>
      </c>
      <c r="F5146" s="0" t="n">
        <v>25000</v>
      </c>
      <c r="G5146" s="0" t="n">
        <v>97.578</v>
      </c>
      <c r="H5146" s="0" t="n">
        <v>4.377949</v>
      </c>
      <c r="J5146" s="224" t="n">
        <f aca="false">ROUND(D5146/10000,0)</f>
        <v>2018</v>
      </c>
      <c r="K5146" s="224" t="n">
        <f aca="false">ROUND((D5146-J5146*10000)/100,0)</f>
        <v>8</v>
      </c>
      <c r="L5146" s="224" t="n">
        <f aca="false">D5146-J5146*10000-K5146*100</f>
        <v>17</v>
      </c>
      <c r="M5146" s="325" t="n">
        <f aca="false">DATE(J5146,K5146,L5146)</f>
        <v>43329</v>
      </c>
      <c r="N5146" s="222" t="n">
        <f aca="false">M5146+E5146</f>
        <v>43329.4003935185</v>
      </c>
      <c r="O5146" s="0" t="n">
        <v>97.578</v>
      </c>
      <c r="P5146" s="0" t="n">
        <v>4.377949</v>
      </c>
      <c r="Q5146" s="0" t="s">
        <v>289</v>
      </c>
    </row>
    <row r="5147" customFormat="false" ht="15" hidden="false" customHeight="false" outlineLevel="0" collapsed="false">
      <c r="A5147" s="0" t="s">
        <v>3020</v>
      </c>
      <c r="B5147" s="0" t="s">
        <v>289</v>
      </c>
      <c r="C5147" s="0" t="s">
        <v>325</v>
      </c>
      <c r="D5147" s="0" t="n">
        <v>20180817</v>
      </c>
      <c r="E5147" s="0" t="s">
        <v>3312</v>
      </c>
      <c r="F5147" s="0" t="n">
        <v>25000</v>
      </c>
      <c r="G5147" s="0" t="n">
        <v>97.578</v>
      </c>
      <c r="H5147" s="0" t="n">
        <v>4.377949</v>
      </c>
      <c r="J5147" s="224" t="n">
        <f aca="false">ROUND(D5147/10000,0)</f>
        <v>2018</v>
      </c>
      <c r="K5147" s="224" t="n">
        <f aca="false">ROUND((D5147-J5147*10000)/100,0)</f>
        <v>8</v>
      </c>
      <c r="L5147" s="224" t="n">
        <f aca="false">D5147-J5147*10000-K5147*100</f>
        <v>17</v>
      </c>
      <c r="M5147" s="325" t="n">
        <f aca="false">DATE(J5147,K5147,L5147)</f>
        <v>43329</v>
      </c>
      <c r="N5147" s="222" t="n">
        <f aca="false">M5147+E5147</f>
        <v>43329.4003935185</v>
      </c>
      <c r="O5147" s="0" t="n">
        <v>97.578</v>
      </c>
      <c r="P5147" s="0" t="n">
        <v>4.377949</v>
      </c>
      <c r="Q5147" s="0" t="s">
        <v>289</v>
      </c>
    </row>
    <row r="5148" customFormat="false" ht="15" hidden="false" customHeight="false" outlineLevel="0" collapsed="false">
      <c r="A5148" s="0" t="s">
        <v>3020</v>
      </c>
      <c r="B5148" s="0" t="s">
        <v>289</v>
      </c>
      <c r="C5148" s="0" t="s">
        <v>325</v>
      </c>
      <c r="D5148" s="0" t="n">
        <v>20180817</v>
      </c>
      <c r="E5148" s="0" t="s">
        <v>3312</v>
      </c>
      <c r="F5148" s="0" t="n">
        <v>100000</v>
      </c>
      <c r="G5148" s="0" t="n">
        <v>97.578</v>
      </c>
      <c r="H5148" s="0" t="n">
        <v>4.377949</v>
      </c>
      <c r="J5148" s="224" t="n">
        <f aca="false">ROUND(D5148/10000,0)</f>
        <v>2018</v>
      </c>
      <c r="K5148" s="224" t="n">
        <f aca="false">ROUND((D5148-J5148*10000)/100,0)</f>
        <v>8</v>
      </c>
      <c r="L5148" s="224" t="n">
        <f aca="false">D5148-J5148*10000-K5148*100</f>
        <v>17</v>
      </c>
      <c r="M5148" s="325" t="n">
        <f aca="false">DATE(J5148,K5148,L5148)</f>
        <v>43329</v>
      </c>
      <c r="N5148" s="222" t="n">
        <f aca="false">M5148+E5148</f>
        <v>43329.4003935185</v>
      </c>
      <c r="O5148" s="0" t="n">
        <v>97.578</v>
      </c>
      <c r="P5148" s="0" t="n">
        <v>4.377949</v>
      </c>
      <c r="Q5148" s="0" t="s">
        <v>289</v>
      </c>
    </row>
    <row r="5149" customFormat="false" ht="15" hidden="false" customHeight="false" outlineLevel="0" collapsed="false">
      <c r="A5149" s="0" t="s">
        <v>3020</v>
      </c>
      <c r="B5149" s="0" t="s">
        <v>289</v>
      </c>
      <c r="C5149" s="0" t="s">
        <v>325</v>
      </c>
      <c r="D5149" s="0" t="n">
        <v>20180817</v>
      </c>
      <c r="E5149" s="0" t="s">
        <v>3312</v>
      </c>
      <c r="F5149" s="0" t="n">
        <v>25000</v>
      </c>
      <c r="G5149" s="0" t="n">
        <v>97.578</v>
      </c>
      <c r="H5149" s="0" t="n">
        <v>4.377949</v>
      </c>
      <c r="J5149" s="224" t="n">
        <f aca="false">ROUND(D5149/10000,0)</f>
        <v>2018</v>
      </c>
      <c r="K5149" s="224" t="n">
        <f aca="false">ROUND((D5149-J5149*10000)/100,0)</f>
        <v>8</v>
      </c>
      <c r="L5149" s="224" t="n">
        <f aca="false">D5149-J5149*10000-K5149*100</f>
        <v>17</v>
      </c>
      <c r="M5149" s="325" t="n">
        <f aca="false">DATE(J5149,K5149,L5149)</f>
        <v>43329</v>
      </c>
      <c r="N5149" s="222" t="n">
        <f aca="false">M5149+E5149</f>
        <v>43329.4003935185</v>
      </c>
      <c r="O5149" s="0" t="n">
        <v>97.578</v>
      </c>
      <c r="P5149" s="0" t="n">
        <v>4.377949</v>
      </c>
      <c r="Q5149" s="0" t="s">
        <v>289</v>
      </c>
    </row>
    <row r="5150" customFormat="false" ht="15" hidden="false" customHeight="false" outlineLevel="0" collapsed="false">
      <c r="A5150" s="0" t="s">
        <v>3020</v>
      </c>
      <c r="B5150" s="0" t="s">
        <v>289</v>
      </c>
      <c r="C5150" s="0" t="s">
        <v>325</v>
      </c>
      <c r="D5150" s="0" t="n">
        <v>20180817</v>
      </c>
      <c r="E5150" s="0" t="s">
        <v>3312</v>
      </c>
      <c r="F5150" s="0" t="n">
        <v>25000</v>
      </c>
      <c r="G5150" s="0" t="n">
        <v>97.578</v>
      </c>
      <c r="H5150" s="0" t="n">
        <v>4.377949</v>
      </c>
      <c r="J5150" s="224" t="n">
        <f aca="false">ROUND(D5150/10000,0)</f>
        <v>2018</v>
      </c>
      <c r="K5150" s="224" t="n">
        <f aca="false">ROUND((D5150-J5150*10000)/100,0)</f>
        <v>8</v>
      </c>
      <c r="L5150" s="224" t="n">
        <f aca="false">D5150-J5150*10000-K5150*100</f>
        <v>17</v>
      </c>
      <c r="M5150" s="325" t="n">
        <f aca="false">DATE(J5150,K5150,L5150)</f>
        <v>43329</v>
      </c>
      <c r="N5150" s="222" t="n">
        <f aca="false">M5150+E5150</f>
        <v>43329.4003935185</v>
      </c>
      <c r="O5150" s="0" t="n">
        <v>97.578</v>
      </c>
      <c r="P5150" s="0" t="n">
        <v>4.377949</v>
      </c>
      <c r="Q5150" s="0" t="s">
        <v>289</v>
      </c>
    </row>
    <row r="5151" customFormat="false" ht="15" hidden="false" customHeight="false" outlineLevel="0" collapsed="false">
      <c r="A5151" s="0" t="s">
        <v>3020</v>
      </c>
      <c r="B5151" s="0" t="s">
        <v>289</v>
      </c>
      <c r="C5151" s="0" t="s">
        <v>325</v>
      </c>
      <c r="D5151" s="0" t="n">
        <v>20180817</v>
      </c>
      <c r="E5151" s="0" t="s">
        <v>3312</v>
      </c>
      <c r="F5151" s="0" t="n">
        <v>25000</v>
      </c>
      <c r="G5151" s="0" t="n">
        <v>97.578</v>
      </c>
      <c r="H5151" s="0" t="n">
        <v>4.377949</v>
      </c>
      <c r="J5151" s="224" t="n">
        <f aca="false">ROUND(D5151/10000,0)</f>
        <v>2018</v>
      </c>
      <c r="K5151" s="224" t="n">
        <f aca="false">ROUND((D5151-J5151*10000)/100,0)</f>
        <v>8</v>
      </c>
      <c r="L5151" s="224" t="n">
        <f aca="false">D5151-J5151*10000-K5151*100</f>
        <v>17</v>
      </c>
      <c r="M5151" s="325" t="n">
        <f aca="false">DATE(J5151,K5151,L5151)</f>
        <v>43329</v>
      </c>
      <c r="N5151" s="222" t="n">
        <f aca="false">M5151+E5151</f>
        <v>43329.4003935185</v>
      </c>
      <c r="O5151" s="0" t="n">
        <v>97.578</v>
      </c>
      <c r="P5151" s="0" t="n">
        <v>4.377949</v>
      </c>
      <c r="Q5151" s="0" t="s">
        <v>289</v>
      </c>
    </row>
    <row r="5152" customFormat="false" ht="15" hidden="false" customHeight="false" outlineLevel="0" collapsed="false">
      <c r="A5152" s="0" t="s">
        <v>3020</v>
      </c>
      <c r="B5152" s="0" t="s">
        <v>289</v>
      </c>
      <c r="C5152" s="0" t="s">
        <v>325</v>
      </c>
      <c r="D5152" s="0" t="n">
        <v>20180817</v>
      </c>
      <c r="E5152" s="0" t="s">
        <v>3312</v>
      </c>
      <c r="F5152" s="0" t="n">
        <v>25000</v>
      </c>
      <c r="G5152" s="0" t="n">
        <v>97.578</v>
      </c>
      <c r="H5152" s="0" t="n">
        <v>4.377949</v>
      </c>
      <c r="J5152" s="224" t="n">
        <f aca="false">ROUND(D5152/10000,0)</f>
        <v>2018</v>
      </c>
      <c r="K5152" s="224" t="n">
        <f aca="false">ROUND((D5152-J5152*10000)/100,0)</f>
        <v>8</v>
      </c>
      <c r="L5152" s="224" t="n">
        <f aca="false">D5152-J5152*10000-K5152*100</f>
        <v>17</v>
      </c>
      <c r="M5152" s="325" t="n">
        <f aca="false">DATE(J5152,K5152,L5152)</f>
        <v>43329</v>
      </c>
      <c r="N5152" s="222" t="n">
        <f aca="false">M5152+E5152</f>
        <v>43329.4003935185</v>
      </c>
      <c r="O5152" s="0" t="n">
        <v>97.578</v>
      </c>
      <c r="P5152" s="0" t="n">
        <v>4.377949</v>
      </c>
      <c r="Q5152" s="0" t="s">
        <v>289</v>
      </c>
    </row>
    <row r="5153" customFormat="false" ht="15" hidden="false" customHeight="false" outlineLevel="0" collapsed="false">
      <c r="A5153" s="0" t="s">
        <v>3020</v>
      </c>
      <c r="B5153" s="0" t="s">
        <v>289</v>
      </c>
      <c r="C5153" s="0" t="s">
        <v>325</v>
      </c>
      <c r="D5153" s="0" t="n">
        <v>20180817</v>
      </c>
      <c r="E5153" s="0" t="s">
        <v>3313</v>
      </c>
      <c r="F5153" s="0" t="n">
        <v>20000</v>
      </c>
      <c r="G5153" s="0" t="n">
        <v>97.61</v>
      </c>
      <c r="H5153" s="0" t="n">
        <v>4.372209</v>
      </c>
      <c r="J5153" s="224" t="n">
        <f aca="false">ROUND(D5153/10000,0)</f>
        <v>2018</v>
      </c>
      <c r="K5153" s="224" t="n">
        <f aca="false">ROUND((D5153-J5153*10000)/100,0)</f>
        <v>8</v>
      </c>
      <c r="L5153" s="224" t="n">
        <f aca="false">D5153-J5153*10000-K5153*100</f>
        <v>17</v>
      </c>
      <c r="M5153" s="325" t="n">
        <f aca="false">DATE(J5153,K5153,L5153)</f>
        <v>43329</v>
      </c>
      <c r="N5153" s="222" t="n">
        <f aca="false">M5153+E5153</f>
        <v>43329.4206828704</v>
      </c>
      <c r="O5153" s="0" t="n">
        <v>97.61</v>
      </c>
      <c r="P5153" s="0" t="n">
        <v>4.372209</v>
      </c>
      <c r="Q5153" s="0" t="s">
        <v>289</v>
      </c>
    </row>
    <row r="5154" customFormat="false" ht="15" hidden="false" customHeight="false" outlineLevel="0" collapsed="false">
      <c r="A5154" s="0" t="s">
        <v>3020</v>
      </c>
      <c r="B5154" s="0" t="s">
        <v>289</v>
      </c>
      <c r="C5154" s="0" t="s">
        <v>325</v>
      </c>
      <c r="D5154" s="0" t="n">
        <v>20180817</v>
      </c>
      <c r="E5154" s="0" t="s">
        <v>3314</v>
      </c>
      <c r="F5154" s="0" t="n">
        <v>30000</v>
      </c>
      <c r="G5154" s="0" t="n">
        <v>97.59</v>
      </c>
      <c r="H5154" s="0" t="n">
        <v>4.375796</v>
      </c>
      <c r="J5154" s="224" t="n">
        <f aca="false">ROUND(D5154/10000,0)</f>
        <v>2018</v>
      </c>
      <c r="K5154" s="224" t="n">
        <f aca="false">ROUND((D5154-J5154*10000)/100,0)</f>
        <v>8</v>
      </c>
      <c r="L5154" s="224" t="n">
        <f aca="false">D5154-J5154*10000-K5154*100</f>
        <v>17</v>
      </c>
      <c r="M5154" s="325" t="n">
        <f aca="false">DATE(J5154,K5154,L5154)</f>
        <v>43329</v>
      </c>
      <c r="N5154" s="222" t="n">
        <f aca="false">M5154+E5154</f>
        <v>43329.4496759259</v>
      </c>
      <c r="O5154" s="0" t="n">
        <v>97.59</v>
      </c>
      <c r="P5154" s="0" t="n">
        <v>4.375796</v>
      </c>
      <c r="Q5154" s="0" t="s">
        <v>289</v>
      </c>
    </row>
    <row r="5155" customFormat="false" ht="15" hidden="false" customHeight="false" outlineLevel="0" collapsed="false">
      <c r="A5155" s="0" t="s">
        <v>3020</v>
      </c>
      <c r="B5155" s="0" t="s">
        <v>289</v>
      </c>
      <c r="C5155" s="0" t="s">
        <v>325</v>
      </c>
      <c r="D5155" s="0" t="n">
        <v>20180817</v>
      </c>
      <c r="E5155" s="0" t="s">
        <v>1373</v>
      </c>
      <c r="F5155" s="0" t="n">
        <v>30000</v>
      </c>
      <c r="G5155" s="0" t="n">
        <v>97.59</v>
      </c>
      <c r="H5155" s="0" t="n">
        <v>4.375796</v>
      </c>
      <c r="J5155" s="224" t="n">
        <f aca="false">ROUND(D5155/10000,0)</f>
        <v>2018</v>
      </c>
      <c r="K5155" s="224" t="n">
        <f aca="false">ROUND((D5155-J5155*10000)/100,0)</f>
        <v>8</v>
      </c>
      <c r="L5155" s="224" t="n">
        <f aca="false">D5155-J5155*10000-K5155*100</f>
        <v>17</v>
      </c>
      <c r="M5155" s="325" t="n">
        <f aca="false">DATE(J5155,K5155,L5155)</f>
        <v>43329</v>
      </c>
      <c r="N5155" s="222" t="n">
        <f aca="false">M5155+E5155</f>
        <v>43329.4501157407</v>
      </c>
      <c r="O5155" s="0" t="n">
        <v>97.59</v>
      </c>
      <c r="P5155" s="0" t="n">
        <v>4.375796</v>
      </c>
      <c r="Q5155" s="0" t="s">
        <v>289</v>
      </c>
    </row>
    <row r="5156" customFormat="false" ht="15" hidden="false" customHeight="false" outlineLevel="0" collapsed="false">
      <c r="A5156" s="0" t="s">
        <v>3020</v>
      </c>
      <c r="B5156" s="0" t="s">
        <v>289</v>
      </c>
      <c r="C5156" s="0" t="s">
        <v>325</v>
      </c>
      <c r="D5156" s="0" t="n">
        <v>20180817</v>
      </c>
      <c r="E5156" s="0" t="s">
        <v>3315</v>
      </c>
      <c r="F5156" s="0" t="n">
        <v>10000</v>
      </c>
      <c r="G5156" s="0" t="n">
        <v>97.836</v>
      </c>
      <c r="H5156" s="0" t="n">
        <v>4.331736</v>
      </c>
      <c r="J5156" s="224" t="n">
        <f aca="false">ROUND(D5156/10000,0)</f>
        <v>2018</v>
      </c>
      <c r="K5156" s="224" t="n">
        <f aca="false">ROUND((D5156-J5156*10000)/100,0)</f>
        <v>8</v>
      </c>
      <c r="L5156" s="224" t="n">
        <f aca="false">D5156-J5156*10000-K5156*100</f>
        <v>17</v>
      </c>
      <c r="M5156" s="325" t="n">
        <f aca="false">DATE(J5156,K5156,L5156)</f>
        <v>43329</v>
      </c>
      <c r="N5156" s="222" t="n">
        <f aca="false">M5156+E5156</f>
        <v>43329.4963888889</v>
      </c>
      <c r="O5156" s="0" t="n">
        <v>97.836</v>
      </c>
      <c r="P5156" s="0" t="n">
        <v>4.331736</v>
      </c>
      <c r="Q5156" s="0" t="s">
        <v>289</v>
      </c>
    </row>
    <row r="5157" customFormat="false" ht="15" hidden="false" customHeight="false" outlineLevel="0" collapsed="false">
      <c r="A5157" s="0" t="s">
        <v>3020</v>
      </c>
      <c r="B5157" s="0" t="s">
        <v>289</v>
      </c>
      <c r="C5157" s="0" t="s">
        <v>325</v>
      </c>
      <c r="D5157" s="0" t="n">
        <v>20180817</v>
      </c>
      <c r="E5157" s="0" t="s">
        <v>3315</v>
      </c>
      <c r="F5157" s="0" t="n">
        <v>10000</v>
      </c>
      <c r="G5157" s="0" t="n">
        <v>97.836</v>
      </c>
      <c r="H5157" s="0" t="n">
        <v>4.331736</v>
      </c>
      <c r="J5157" s="224" t="n">
        <f aca="false">ROUND(D5157/10000,0)</f>
        <v>2018</v>
      </c>
      <c r="K5157" s="224" t="n">
        <f aca="false">ROUND((D5157-J5157*10000)/100,0)</f>
        <v>8</v>
      </c>
      <c r="L5157" s="224" t="n">
        <f aca="false">D5157-J5157*10000-K5157*100</f>
        <v>17</v>
      </c>
      <c r="M5157" s="325" t="n">
        <f aca="false">DATE(J5157,K5157,L5157)</f>
        <v>43329</v>
      </c>
      <c r="N5157" s="222" t="n">
        <f aca="false">M5157+E5157</f>
        <v>43329.4963888889</v>
      </c>
      <c r="O5157" s="0" t="n">
        <v>97.836</v>
      </c>
      <c r="P5157" s="0" t="n">
        <v>4.331736</v>
      </c>
      <c r="Q5157" s="0" t="s">
        <v>289</v>
      </c>
    </row>
    <row r="5158" customFormat="false" ht="15" hidden="false" customHeight="false" outlineLevel="0" collapsed="false">
      <c r="A5158" s="0" t="s">
        <v>3020</v>
      </c>
      <c r="B5158" s="0" t="s">
        <v>289</v>
      </c>
      <c r="C5158" s="0" t="s">
        <v>325</v>
      </c>
      <c r="D5158" s="0" t="n">
        <v>20180817</v>
      </c>
      <c r="E5158" s="0" t="s">
        <v>3315</v>
      </c>
      <c r="F5158" s="0" t="n">
        <v>10000</v>
      </c>
      <c r="G5158" s="0" t="n">
        <v>97.586</v>
      </c>
      <c r="H5158" s="0" t="n">
        <v>4.376514</v>
      </c>
      <c r="J5158" s="224" t="n">
        <f aca="false">ROUND(D5158/10000,0)</f>
        <v>2018</v>
      </c>
      <c r="K5158" s="224" t="n">
        <f aca="false">ROUND((D5158-J5158*10000)/100,0)</f>
        <v>8</v>
      </c>
      <c r="L5158" s="224" t="n">
        <f aca="false">D5158-J5158*10000-K5158*100</f>
        <v>17</v>
      </c>
      <c r="M5158" s="325" t="n">
        <f aca="false">DATE(J5158,K5158,L5158)</f>
        <v>43329</v>
      </c>
      <c r="N5158" s="222" t="n">
        <f aca="false">M5158+E5158</f>
        <v>43329.4963888889</v>
      </c>
      <c r="O5158" s="0" t="n">
        <v>97.586</v>
      </c>
      <c r="P5158" s="0" t="n">
        <v>4.376514</v>
      </c>
      <c r="Q5158" s="0" t="s">
        <v>289</v>
      </c>
    </row>
    <row r="5159" customFormat="false" ht="15" hidden="false" customHeight="false" outlineLevel="0" collapsed="false">
      <c r="A5159" s="0" t="s">
        <v>3020</v>
      </c>
      <c r="B5159" s="0" t="s">
        <v>289</v>
      </c>
      <c r="C5159" s="0" t="s">
        <v>325</v>
      </c>
      <c r="D5159" s="0" t="n">
        <v>20180817</v>
      </c>
      <c r="E5159" s="0" t="s">
        <v>3316</v>
      </c>
      <c r="F5159" s="0" t="n">
        <v>50000</v>
      </c>
      <c r="G5159" s="0" t="n">
        <v>97.416</v>
      </c>
      <c r="H5159" s="0" t="n">
        <v>4.407038</v>
      </c>
      <c r="J5159" s="224" t="n">
        <f aca="false">ROUND(D5159/10000,0)</f>
        <v>2018</v>
      </c>
      <c r="K5159" s="224" t="n">
        <f aca="false">ROUND((D5159-J5159*10000)/100,0)</f>
        <v>8</v>
      </c>
      <c r="L5159" s="224" t="n">
        <f aca="false">D5159-J5159*10000-K5159*100</f>
        <v>17</v>
      </c>
      <c r="M5159" s="325" t="n">
        <f aca="false">DATE(J5159,K5159,L5159)</f>
        <v>43329</v>
      </c>
      <c r="N5159" s="222" t="n">
        <f aca="false">M5159+E5159</f>
        <v>43329.5015277778</v>
      </c>
      <c r="O5159" s="0" t="n">
        <v>97.416</v>
      </c>
      <c r="P5159" s="0" t="n">
        <v>4.407038</v>
      </c>
      <c r="Q5159" s="0" t="s">
        <v>289</v>
      </c>
    </row>
    <row r="5160" customFormat="false" ht="15" hidden="false" customHeight="false" outlineLevel="0" collapsed="false">
      <c r="A5160" s="0" t="s">
        <v>3020</v>
      </c>
      <c r="B5160" s="0" t="s">
        <v>289</v>
      </c>
      <c r="C5160" s="0" t="s">
        <v>325</v>
      </c>
      <c r="D5160" s="0" t="n">
        <v>20180817</v>
      </c>
      <c r="E5160" s="0" t="s">
        <v>3317</v>
      </c>
      <c r="F5160" s="0" t="n">
        <v>25000</v>
      </c>
      <c r="G5160" s="0" t="n">
        <v>97.472</v>
      </c>
      <c r="H5160" s="0" t="n">
        <v>4.396976</v>
      </c>
      <c r="J5160" s="224" t="n">
        <f aca="false">ROUND(D5160/10000,0)</f>
        <v>2018</v>
      </c>
      <c r="K5160" s="224" t="n">
        <f aca="false">ROUND((D5160-J5160*10000)/100,0)</f>
        <v>8</v>
      </c>
      <c r="L5160" s="224" t="n">
        <f aca="false">D5160-J5160*10000-K5160*100</f>
        <v>17</v>
      </c>
      <c r="M5160" s="325" t="n">
        <f aca="false">DATE(J5160,K5160,L5160)</f>
        <v>43329</v>
      </c>
      <c r="N5160" s="222" t="n">
        <f aca="false">M5160+E5160</f>
        <v>43329.5099421296</v>
      </c>
      <c r="O5160" s="0" t="n">
        <v>97.472</v>
      </c>
      <c r="P5160" s="0" t="n">
        <v>4.396976</v>
      </c>
      <c r="Q5160" s="0" t="s">
        <v>289</v>
      </c>
    </row>
    <row r="5161" customFormat="false" ht="15" hidden="false" customHeight="false" outlineLevel="0" collapsed="false">
      <c r="A5161" s="0" t="s">
        <v>3020</v>
      </c>
      <c r="B5161" s="0" t="s">
        <v>289</v>
      </c>
      <c r="C5161" s="0" t="s">
        <v>325</v>
      </c>
      <c r="D5161" s="0" t="n">
        <v>20180817</v>
      </c>
      <c r="E5161" s="0" t="s">
        <v>3318</v>
      </c>
      <c r="F5161" s="0" t="n">
        <v>25000</v>
      </c>
      <c r="G5161" s="0" t="n">
        <v>97.477</v>
      </c>
      <c r="H5161" s="0" t="n">
        <v>4.396078</v>
      </c>
      <c r="J5161" s="224" t="n">
        <f aca="false">ROUND(D5161/10000,0)</f>
        <v>2018</v>
      </c>
      <c r="K5161" s="224" t="n">
        <f aca="false">ROUND((D5161-J5161*10000)/100,0)</f>
        <v>8</v>
      </c>
      <c r="L5161" s="224" t="n">
        <f aca="false">D5161-J5161*10000-K5161*100</f>
        <v>17</v>
      </c>
      <c r="M5161" s="325" t="n">
        <f aca="false">DATE(J5161,K5161,L5161)</f>
        <v>43329</v>
      </c>
      <c r="N5161" s="222" t="n">
        <f aca="false">M5161+E5161</f>
        <v>43329.5522916667</v>
      </c>
      <c r="O5161" s="0" t="n">
        <v>97.477</v>
      </c>
      <c r="P5161" s="0" t="n">
        <v>4.396078</v>
      </c>
      <c r="Q5161" s="0" t="s">
        <v>289</v>
      </c>
    </row>
    <row r="5162" customFormat="false" ht="15" hidden="false" customHeight="false" outlineLevel="0" collapsed="false">
      <c r="A5162" s="0" t="s">
        <v>3020</v>
      </c>
      <c r="B5162" s="0" t="s">
        <v>289</v>
      </c>
      <c r="C5162" s="0" t="s">
        <v>325</v>
      </c>
      <c r="D5162" s="0" t="n">
        <v>20180817</v>
      </c>
      <c r="E5162" s="0" t="s">
        <v>3318</v>
      </c>
      <c r="F5162" s="0" t="n">
        <v>25000</v>
      </c>
      <c r="G5162" s="0" t="n">
        <v>97.477</v>
      </c>
      <c r="H5162" s="0" t="n">
        <v>4.396078</v>
      </c>
      <c r="J5162" s="224" t="n">
        <f aca="false">ROUND(D5162/10000,0)</f>
        <v>2018</v>
      </c>
      <c r="K5162" s="224" t="n">
        <f aca="false">ROUND((D5162-J5162*10000)/100,0)</f>
        <v>8</v>
      </c>
      <c r="L5162" s="224" t="n">
        <f aca="false">D5162-J5162*10000-K5162*100</f>
        <v>17</v>
      </c>
      <c r="M5162" s="325" t="n">
        <f aca="false">DATE(J5162,K5162,L5162)</f>
        <v>43329</v>
      </c>
      <c r="N5162" s="222" t="n">
        <f aca="false">M5162+E5162</f>
        <v>43329.5522916667</v>
      </c>
      <c r="O5162" s="0" t="n">
        <v>97.477</v>
      </c>
      <c r="P5162" s="0" t="n">
        <v>4.396078</v>
      </c>
      <c r="Q5162" s="0" t="s">
        <v>289</v>
      </c>
    </row>
    <row r="5163" customFormat="false" ht="15" hidden="false" customHeight="false" outlineLevel="0" collapsed="false">
      <c r="A5163" s="0" t="s">
        <v>3020</v>
      </c>
      <c r="B5163" s="0" t="s">
        <v>289</v>
      </c>
      <c r="C5163" s="0" t="s">
        <v>325</v>
      </c>
      <c r="D5163" s="0" t="n">
        <v>20180817</v>
      </c>
      <c r="E5163" s="0" t="s">
        <v>3319</v>
      </c>
      <c r="F5163" s="0" t="n">
        <v>5000</v>
      </c>
      <c r="G5163" s="0" t="n">
        <v>97.641</v>
      </c>
      <c r="H5163" s="0" t="n">
        <v>4.366651</v>
      </c>
      <c r="J5163" s="224" t="n">
        <f aca="false">ROUND(D5163/10000,0)</f>
        <v>2018</v>
      </c>
      <c r="K5163" s="224" t="n">
        <f aca="false">ROUND((D5163-J5163*10000)/100,0)</f>
        <v>8</v>
      </c>
      <c r="L5163" s="224" t="n">
        <f aca="false">D5163-J5163*10000-K5163*100</f>
        <v>17</v>
      </c>
      <c r="M5163" s="325" t="n">
        <f aca="false">DATE(J5163,K5163,L5163)</f>
        <v>43329</v>
      </c>
      <c r="N5163" s="222" t="n">
        <f aca="false">M5163+E5163</f>
        <v>43329.5722106482</v>
      </c>
      <c r="O5163" s="0" t="n">
        <v>97.641</v>
      </c>
      <c r="P5163" s="0" t="n">
        <v>4.366651</v>
      </c>
      <c r="Q5163" s="0" t="s">
        <v>289</v>
      </c>
    </row>
    <row r="5164" customFormat="false" ht="15" hidden="false" customHeight="false" outlineLevel="0" collapsed="false">
      <c r="A5164" s="0" t="s">
        <v>3020</v>
      </c>
      <c r="B5164" s="0" t="s">
        <v>289</v>
      </c>
      <c r="C5164" s="0" t="s">
        <v>325</v>
      </c>
      <c r="D5164" s="0" t="n">
        <v>20180817</v>
      </c>
      <c r="E5164" s="0" t="s">
        <v>2535</v>
      </c>
      <c r="F5164" s="0" t="n">
        <v>10000</v>
      </c>
      <c r="G5164" s="0" t="n">
        <v>97.544</v>
      </c>
      <c r="H5164" s="0" t="n">
        <v>4.384049</v>
      </c>
      <c r="J5164" s="224" t="n">
        <f aca="false">ROUND(D5164/10000,0)</f>
        <v>2018</v>
      </c>
      <c r="K5164" s="224" t="n">
        <f aca="false">ROUND((D5164-J5164*10000)/100,0)</f>
        <v>8</v>
      </c>
      <c r="L5164" s="224" t="n">
        <f aca="false">D5164-J5164*10000-K5164*100</f>
        <v>17</v>
      </c>
      <c r="M5164" s="325" t="n">
        <f aca="false">DATE(J5164,K5164,L5164)</f>
        <v>43329</v>
      </c>
      <c r="N5164" s="222" t="n">
        <f aca="false">M5164+E5164</f>
        <v>43329.6353240741</v>
      </c>
      <c r="O5164" s="0" t="n">
        <v>97.544</v>
      </c>
      <c r="P5164" s="0" t="n">
        <v>4.384049</v>
      </c>
      <c r="Q5164" s="0" t="s">
        <v>289</v>
      </c>
    </row>
    <row r="5165" customFormat="false" ht="15" hidden="false" customHeight="false" outlineLevel="0" collapsed="false">
      <c r="A5165" s="0" t="s">
        <v>3020</v>
      </c>
      <c r="B5165" s="0" t="s">
        <v>289</v>
      </c>
      <c r="C5165" s="0" t="s">
        <v>325</v>
      </c>
      <c r="D5165" s="0" t="n">
        <v>20180817</v>
      </c>
      <c r="E5165" s="0" t="s">
        <v>2535</v>
      </c>
      <c r="F5165" s="0" t="n">
        <v>10000</v>
      </c>
      <c r="G5165" s="0" t="n">
        <v>97.544</v>
      </c>
      <c r="H5165" s="0" t="n">
        <v>4.384049</v>
      </c>
      <c r="J5165" s="224" t="n">
        <f aca="false">ROUND(D5165/10000,0)</f>
        <v>2018</v>
      </c>
      <c r="K5165" s="224" t="n">
        <f aca="false">ROUND((D5165-J5165*10000)/100,0)</f>
        <v>8</v>
      </c>
      <c r="L5165" s="224" t="n">
        <f aca="false">D5165-J5165*10000-K5165*100</f>
        <v>17</v>
      </c>
      <c r="M5165" s="325" t="n">
        <f aca="false">DATE(J5165,K5165,L5165)</f>
        <v>43329</v>
      </c>
      <c r="N5165" s="222" t="n">
        <f aca="false">M5165+E5165</f>
        <v>43329.6353240741</v>
      </c>
      <c r="O5165" s="0" t="n">
        <v>97.544</v>
      </c>
      <c r="P5165" s="0" t="n">
        <v>4.384049</v>
      </c>
      <c r="Q5165" s="0" t="s">
        <v>289</v>
      </c>
    </row>
    <row r="5166" customFormat="false" ht="15" hidden="false" customHeight="false" outlineLevel="0" collapsed="false">
      <c r="A5166" s="0" t="s">
        <v>3020</v>
      </c>
      <c r="B5166" s="0" t="s">
        <v>289</v>
      </c>
      <c r="C5166" s="0" t="s">
        <v>325</v>
      </c>
      <c r="D5166" s="0" t="n">
        <v>20180817</v>
      </c>
      <c r="E5166" s="0" t="s">
        <v>3320</v>
      </c>
      <c r="F5166" s="0" t="n">
        <v>10000</v>
      </c>
      <c r="G5166" s="0" t="n">
        <v>97.544</v>
      </c>
      <c r="H5166" s="0" t="n">
        <v>4.384049</v>
      </c>
      <c r="J5166" s="224" t="n">
        <f aca="false">ROUND(D5166/10000,0)</f>
        <v>2018</v>
      </c>
      <c r="K5166" s="224" t="n">
        <f aca="false">ROUND((D5166-J5166*10000)/100,0)</f>
        <v>8</v>
      </c>
      <c r="L5166" s="224" t="n">
        <f aca="false">D5166-J5166*10000-K5166*100</f>
        <v>17</v>
      </c>
      <c r="M5166" s="325" t="n">
        <f aca="false">DATE(J5166,K5166,L5166)</f>
        <v>43329</v>
      </c>
      <c r="N5166" s="222" t="n">
        <f aca="false">M5166+E5166</f>
        <v>43329.6353935185</v>
      </c>
      <c r="O5166" s="0" t="n">
        <v>97.544</v>
      </c>
      <c r="P5166" s="0" t="n">
        <v>4.384049</v>
      </c>
      <c r="Q5166" s="0" t="s">
        <v>289</v>
      </c>
    </row>
    <row r="5167" customFormat="false" ht="15" hidden="false" customHeight="false" outlineLevel="0" collapsed="false">
      <c r="A5167" s="0" t="s">
        <v>3020</v>
      </c>
      <c r="B5167" s="0" t="s">
        <v>289</v>
      </c>
      <c r="C5167" s="0" t="s">
        <v>325</v>
      </c>
      <c r="D5167" s="0" t="n">
        <v>20180817</v>
      </c>
      <c r="E5167" s="0" t="s">
        <v>3320</v>
      </c>
      <c r="F5167" s="0" t="n">
        <v>10000</v>
      </c>
      <c r="G5167" s="0" t="n">
        <v>99.129</v>
      </c>
      <c r="H5167" s="0" t="n">
        <v>4.102252</v>
      </c>
      <c r="J5167" s="224" t="n">
        <f aca="false">ROUND(D5167/10000,0)</f>
        <v>2018</v>
      </c>
      <c r="K5167" s="224" t="n">
        <f aca="false">ROUND((D5167-J5167*10000)/100,0)</f>
        <v>8</v>
      </c>
      <c r="L5167" s="224" t="n">
        <f aca="false">D5167-J5167*10000-K5167*100</f>
        <v>17</v>
      </c>
      <c r="M5167" s="325" t="n">
        <f aca="false">DATE(J5167,K5167,L5167)</f>
        <v>43329</v>
      </c>
      <c r="N5167" s="222" t="n">
        <f aca="false">M5167+E5167</f>
        <v>43329.6353935185</v>
      </c>
      <c r="O5167" s="0" t="n">
        <v>99.129</v>
      </c>
      <c r="P5167" s="0" t="n">
        <v>4.102252</v>
      </c>
      <c r="Q5167" s="0" t="s">
        <v>289</v>
      </c>
    </row>
    <row r="5168" customFormat="false" ht="15" hidden="false" customHeight="false" outlineLevel="0" collapsed="false">
      <c r="A5168" s="0" t="s">
        <v>3020</v>
      </c>
      <c r="B5168" s="0" t="s">
        <v>289</v>
      </c>
      <c r="C5168" s="0" t="s">
        <v>325</v>
      </c>
      <c r="D5168" s="0" t="n">
        <v>20180820</v>
      </c>
      <c r="E5168" s="0" t="s">
        <v>3321</v>
      </c>
      <c r="F5168" s="0" t="n">
        <v>200000</v>
      </c>
      <c r="G5168" s="0" t="n">
        <v>97.679</v>
      </c>
      <c r="H5168" s="0" t="n">
        <v>4.360008</v>
      </c>
      <c r="J5168" s="224" t="n">
        <f aca="false">ROUND(D5168/10000,0)</f>
        <v>2018</v>
      </c>
      <c r="K5168" s="224" t="n">
        <f aca="false">ROUND((D5168-J5168*10000)/100,0)</f>
        <v>8</v>
      </c>
      <c r="L5168" s="224" t="n">
        <f aca="false">D5168-J5168*10000-K5168*100</f>
        <v>20</v>
      </c>
      <c r="M5168" s="325" t="n">
        <f aca="false">DATE(J5168,K5168,L5168)</f>
        <v>43332</v>
      </c>
      <c r="N5168" s="222" t="n">
        <f aca="false">M5168+E5168</f>
        <v>43332.3175115741</v>
      </c>
      <c r="O5168" s="0" t="n">
        <v>97.679</v>
      </c>
      <c r="P5168" s="0" t="n">
        <v>4.360008</v>
      </c>
      <c r="Q5168" s="0" t="s">
        <v>289</v>
      </c>
    </row>
    <row r="5169" customFormat="false" ht="15" hidden="false" customHeight="false" outlineLevel="0" collapsed="false">
      <c r="A5169" s="0" t="s">
        <v>3020</v>
      </c>
      <c r="B5169" s="0" t="s">
        <v>289</v>
      </c>
      <c r="C5169" s="0" t="s">
        <v>325</v>
      </c>
      <c r="D5169" s="0" t="n">
        <v>20180820</v>
      </c>
      <c r="E5169" s="0" t="s">
        <v>1974</v>
      </c>
      <c r="F5169" s="0" t="n">
        <v>150000</v>
      </c>
      <c r="G5169" s="0" t="n">
        <v>97.465</v>
      </c>
      <c r="H5169" s="0" t="n">
        <v>4.398415</v>
      </c>
      <c r="J5169" s="224" t="n">
        <f aca="false">ROUND(D5169/10000,0)</f>
        <v>2018</v>
      </c>
      <c r="K5169" s="224" t="n">
        <f aca="false">ROUND((D5169-J5169*10000)/100,0)</f>
        <v>8</v>
      </c>
      <c r="L5169" s="224" t="n">
        <f aca="false">D5169-J5169*10000-K5169*100</f>
        <v>20</v>
      </c>
      <c r="M5169" s="325" t="n">
        <f aca="false">DATE(J5169,K5169,L5169)</f>
        <v>43332</v>
      </c>
      <c r="N5169" s="222" t="n">
        <f aca="false">M5169+E5169</f>
        <v>43332.3617708333</v>
      </c>
      <c r="O5169" s="0" t="n">
        <v>97.465</v>
      </c>
      <c r="P5169" s="0" t="n">
        <v>4.398415</v>
      </c>
      <c r="Q5169" s="0" t="s">
        <v>289</v>
      </c>
    </row>
    <row r="5170" customFormat="false" ht="15" hidden="false" customHeight="false" outlineLevel="0" collapsed="false">
      <c r="A5170" s="0" t="s">
        <v>3020</v>
      </c>
      <c r="B5170" s="0" t="s">
        <v>289</v>
      </c>
      <c r="C5170" s="0" t="s">
        <v>325</v>
      </c>
      <c r="D5170" s="0" t="n">
        <v>20180820</v>
      </c>
      <c r="E5170" s="0" t="s">
        <v>1974</v>
      </c>
      <c r="F5170" s="0" t="n">
        <v>150000</v>
      </c>
      <c r="G5170" s="0" t="n">
        <v>97.455</v>
      </c>
      <c r="H5170" s="0" t="n">
        <v>4.400213</v>
      </c>
      <c r="J5170" s="224" t="n">
        <f aca="false">ROUND(D5170/10000,0)</f>
        <v>2018</v>
      </c>
      <c r="K5170" s="224" t="n">
        <f aca="false">ROUND((D5170-J5170*10000)/100,0)</f>
        <v>8</v>
      </c>
      <c r="L5170" s="224" t="n">
        <f aca="false">D5170-J5170*10000-K5170*100</f>
        <v>20</v>
      </c>
      <c r="M5170" s="325" t="n">
        <f aca="false">DATE(J5170,K5170,L5170)</f>
        <v>43332</v>
      </c>
      <c r="N5170" s="222" t="n">
        <f aca="false">M5170+E5170</f>
        <v>43332.3617708333</v>
      </c>
      <c r="O5170" s="0" t="n">
        <v>97.455</v>
      </c>
      <c r="P5170" s="0" t="n">
        <v>4.400213</v>
      </c>
      <c r="Q5170" s="0" t="s">
        <v>289</v>
      </c>
    </row>
    <row r="5171" customFormat="false" ht="15" hidden="false" customHeight="false" outlineLevel="0" collapsed="false">
      <c r="A5171" s="0" t="s">
        <v>3020</v>
      </c>
      <c r="B5171" s="0" t="s">
        <v>289</v>
      </c>
      <c r="C5171" s="0" t="s">
        <v>325</v>
      </c>
      <c r="D5171" s="0" t="n">
        <v>20180820</v>
      </c>
      <c r="E5171" s="0" t="s">
        <v>3322</v>
      </c>
      <c r="F5171" s="0" t="n">
        <v>575000</v>
      </c>
      <c r="G5171" s="0" t="n">
        <v>97.54</v>
      </c>
      <c r="H5171" s="0" t="n">
        <v>4.384944</v>
      </c>
      <c r="J5171" s="224" t="n">
        <f aca="false">ROUND(D5171/10000,0)</f>
        <v>2018</v>
      </c>
      <c r="K5171" s="224" t="n">
        <f aca="false">ROUND((D5171-J5171*10000)/100,0)</f>
        <v>8</v>
      </c>
      <c r="L5171" s="224" t="n">
        <f aca="false">D5171-J5171*10000-K5171*100</f>
        <v>20</v>
      </c>
      <c r="M5171" s="325" t="n">
        <f aca="false">DATE(J5171,K5171,L5171)</f>
        <v>43332</v>
      </c>
      <c r="N5171" s="222" t="n">
        <f aca="false">M5171+E5171</f>
        <v>43332.3678125</v>
      </c>
      <c r="O5171" s="0" t="n">
        <v>97.54</v>
      </c>
      <c r="P5171" s="0" t="n">
        <v>4.384944</v>
      </c>
      <c r="Q5171" s="0" t="s">
        <v>289</v>
      </c>
    </row>
    <row r="5172" customFormat="false" ht="15" hidden="false" customHeight="false" outlineLevel="0" collapsed="false">
      <c r="A5172" s="0" t="s">
        <v>3020</v>
      </c>
      <c r="B5172" s="0" t="s">
        <v>289</v>
      </c>
      <c r="C5172" s="0" t="s">
        <v>325</v>
      </c>
      <c r="D5172" s="0" t="n">
        <v>20180820</v>
      </c>
      <c r="E5172" s="0" t="s">
        <v>3322</v>
      </c>
      <c r="F5172" s="0" t="n">
        <v>25000</v>
      </c>
      <c r="G5172" s="0" t="n">
        <v>97.54</v>
      </c>
      <c r="H5172" s="0" t="n">
        <v>4.384944</v>
      </c>
      <c r="J5172" s="224" t="n">
        <f aca="false">ROUND(D5172/10000,0)</f>
        <v>2018</v>
      </c>
      <c r="K5172" s="224" t="n">
        <f aca="false">ROUND((D5172-J5172*10000)/100,0)</f>
        <v>8</v>
      </c>
      <c r="L5172" s="224" t="n">
        <f aca="false">D5172-J5172*10000-K5172*100</f>
        <v>20</v>
      </c>
      <c r="M5172" s="325" t="n">
        <f aca="false">DATE(J5172,K5172,L5172)</f>
        <v>43332</v>
      </c>
      <c r="N5172" s="222" t="n">
        <f aca="false">M5172+E5172</f>
        <v>43332.3678125</v>
      </c>
      <c r="O5172" s="0" t="n">
        <v>97.54</v>
      </c>
      <c r="P5172" s="0" t="n">
        <v>4.384944</v>
      </c>
      <c r="Q5172" s="0" t="s">
        <v>289</v>
      </c>
    </row>
    <row r="5173" customFormat="false" ht="15" hidden="false" customHeight="false" outlineLevel="0" collapsed="false">
      <c r="A5173" s="0" t="s">
        <v>3020</v>
      </c>
      <c r="B5173" s="0" t="s">
        <v>289</v>
      </c>
      <c r="C5173" s="0" t="s">
        <v>325</v>
      </c>
      <c r="D5173" s="0" t="n">
        <v>20180820</v>
      </c>
      <c r="E5173" s="0" t="s">
        <v>3322</v>
      </c>
      <c r="F5173" s="0" t="n">
        <v>25000</v>
      </c>
      <c r="G5173" s="0" t="n">
        <v>97.54</v>
      </c>
      <c r="H5173" s="0" t="n">
        <v>4.384944</v>
      </c>
      <c r="J5173" s="224" t="n">
        <f aca="false">ROUND(D5173/10000,0)</f>
        <v>2018</v>
      </c>
      <c r="K5173" s="224" t="n">
        <f aca="false">ROUND((D5173-J5173*10000)/100,0)</f>
        <v>8</v>
      </c>
      <c r="L5173" s="224" t="n">
        <f aca="false">D5173-J5173*10000-K5173*100</f>
        <v>20</v>
      </c>
      <c r="M5173" s="325" t="n">
        <f aca="false">DATE(J5173,K5173,L5173)</f>
        <v>43332</v>
      </c>
      <c r="N5173" s="222" t="n">
        <f aca="false">M5173+E5173</f>
        <v>43332.3678125</v>
      </c>
      <c r="O5173" s="0" t="n">
        <v>97.54</v>
      </c>
      <c r="P5173" s="0" t="n">
        <v>4.384944</v>
      </c>
      <c r="Q5173" s="0" t="s">
        <v>289</v>
      </c>
    </row>
    <row r="5174" customFormat="false" ht="15" hidden="false" customHeight="false" outlineLevel="0" collapsed="false">
      <c r="A5174" s="0" t="s">
        <v>3020</v>
      </c>
      <c r="B5174" s="0" t="s">
        <v>289</v>
      </c>
      <c r="C5174" s="0" t="s">
        <v>325</v>
      </c>
      <c r="D5174" s="0" t="n">
        <v>20180820</v>
      </c>
      <c r="E5174" s="0" t="s">
        <v>3322</v>
      </c>
      <c r="F5174" s="0" t="n">
        <v>25000</v>
      </c>
      <c r="G5174" s="0" t="n">
        <v>97.54</v>
      </c>
      <c r="H5174" s="0" t="n">
        <v>4.384944</v>
      </c>
      <c r="J5174" s="224" t="n">
        <f aca="false">ROUND(D5174/10000,0)</f>
        <v>2018</v>
      </c>
      <c r="K5174" s="224" t="n">
        <f aca="false">ROUND((D5174-J5174*10000)/100,0)</f>
        <v>8</v>
      </c>
      <c r="L5174" s="224" t="n">
        <f aca="false">D5174-J5174*10000-K5174*100</f>
        <v>20</v>
      </c>
      <c r="M5174" s="325" t="n">
        <f aca="false">DATE(J5174,K5174,L5174)</f>
        <v>43332</v>
      </c>
      <c r="N5174" s="222" t="n">
        <f aca="false">M5174+E5174</f>
        <v>43332.3678125</v>
      </c>
      <c r="O5174" s="0" t="n">
        <v>97.54</v>
      </c>
      <c r="P5174" s="0" t="n">
        <v>4.384944</v>
      </c>
      <c r="Q5174" s="0" t="s">
        <v>289</v>
      </c>
    </row>
    <row r="5175" customFormat="false" ht="15" hidden="false" customHeight="false" outlineLevel="0" collapsed="false">
      <c r="A5175" s="0" t="s">
        <v>3020</v>
      </c>
      <c r="B5175" s="0" t="s">
        <v>289</v>
      </c>
      <c r="C5175" s="0" t="s">
        <v>325</v>
      </c>
      <c r="D5175" s="0" t="n">
        <v>20180820</v>
      </c>
      <c r="E5175" s="0" t="s">
        <v>3322</v>
      </c>
      <c r="F5175" s="0" t="n">
        <v>25000</v>
      </c>
      <c r="G5175" s="0" t="n">
        <v>97.54</v>
      </c>
      <c r="H5175" s="0" t="n">
        <v>4.384944</v>
      </c>
      <c r="J5175" s="224" t="n">
        <f aca="false">ROUND(D5175/10000,0)</f>
        <v>2018</v>
      </c>
      <c r="K5175" s="224" t="n">
        <f aca="false">ROUND((D5175-J5175*10000)/100,0)</f>
        <v>8</v>
      </c>
      <c r="L5175" s="224" t="n">
        <f aca="false">D5175-J5175*10000-K5175*100</f>
        <v>20</v>
      </c>
      <c r="M5175" s="325" t="n">
        <f aca="false">DATE(J5175,K5175,L5175)</f>
        <v>43332</v>
      </c>
      <c r="N5175" s="222" t="n">
        <f aca="false">M5175+E5175</f>
        <v>43332.3678125</v>
      </c>
      <c r="O5175" s="0" t="n">
        <v>97.54</v>
      </c>
      <c r="P5175" s="0" t="n">
        <v>4.384944</v>
      </c>
      <c r="Q5175" s="0" t="s">
        <v>289</v>
      </c>
    </row>
    <row r="5176" customFormat="false" ht="15" hidden="false" customHeight="false" outlineLevel="0" collapsed="false">
      <c r="A5176" s="0" t="s">
        <v>3020</v>
      </c>
      <c r="B5176" s="0" t="s">
        <v>289</v>
      </c>
      <c r="C5176" s="0" t="s">
        <v>325</v>
      </c>
      <c r="D5176" s="0" t="n">
        <v>20180820</v>
      </c>
      <c r="E5176" s="0" t="s">
        <v>3322</v>
      </c>
      <c r="F5176" s="0" t="n">
        <v>25000</v>
      </c>
      <c r="G5176" s="0" t="n">
        <v>97.54</v>
      </c>
      <c r="H5176" s="0" t="n">
        <v>4.384944</v>
      </c>
      <c r="J5176" s="224" t="n">
        <f aca="false">ROUND(D5176/10000,0)</f>
        <v>2018</v>
      </c>
      <c r="K5176" s="224" t="n">
        <f aca="false">ROUND((D5176-J5176*10000)/100,0)</f>
        <v>8</v>
      </c>
      <c r="L5176" s="224" t="n">
        <f aca="false">D5176-J5176*10000-K5176*100</f>
        <v>20</v>
      </c>
      <c r="M5176" s="325" t="n">
        <f aca="false">DATE(J5176,K5176,L5176)</f>
        <v>43332</v>
      </c>
      <c r="N5176" s="222" t="n">
        <f aca="false">M5176+E5176</f>
        <v>43332.3678125</v>
      </c>
      <c r="O5176" s="0" t="n">
        <v>97.54</v>
      </c>
      <c r="P5176" s="0" t="n">
        <v>4.384944</v>
      </c>
      <c r="Q5176" s="0" t="s">
        <v>289</v>
      </c>
    </row>
    <row r="5177" customFormat="false" ht="15" hidden="false" customHeight="false" outlineLevel="0" collapsed="false">
      <c r="A5177" s="0" t="s">
        <v>3020</v>
      </c>
      <c r="B5177" s="0" t="s">
        <v>289</v>
      </c>
      <c r="C5177" s="0" t="s">
        <v>325</v>
      </c>
      <c r="D5177" s="0" t="n">
        <v>20180820</v>
      </c>
      <c r="E5177" s="0" t="s">
        <v>3322</v>
      </c>
      <c r="F5177" s="0" t="n">
        <v>25000</v>
      </c>
      <c r="G5177" s="0" t="n">
        <v>97.54</v>
      </c>
      <c r="H5177" s="0" t="n">
        <v>4.384944</v>
      </c>
      <c r="J5177" s="224" t="n">
        <f aca="false">ROUND(D5177/10000,0)</f>
        <v>2018</v>
      </c>
      <c r="K5177" s="224" t="n">
        <f aca="false">ROUND((D5177-J5177*10000)/100,0)</f>
        <v>8</v>
      </c>
      <c r="L5177" s="224" t="n">
        <f aca="false">D5177-J5177*10000-K5177*100</f>
        <v>20</v>
      </c>
      <c r="M5177" s="325" t="n">
        <f aca="false">DATE(J5177,K5177,L5177)</f>
        <v>43332</v>
      </c>
      <c r="N5177" s="222" t="n">
        <f aca="false">M5177+E5177</f>
        <v>43332.3678125</v>
      </c>
      <c r="O5177" s="0" t="n">
        <v>97.54</v>
      </c>
      <c r="P5177" s="0" t="n">
        <v>4.384944</v>
      </c>
      <c r="Q5177" s="0" t="s">
        <v>289</v>
      </c>
    </row>
    <row r="5178" customFormat="false" ht="15" hidden="false" customHeight="false" outlineLevel="0" collapsed="false">
      <c r="A5178" s="0" t="s">
        <v>3020</v>
      </c>
      <c r="B5178" s="0" t="s">
        <v>289</v>
      </c>
      <c r="C5178" s="0" t="s">
        <v>325</v>
      </c>
      <c r="D5178" s="0" t="n">
        <v>20180820</v>
      </c>
      <c r="E5178" s="0" t="s">
        <v>3322</v>
      </c>
      <c r="F5178" s="0" t="n">
        <v>25000</v>
      </c>
      <c r="G5178" s="0" t="n">
        <v>97.54</v>
      </c>
      <c r="H5178" s="0" t="n">
        <v>4.384944</v>
      </c>
      <c r="J5178" s="224" t="n">
        <f aca="false">ROUND(D5178/10000,0)</f>
        <v>2018</v>
      </c>
      <c r="K5178" s="224" t="n">
        <f aca="false">ROUND((D5178-J5178*10000)/100,0)</f>
        <v>8</v>
      </c>
      <c r="L5178" s="224" t="n">
        <f aca="false">D5178-J5178*10000-K5178*100</f>
        <v>20</v>
      </c>
      <c r="M5178" s="325" t="n">
        <f aca="false">DATE(J5178,K5178,L5178)</f>
        <v>43332</v>
      </c>
      <c r="N5178" s="222" t="n">
        <f aca="false">M5178+E5178</f>
        <v>43332.3678125</v>
      </c>
      <c r="O5178" s="0" t="n">
        <v>97.54</v>
      </c>
      <c r="P5178" s="0" t="n">
        <v>4.384944</v>
      </c>
      <c r="Q5178" s="0" t="s">
        <v>289</v>
      </c>
    </row>
    <row r="5179" customFormat="false" ht="15" hidden="false" customHeight="false" outlineLevel="0" collapsed="false">
      <c r="A5179" s="0" t="s">
        <v>3020</v>
      </c>
      <c r="B5179" s="0" t="s">
        <v>289</v>
      </c>
      <c r="C5179" s="0" t="s">
        <v>325</v>
      </c>
      <c r="D5179" s="0" t="n">
        <v>20180820</v>
      </c>
      <c r="E5179" s="0" t="s">
        <v>3322</v>
      </c>
      <c r="F5179" s="0" t="n">
        <v>25000</v>
      </c>
      <c r="G5179" s="0" t="n">
        <v>97.54</v>
      </c>
      <c r="H5179" s="0" t="n">
        <v>4.384944</v>
      </c>
      <c r="J5179" s="224" t="n">
        <f aca="false">ROUND(D5179/10000,0)</f>
        <v>2018</v>
      </c>
      <c r="K5179" s="224" t="n">
        <f aca="false">ROUND((D5179-J5179*10000)/100,0)</f>
        <v>8</v>
      </c>
      <c r="L5179" s="224" t="n">
        <f aca="false">D5179-J5179*10000-K5179*100</f>
        <v>20</v>
      </c>
      <c r="M5179" s="325" t="n">
        <f aca="false">DATE(J5179,K5179,L5179)</f>
        <v>43332</v>
      </c>
      <c r="N5179" s="222" t="n">
        <f aca="false">M5179+E5179</f>
        <v>43332.3678125</v>
      </c>
      <c r="O5179" s="0" t="n">
        <v>97.54</v>
      </c>
      <c r="P5179" s="0" t="n">
        <v>4.384944</v>
      </c>
      <c r="Q5179" s="0" t="s">
        <v>289</v>
      </c>
    </row>
    <row r="5180" customFormat="false" ht="15" hidden="false" customHeight="false" outlineLevel="0" collapsed="false">
      <c r="A5180" s="0" t="s">
        <v>3020</v>
      </c>
      <c r="B5180" s="0" t="s">
        <v>289</v>
      </c>
      <c r="C5180" s="0" t="s">
        <v>325</v>
      </c>
      <c r="D5180" s="0" t="n">
        <v>20180820</v>
      </c>
      <c r="E5180" s="0" t="s">
        <v>3322</v>
      </c>
      <c r="F5180" s="0" t="n">
        <v>75000</v>
      </c>
      <c r="G5180" s="0" t="n">
        <v>97.54</v>
      </c>
      <c r="H5180" s="0" t="n">
        <v>4.384944</v>
      </c>
      <c r="J5180" s="224" t="n">
        <f aca="false">ROUND(D5180/10000,0)</f>
        <v>2018</v>
      </c>
      <c r="K5180" s="224" t="n">
        <f aca="false">ROUND((D5180-J5180*10000)/100,0)</f>
        <v>8</v>
      </c>
      <c r="L5180" s="224" t="n">
        <f aca="false">D5180-J5180*10000-K5180*100</f>
        <v>20</v>
      </c>
      <c r="M5180" s="325" t="n">
        <f aca="false">DATE(J5180,K5180,L5180)</f>
        <v>43332</v>
      </c>
      <c r="N5180" s="222" t="n">
        <f aca="false">M5180+E5180</f>
        <v>43332.3678125</v>
      </c>
      <c r="O5180" s="0" t="n">
        <v>97.54</v>
      </c>
      <c r="P5180" s="0" t="n">
        <v>4.384944</v>
      </c>
      <c r="Q5180" s="0" t="s">
        <v>289</v>
      </c>
    </row>
    <row r="5181" customFormat="false" ht="15" hidden="false" customHeight="false" outlineLevel="0" collapsed="false">
      <c r="A5181" s="0" t="s">
        <v>3020</v>
      </c>
      <c r="B5181" s="0" t="s">
        <v>289</v>
      </c>
      <c r="C5181" s="0" t="s">
        <v>325</v>
      </c>
      <c r="D5181" s="0" t="n">
        <v>20180820</v>
      </c>
      <c r="E5181" s="0" t="s">
        <v>3322</v>
      </c>
      <c r="F5181" s="0" t="n">
        <v>25000</v>
      </c>
      <c r="G5181" s="0" t="n">
        <v>97.54</v>
      </c>
      <c r="H5181" s="0" t="n">
        <v>4.384944</v>
      </c>
      <c r="J5181" s="224" t="n">
        <f aca="false">ROUND(D5181/10000,0)</f>
        <v>2018</v>
      </c>
      <c r="K5181" s="224" t="n">
        <f aca="false">ROUND((D5181-J5181*10000)/100,0)</f>
        <v>8</v>
      </c>
      <c r="L5181" s="224" t="n">
        <f aca="false">D5181-J5181*10000-K5181*100</f>
        <v>20</v>
      </c>
      <c r="M5181" s="325" t="n">
        <f aca="false">DATE(J5181,K5181,L5181)</f>
        <v>43332</v>
      </c>
      <c r="N5181" s="222" t="n">
        <f aca="false">M5181+E5181</f>
        <v>43332.3678125</v>
      </c>
      <c r="O5181" s="0" t="n">
        <v>97.54</v>
      </c>
      <c r="P5181" s="0" t="n">
        <v>4.384944</v>
      </c>
      <c r="Q5181" s="0" t="s">
        <v>289</v>
      </c>
    </row>
    <row r="5182" customFormat="false" ht="15" hidden="false" customHeight="false" outlineLevel="0" collapsed="false">
      <c r="A5182" s="0" t="s">
        <v>3020</v>
      </c>
      <c r="B5182" s="0" t="s">
        <v>289</v>
      </c>
      <c r="C5182" s="0" t="s">
        <v>325</v>
      </c>
      <c r="D5182" s="0" t="n">
        <v>20180820</v>
      </c>
      <c r="E5182" s="0" t="s">
        <v>3322</v>
      </c>
      <c r="F5182" s="0" t="n">
        <v>25000</v>
      </c>
      <c r="G5182" s="0" t="n">
        <v>97.54</v>
      </c>
      <c r="H5182" s="0" t="n">
        <v>4.384944</v>
      </c>
      <c r="J5182" s="224" t="n">
        <f aca="false">ROUND(D5182/10000,0)</f>
        <v>2018</v>
      </c>
      <c r="K5182" s="224" t="n">
        <f aca="false">ROUND((D5182-J5182*10000)/100,0)</f>
        <v>8</v>
      </c>
      <c r="L5182" s="224" t="n">
        <f aca="false">D5182-J5182*10000-K5182*100</f>
        <v>20</v>
      </c>
      <c r="M5182" s="325" t="n">
        <f aca="false">DATE(J5182,K5182,L5182)</f>
        <v>43332</v>
      </c>
      <c r="N5182" s="222" t="n">
        <f aca="false">M5182+E5182</f>
        <v>43332.3678125</v>
      </c>
      <c r="O5182" s="0" t="n">
        <v>97.54</v>
      </c>
      <c r="P5182" s="0" t="n">
        <v>4.384944</v>
      </c>
      <c r="Q5182" s="0" t="s">
        <v>289</v>
      </c>
    </row>
    <row r="5183" customFormat="false" ht="15" hidden="false" customHeight="false" outlineLevel="0" collapsed="false">
      <c r="A5183" s="0" t="s">
        <v>3020</v>
      </c>
      <c r="B5183" s="0" t="s">
        <v>289</v>
      </c>
      <c r="C5183" s="0" t="s">
        <v>325</v>
      </c>
      <c r="D5183" s="0" t="n">
        <v>20180820</v>
      </c>
      <c r="E5183" s="0" t="s">
        <v>3322</v>
      </c>
      <c r="F5183" s="0" t="n">
        <v>25000</v>
      </c>
      <c r="G5183" s="0" t="n">
        <v>97.54</v>
      </c>
      <c r="H5183" s="0" t="n">
        <v>4.384944</v>
      </c>
      <c r="J5183" s="224" t="n">
        <f aca="false">ROUND(D5183/10000,0)</f>
        <v>2018</v>
      </c>
      <c r="K5183" s="224" t="n">
        <f aca="false">ROUND((D5183-J5183*10000)/100,0)</f>
        <v>8</v>
      </c>
      <c r="L5183" s="224" t="n">
        <f aca="false">D5183-J5183*10000-K5183*100</f>
        <v>20</v>
      </c>
      <c r="M5183" s="325" t="n">
        <f aca="false">DATE(J5183,K5183,L5183)</f>
        <v>43332</v>
      </c>
      <c r="N5183" s="222" t="n">
        <f aca="false">M5183+E5183</f>
        <v>43332.3678125</v>
      </c>
      <c r="O5183" s="0" t="n">
        <v>97.54</v>
      </c>
      <c r="P5183" s="0" t="n">
        <v>4.384944</v>
      </c>
      <c r="Q5183" s="0" t="s">
        <v>289</v>
      </c>
    </row>
    <row r="5184" customFormat="false" ht="15" hidden="false" customHeight="false" outlineLevel="0" collapsed="false">
      <c r="A5184" s="0" t="s">
        <v>3020</v>
      </c>
      <c r="B5184" s="0" t="s">
        <v>289</v>
      </c>
      <c r="C5184" s="0" t="s">
        <v>325</v>
      </c>
      <c r="D5184" s="0" t="n">
        <v>20180820</v>
      </c>
      <c r="E5184" s="0" t="s">
        <v>3322</v>
      </c>
      <c r="F5184" s="0" t="n">
        <v>25000</v>
      </c>
      <c r="G5184" s="0" t="n">
        <v>97.54</v>
      </c>
      <c r="H5184" s="0" t="n">
        <v>4.384944</v>
      </c>
      <c r="J5184" s="224" t="n">
        <f aca="false">ROUND(D5184/10000,0)</f>
        <v>2018</v>
      </c>
      <c r="K5184" s="224" t="n">
        <f aca="false">ROUND((D5184-J5184*10000)/100,0)</f>
        <v>8</v>
      </c>
      <c r="L5184" s="224" t="n">
        <f aca="false">D5184-J5184*10000-K5184*100</f>
        <v>20</v>
      </c>
      <c r="M5184" s="325" t="n">
        <f aca="false">DATE(J5184,K5184,L5184)</f>
        <v>43332</v>
      </c>
      <c r="N5184" s="222" t="n">
        <f aca="false">M5184+E5184</f>
        <v>43332.3678125</v>
      </c>
      <c r="O5184" s="0" t="n">
        <v>97.54</v>
      </c>
      <c r="P5184" s="0" t="n">
        <v>4.384944</v>
      </c>
      <c r="Q5184" s="0" t="s">
        <v>289</v>
      </c>
    </row>
    <row r="5185" customFormat="false" ht="15" hidden="false" customHeight="false" outlineLevel="0" collapsed="false">
      <c r="A5185" s="0" t="s">
        <v>3020</v>
      </c>
      <c r="B5185" s="0" t="s">
        <v>289</v>
      </c>
      <c r="C5185" s="0" t="s">
        <v>325</v>
      </c>
      <c r="D5185" s="0" t="n">
        <v>20180820</v>
      </c>
      <c r="E5185" s="0" t="s">
        <v>3322</v>
      </c>
      <c r="F5185" s="0" t="n">
        <v>25000</v>
      </c>
      <c r="G5185" s="0" t="n">
        <v>97.54</v>
      </c>
      <c r="H5185" s="0" t="n">
        <v>4.384944</v>
      </c>
      <c r="J5185" s="224" t="n">
        <f aca="false">ROUND(D5185/10000,0)</f>
        <v>2018</v>
      </c>
      <c r="K5185" s="224" t="n">
        <f aca="false">ROUND((D5185-J5185*10000)/100,0)</f>
        <v>8</v>
      </c>
      <c r="L5185" s="224" t="n">
        <f aca="false">D5185-J5185*10000-K5185*100</f>
        <v>20</v>
      </c>
      <c r="M5185" s="325" t="n">
        <f aca="false">DATE(J5185,K5185,L5185)</f>
        <v>43332</v>
      </c>
      <c r="N5185" s="222" t="n">
        <f aca="false">M5185+E5185</f>
        <v>43332.3678125</v>
      </c>
      <c r="O5185" s="0" t="n">
        <v>97.54</v>
      </c>
      <c r="P5185" s="0" t="n">
        <v>4.384944</v>
      </c>
      <c r="Q5185" s="0" t="s">
        <v>289</v>
      </c>
    </row>
    <row r="5186" customFormat="false" ht="15" hidden="false" customHeight="false" outlineLevel="0" collapsed="false">
      <c r="A5186" s="0" t="s">
        <v>3020</v>
      </c>
      <c r="B5186" s="0" t="s">
        <v>289</v>
      </c>
      <c r="C5186" s="0" t="s">
        <v>325</v>
      </c>
      <c r="D5186" s="0" t="n">
        <v>20180820</v>
      </c>
      <c r="E5186" s="0" t="s">
        <v>3322</v>
      </c>
      <c r="F5186" s="0" t="n">
        <v>25000</v>
      </c>
      <c r="G5186" s="0" t="n">
        <v>97.54</v>
      </c>
      <c r="H5186" s="0" t="n">
        <v>4.384944</v>
      </c>
      <c r="J5186" s="224" t="n">
        <f aca="false">ROUND(D5186/10000,0)</f>
        <v>2018</v>
      </c>
      <c r="K5186" s="224" t="n">
        <f aca="false">ROUND((D5186-J5186*10000)/100,0)</f>
        <v>8</v>
      </c>
      <c r="L5186" s="224" t="n">
        <f aca="false">D5186-J5186*10000-K5186*100</f>
        <v>20</v>
      </c>
      <c r="M5186" s="325" t="n">
        <f aca="false">DATE(J5186,K5186,L5186)</f>
        <v>43332</v>
      </c>
      <c r="N5186" s="222" t="n">
        <f aca="false">M5186+E5186</f>
        <v>43332.3678125</v>
      </c>
      <c r="O5186" s="0" t="n">
        <v>97.54</v>
      </c>
      <c r="P5186" s="0" t="n">
        <v>4.384944</v>
      </c>
      <c r="Q5186" s="0" t="s">
        <v>289</v>
      </c>
    </row>
    <row r="5187" customFormat="false" ht="15" hidden="false" customHeight="false" outlineLevel="0" collapsed="false">
      <c r="A5187" s="0" t="s">
        <v>3020</v>
      </c>
      <c r="B5187" s="0" t="s">
        <v>289</v>
      </c>
      <c r="C5187" s="0" t="s">
        <v>325</v>
      </c>
      <c r="D5187" s="0" t="n">
        <v>20180820</v>
      </c>
      <c r="E5187" s="0" t="s">
        <v>3322</v>
      </c>
      <c r="F5187" s="0" t="n">
        <v>25000</v>
      </c>
      <c r="G5187" s="0" t="n">
        <v>97.54</v>
      </c>
      <c r="H5187" s="0" t="n">
        <v>4.384944</v>
      </c>
      <c r="J5187" s="224" t="n">
        <f aca="false">ROUND(D5187/10000,0)</f>
        <v>2018</v>
      </c>
      <c r="K5187" s="224" t="n">
        <f aca="false">ROUND((D5187-J5187*10000)/100,0)</f>
        <v>8</v>
      </c>
      <c r="L5187" s="224" t="n">
        <f aca="false">D5187-J5187*10000-K5187*100</f>
        <v>20</v>
      </c>
      <c r="M5187" s="325" t="n">
        <f aca="false">DATE(J5187,K5187,L5187)</f>
        <v>43332</v>
      </c>
      <c r="N5187" s="222" t="n">
        <f aca="false">M5187+E5187</f>
        <v>43332.3678125</v>
      </c>
      <c r="O5187" s="0" t="n">
        <v>97.54</v>
      </c>
      <c r="P5187" s="0" t="n">
        <v>4.384944</v>
      </c>
      <c r="Q5187" s="0" t="s">
        <v>289</v>
      </c>
    </row>
    <row r="5188" customFormat="false" ht="15" hidden="false" customHeight="false" outlineLevel="0" collapsed="false">
      <c r="A5188" s="0" t="s">
        <v>3020</v>
      </c>
      <c r="B5188" s="0" t="s">
        <v>289</v>
      </c>
      <c r="C5188" s="0" t="s">
        <v>325</v>
      </c>
      <c r="D5188" s="0" t="n">
        <v>20180820</v>
      </c>
      <c r="E5188" s="0" t="s">
        <v>3322</v>
      </c>
      <c r="F5188" s="0" t="n">
        <v>25000</v>
      </c>
      <c r="G5188" s="0" t="n">
        <v>97.54</v>
      </c>
      <c r="H5188" s="0" t="n">
        <v>4.384944</v>
      </c>
      <c r="J5188" s="224" t="n">
        <f aca="false">ROUND(D5188/10000,0)</f>
        <v>2018</v>
      </c>
      <c r="K5188" s="224" t="n">
        <f aca="false">ROUND((D5188-J5188*10000)/100,0)</f>
        <v>8</v>
      </c>
      <c r="L5188" s="224" t="n">
        <f aca="false">D5188-J5188*10000-K5188*100</f>
        <v>20</v>
      </c>
      <c r="M5188" s="325" t="n">
        <f aca="false">DATE(J5188,K5188,L5188)</f>
        <v>43332</v>
      </c>
      <c r="N5188" s="222" t="n">
        <f aca="false">M5188+E5188</f>
        <v>43332.3678125</v>
      </c>
      <c r="O5188" s="0" t="n">
        <v>97.54</v>
      </c>
      <c r="P5188" s="0" t="n">
        <v>4.384944</v>
      </c>
      <c r="Q5188" s="0" t="s">
        <v>289</v>
      </c>
    </row>
    <row r="5189" customFormat="false" ht="15" hidden="false" customHeight="false" outlineLevel="0" collapsed="false">
      <c r="A5189" s="0" t="s">
        <v>3020</v>
      </c>
      <c r="B5189" s="0" t="s">
        <v>289</v>
      </c>
      <c r="C5189" s="0" t="s">
        <v>325</v>
      </c>
      <c r="D5189" s="0" t="n">
        <v>20180820</v>
      </c>
      <c r="E5189" s="0" t="s">
        <v>3322</v>
      </c>
      <c r="F5189" s="0" t="n">
        <v>25000</v>
      </c>
      <c r="G5189" s="0" t="n">
        <v>97.54</v>
      </c>
      <c r="H5189" s="0" t="n">
        <v>4.384944</v>
      </c>
      <c r="J5189" s="224" t="n">
        <f aca="false">ROUND(D5189/10000,0)</f>
        <v>2018</v>
      </c>
      <c r="K5189" s="224" t="n">
        <f aca="false">ROUND((D5189-J5189*10000)/100,0)</f>
        <v>8</v>
      </c>
      <c r="L5189" s="224" t="n">
        <f aca="false">D5189-J5189*10000-K5189*100</f>
        <v>20</v>
      </c>
      <c r="M5189" s="325" t="n">
        <f aca="false">DATE(J5189,K5189,L5189)</f>
        <v>43332</v>
      </c>
      <c r="N5189" s="222" t="n">
        <f aca="false">M5189+E5189</f>
        <v>43332.3678125</v>
      </c>
      <c r="O5189" s="0" t="n">
        <v>97.54</v>
      </c>
      <c r="P5189" s="0" t="n">
        <v>4.384944</v>
      </c>
      <c r="Q5189" s="0" t="s">
        <v>289</v>
      </c>
    </row>
    <row r="5190" customFormat="false" ht="15" hidden="false" customHeight="false" outlineLevel="0" collapsed="false">
      <c r="A5190" s="0" t="s">
        <v>3020</v>
      </c>
      <c r="B5190" s="0" t="s">
        <v>289</v>
      </c>
      <c r="C5190" s="0" t="s">
        <v>325</v>
      </c>
      <c r="D5190" s="0" t="n">
        <v>20180820</v>
      </c>
      <c r="E5190" s="0" t="s">
        <v>3322</v>
      </c>
      <c r="F5190" s="0" t="n">
        <v>25000</v>
      </c>
      <c r="G5190" s="0" t="n">
        <v>97.54</v>
      </c>
      <c r="H5190" s="0" t="n">
        <v>4.384944</v>
      </c>
      <c r="J5190" s="224" t="n">
        <f aca="false">ROUND(D5190/10000,0)</f>
        <v>2018</v>
      </c>
      <c r="K5190" s="224" t="n">
        <f aca="false">ROUND((D5190-J5190*10000)/100,0)</f>
        <v>8</v>
      </c>
      <c r="L5190" s="224" t="n">
        <f aca="false">D5190-J5190*10000-K5190*100</f>
        <v>20</v>
      </c>
      <c r="M5190" s="325" t="n">
        <f aca="false">DATE(J5190,K5190,L5190)</f>
        <v>43332</v>
      </c>
      <c r="N5190" s="222" t="n">
        <f aca="false">M5190+E5190</f>
        <v>43332.3678125</v>
      </c>
      <c r="O5190" s="0" t="n">
        <v>97.54</v>
      </c>
      <c r="P5190" s="0" t="n">
        <v>4.384944</v>
      </c>
      <c r="Q5190" s="0" t="s">
        <v>289</v>
      </c>
    </row>
    <row r="5191" customFormat="false" ht="15" hidden="false" customHeight="false" outlineLevel="0" collapsed="false">
      <c r="A5191" s="0" t="s">
        <v>3020</v>
      </c>
      <c r="B5191" s="0" t="s">
        <v>289</v>
      </c>
      <c r="C5191" s="0" t="s">
        <v>325</v>
      </c>
      <c r="D5191" s="0" t="n">
        <v>20180820</v>
      </c>
      <c r="E5191" s="0" t="s">
        <v>3322</v>
      </c>
      <c r="F5191" s="0" t="n">
        <v>25000</v>
      </c>
      <c r="G5191" s="0" t="n">
        <v>97.54</v>
      </c>
      <c r="H5191" s="0" t="n">
        <v>4.384944</v>
      </c>
      <c r="J5191" s="224" t="n">
        <f aca="false">ROUND(D5191/10000,0)</f>
        <v>2018</v>
      </c>
      <c r="K5191" s="224" t="n">
        <f aca="false">ROUND((D5191-J5191*10000)/100,0)</f>
        <v>8</v>
      </c>
      <c r="L5191" s="224" t="n">
        <f aca="false">D5191-J5191*10000-K5191*100</f>
        <v>20</v>
      </c>
      <c r="M5191" s="325" t="n">
        <f aca="false">DATE(J5191,K5191,L5191)</f>
        <v>43332</v>
      </c>
      <c r="N5191" s="222" t="n">
        <f aca="false">M5191+E5191</f>
        <v>43332.3678125</v>
      </c>
      <c r="O5191" s="0" t="n">
        <v>97.54</v>
      </c>
      <c r="P5191" s="0" t="n">
        <v>4.384944</v>
      </c>
      <c r="Q5191" s="0" t="s">
        <v>289</v>
      </c>
    </row>
    <row r="5192" customFormat="false" ht="15" hidden="false" customHeight="false" outlineLevel="0" collapsed="false">
      <c r="A5192" s="0" t="s">
        <v>3020</v>
      </c>
      <c r="B5192" s="0" t="s">
        <v>289</v>
      </c>
      <c r="C5192" s="0" t="s">
        <v>325</v>
      </c>
      <c r="D5192" s="0" t="n">
        <v>20180820</v>
      </c>
      <c r="E5192" s="0" t="s">
        <v>3322</v>
      </c>
      <c r="F5192" s="0" t="n">
        <v>25000</v>
      </c>
      <c r="G5192" s="0" t="n">
        <v>97.54</v>
      </c>
      <c r="H5192" s="0" t="n">
        <v>4.384944</v>
      </c>
      <c r="J5192" s="224" t="n">
        <f aca="false">ROUND(D5192/10000,0)</f>
        <v>2018</v>
      </c>
      <c r="K5192" s="224" t="n">
        <f aca="false">ROUND((D5192-J5192*10000)/100,0)</f>
        <v>8</v>
      </c>
      <c r="L5192" s="224" t="n">
        <f aca="false">D5192-J5192*10000-K5192*100</f>
        <v>20</v>
      </c>
      <c r="M5192" s="325" t="n">
        <f aca="false">DATE(J5192,K5192,L5192)</f>
        <v>43332</v>
      </c>
      <c r="N5192" s="222" t="n">
        <f aca="false">M5192+E5192</f>
        <v>43332.3678125</v>
      </c>
      <c r="O5192" s="0" t="n">
        <v>97.54</v>
      </c>
      <c r="P5192" s="0" t="n">
        <v>4.384944</v>
      </c>
      <c r="Q5192" s="0" t="s">
        <v>289</v>
      </c>
    </row>
    <row r="5193" customFormat="false" ht="15" hidden="false" customHeight="false" outlineLevel="0" collapsed="false">
      <c r="A5193" s="0" t="s">
        <v>3020</v>
      </c>
      <c r="B5193" s="0" t="s">
        <v>289</v>
      </c>
      <c r="C5193" s="0" t="s">
        <v>325</v>
      </c>
      <c r="D5193" s="0" t="n">
        <v>20180820</v>
      </c>
      <c r="E5193" s="0" t="s">
        <v>3323</v>
      </c>
      <c r="F5193" s="0" t="n">
        <v>50000</v>
      </c>
      <c r="G5193" s="0" t="n">
        <v>97.51</v>
      </c>
      <c r="H5193" s="0" t="n">
        <v>4.390331</v>
      </c>
      <c r="J5193" s="224" t="n">
        <f aca="false">ROUND(D5193/10000,0)</f>
        <v>2018</v>
      </c>
      <c r="K5193" s="224" t="n">
        <f aca="false">ROUND((D5193-J5193*10000)/100,0)</f>
        <v>8</v>
      </c>
      <c r="L5193" s="224" t="n">
        <f aca="false">D5193-J5193*10000-K5193*100</f>
        <v>20</v>
      </c>
      <c r="M5193" s="325" t="n">
        <f aca="false">DATE(J5193,K5193,L5193)</f>
        <v>43332</v>
      </c>
      <c r="N5193" s="222" t="n">
        <f aca="false">M5193+E5193</f>
        <v>43332.3722106482</v>
      </c>
      <c r="O5193" s="0" t="n">
        <v>97.51</v>
      </c>
      <c r="P5193" s="0" t="n">
        <v>4.390331</v>
      </c>
      <c r="Q5193" s="0" t="s">
        <v>289</v>
      </c>
    </row>
    <row r="5194" customFormat="false" ht="15" hidden="false" customHeight="false" outlineLevel="0" collapsed="false">
      <c r="A5194" s="0" t="s">
        <v>3020</v>
      </c>
      <c r="B5194" s="0" t="s">
        <v>289</v>
      </c>
      <c r="C5194" s="0" t="s">
        <v>325</v>
      </c>
      <c r="D5194" s="0" t="n">
        <v>20180820</v>
      </c>
      <c r="E5194" s="0" t="s">
        <v>3323</v>
      </c>
      <c r="F5194" s="0" t="n">
        <v>50000</v>
      </c>
      <c r="G5194" s="0" t="n">
        <v>97.56</v>
      </c>
      <c r="H5194" s="0" t="n">
        <v>4.381354</v>
      </c>
      <c r="J5194" s="224" t="n">
        <f aca="false">ROUND(D5194/10000,0)</f>
        <v>2018</v>
      </c>
      <c r="K5194" s="224" t="n">
        <f aca="false">ROUND((D5194-J5194*10000)/100,0)</f>
        <v>8</v>
      </c>
      <c r="L5194" s="224" t="n">
        <f aca="false">D5194-J5194*10000-K5194*100</f>
        <v>20</v>
      </c>
      <c r="M5194" s="325" t="n">
        <f aca="false">DATE(J5194,K5194,L5194)</f>
        <v>43332</v>
      </c>
      <c r="N5194" s="222" t="n">
        <f aca="false">M5194+E5194</f>
        <v>43332.3722106482</v>
      </c>
      <c r="O5194" s="0" t="n">
        <v>97.56</v>
      </c>
      <c r="P5194" s="0" t="n">
        <v>4.381354</v>
      </c>
      <c r="Q5194" s="0" t="s">
        <v>289</v>
      </c>
    </row>
    <row r="5195" customFormat="false" ht="15" hidden="false" customHeight="false" outlineLevel="0" collapsed="false">
      <c r="A5195" s="0" t="s">
        <v>3020</v>
      </c>
      <c r="B5195" s="0" t="s">
        <v>289</v>
      </c>
      <c r="C5195" s="0" t="s">
        <v>325</v>
      </c>
      <c r="D5195" s="0" t="n">
        <v>20180820</v>
      </c>
      <c r="E5195" s="0" t="s">
        <v>3324</v>
      </c>
      <c r="F5195" s="0" t="n">
        <v>300000</v>
      </c>
      <c r="G5195" s="0" t="n">
        <v>97.484</v>
      </c>
      <c r="H5195" s="0" t="n">
        <v>4.395002</v>
      </c>
      <c r="J5195" s="224" t="n">
        <f aca="false">ROUND(D5195/10000,0)</f>
        <v>2018</v>
      </c>
      <c r="K5195" s="224" t="n">
        <f aca="false">ROUND((D5195-J5195*10000)/100,0)</f>
        <v>8</v>
      </c>
      <c r="L5195" s="224" t="n">
        <f aca="false">D5195-J5195*10000-K5195*100</f>
        <v>20</v>
      </c>
      <c r="M5195" s="325" t="n">
        <f aca="false">DATE(J5195,K5195,L5195)</f>
        <v>43332</v>
      </c>
      <c r="N5195" s="222" t="n">
        <f aca="false">M5195+E5195</f>
        <v>43332.3730092593</v>
      </c>
      <c r="O5195" s="0" t="n">
        <v>97.484</v>
      </c>
      <c r="P5195" s="0" t="n">
        <v>4.395002</v>
      </c>
      <c r="Q5195" s="0" t="s">
        <v>289</v>
      </c>
    </row>
    <row r="5196" customFormat="false" ht="15" hidden="false" customHeight="false" outlineLevel="0" collapsed="false">
      <c r="A5196" s="0" t="s">
        <v>3020</v>
      </c>
      <c r="B5196" s="0" t="s">
        <v>289</v>
      </c>
      <c r="C5196" s="0" t="s">
        <v>325</v>
      </c>
      <c r="D5196" s="0" t="n">
        <v>20180820</v>
      </c>
      <c r="E5196" s="0" t="s">
        <v>3325</v>
      </c>
      <c r="F5196" s="0" t="n">
        <v>1000000</v>
      </c>
      <c r="G5196" s="0" t="n">
        <v>97.411</v>
      </c>
      <c r="H5196" s="0" t="n">
        <v>4.408122</v>
      </c>
      <c r="J5196" s="224" t="n">
        <f aca="false">ROUND(D5196/10000,0)</f>
        <v>2018</v>
      </c>
      <c r="K5196" s="224" t="n">
        <f aca="false">ROUND((D5196-J5196*10000)/100,0)</f>
        <v>8</v>
      </c>
      <c r="L5196" s="224" t="n">
        <f aca="false">D5196-J5196*10000-K5196*100</f>
        <v>20</v>
      </c>
      <c r="M5196" s="325" t="n">
        <f aca="false">DATE(J5196,K5196,L5196)</f>
        <v>43332</v>
      </c>
      <c r="N5196" s="222" t="n">
        <f aca="false">M5196+E5196</f>
        <v>43332.3763888889</v>
      </c>
      <c r="O5196" s="0" t="n">
        <v>97.411</v>
      </c>
      <c r="P5196" s="0" t="n">
        <v>4.408122</v>
      </c>
      <c r="Q5196" s="0" t="s">
        <v>289</v>
      </c>
    </row>
    <row r="5197" customFormat="false" ht="15" hidden="false" customHeight="false" outlineLevel="0" collapsed="false">
      <c r="A5197" s="0" t="s">
        <v>3020</v>
      </c>
      <c r="B5197" s="0" t="s">
        <v>289</v>
      </c>
      <c r="C5197" s="0" t="s">
        <v>325</v>
      </c>
      <c r="D5197" s="0" t="n">
        <v>20180820</v>
      </c>
      <c r="E5197" s="0" t="s">
        <v>3326</v>
      </c>
      <c r="F5197" s="0" t="n">
        <v>30000</v>
      </c>
      <c r="G5197" s="0" t="n">
        <v>97.622</v>
      </c>
      <c r="H5197" s="0" t="n">
        <v>4.370229</v>
      </c>
      <c r="J5197" s="224" t="n">
        <f aca="false">ROUND(D5197/10000,0)</f>
        <v>2018</v>
      </c>
      <c r="K5197" s="224" t="n">
        <f aca="false">ROUND((D5197-J5197*10000)/100,0)</f>
        <v>8</v>
      </c>
      <c r="L5197" s="224" t="n">
        <f aca="false">D5197-J5197*10000-K5197*100</f>
        <v>20</v>
      </c>
      <c r="M5197" s="325" t="n">
        <f aca="false">DATE(J5197,K5197,L5197)</f>
        <v>43332</v>
      </c>
      <c r="N5197" s="222" t="n">
        <f aca="false">M5197+E5197</f>
        <v>43332.4250231482</v>
      </c>
      <c r="O5197" s="0" t="n">
        <v>97.622</v>
      </c>
      <c r="P5197" s="0" t="n">
        <v>4.370229</v>
      </c>
      <c r="Q5197" s="0" t="s">
        <v>289</v>
      </c>
    </row>
    <row r="5198" customFormat="false" ht="15" hidden="false" customHeight="false" outlineLevel="0" collapsed="false">
      <c r="A5198" s="0" t="s">
        <v>3020</v>
      </c>
      <c r="B5198" s="0" t="s">
        <v>289</v>
      </c>
      <c r="C5198" s="0" t="s">
        <v>325</v>
      </c>
      <c r="D5198" s="0" t="n">
        <v>20180820</v>
      </c>
      <c r="E5198" s="0" t="s">
        <v>3327</v>
      </c>
      <c r="F5198" s="0" t="n">
        <v>550000</v>
      </c>
      <c r="G5198" s="0" t="n">
        <v>97.262</v>
      </c>
      <c r="H5198" s="0" t="n">
        <v>4.434939</v>
      </c>
      <c r="J5198" s="224" t="n">
        <f aca="false">ROUND(D5198/10000,0)</f>
        <v>2018</v>
      </c>
      <c r="K5198" s="224" t="n">
        <f aca="false">ROUND((D5198-J5198*10000)/100,0)</f>
        <v>8</v>
      </c>
      <c r="L5198" s="224" t="n">
        <f aca="false">D5198-J5198*10000-K5198*100</f>
        <v>20</v>
      </c>
      <c r="M5198" s="325" t="n">
        <f aca="false">DATE(J5198,K5198,L5198)</f>
        <v>43332</v>
      </c>
      <c r="N5198" s="222" t="n">
        <f aca="false">M5198+E5198</f>
        <v>43332.4361226852</v>
      </c>
      <c r="O5198" s="0" t="n">
        <v>97.262</v>
      </c>
      <c r="P5198" s="0" t="n">
        <v>4.434939</v>
      </c>
      <c r="Q5198" s="0" t="s">
        <v>289</v>
      </c>
    </row>
    <row r="5199" customFormat="false" ht="15" hidden="false" customHeight="false" outlineLevel="0" collapsed="false">
      <c r="A5199" s="0" t="s">
        <v>3020</v>
      </c>
      <c r="B5199" s="0" t="s">
        <v>289</v>
      </c>
      <c r="C5199" s="0" t="s">
        <v>325</v>
      </c>
      <c r="D5199" s="0" t="n">
        <v>20180820</v>
      </c>
      <c r="E5199" s="0" t="s">
        <v>3327</v>
      </c>
      <c r="F5199" s="0" t="n">
        <v>25000</v>
      </c>
      <c r="G5199" s="0" t="n">
        <v>97.262</v>
      </c>
      <c r="H5199" s="0" t="n">
        <v>4.434939</v>
      </c>
      <c r="J5199" s="224" t="n">
        <f aca="false">ROUND(D5199/10000,0)</f>
        <v>2018</v>
      </c>
      <c r="K5199" s="224" t="n">
        <f aca="false">ROUND((D5199-J5199*10000)/100,0)</f>
        <v>8</v>
      </c>
      <c r="L5199" s="224" t="n">
        <f aca="false">D5199-J5199*10000-K5199*100</f>
        <v>20</v>
      </c>
      <c r="M5199" s="325" t="n">
        <f aca="false">DATE(J5199,K5199,L5199)</f>
        <v>43332</v>
      </c>
      <c r="N5199" s="222" t="n">
        <f aca="false">M5199+E5199</f>
        <v>43332.4361226852</v>
      </c>
      <c r="O5199" s="0" t="n">
        <v>97.262</v>
      </c>
      <c r="P5199" s="0" t="n">
        <v>4.434939</v>
      </c>
      <c r="Q5199" s="0" t="s">
        <v>289</v>
      </c>
    </row>
    <row r="5200" customFormat="false" ht="15" hidden="false" customHeight="false" outlineLevel="0" collapsed="false">
      <c r="A5200" s="0" t="s">
        <v>3020</v>
      </c>
      <c r="B5200" s="0" t="s">
        <v>289</v>
      </c>
      <c r="C5200" s="0" t="s">
        <v>325</v>
      </c>
      <c r="D5200" s="0" t="n">
        <v>20180820</v>
      </c>
      <c r="E5200" s="0" t="s">
        <v>3327</v>
      </c>
      <c r="F5200" s="0" t="n">
        <v>25000</v>
      </c>
      <c r="G5200" s="0" t="n">
        <v>97.262</v>
      </c>
      <c r="H5200" s="0" t="n">
        <v>4.434939</v>
      </c>
      <c r="J5200" s="224" t="n">
        <f aca="false">ROUND(D5200/10000,0)</f>
        <v>2018</v>
      </c>
      <c r="K5200" s="224" t="n">
        <f aca="false">ROUND((D5200-J5200*10000)/100,0)</f>
        <v>8</v>
      </c>
      <c r="L5200" s="224" t="n">
        <f aca="false">D5200-J5200*10000-K5200*100</f>
        <v>20</v>
      </c>
      <c r="M5200" s="325" t="n">
        <f aca="false">DATE(J5200,K5200,L5200)</f>
        <v>43332</v>
      </c>
      <c r="N5200" s="222" t="n">
        <f aca="false">M5200+E5200</f>
        <v>43332.4361226852</v>
      </c>
      <c r="O5200" s="0" t="n">
        <v>97.262</v>
      </c>
      <c r="P5200" s="0" t="n">
        <v>4.434939</v>
      </c>
      <c r="Q5200" s="0" t="s">
        <v>289</v>
      </c>
    </row>
    <row r="5201" customFormat="false" ht="15" hidden="false" customHeight="false" outlineLevel="0" collapsed="false">
      <c r="A5201" s="0" t="s">
        <v>3020</v>
      </c>
      <c r="B5201" s="0" t="s">
        <v>289</v>
      </c>
      <c r="C5201" s="0" t="s">
        <v>325</v>
      </c>
      <c r="D5201" s="0" t="n">
        <v>20180820</v>
      </c>
      <c r="E5201" s="0" t="s">
        <v>3327</v>
      </c>
      <c r="F5201" s="0" t="n">
        <v>25000</v>
      </c>
      <c r="G5201" s="0" t="n">
        <v>97.262</v>
      </c>
      <c r="H5201" s="0" t="n">
        <v>4.434939</v>
      </c>
      <c r="J5201" s="224" t="n">
        <f aca="false">ROUND(D5201/10000,0)</f>
        <v>2018</v>
      </c>
      <c r="K5201" s="224" t="n">
        <f aca="false">ROUND((D5201-J5201*10000)/100,0)</f>
        <v>8</v>
      </c>
      <c r="L5201" s="224" t="n">
        <f aca="false">D5201-J5201*10000-K5201*100</f>
        <v>20</v>
      </c>
      <c r="M5201" s="325" t="n">
        <f aca="false">DATE(J5201,K5201,L5201)</f>
        <v>43332</v>
      </c>
      <c r="N5201" s="222" t="n">
        <f aca="false">M5201+E5201</f>
        <v>43332.4361226852</v>
      </c>
      <c r="O5201" s="0" t="n">
        <v>97.262</v>
      </c>
      <c r="P5201" s="0" t="n">
        <v>4.434939</v>
      </c>
      <c r="Q5201" s="0" t="s">
        <v>289</v>
      </c>
    </row>
    <row r="5202" customFormat="false" ht="15" hidden="false" customHeight="false" outlineLevel="0" collapsed="false">
      <c r="A5202" s="0" t="s">
        <v>3020</v>
      </c>
      <c r="B5202" s="0" t="s">
        <v>289</v>
      </c>
      <c r="C5202" s="0" t="s">
        <v>325</v>
      </c>
      <c r="D5202" s="0" t="n">
        <v>20180820</v>
      </c>
      <c r="E5202" s="0" t="s">
        <v>3327</v>
      </c>
      <c r="F5202" s="0" t="n">
        <v>25000</v>
      </c>
      <c r="G5202" s="0" t="n">
        <v>97.262</v>
      </c>
      <c r="H5202" s="0" t="n">
        <v>4.434939</v>
      </c>
      <c r="J5202" s="224" t="n">
        <f aca="false">ROUND(D5202/10000,0)</f>
        <v>2018</v>
      </c>
      <c r="K5202" s="224" t="n">
        <f aca="false">ROUND((D5202-J5202*10000)/100,0)</f>
        <v>8</v>
      </c>
      <c r="L5202" s="224" t="n">
        <f aca="false">D5202-J5202*10000-K5202*100</f>
        <v>20</v>
      </c>
      <c r="M5202" s="325" t="n">
        <f aca="false">DATE(J5202,K5202,L5202)</f>
        <v>43332</v>
      </c>
      <c r="N5202" s="222" t="n">
        <f aca="false">M5202+E5202</f>
        <v>43332.4361226852</v>
      </c>
      <c r="O5202" s="0" t="n">
        <v>97.262</v>
      </c>
      <c r="P5202" s="0" t="n">
        <v>4.434939</v>
      </c>
      <c r="Q5202" s="0" t="s">
        <v>289</v>
      </c>
    </row>
    <row r="5203" customFormat="false" ht="15" hidden="false" customHeight="false" outlineLevel="0" collapsed="false">
      <c r="A5203" s="0" t="s">
        <v>3020</v>
      </c>
      <c r="B5203" s="0" t="s">
        <v>289</v>
      </c>
      <c r="C5203" s="0" t="s">
        <v>325</v>
      </c>
      <c r="D5203" s="0" t="n">
        <v>20180820</v>
      </c>
      <c r="E5203" s="0" t="s">
        <v>3327</v>
      </c>
      <c r="F5203" s="0" t="n">
        <v>25000</v>
      </c>
      <c r="G5203" s="0" t="n">
        <v>97.262</v>
      </c>
      <c r="H5203" s="0" t="n">
        <v>4.434939</v>
      </c>
      <c r="J5203" s="224" t="n">
        <f aca="false">ROUND(D5203/10000,0)</f>
        <v>2018</v>
      </c>
      <c r="K5203" s="224" t="n">
        <f aca="false">ROUND((D5203-J5203*10000)/100,0)</f>
        <v>8</v>
      </c>
      <c r="L5203" s="224" t="n">
        <f aca="false">D5203-J5203*10000-K5203*100</f>
        <v>20</v>
      </c>
      <c r="M5203" s="325" t="n">
        <f aca="false">DATE(J5203,K5203,L5203)</f>
        <v>43332</v>
      </c>
      <c r="N5203" s="222" t="n">
        <f aca="false">M5203+E5203</f>
        <v>43332.4361226852</v>
      </c>
      <c r="O5203" s="0" t="n">
        <v>97.262</v>
      </c>
      <c r="P5203" s="0" t="n">
        <v>4.434939</v>
      </c>
      <c r="Q5203" s="0" t="s">
        <v>289</v>
      </c>
    </row>
    <row r="5204" customFormat="false" ht="15" hidden="false" customHeight="false" outlineLevel="0" collapsed="false">
      <c r="A5204" s="0" t="s">
        <v>3020</v>
      </c>
      <c r="B5204" s="0" t="s">
        <v>289</v>
      </c>
      <c r="C5204" s="0" t="s">
        <v>325</v>
      </c>
      <c r="D5204" s="0" t="n">
        <v>20180820</v>
      </c>
      <c r="E5204" s="0" t="s">
        <v>3327</v>
      </c>
      <c r="F5204" s="0" t="n">
        <v>25000</v>
      </c>
      <c r="G5204" s="0" t="n">
        <v>97.262</v>
      </c>
      <c r="H5204" s="0" t="n">
        <v>4.434939</v>
      </c>
      <c r="J5204" s="224" t="n">
        <f aca="false">ROUND(D5204/10000,0)</f>
        <v>2018</v>
      </c>
      <c r="K5204" s="224" t="n">
        <f aca="false">ROUND((D5204-J5204*10000)/100,0)</f>
        <v>8</v>
      </c>
      <c r="L5204" s="224" t="n">
        <f aca="false">D5204-J5204*10000-K5204*100</f>
        <v>20</v>
      </c>
      <c r="M5204" s="325" t="n">
        <f aca="false">DATE(J5204,K5204,L5204)</f>
        <v>43332</v>
      </c>
      <c r="N5204" s="222" t="n">
        <f aca="false">M5204+E5204</f>
        <v>43332.4361226852</v>
      </c>
      <c r="O5204" s="0" t="n">
        <v>97.262</v>
      </c>
      <c r="P5204" s="0" t="n">
        <v>4.434939</v>
      </c>
      <c r="Q5204" s="0" t="s">
        <v>289</v>
      </c>
    </row>
    <row r="5205" customFormat="false" ht="15" hidden="false" customHeight="false" outlineLevel="0" collapsed="false">
      <c r="A5205" s="0" t="s">
        <v>3020</v>
      </c>
      <c r="B5205" s="0" t="s">
        <v>289</v>
      </c>
      <c r="C5205" s="0" t="s">
        <v>325</v>
      </c>
      <c r="D5205" s="0" t="n">
        <v>20180820</v>
      </c>
      <c r="E5205" s="0" t="s">
        <v>3327</v>
      </c>
      <c r="F5205" s="0" t="n">
        <v>25000</v>
      </c>
      <c r="G5205" s="0" t="n">
        <v>97.262</v>
      </c>
      <c r="H5205" s="0" t="n">
        <v>4.434939</v>
      </c>
      <c r="J5205" s="224" t="n">
        <f aca="false">ROUND(D5205/10000,0)</f>
        <v>2018</v>
      </c>
      <c r="K5205" s="224" t="n">
        <f aca="false">ROUND((D5205-J5205*10000)/100,0)</f>
        <v>8</v>
      </c>
      <c r="L5205" s="224" t="n">
        <f aca="false">D5205-J5205*10000-K5205*100</f>
        <v>20</v>
      </c>
      <c r="M5205" s="325" t="n">
        <f aca="false">DATE(J5205,K5205,L5205)</f>
        <v>43332</v>
      </c>
      <c r="N5205" s="222" t="n">
        <f aca="false">M5205+E5205</f>
        <v>43332.4361226852</v>
      </c>
      <c r="O5205" s="0" t="n">
        <v>97.262</v>
      </c>
      <c r="P5205" s="0" t="n">
        <v>4.434939</v>
      </c>
      <c r="Q5205" s="0" t="s">
        <v>289</v>
      </c>
    </row>
    <row r="5206" customFormat="false" ht="15" hidden="false" customHeight="false" outlineLevel="0" collapsed="false">
      <c r="A5206" s="0" t="s">
        <v>3020</v>
      </c>
      <c r="B5206" s="0" t="s">
        <v>289</v>
      </c>
      <c r="C5206" s="0" t="s">
        <v>325</v>
      </c>
      <c r="D5206" s="0" t="n">
        <v>20180820</v>
      </c>
      <c r="E5206" s="0" t="s">
        <v>3327</v>
      </c>
      <c r="F5206" s="0" t="n">
        <v>175000</v>
      </c>
      <c r="G5206" s="0" t="n">
        <v>97.262</v>
      </c>
      <c r="H5206" s="0" t="n">
        <v>4.434939</v>
      </c>
      <c r="J5206" s="224" t="n">
        <f aca="false">ROUND(D5206/10000,0)</f>
        <v>2018</v>
      </c>
      <c r="K5206" s="224" t="n">
        <f aca="false">ROUND((D5206-J5206*10000)/100,0)</f>
        <v>8</v>
      </c>
      <c r="L5206" s="224" t="n">
        <f aca="false">D5206-J5206*10000-K5206*100</f>
        <v>20</v>
      </c>
      <c r="M5206" s="325" t="n">
        <f aca="false">DATE(J5206,K5206,L5206)</f>
        <v>43332</v>
      </c>
      <c r="N5206" s="222" t="n">
        <f aca="false">M5206+E5206</f>
        <v>43332.4361226852</v>
      </c>
      <c r="O5206" s="0" t="n">
        <v>97.262</v>
      </c>
      <c r="P5206" s="0" t="n">
        <v>4.434939</v>
      </c>
      <c r="Q5206" s="0" t="s">
        <v>289</v>
      </c>
    </row>
    <row r="5207" customFormat="false" ht="15" hidden="false" customHeight="false" outlineLevel="0" collapsed="false">
      <c r="A5207" s="0" t="s">
        <v>3020</v>
      </c>
      <c r="B5207" s="0" t="s">
        <v>289</v>
      </c>
      <c r="C5207" s="0" t="s">
        <v>325</v>
      </c>
      <c r="D5207" s="0" t="n">
        <v>20180820</v>
      </c>
      <c r="E5207" s="0" t="s">
        <v>3327</v>
      </c>
      <c r="F5207" s="0" t="n">
        <v>50000</v>
      </c>
      <c r="G5207" s="0" t="n">
        <v>97.262</v>
      </c>
      <c r="H5207" s="0" t="n">
        <v>4.434939</v>
      </c>
      <c r="J5207" s="224" t="n">
        <f aca="false">ROUND(D5207/10000,0)</f>
        <v>2018</v>
      </c>
      <c r="K5207" s="224" t="n">
        <f aca="false">ROUND((D5207-J5207*10000)/100,0)</f>
        <v>8</v>
      </c>
      <c r="L5207" s="224" t="n">
        <f aca="false">D5207-J5207*10000-K5207*100</f>
        <v>20</v>
      </c>
      <c r="M5207" s="325" t="n">
        <f aca="false">DATE(J5207,K5207,L5207)</f>
        <v>43332</v>
      </c>
      <c r="N5207" s="222" t="n">
        <f aca="false">M5207+E5207</f>
        <v>43332.4361226852</v>
      </c>
      <c r="O5207" s="0" t="n">
        <v>97.262</v>
      </c>
      <c r="P5207" s="0" t="n">
        <v>4.434939</v>
      </c>
      <c r="Q5207" s="0" t="s">
        <v>289</v>
      </c>
    </row>
    <row r="5208" customFormat="false" ht="15" hidden="false" customHeight="false" outlineLevel="0" collapsed="false">
      <c r="A5208" s="0" t="s">
        <v>3020</v>
      </c>
      <c r="B5208" s="0" t="s">
        <v>289</v>
      </c>
      <c r="C5208" s="0" t="s">
        <v>325</v>
      </c>
      <c r="D5208" s="0" t="n">
        <v>20180820</v>
      </c>
      <c r="E5208" s="0" t="s">
        <v>3327</v>
      </c>
      <c r="F5208" s="0" t="n">
        <v>25000</v>
      </c>
      <c r="G5208" s="0" t="n">
        <v>97.262</v>
      </c>
      <c r="H5208" s="0" t="n">
        <v>4.434939</v>
      </c>
      <c r="J5208" s="224" t="n">
        <f aca="false">ROUND(D5208/10000,0)</f>
        <v>2018</v>
      </c>
      <c r="K5208" s="224" t="n">
        <f aca="false">ROUND((D5208-J5208*10000)/100,0)</f>
        <v>8</v>
      </c>
      <c r="L5208" s="224" t="n">
        <f aca="false">D5208-J5208*10000-K5208*100</f>
        <v>20</v>
      </c>
      <c r="M5208" s="325" t="n">
        <f aca="false">DATE(J5208,K5208,L5208)</f>
        <v>43332</v>
      </c>
      <c r="N5208" s="222" t="n">
        <f aca="false">M5208+E5208</f>
        <v>43332.4361226852</v>
      </c>
      <c r="O5208" s="0" t="n">
        <v>97.262</v>
      </c>
      <c r="P5208" s="0" t="n">
        <v>4.434939</v>
      </c>
      <c r="Q5208" s="0" t="s">
        <v>289</v>
      </c>
    </row>
    <row r="5209" customFormat="false" ht="15" hidden="false" customHeight="false" outlineLevel="0" collapsed="false">
      <c r="A5209" s="0" t="s">
        <v>3020</v>
      </c>
      <c r="B5209" s="0" t="s">
        <v>289</v>
      </c>
      <c r="C5209" s="0" t="s">
        <v>325</v>
      </c>
      <c r="D5209" s="0" t="n">
        <v>20180820</v>
      </c>
      <c r="E5209" s="0" t="s">
        <v>3327</v>
      </c>
      <c r="F5209" s="0" t="n">
        <v>25000</v>
      </c>
      <c r="G5209" s="0" t="n">
        <v>97.262</v>
      </c>
      <c r="H5209" s="0" t="n">
        <v>4.434939</v>
      </c>
      <c r="J5209" s="224" t="n">
        <f aca="false">ROUND(D5209/10000,0)</f>
        <v>2018</v>
      </c>
      <c r="K5209" s="224" t="n">
        <f aca="false">ROUND((D5209-J5209*10000)/100,0)</f>
        <v>8</v>
      </c>
      <c r="L5209" s="224" t="n">
        <f aca="false">D5209-J5209*10000-K5209*100</f>
        <v>20</v>
      </c>
      <c r="M5209" s="325" t="n">
        <f aca="false">DATE(J5209,K5209,L5209)</f>
        <v>43332</v>
      </c>
      <c r="N5209" s="222" t="n">
        <f aca="false">M5209+E5209</f>
        <v>43332.4361226852</v>
      </c>
      <c r="O5209" s="0" t="n">
        <v>97.262</v>
      </c>
      <c r="P5209" s="0" t="n">
        <v>4.434939</v>
      </c>
      <c r="Q5209" s="0" t="s">
        <v>289</v>
      </c>
    </row>
    <row r="5210" customFormat="false" ht="15" hidden="false" customHeight="false" outlineLevel="0" collapsed="false">
      <c r="A5210" s="0" t="s">
        <v>3020</v>
      </c>
      <c r="B5210" s="0" t="s">
        <v>289</v>
      </c>
      <c r="C5210" s="0" t="s">
        <v>325</v>
      </c>
      <c r="D5210" s="0" t="n">
        <v>20180820</v>
      </c>
      <c r="E5210" s="0" t="s">
        <v>3327</v>
      </c>
      <c r="F5210" s="0" t="n">
        <v>25000</v>
      </c>
      <c r="G5210" s="0" t="n">
        <v>97.262</v>
      </c>
      <c r="H5210" s="0" t="n">
        <v>4.434939</v>
      </c>
      <c r="J5210" s="224" t="n">
        <f aca="false">ROUND(D5210/10000,0)</f>
        <v>2018</v>
      </c>
      <c r="K5210" s="224" t="n">
        <f aca="false">ROUND((D5210-J5210*10000)/100,0)</f>
        <v>8</v>
      </c>
      <c r="L5210" s="224" t="n">
        <f aca="false">D5210-J5210*10000-K5210*100</f>
        <v>20</v>
      </c>
      <c r="M5210" s="325" t="n">
        <f aca="false">DATE(J5210,K5210,L5210)</f>
        <v>43332</v>
      </c>
      <c r="N5210" s="222" t="n">
        <f aca="false">M5210+E5210</f>
        <v>43332.4361226852</v>
      </c>
      <c r="O5210" s="0" t="n">
        <v>97.262</v>
      </c>
      <c r="P5210" s="0" t="n">
        <v>4.434939</v>
      </c>
      <c r="Q5210" s="0" t="s">
        <v>289</v>
      </c>
    </row>
    <row r="5211" customFormat="false" ht="15" hidden="false" customHeight="false" outlineLevel="0" collapsed="false">
      <c r="A5211" s="0" t="s">
        <v>3020</v>
      </c>
      <c r="B5211" s="0" t="s">
        <v>289</v>
      </c>
      <c r="C5211" s="0" t="s">
        <v>325</v>
      </c>
      <c r="D5211" s="0" t="n">
        <v>20180820</v>
      </c>
      <c r="E5211" s="0" t="s">
        <v>3327</v>
      </c>
      <c r="F5211" s="0" t="n">
        <v>25000</v>
      </c>
      <c r="G5211" s="0" t="n">
        <v>97.262</v>
      </c>
      <c r="H5211" s="0" t="n">
        <v>4.434939</v>
      </c>
      <c r="J5211" s="224" t="n">
        <f aca="false">ROUND(D5211/10000,0)</f>
        <v>2018</v>
      </c>
      <c r="K5211" s="224" t="n">
        <f aca="false">ROUND((D5211-J5211*10000)/100,0)</f>
        <v>8</v>
      </c>
      <c r="L5211" s="224" t="n">
        <f aca="false">D5211-J5211*10000-K5211*100</f>
        <v>20</v>
      </c>
      <c r="M5211" s="325" t="n">
        <f aca="false">DATE(J5211,K5211,L5211)</f>
        <v>43332</v>
      </c>
      <c r="N5211" s="222" t="n">
        <f aca="false">M5211+E5211</f>
        <v>43332.4361226852</v>
      </c>
      <c r="O5211" s="0" t="n">
        <v>97.262</v>
      </c>
      <c r="P5211" s="0" t="n">
        <v>4.434939</v>
      </c>
      <c r="Q5211" s="0" t="s">
        <v>289</v>
      </c>
    </row>
    <row r="5212" customFormat="false" ht="15" hidden="false" customHeight="false" outlineLevel="0" collapsed="false">
      <c r="A5212" s="0" t="s">
        <v>3020</v>
      </c>
      <c r="B5212" s="0" t="s">
        <v>289</v>
      </c>
      <c r="C5212" s="0" t="s">
        <v>325</v>
      </c>
      <c r="D5212" s="0" t="n">
        <v>20180820</v>
      </c>
      <c r="E5212" s="0" t="s">
        <v>3327</v>
      </c>
      <c r="F5212" s="0" t="n">
        <v>25000</v>
      </c>
      <c r="G5212" s="0" t="n">
        <v>97.262</v>
      </c>
      <c r="H5212" s="0" t="n">
        <v>4.434939</v>
      </c>
      <c r="J5212" s="224" t="n">
        <f aca="false">ROUND(D5212/10000,0)</f>
        <v>2018</v>
      </c>
      <c r="K5212" s="224" t="n">
        <f aca="false">ROUND((D5212-J5212*10000)/100,0)</f>
        <v>8</v>
      </c>
      <c r="L5212" s="224" t="n">
        <f aca="false">D5212-J5212*10000-K5212*100</f>
        <v>20</v>
      </c>
      <c r="M5212" s="325" t="n">
        <f aca="false">DATE(J5212,K5212,L5212)</f>
        <v>43332</v>
      </c>
      <c r="N5212" s="222" t="n">
        <f aca="false">M5212+E5212</f>
        <v>43332.4361226852</v>
      </c>
      <c r="O5212" s="0" t="n">
        <v>97.262</v>
      </c>
      <c r="P5212" s="0" t="n">
        <v>4.434939</v>
      </c>
      <c r="Q5212" s="0" t="s">
        <v>289</v>
      </c>
    </row>
    <row r="5213" customFormat="false" ht="15" hidden="false" customHeight="false" outlineLevel="0" collapsed="false">
      <c r="A5213" s="0" t="s">
        <v>3020</v>
      </c>
      <c r="B5213" s="0" t="s">
        <v>289</v>
      </c>
      <c r="C5213" s="0" t="s">
        <v>325</v>
      </c>
      <c r="D5213" s="0" t="n">
        <v>20180820</v>
      </c>
      <c r="E5213" s="0" t="s">
        <v>3327</v>
      </c>
      <c r="F5213" s="0" t="n">
        <v>25000</v>
      </c>
      <c r="G5213" s="0" t="n">
        <v>97.262</v>
      </c>
      <c r="H5213" s="0" t="n">
        <v>4.434939</v>
      </c>
      <c r="J5213" s="224" t="n">
        <f aca="false">ROUND(D5213/10000,0)</f>
        <v>2018</v>
      </c>
      <c r="K5213" s="224" t="n">
        <f aca="false">ROUND((D5213-J5213*10000)/100,0)</f>
        <v>8</v>
      </c>
      <c r="L5213" s="224" t="n">
        <f aca="false">D5213-J5213*10000-K5213*100</f>
        <v>20</v>
      </c>
      <c r="M5213" s="325" t="n">
        <f aca="false">DATE(J5213,K5213,L5213)</f>
        <v>43332</v>
      </c>
      <c r="N5213" s="222" t="n">
        <f aca="false">M5213+E5213</f>
        <v>43332.4361226852</v>
      </c>
      <c r="O5213" s="0" t="n">
        <v>97.262</v>
      </c>
      <c r="P5213" s="0" t="n">
        <v>4.434939</v>
      </c>
      <c r="Q5213" s="0" t="s">
        <v>289</v>
      </c>
    </row>
    <row r="5214" customFormat="false" ht="15" hidden="false" customHeight="false" outlineLevel="0" collapsed="false">
      <c r="A5214" s="0" t="s">
        <v>3020</v>
      </c>
      <c r="B5214" s="0" t="s">
        <v>289</v>
      </c>
      <c r="C5214" s="0" t="s">
        <v>325</v>
      </c>
      <c r="D5214" s="0" t="n">
        <v>20180820</v>
      </c>
      <c r="E5214" s="0" t="s">
        <v>3328</v>
      </c>
      <c r="F5214" s="0" t="n">
        <v>60000</v>
      </c>
      <c r="G5214" s="0" t="n">
        <v>97.598</v>
      </c>
      <c r="H5214" s="0" t="n">
        <v>4.374534</v>
      </c>
      <c r="J5214" s="224" t="n">
        <f aca="false">ROUND(D5214/10000,0)</f>
        <v>2018</v>
      </c>
      <c r="K5214" s="224" t="n">
        <f aca="false">ROUND((D5214-J5214*10000)/100,0)</f>
        <v>8</v>
      </c>
      <c r="L5214" s="224" t="n">
        <f aca="false">D5214-J5214*10000-K5214*100</f>
        <v>20</v>
      </c>
      <c r="M5214" s="325" t="n">
        <f aca="false">DATE(J5214,K5214,L5214)</f>
        <v>43332</v>
      </c>
      <c r="N5214" s="222" t="n">
        <f aca="false">M5214+E5214</f>
        <v>43332.4389583333</v>
      </c>
      <c r="O5214" s="0" t="n">
        <v>97.598</v>
      </c>
      <c r="P5214" s="0" t="n">
        <v>4.374534</v>
      </c>
      <c r="Q5214" s="0" t="s">
        <v>289</v>
      </c>
    </row>
    <row r="5215" customFormat="false" ht="15" hidden="false" customHeight="false" outlineLevel="0" collapsed="false">
      <c r="A5215" s="0" t="s">
        <v>3020</v>
      </c>
      <c r="B5215" s="0" t="s">
        <v>289</v>
      </c>
      <c r="C5215" s="0" t="s">
        <v>325</v>
      </c>
      <c r="D5215" s="0" t="n">
        <v>20180820</v>
      </c>
      <c r="E5215" s="0" t="s">
        <v>3329</v>
      </c>
      <c r="F5215" s="0" t="n">
        <v>15000</v>
      </c>
      <c r="G5215" s="0" t="n">
        <v>97.59</v>
      </c>
      <c r="H5215" s="0" t="n">
        <v>4.37597</v>
      </c>
      <c r="J5215" s="224" t="n">
        <f aca="false">ROUND(D5215/10000,0)</f>
        <v>2018</v>
      </c>
      <c r="K5215" s="224" t="n">
        <f aca="false">ROUND((D5215-J5215*10000)/100,0)</f>
        <v>8</v>
      </c>
      <c r="L5215" s="224" t="n">
        <f aca="false">D5215-J5215*10000-K5215*100</f>
        <v>20</v>
      </c>
      <c r="M5215" s="325" t="n">
        <f aca="false">DATE(J5215,K5215,L5215)</f>
        <v>43332</v>
      </c>
      <c r="N5215" s="222" t="n">
        <f aca="false">M5215+E5215</f>
        <v>43332.5672685185</v>
      </c>
      <c r="O5215" s="0" t="n">
        <v>97.59</v>
      </c>
      <c r="P5215" s="0" t="n">
        <v>4.37597</v>
      </c>
      <c r="Q5215" s="0" t="s">
        <v>289</v>
      </c>
    </row>
    <row r="5216" customFormat="false" ht="15" hidden="false" customHeight="false" outlineLevel="0" collapsed="false">
      <c r="A5216" s="0" t="s">
        <v>3020</v>
      </c>
      <c r="B5216" s="0" t="s">
        <v>289</v>
      </c>
      <c r="C5216" s="0" t="s">
        <v>325</v>
      </c>
      <c r="D5216" s="0" t="n">
        <v>20180820</v>
      </c>
      <c r="E5216" s="0" t="s">
        <v>3330</v>
      </c>
      <c r="F5216" s="0" t="n">
        <v>15000</v>
      </c>
      <c r="G5216" s="0" t="n">
        <v>97.64</v>
      </c>
      <c r="H5216" s="0" t="n">
        <v>4.367001</v>
      </c>
      <c r="J5216" s="224" t="n">
        <f aca="false">ROUND(D5216/10000,0)</f>
        <v>2018</v>
      </c>
      <c r="K5216" s="224" t="n">
        <f aca="false">ROUND((D5216-J5216*10000)/100,0)</f>
        <v>8</v>
      </c>
      <c r="L5216" s="224" t="n">
        <f aca="false">D5216-J5216*10000-K5216*100</f>
        <v>20</v>
      </c>
      <c r="M5216" s="325" t="n">
        <f aca="false">DATE(J5216,K5216,L5216)</f>
        <v>43332</v>
      </c>
      <c r="N5216" s="222" t="n">
        <f aca="false">M5216+E5216</f>
        <v>43332.5672916667</v>
      </c>
      <c r="O5216" s="0" t="n">
        <v>97.64</v>
      </c>
      <c r="P5216" s="0" t="n">
        <v>4.367001</v>
      </c>
      <c r="Q5216" s="0" t="s">
        <v>289</v>
      </c>
    </row>
    <row r="5217" customFormat="false" ht="15" hidden="false" customHeight="false" outlineLevel="0" collapsed="false">
      <c r="A5217" s="0" t="s">
        <v>3020</v>
      </c>
      <c r="B5217" s="0" t="s">
        <v>289</v>
      </c>
      <c r="C5217" s="0" t="s">
        <v>325</v>
      </c>
      <c r="D5217" s="0" t="n">
        <v>20180820</v>
      </c>
      <c r="E5217" s="0" t="s">
        <v>3330</v>
      </c>
      <c r="F5217" s="0" t="n">
        <v>15000</v>
      </c>
      <c r="G5217" s="0" t="n">
        <v>98.128</v>
      </c>
      <c r="H5217" s="0" t="n">
        <v>4.279742</v>
      </c>
      <c r="J5217" s="224" t="n">
        <f aca="false">ROUND(D5217/10000,0)</f>
        <v>2018</v>
      </c>
      <c r="K5217" s="224" t="n">
        <f aca="false">ROUND((D5217-J5217*10000)/100,0)</f>
        <v>8</v>
      </c>
      <c r="L5217" s="224" t="n">
        <f aca="false">D5217-J5217*10000-K5217*100</f>
        <v>20</v>
      </c>
      <c r="M5217" s="325" t="n">
        <f aca="false">DATE(J5217,K5217,L5217)</f>
        <v>43332</v>
      </c>
      <c r="N5217" s="222" t="n">
        <f aca="false">M5217+E5217</f>
        <v>43332.5672916667</v>
      </c>
      <c r="O5217" s="0" t="n">
        <v>98.128</v>
      </c>
      <c r="P5217" s="0" t="n">
        <v>4.279742</v>
      </c>
      <c r="Q5217" s="0" t="s">
        <v>289</v>
      </c>
    </row>
    <row r="5218" customFormat="false" ht="15" hidden="false" customHeight="false" outlineLevel="0" collapsed="false">
      <c r="A5218" s="0" t="s">
        <v>3020</v>
      </c>
      <c r="B5218" s="0" t="s">
        <v>289</v>
      </c>
      <c r="C5218" s="0" t="s">
        <v>325</v>
      </c>
      <c r="D5218" s="0" t="n">
        <v>20180820</v>
      </c>
      <c r="E5218" s="0" t="s">
        <v>3330</v>
      </c>
      <c r="F5218" s="0" t="n">
        <v>15000</v>
      </c>
      <c r="G5218" s="0" t="n">
        <v>97.59</v>
      </c>
      <c r="H5218" s="0" t="n">
        <v>4.37597</v>
      </c>
      <c r="J5218" s="224" t="n">
        <f aca="false">ROUND(D5218/10000,0)</f>
        <v>2018</v>
      </c>
      <c r="K5218" s="224" t="n">
        <f aca="false">ROUND((D5218-J5218*10000)/100,0)</f>
        <v>8</v>
      </c>
      <c r="L5218" s="224" t="n">
        <f aca="false">D5218-J5218*10000-K5218*100</f>
        <v>20</v>
      </c>
      <c r="M5218" s="325" t="n">
        <f aca="false">DATE(J5218,K5218,L5218)</f>
        <v>43332</v>
      </c>
      <c r="N5218" s="222" t="n">
        <f aca="false">M5218+E5218</f>
        <v>43332.5672916667</v>
      </c>
      <c r="O5218" s="0" t="n">
        <v>97.59</v>
      </c>
      <c r="P5218" s="0" t="n">
        <v>4.37597</v>
      </c>
      <c r="Q5218" s="0" t="s">
        <v>289</v>
      </c>
    </row>
    <row r="5219" customFormat="false" ht="15" hidden="false" customHeight="false" outlineLevel="0" collapsed="false">
      <c r="A5219" s="0" t="s">
        <v>3020</v>
      </c>
      <c r="B5219" s="0" t="s">
        <v>289</v>
      </c>
      <c r="C5219" s="0" t="s">
        <v>325</v>
      </c>
      <c r="D5219" s="0" t="n">
        <v>20180820</v>
      </c>
      <c r="E5219" s="0" t="s">
        <v>3331</v>
      </c>
      <c r="F5219" s="0" t="n">
        <v>10000</v>
      </c>
      <c r="G5219" s="0" t="n">
        <v>97.367</v>
      </c>
      <c r="H5219" s="0" t="n">
        <v>4.416036</v>
      </c>
      <c r="J5219" s="224" t="n">
        <f aca="false">ROUND(D5219/10000,0)</f>
        <v>2018</v>
      </c>
      <c r="K5219" s="224" t="n">
        <f aca="false">ROUND((D5219-J5219*10000)/100,0)</f>
        <v>8</v>
      </c>
      <c r="L5219" s="224" t="n">
        <f aca="false">D5219-J5219*10000-K5219*100</f>
        <v>20</v>
      </c>
      <c r="M5219" s="325" t="n">
        <f aca="false">DATE(J5219,K5219,L5219)</f>
        <v>43332</v>
      </c>
      <c r="N5219" s="222" t="n">
        <f aca="false">M5219+E5219</f>
        <v>43332.5722916667</v>
      </c>
      <c r="O5219" s="0" t="n">
        <v>97.367</v>
      </c>
      <c r="P5219" s="0" t="n">
        <v>4.416036</v>
      </c>
      <c r="Q5219" s="0" t="s">
        <v>289</v>
      </c>
    </row>
    <row r="5220" customFormat="false" ht="15" hidden="false" customHeight="false" outlineLevel="0" collapsed="false">
      <c r="A5220" s="0" t="s">
        <v>3020</v>
      </c>
      <c r="B5220" s="0" t="s">
        <v>289</v>
      </c>
      <c r="C5220" s="0" t="s">
        <v>325</v>
      </c>
      <c r="D5220" s="0" t="n">
        <v>20180820</v>
      </c>
      <c r="E5220" s="0" t="s">
        <v>3331</v>
      </c>
      <c r="F5220" s="0" t="n">
        <v>10000</v>
      </c>
      <c r="G5220" s="0" t="n">
        <v>97.367</v>
      </c>
      <c r="H5220" s="0" t="n">
        <v>4.416036</v>
      </c>
      <c r="J5220" s="224" t="n">
        <f aca="false">ROUND(D5220/10000,0)</f>
        <v>2018</v>
      </c>
      <c r="K5220" s="224" t="n">
        <f aca="false">ROUND((D5220-J5220*10000)/100,0)</f>
        <v>8</v>
      </c>
      <c r="L5220" s="224" t="n">
        <f aca="false">D5220-J5220*10000-K5220*100</f>
        <v>20</v>
      </c>
      <c r="M5220" s="325" t="n">
        <f aca="false">DATE(J5220,K5220,L5220)</f>
        <v>43332</v>
      </c>
      <c r="N5220" s="222" t="n">
        <f aca="false">M5220+E5220</f>
        <v>43332.5722916667</v>
      </c>
      <c r="O5220" s="0" t="n">
        <v>97.367</v>
      </c>
      <c r="P5220" s="0" t="n">
        <v>4.416036</v>
      </c>
      <c r="Q5220" s="0" t="s">
        <v>289</v>
      </c>
    </row>
    <row r="5221" customFormat="false" ht="15" hidden="false" customHeight="false" outlineLevel="0" collapsed="false">
      <c r="A5221" s="0" t="s">
        <v>3020</v>
      </c>
      <c r="B5221" s="0" t="s">
        <v>289</v>
      </c>
      <c r="C5221" s="0" t="s">
        <v>325</v>
      </c>
      <c r="D5221" s="0" t="n">
        <v>20180820</v>
      </c>
      <c r="E5221" s="0" t="s">
        <v>3331</v>
      </c>
      <c r="F5221" s="0" t="n">
        <v>10000</v>
      </c>
      <c r="G5221" s="0" t="n">
        <v>97.367</v>
      </c>
      <c r="H5221" s="0" t="n">
        <v>4.416036</v>
      </c>
      <c r="J5221" s="224" t="n">
        <f aca="false">ROUND(D5221/10000,0)</f>
        <v>2018</v>
      </c>
      <c r="K5221" s="224" t="n">
        <f aca="false">ROUND((D5221-J5221*10000)/100,0)</f>
        <v>8</v>
      </c>
      <c r="L5221" s="224" t="n">
        <f aca="false">D5221-J5221*10000-K5221*100</f>
        <v>20</v>
      </c>
      <c r="M5221" s="325" t="n">
        <f aca="false">DATE(J5221,K5221,L5221)</f>
        <v>43332</v>
      </c>
      <c r="N5221" s="222" t="n">
        <f aca="false">M5221+E5221</f>
        <v>43332.5722916667</v>
      </c>
      <c r="O5221" s="0" t="n">
        <v>97.367</v>
      </c>
      <c r="P5221" s="0" t="n">
        <v>4.416036</v>
      </c>
      <c r="Q5221" s="0" t="s">
        <v>289</v>
      </c>
    </row>
    <row r="5222" customFormat="false" ht="15" hidden="false" customHeight="false" outlineLevel="0" collapsed="false">
      <c r="A5222" s="0" t="s">
        <v>3020</v>
      </c>
      <c r="B5222" s="0" t="s">
        <v>289</v>
      </c>
      <c r="C5222" s="0" t="s">
        <v>325</v>
      </c>
      <c r="D5222" s="0" t="n">
        <v>20180820</v>
      </c>
      <c r="E5222" s="0" t="s">
        <v>456</v>
      </c>
      <c r="F5222" s="0" t="n">
        <v>10000</v>
      </c>
      <c r="G5222" s="0" t="n">
        <v>97.626</v>
      </c>
      <c r="H5222" s="0" t="n">
        <v>4.369511</v>
      </c>
      <c r="J5222" s="224" t="n">
        <f aca="false">ROUND(D5222/10000,0)</f>
        <v>2018</v>
      </c>
      <c r="K5222" s="224" t="n">
        <f aca="false">ROUND((D5222-J5222*10000)/100,0)</f>
        <v>8</v>
      </c>
      <c r="L5222" s="224" t="n">
        <f aca="false">D5222-J5222*10000-K5222*100</f>
        <v>20</v>
      </c>
      <c r="M5222" s="325" t="n">
        <f aca="false">DATE(J5222,K5222,L5222)</f>
        <v>43332</v>
      </c>
      <c r="N5222" s="222" t="n">
        <f aca="false">M5222+E5222</f>
        <v>43332.5777777778</v>
      </c>
      <c r="O5222" s="0" t="n">
        <v>97.626</v>
      </c>
      <c r="P5222" s="0" t="n">
        <v>4.369511</v>
      </c>
      <c r="Q5222" s="0" t="s">
        <v>289</v>
      </c>
    </row>
    <row r="5223" customFormat="false" ht="15" hidden="false" customHeight="false" outlineLevel="0" collapsed="false">
      <c r="A5223" s="0" t="s">
        <v>3020</v>
      </c>
      <c r="B5223" s="0" t="s">
        <v>289</v>
      </c>
      <c r="C5223" s="0" t="s">
        <v>325</v>
      </c>
      <c r="D5223" s="0" t="n">
        <v>20180820</v>
      </c>
      <c r="E5223" s="0" t="s">
        <v>456</v>
      </c>
      <c r="F5223" s="0" t="n">
        <v>10000</v>
      </c>
      <c r="G5223" s="0" t="n">
        <v>97.626</v>
      </c>
      <c r="H5223" s="0" t="n">
        <v>4.369511</v>
      </c>
      <c r="J5223" s="224" t="n">
        <f aca="false">ROUND(D5223/10000,0)</f>
        <v>2018</v>
      </c>
      <c r="K5223" s="224" t="n">
        <f aca="false">ROUND((D5223-J5223*10000)/100,0)</f>
        <v>8</v>
      </c>
      <c r="L5223" s="224" t="n">
        <f aca="false">D5223-J5223*10000-K5223*100</f>
        <v>20</v>
      </c>
      <c r="M5223" s="325" t="n">
        <f aca="false">DATE(J5223,K5223,L5223)</f>
        <v>43332</v>
      </c>
      <c r="N5223" s="222" t="n">
        <f aca="false">M5223+E5223</f>
        <v>43332.5777777778</v>
      </c>
      <c r="O5223" s="0" t="n">
        <v>97.626</v>
      </c>
      <c r="P5223" s="0" t="n">
        <v>4.369511</v>
      </c>
      <c r="Q5223" s="0" t="s">
        <v>289</v>
      </c>
    </row>
    <row r="5224" customFormat="false" ht="15" hidden="false" customHeight="false" outlineLevel="0" collapsed="false">
      <c r="A5224" s="0" t="s">
        <v>3020</v>
      </c>
      <c r="B5224" s="0" t="s">
        <v>289</v>
      </c>
      <c r="C5224" s="0" t="s">
        <v>325</v>
      </c>
      <c r="D5224" s="0" t="n">
        <v>20180821</v>
      </c>
      <c r="E5224" s="0" t="s">
        <v>3332</v>
      </c>
      <c r="F5224" s="0" t="n">
        <v>536000</v>
      </c>
      <c r="G5224" s="0" t="n">
        <v>97.617187</v>
      </c>
      <c r="H5224" s="0" t="n">
        <v>4.371264</v>
      </c>
      <c r="J5224" s="224" t="n">
        <f aca="false">ROUND(D5224/10000,0)</f>
        <v>2018</v>
      </c>
      <c r="K5224" s="224" t="n">
        <f aca="false">ROUND((D5224-J5224*10000)/100,0)</f>
        <v>8</v>
      </c>
      <c r="L5224" s="224" t="n">
        <f aca="false">D5224-J5224*10000-K5224*100</f>
        <v>21</v>
      </c>
      <c r="M5224" s="325" t="n">
        <f aca="false">DATE(J5224,K5224,L5224)</f>
        <v>43333</v>
      </c>
      <c r="N5224" s="222" t="n">
        <f aca="false">M5224+E5224</f>
        <v>43333.3952430556</v>
      </c>
      <c r="O5224" s="0" t="n">
        <v>97.617187</v>
      </c>
      <c r="P5224" s="0" t="n">
        <v>4.371264</v>
      </c>
      <c r="Q5224" s="0" t="s">
        <v>289</v>
      </c>
    </row>
    <row r="5225" customFormat="false" ht="15" hidden="false" customHeight="false" outlineLevel="0" collapsed="false">
      <c r="A5225" s="0" t="s">
        <v>3020</v>
      </c>
      <c r="B5225" s="0" t="s">
        <v>289</v>
      </c>
      <c r="C5225" s="0" t="s">
        <v>325</v>
      </c>
      <c r="D5225" s="0" t="n">
        <v>20180821</v>
      </c>
      <c r="E5225" s="0" t="s">
        <v>3333</v>
      </c>
      <c r="F5225" s="0" t="n">
        <v>500000</v>
      </c>
      <c r="G5225" s="0" t="n">
        <v>97.45</v>
      </c>
      <c r="H5225" s="0" t="n">
        <v>4.401295</v>
      </c>
      <c r="J5225" s="224" t="n">
        <f aca="false">ROUND(D5225/10000,0)</f>
        <v>2018</v>
      </c>
      <c r="K5225" s="224" t="n">
        <f aca="false">ROUND((D5225-J5225*10000)/100,0)</f>
        <v>8</v>
      </c>
      <c r="L5225" s="224" t="n">
        <f aca="false">D5225-J5225*10000-K5225*100</f>
        <v>21</v>
      </c>
      <c r="M5225" s="325" t="n">
        <f aca="false">DATE(J5225,K5225,L5225)</f>
        <v>43333</v>
      </c>
      <c r="N5225" s="222" t="n">
        <f aca="false">M5225+E5225</f>
        <v>43333.4315277778</v>
      </c>
      <c r="O5225" s="0" t="n">
        <v>97.45</v>
      </c>
      <c r="P5225" s="0" t="n">
        <v>4.401295</v>
      </c>
      <c r="Q5225" s="0" t="s">
        <v>289</v>
      </c>
    </row>
    <row r="5226" customFormat="false" ht="15" hidden="false" customHeight="false" outlineLevel="0" collapsed="false">
      <c r="A5226" s="0" t="s">
        <v>3020</v>
      </c>
      <c r="B5226" s="0" t="s">
        <v>289</v>
      </c>
      <c r="C5226" s="0" t="s">
        <v>325</v>
      </c>
      <c r="D5226" s="0" t="n">
        <v>20180821</v>
      </c>
      <c r="E5226" s="0" t="s">
        <v>3334</v>
      </c>
      <c r="F5226" s="0" t="n">
        <v>500000</v>
      </c>
      <c r="G5226" s="0" t="n">
        <v>97.513</v>
      </c>
      <c r="H5226" s="0" t="n">
        <v>4.389971</v>
      </c>
      <c r="J5226" s="224" t="n">
        <f aca="false">ROUND(D5226/10000,0)</f>
        <v>2018</v>
      </c>
      <c r="K5226" s="224" t="n">
        <f aca="false">ROUND((D5226-J5226*10000)/100,0)</f>
        <v>8</v>
      </c>
      <c r="L5226" s="224" t="n">
        <f aca="false">D5226-J5226*10000-K5226*100</f>
        <v>21</v>
      </c>
      <c r="M5226" s="325" t="n">
        <f aca="false">DATE(J5226,K5226,L5226)</f>
        <v>43333</v>
      </c>
      <c r="N5226" s="222" t="n">
        <f aca="false">M5226+E5226</f>
        <v>43333.4388773148</v>
      </c>
      <c r="O5226" s="0" t="n">
        <v>97.513</v>
      </c>
      <c r="P5226" s="0" t="n">
        <v>4.389971</v>
      </c>
      <c r="Q5226" s="0" t="s">
        <v>289</v>
      </c>
    </row>
    <row r="5227" customFormat="false" ht="15" hidden="false" customHeight="false" outlineLevel="0" collapsed="false">
      <c r="A5227" s="0" t="s">
        <v>3020</v>
      </c>
      <c r="B5227" s="0" t="s">
        <v>289</v>
      </c>
      <c r="C5227" s="0" t="s">
        <v>325</v>
      </c>
      <c r="D5227" s="0" t="n">
        <v>20180821</v>
      </c>
      <c r="E5227" s="0" t="s">
        <v>3335</v>
      </c>
      <c r="F5227" s="0" t="n">
        <v>40000</v>
      </c>
      <c r="G5227" s="0" t="n">
        <v>99.039</v>
      </c>
      <c r="H5227" s="0" t="n">
        <v>4.118266</v>
      </c>
      <c r="J5227" s="224" t="n">
        <f aca="false">ROUND(D5227/10000,0)</f>
        <v>2018</v>
      </c>
      <c r="K5227" s="224" t="n">
        <f aca="false">ROUND((D5227-J5227*10000)/100,0)</f>
        <v>8</v>
      </c>
      <c r="L5227" s="224" t="n">
        <f aca="false">D5227-J5227*10000-K5227*100</f>
        <v>21</v>
      </c>
      <c r="M5227" s="325" t="n">
        <f aca="false">DATE(J5227,K5227,L5227)</f>
        <v>43333</v>
      </c>
      <c r="N5227" s="222" t="n">
        <f aca="false">M5227+E5227</f>
        <v>43333.5221643519</v>
      </c>
      <c r="O5227" s="0" t="n">
        <v>99.039</v>
      </c>
      <c r="P5227" s="0" t="n">
        <v>4.118266</v>
      </c>
      <c r="Q5227" s="0" t="s">
        <v>289</v>
      </c>
    </row>
    <row r="5228" customFormat="false" ht="15" hidden="false" customHeight="false" outlineLevel="0" collapsed="false">
      <c r="A5228" s="0" t="s">
        <v>3020</v>
      </c>
      <c r="B5228" s="0" t="s">
        <v>289</v>
      </c>
      <c r="C5228" s="0" t="s">
        <v>325</v>
      </c>
      <c r="D5228" s="0" t="n">
        <v>20180821</v>
      </c>
      <c r="E5228" s="0" t="s">
        <v>3335</v>
      </c>
      <c r="F5228" s="0" t="n">
        <v>40000</v>
      </c>
      <c r="G5228" s="0" t="n">
        <v>97.539</v>
      </c>
      <c r="H5228" s="0" t="n">
        <v>4.385301</v>
      </c>
      <c r="J5228" s="224" t="n">
        <f aca="false">ROUND(D5228/10000,0)</f>
        <v>2018</v>
      </c>
      <c r="K5228" s="224" t="n">
        <f aca="false">ROUND((D5228-J5228*10000)/100,0)</f>
        <v>8</v>
      </c>
      <c r="L5228" s="224" t="n">
        <f aca="false">D5228-J5228*10000-K5228*100</f>
        <v>21</v>
      </c>
      <c r="M5228" s="325" t="n">
        <f aca="false">DATE(J5228,K5228,L5228)</f>
        <v>43333</v>
      </c>
      <c r="N5228" s="222" t="n">
        <f aca="false">M5228+E5228</f>
        <v>43333.5221643519</v>
      </c>
      <c r="O5228" s="0" t="n">
        <v>97.539</v>
      </c>
      <c r="P5228" s="0" t="n">
        <v>4.385301</v>
      </c>
      <c r="Q5228" s="0" t="s">
        <v>289</v>
      </c>
    </row>
    <row r="5229" customFormat="false" ht="15" hidden="false" customHeight="false" outlineLevel="0" collapsed="false">
      <c r="A5229" s="0" t="s">
        <v>3020</v>
      </c>
      <c r="B5229" s="0" t="s">
        <v>289</v>
      </c>
      <c r="C5229" s="0" t="s">
        <v>325</v>
      </c>
      <c r="D5229" s="0" t="n">
        <v>20180821</v>
      </c>
      <c r="E5229" s="0" t="s">
        <v>3336</v>
      </c>
      <c r="F5229" s="0" t="n">
        <v>40000</v>
      </c>
      <c r="G5229" s="0" t="n">
        <v>97.585</v>
      </c>
      <c r="H5229" s="0" t="n">
        <v>4.377041</v>
      </c>
      <c r="J5229" s="224" t="n">
        <f aca="false">ROUND(D5229/10000,0)</f>
        <v>2018</v>
      </c>
      <c r="K5229" s="224" t="n">
        <f aca="false">ROUND((D5229-J5229*10000)/100,0)</f>
        <v>8</v>
      </c>
      <c r="L5229" s="224" t="n">
        <f aca="false">D5229-J5229*10000-K5229*100</f>
        <v>21</v>
      </c>
      <c r="M5229" s="325" t="n">
        <f aca="false">DATE(J5229,K5229,L5229)</f>
        <v>43333</v>
      </c>
      <c r="N5229" s="222" t="n">
        <f aca="false">M5229+E5229</f>
        <v>43333.5270138889</v>
      </c>
      <c r="O5229" s="0" t="n">
        <v>97.585</v>
      </c>
      <c r="P5229" s="0" t="n">
        <v>4.377041</v>
      </c>
      <c r="Q5229" s="0" t="s">
        <v>289</v>
      </c>
    </row>
    <row r="5230" customFormat="false" ht="15" hidden="false" customHeight="false" outlineLevel="0" collapsed="false">
      <c r="A5230" s="0" t="s">
        <v>3020</v>
      </c>
      <c r="B5230" s="0" t="s">
        <v>289</v>
      </c>
      <c r="C5230" s="0" t="s">
        <v>325</v>
      </c>
      <c r="D5230" s="0" t="n">
        <v>20180821</v>
      </c>
      <c r="E5230" s="0" t="s">
        <v>3336</v>
      </c>
      <c r="F5230" s="0" t="n">
        <v>40000</v>
      </c>
      <c r="G5230" s="0" t="n">
        <v>99.085</v>
      </c>
      <c r="H5230" s="0" t="n">
        <v>4.110151</v>
      </c>
      <c r="J5230" s="224" t="n">
        <f aca="false">ROUND(D5230/10000,0)</f>
        <v>2018</v>
      </c>
      <c r="K5230" s="224" t="n">
        <f aca="false">ROUND((D5230-J5230*10000)/100,0)</f>
        <v>8</v>
      </c>
      <c r="L5230" s="224" t="n">
        <f aca="false">D5230-J5230*10000-K5230*100</f>
        <v>21</v>
      </c>
      <c r="M5230" s="325" t="n">
        <f aca="false">DATE(J5230,K5230,L5230)</f>
        <v>43333</v>
      </c>
      <c r="N5230" s="222" t="n">
        <f aca="false">M5230+E5230</f>
        <v>43333.5270138889</v>
      </c>
      <c r="O5230" s="0" t="n">
        <v>99.085</v>
      </c>
      <c r="P5230" s="0" t="n">
        <v>4.110151</v>
      </c>
      <c r="Q5230" s="0" t="s">
        <v>289</v>
      </c>
    </row>
    <row r="5231" customFormat="false" ht="15" hidden="false" customHeight="false" outlineLevel="0" collapsed="false">
      <c r="A5231" s="0" t="s">
        <v>3020</v>
      </c>
      <c r="B5231" s="0" t="s">
        <v>289</v>
      </c>
      <c r="C5231" s="0" t="s">
        <v>325</v>
      </c>
      <c r="D5231" s="0" t="n">
        <v>20180821</v>
      </c>
      <c r="E5231" s="0" t="s">
        <v>3337</v>
      </c>
      <c r="F5231" s="0" t="n">
        <v>100000</v>
      </c>
      <c r="G5231" s="0" t="n">
        <v>97.481</v>
      </c>
      <c r="H5231" s="0" t="n">
        <v>4.395722</v>
      </c>
      <c r="J5231" s="224" t="n">
        <f aca="false">ROUND(D5231/10000,0)</f>
        <v>2018</v>
      </c>
      <c r="K5231" s="224" t="n">
        <f aca="false">ROUND((D5231-J5231*10000)/100,0)</f>
        <v>8</v>
      </c>
      <c r="L5231" s="224" t="n">
        <f aca="false">D5231-J5231*10000-K5231*100</f>
        <v>21</v>
      </c>
      <c r="M5231" s="325" t="n">
        <f aca="false">DATE(J5231,K5231,L5231)</f>
        <v>43333</v>
      </c>
      <c r="N5231" s="222" t="n">
        <f aca="false">M5231+E5231</f>
        <v>43333.5686458333</v>
      </c>
      <c r="O5231" s="0" t="n">
        <v>97.481</v>
      </c>
      <c r="P5231" s="0" t="n">
        <v>4.395722</v>
      </c>
      <c r="Q5231" s="0" t="s">
        <v>289</v>
      </c>
    </row>
    <row r="5232" customFormat="false" ht="15" hidden="false" customHeight="false" outlineLevel="0" collapsed="false">
      <c r="A5232" s="0" t="s">
        <v>3020</v>
      </c>
      <c r="B5232" s="0" t="s">
        <v>289</v>
      </c>
      <c r="C5232" s="0" t="s">
        <v>325</v>
      </c>
      <c r="D5232" s="0" t="n">
        <v>20180821</v>
      </c>
      <c r="E5232" s="0" t="s">
        <v>1968</v>
      </c>
      <c r="F5232" s="0" t="n">
        <v>219000</v>
      </c>
      <c r="G5232" s="0" t="n">
        <v>97.444</v>
      </c>
      <c r="H5232" s="0" t="n">
        <v>4.402373</v>
      </c>
      <c r="J5232" s="224" t="n">
        <f aca="false">ROUND(D5232/10000,0)</f>
        <v>2018</v>
      </c>
      <c r="K5232" s="224" t="n">
        <f aca="false">ROUND((D5232-J5232*10000)/100,0)</f>
        <v>8</v>
      </c>
      <c r="L5232" s="224" t="n">
        <f aca="false">D5232-J5232*10000-K5232*100</f>
        <v>21</v>
      </c>
      <c r="M5232" s="325" t="n">
        <f aca="false">DATE(J5232,K5232,L5232)</f>
        <v>43333</v>
      </c>
      <c r="N5232" s="222" t="n">
        <f aca="false">M5232+E5232</f>
        <v>43333.5763888889</v>
      </c>
      <c r="O5232" s="0" t="n">
        <v>97.444</v>
      </c>
      <c r="P5232" s="0" t="n">
        <v>4.402373</v>
      </c>
      <c r="Q5232" s="0" t="s">
        <v>289</v>
      </c>
    </row>
    <row r="5233" customFormat="false" ht="15" hidden="false" customHeight="false" outlineLevel="0" collapsed="false">
      <c r="A5233" s="0" t="s">
        <v>3020</v>
      </c>
      <c r="B5233" s="0" t="s">
        <v>289</v>
      </c>
      <c r="C5233" s="0" t="s">
        <v>325</v>
      </c>
      <c r="D5233" s="0" t="n">
        <v>20180821</v>
      </c>
      <c r="E5233" s="0" t="s">
        <v>1968</v>
      </c>
      <c r="F5233" s="0" t="n">
        <v>219000</v>
      </c>
      <c r="G5233" s="0" t="n">
        <v>97.444</v>
      </c>
      <c r="H5233" s="0" t="n">
        <v>4.402373</v>
      </c>
      <c r="J5233" s="224" t="n">
        <f aca="false">ROUND(D5233/10000,0)</f>
        <v>2018</v>
      </c>
      <c r="K5233" s="224" t="n">
        <f aca="false">ROUND((D5233-J5233*10000)/100,0)</f>
        <v>8</v>
      </c>
      <c r="L5233" s="224" t="n">
        <f aca="false">D5233-J5233*10000-K5233*100</f>
        <v>21</v>
      </c>
      <c r="M5233" s="325" t="n">
        <f aca="false">DATE(J5233,K5233,L5233)</f>
        <v>43333</v>
      </c>
      <c r="N5233" s="222" t="n">
        <f aca="false">M5233+E5233</f>
        <v>43333.5763888889</v>
      </c>
      <c r="O5233" s="0" t="n">
        <v>97.444</v>
      </c>
      <c r="P5233" s="0" t="n">
        <v>4.402373</v>
      </c>
      <c r="Q5233" s="0" t="s">
        <v>289</v>
      </c>
    </row>
    <row r="5234" customFormat="false" ht="15" hidden="false" customHeight="false" outlineLevel="0" collapsed="false">
      <c r="A5234" s="0" t="s">
        <v>3020</v>
      </c>
      <c r="B5234" s="0" t="s">
        <v>289</v>
      </c>
      <c r="C5234" s="0" t="s">
        <v>325</v>
      </c>
      <c r="D5234" s="0" t="n">
        <v>20180821</v>
      </c>
      <c r="E5234" s="0" t="s">
        <v>3338</v>
      </c>
      <c r="F5234" s="0" t="n">
        <v>50000</v>
      </c>
      <c r="G5234" s="0" t="n">
        <v>97.573</v>
      </c>
      <c r="H5234" s="0" t="n">
        <v>4.379195</v>
      </c>
      <c r="J5234" s="224" t="n">
        <f aca="false">ROUND(D5234/10000,0)</f>
        <v>2018</v>
      </c>
      <c r="K5234" s="224" t="n">
        <f aca="false">ROUND((D5234-J5234*10000)/100,0)</f>
        <v>8</v>
      </c>
      <c r="L5234" s="224" t="n">
        <f aca="false">D5234-J5234*10000-K5234*100</f>
        <v>21</v>
      </c>
      <c r="M5234" s="325" t="n">
        <f aca="false">DATE(J5234,K5234,L5234)</f>
        <v>43333</v>
      </c>
      <c r="N5234" s="222" t="n">
        <f aca="false">M5234+E5234</f>
        <v>43333.5956597222</v>
      </c>
      <c r="O5234" s="0" t="n">
        <v>97.573</v>
      </c>
      <c r="P5234" s="0" t="n">
        <v>4.379195</v>
      </c>
      <c r="Q5234" s="0" t="s">
        <v>289</v>
      </c>
    </row>
    <row r="5235" customFormat="false" ht="15" hidden="false" customHeight="false" outlineLevel="0" collapsed="false">
      <c r="A5235" s="0" t="s">
        <v>3020</v>
      </c>
      <c r="B5235" s="0" t="s">
        <v>289</v>
      </c>
      <c r="C5235" s="0" t="s">
        <v>325</v>
      </c>
      <c r="D5235" s="0" t="n">
        <v>20180821</v>
      </c>
      <c r="E5235" s="0" t="s">
        <v>3338</v>
      </c>
      <c r="F5235" s="0" t="n">
        <v>50000</v>
      </c>
      <c r="G5235" s="0" t="n">
        <v>98.695</v>
      </c>
      <c r="H5235" s="0" t="n">
        <v>4.179089</v>
      </c>
      <c r="J5235" s="224" t="n">
        <f aca="false">ROUND(D5235/10000,0)</f>
        <v>2018</v>
      </c>
      <c r="K5235" s="224" t="n">
        <f aca="false">ROUND((D5235-J5235*10000)/100,0)</f>
        <v>8</v>
      </c>
      <c r="L5235" s="224" t="n">
        <f aca="false">D5235-J5235*10000-K5235*100</f>
        <v>21</v>
      </c>
      <c r="M5235" s="325" t="n">
        <f aca="false">DATE(J5235,K5235,L5235)</f>
        <v>43333</v>
      </c>
      <c r="N5235" s="222" t="n">
        <f aca="false">M5235+E5235</f>
        <v>43333.5956597222</v>
      </c>
      <c r="O5235" s="0" t="n">
        <v>98.695</v>
      </c>
      <c r="P5235" s="0" t="n">
        <v>4.179089</v>
      </c>
      <c r="Q5235" s="0" t="s">
        <v>289</v>
      </c>
    </row>
    <row r="5236" customFormat="false" ht="15" hidden="false" customHeight="false" outlineLevel="0" collapsed="false">
      <c r="A5236" s="0" t="s">
        <v>3020</v>
      </c>
      <c r="B5236" s="0" t="s">
        <v>289</v>
      </c>
      <c r="C5236" s="0" t="s">
        <v>325</v>
      </c>
      <c r="D5236" s="0" t="n">
        <v>20180821</v>
      </c>
      <c r="E5236" s="0" t="s">
        <v>3338</v>
      </c>
      <c r="F5236" s="0" t="n">
        <v>50000</v>
      </c>
      <c r="G5236" s="0" t="n">
        <v>97.573</v>
      </c>
      <c r="H5236" s="0" t="n">
        <v>4.379195</v>
      </c>
      <c r="J5236" s="224" t="n">
        <f aca="false">ROUND(D5236/10000,0)</f>
        <v>2018</v>
      </c>
      <c r="K5236" s="224" t="n">
        <f aca="false">ROUND((D5236-J5236*10000)/100,0)</f>
        <v>8</v>
      </c>
      <c r="L5236" s="224" t="n">
        <f aca="false">D5236-J5236*10000-K5236*100</f>
        <v>21</v>
      </c>
      <c r="M5236" s="325" t="n">
        <f aca="false">DATE(J5236,K5236,L5236)</f>
        <v>43333</v>
      </c>
      <c r="N5236" s="222" t="n">
        <f aca="false">M5236+E5236</f>
        <v>43333.5956597222</v>
      </c>
      <c r="O5236" s="0" t="n">
        <v>97.573</v>
      </c>
      <c r="P5236" s="0" t="n">
        <v>4.379195</v>
      </c>
      <c r="Q5236" s="0" t="s">
        <v>289</v>
      </c>
    </row>
    <row r="5237" customFormat="false" ht="15" hidden="false" customHeight="false" outlineLevel="0" collapsed="false">
      <c r="A5237" s="0" t="s">
        <v>3020</v>
      </c>
      <c r="B5237" s="0" t="s">
        <v>289</v>
      </c>
      <c r="C5237" s="0" t="s">
        <v>325</v>
      </c>
      <c r="D5237" s="0" t="n">
        <v>20180821</v>
      </c>
      <c r="E5237" s="0" t="s">
        <v>3339</v>
      </c>
      <c r="F5237" s="0" t="n">
        <v>25000</v>
      </c>
      <c r="G5237" s="0" t="n">
        <v>99.182</v>
      </c>
      <c r="H5237" s="0" t="n">
        <v>4.093054</v>
      </c>
      <c r="J5237" s="224" t="n">
        <f aca="false">ROUND(D5237/10000,0)</f>
        <v>2018</v>
      </c>
      <c r="K5237" s="224" t="n">
        <f aca="false">ROUND((D5237-J5237*10000)/100,0)</f>
        <v>8</v>
      </c>
      <c r="L5237" s="224" t="n">
        <f aca="false">D5237-J5237*10000-K5237*100</f>
        <v>21</v>
      </c>
      <c r="M5237" s="325" t="n">
        <f aca="false">DATE(J5237,K5237,L5237)</f>
        <v>43333</v>
      </c>
      <c r="N5237" s="222" t="n">
        <f aca="false">M5237+E5237</f>
        <v>43333.6184606481</v>
      </c>
      <c r="O5237" s="0" t="n">
        <v>99.182</v>
      </c>
      <c r="P5237" s="0" t="n">
        <v>4.093054</v>
      </c>
      <c r="Q5237" s="0" t="s">
        <v>289</v>
      </c>
    </row>
    <row r="5238" customFormat="false" ht="15" hidden="false" customHeight="false" outlineLevel="0" collapsed="false">
      <c r="A5238" s="0" t="s">
        <v>3020</v>
      </c>
      <c r="B5238" s="0" t="s">
        <v>289</v>
      </c>
      <c r="C5238" s="0" t="s">
        <v>325</v>
      </c>
      <c r="D5238" s="0" t="n">
        <v>20180821</v>
      </c>
      <c r="E5238" s="0" t="s">
        <v>3339</v>
      </c>
      <c r="F5238" s="0" t="n">
        <v>25000</v>
      </c>
      <c r="G5238" s="0" t="n">
        <v>97.596</v>
      </c>
      <c r="H5238" s="0" t="n">
        <v>4.375067</v>
      </c>
      <c r="J5238" s="224" t="n">
        <f aca="false">ROUND(D5238/10000,0)</f>
        <v>2018</v>
      </c>
      <c r="K5238" s="224" t="n">
        <f aca="false">ROUND((D5238-J5238*10000)/100,0)</f>
        <v>8</v>
      </c>
      <c r="L5238" s="224" t="n">
        <f aca="false">D5238-J5238*10000-K5238*100</f>
        <v>21</v>
      </c>
      <c r="M5238" s="325" t="n">
        <f aca="false">DATE(J5238,K5238,L5238)</f>
        <v>43333</v>
      </c>
      <c r="N5238" s="222" t="n">
        <f aca="false">M5238+E5238</f>
        <v>43333.6184606481</v>
      </c>
      <c r="O5238" s="0" t="n">
        <v>97.596</v>
      </c>
      <c r="P5238" s="0" t="n">
        <v>4.375067</v>
      </c>
      <c r="Q5238" s="0" t="s">
        <v>289</v>
      </c>
    </row>
    <row r="5239" customFormat="false" ht="15" hidden="false" customHeight="false" outlineLevel="0" collapsed="false">
      <c r="A5239" s="0" t="s">
        <v>3020</v>
      </c>
      <c r="B5239" s="0" t="s">
        <v>289</v>
      </c>
      <c r="C5239" s="0" t="s">
        <v>325</v>
      </c>
      <c r="D5239" s="0" t="n">
        <v>20180821</v>
      </c>
      <c r="E5239" s="0" t="s">
        <v>3340</v>
      </c>
      <c r="F5239" s="0" t="n">
        <v>25000</v>
      </c>
      <c r="G5239" s="0" t="n">
        <v>97.615</v>
      </c>
      <c r="H5239" s="0" t="n">
        <v>4.371657</v>
      </c>
      <c r="J5239" s="224" t="n">
        <f aca="false">ROUND(D5239/10000,0)</f>
        <v>2018</v>
      </c>
      <c r="K5239" s="224" t="n">
        <f aca="false">ROUND((D5239-J5239*10000)/100,0)</f>
        <v>8</v>
      </c>
      <c r="L5239" s="224" t="n">
        <f aca="false">D5239-J5239*10000-K5239*100</f>
        <v>21</v>
      </c>
      <c r="M5239" s="325" t="n">
        <f aca="false">DATE(J5239,K5239,L5239)</f>
        <v>43333</v>
      </c>
      <c r="N5239" s="222" t="n">
        <f aca="false">M5239+E5239</f>
        <v>43333.659837963</v>
      </c>
      <c r="O5239" s="0" t="n">
        <v>97.615</v>
      </c>
      <c r="P5239" s="0" t="n">
        <v>4.371657</v>
      </c>
      <c r="Q5239" s="0" t="s">
        <v>289</v>
      </c>
    </row>
    <row r="5240" customFormat="false" ht="15" hidden="false" customHeight="false" outlineLevel="0" collapsed="false">
      <c r="A5240" s="0" t="s">
        <v>3020</v>
      </c>
      <c r="B5240" s="0" t="s">
        <v>289</v>
      </c>
      <c r="C5240" s="0" t="s">
        <v>325</v>
      </c>
      <c r="D5240" s="0" t="n">
        <v>20180821</v>
      </c>
      <c r="E5240" s="0" t="s">
        <v>3340</v>
      </c>
      <c r="F5240" s="0" t="n">
        <v>25000</v>
      </c>
      <c r="G5240" s="0" t="n">
        <v>97.615</v>
      </c>
      <c r="H5240" s="0" t="n">
        <v>4.371657</v>
      </c>
      <c r="J5240" s="224" t="n">
        <f aca="false">ROUND(D5240/10000,0)</f>
        <v>2018</v>
      </c>
      <c r="K5240" s="224" t="n">
        <f aca="false">ROUND((D5240-J5240*10000)/100,0)</f>
        <v>8</v>
      </c>
      <c r="L5240" s="224" t="n">
        <f aca="false">D5240-J5240*10000-K5240*100</f>
        <v>21</v>
      </c>
      <c r="M5240" s="325" t="n">
        <f aca="false">DATE(J5240,K5240,L5240)</f>
        <v>43333</v>
      </c>
      <c r="N5240" s="222" t="n">
        <f aca="false">M5240+E5240</f>
        <v>43333.659837963</v>
      </c>
      <c r="O5240" s="0" t="n">
        <v>97.615</v>
      </c>
      <c r="P5240" s="0" t="n">
        <v>4.371657</v>
      </c>
      <c r="Q5240" s="0" t="s">
        <v>289</v>
      </c>
    </row>
    <row r="5241" customFormat="false" ht="15" hidden="false" customHeight="false" outlineLevel="0" collapsed="false">
      <c r="A5241" s="0" t="s">
        <v>3020</v>
      </c>
      <c r="B5241" s="0" t="s">
        <v>289</v>
      </c>
      <c r="C5241" s="0" t="s">
        <v>325</v>
      </c>
      <c r="D5241" s="0" t="n">
        <v>20180821</v>
      </c>
      <c r="E5241" s="0" t="s">
        <v>3341</v>
      </c>
      <c r="F5241" s="0" t="n">
        <v>25000</v>
      </c>
      <c r="G5241" s="0" t="n">
        <v>97.615</v>
      </c>
      <c r="H5241" s="0" t="n">
        <v>4.371657</v>
      </c>
      <c r="J5241" s="224" t="n">
        <f aca="false">ROUND(D5241/10000,0)</f>
        <v>2018</v>
      </c>
      <c r="K5241" s="224" t="n">
        <f aca="false">ROUND((D5241-J5241*10000)/100,0)</f>
        <v>8</v>
      </c>
      <c r="L5241" s="224" t="n">
        <f aca="false">D5241-J5241*10000-K5241*100</f>
        <v>21</v>
      </c>
      <c r="M5241" s="325" t="n">
        <f aca="false">DATE(J5241,K5241,L5241)</f>
        <v>43333</v>
      </c>
      <c r="N5241" s="222" t="n">
        <f aca="false">M5241+E5241</f>
        <v>43333.6600347222</v>
      </c>
      <c r="O5241" s="0" t="n">
        <v>97.615</v>
      </c>
      <c r="P5241" s="0" t="n">
        <v>4.371657</v>
      </c>
      <c r="Q5241" s="0" t="s">
        <v>289</v>
      </c>
    </row>
    <row r="5242" customFormat="false" ht="15" hidden="false" customHeight="false" outlineLevel="0" collapsed="false">
      <c r="A5242" s="0" t="s">
        <v>3020</v>
      </c>
      <c r="B5242" s="0" t="s">
        <v>289</v>
      </c>
      <c r="C5242" s="0" t="s">
        <v>325</v>
      </c>
      <c r="D5242" s="0" t="n">
        <v>20180821</v>
      </c>
      <c r="E5242" s="0" t="s">
        <v>3342</v>
      </c>
      <c r="F5242" s="0" t="n">
        <v>45000</v>
      </c>
      <c r="G5242" s="0" t="n">
        <v>97.662</v>
      </c>
      <c r="H5242" s="0" t="n">
        <v>4.363225</v>
      </c>
      <c r="J5242" s="224" t="n">
        <f aca="false">ROUND(D5242/10000,0)</f>
        <v>2018</v>
      </c>
      <c r="K5242" s="224" t="n">
        <f aca="false">ROUND((D5242-J5242*10000)/100,0)</f>
        <v>8</v>
      </c>
      <c r="L5242" s="224" t="n">
        <f aca="false">D5242-J5242*10000-K5242*100</f>
        <v>21</v>
      </c>
      <c r="M5242" s="325" t="n">
        <f aca="false">DATE(J5242,K5242,L5242)</f>
        <v>43333</v>
      </c>
      <c r="N5242" s="222" t="n">
        <f aca="false">M5242+E5242</f>
        <v>43333.6793981481</v>
      </c>
      <c r="O5242" s="0" t="n">
        <v>97.662</v>
      </c>
      <c r="P5242" s="0" t="n">
        <v>4.363225</v>
      </c>
      <c r="Q5242" s="0" t="s">
        <v>289</v>
      </c>
    </row>
    <row r="5243" customFormat="false" ht="15" hidden="false" customHeight="false" outlineLevel="0" collapsed="false">
      <c r="A5243" s="0" t="s">
        <v>3020</v>
      </c>
      <c r="B5243" s="0" t="s">
        <v>289</v>
      </c>
      <c r="C5243" s="0" t="s">
        <v>325</v>
      </c>
      <c r="D5243" s="0" t="n">
        <v>20180821</v>
      </c>
      <c r="E5243" s="0" t="s">
        <v>3342</v>
      </c>
      <c r="F5243" s="0" t="n">
        <v>45000</v>
      </c>
      <c r="G5243" s="0" t="n">
        <v>97.662</v>
      </c>
      <c r="H5243" s="0" t="n">
        <v>4.363225</v>
      </c>
      <c r="J5243" s="224" t="n">
        <f aca="false">ROUND(D5243/10000,0)</f>
        <v>2018</v>
      </c>
      <c r="K5243" s="224" t="n">
        <f aca="false">ROUND((D5243-J5243*10000)/100,0)</f>
        <v>8</v>
      </c>
      <c r="L5243" s="224" t="n">
        <f aca="false">D5243-J5243*10000-K5243*100</f>
        <v>21</v>
      </c>
      <c r="M5243" s="325" t="n">
        <f aca="false">DATE(J5243,K5243,L5243)</f>
        <v>43333</v>
      </c>
      <c r="N5243" s="222" t="n">
        <f aca="false">M5243+E5243</f>
        <v>43333.6793981481</v>
      </c>
      <c r="O5243" s="0" t="n">
        <v>97.662</v>
      </c>
      <c r="P5243" s="0" t="n">
        <v>4.363225</v>
      </c>
      <c r="Q5243" s="0" t="s">
        <v>289</v>
      </c>
    </row>
    <row r="5244" customFormat="false" ht="15" hidden="false" customHeight="false" outlineLevel="0" collapsed="false">
      <c r="A5244" s="0" t="s">
        <v>3020</v>
      </c>
      <c r="B5244" s="0" t="s">
        <v>289</v>
      </c>
      <c r="C5244" s="0" t="s">
        <v>325</v>
      </c>
      <c r="D5244" s="0" t="n">
        <v>20180821</v>
      </c>
      <c r="E5244" s="0" t="s">
        <v>3343</v>
      </c>
      <c r="F5244" s="0" t="n">
        <v>200000</v>
      </c>
      <c r="G5244" s="0" t="n">
        <v>97.450115</v>
      </c>
      <c r="H5244" s="0" t="n">
        <v>4.401274</v>
      </c>
      <c r="J5244" s="224" t="n">
        <f aca="false">ROUND(D5244/10000,0)</f>
        <v>2018</v>
      </c>
      <c r="K5244" s="224" t="n">
        <f aca="false">ROUND((D5244-J5244*10000)/100,0)</f>
        <v>8</v>
      </c>
      <c r="L5244" s="224" t="n">
        <f aca="false">D5244-J5244*10000-K5244*100</f>
        <v>21</v>
      </c>
      <c r="M5244" s="325" t="n">
        <f aca="false">DATE(J5244,K5244,L5244)</f>
        <v>43333</v>
      </c>
      <c r="N5244" s="222" t="n">
        <f aca="false">M5244+E5244</f>
        <v>43333.6889351852</v>
      </c>
      <c r="O5244" s="0" t="n">
        <v>97.450115</v>
      </c>
      <c r="P5244" s="0" t="n">
        <v>4.401274</v>
      </c>
      <c r="Q5244" s="0" t="s">
        <v>289</v>
      </c>
    </row>
    <row r="5245" customFormat="false" ht="15" hidden="false" customHeight="false" outlineLevel="0" collapsed="false">
      <c r="A5245" s="0" t="s">
        <v>3020</v>
      </c>
      <c r="B5245" s="0" t="s">
        <v>289</v>
      </c>
      <c r="C5245" s="0" t="s">
        <v>325</v>
      </c>
      <c r="D5245" s="0" t="n">
        <v>20180821</v>
      </c>
      <c r="E5245" s="0" t="s">
        <v>3344</v>
      </c>
      <c r="F5245" s="0" t="n">
        <v>10000</v>
      </c>
      <c r="G5245" s="0" t="n">
        <v>98.562</v>
      </c>
      <c r="H5245" s="0" t="n">
        <v>4.202671</v>
      </c>
      <c r="J5245" s="224" t="n">
        <f aca="false">ROUND(D5245/10000,0)</f>
        <v>2018</v>
      </c>
      <c r="K5245" s="224" t="n">
        <f aca="false">ROUND((D5245-J5245*10000)/100,0)</f>
        <v>8</v>
      </c>
      <c r="L5245" s="224" t="n">
        <f aca="false">D5245-J5245*10000-K5245*100</f>
        <v>21</v>
      </c>
      <c r="M5245" s="325" t="n">
        <f aca="false">DATE(J5245,K5245,L5245)</f>
        <v>43333</v>
      </c>
      <c r="N5245" s="222" t="n">
        <f aca="false">M5245+E5245</f>
        <v>43333.6940856481</v>
      </c>
      <c r="O5245" s="0" t="n">
        <v>98.562</v>
      </c>
      <c r="P5245" s="0" t="n">
        <v>4.202671</v>
      </c>
      <c r="Q5245" s="0" t="s">
        <v>289</v>
      </c>
    </row>
    <row r="5246" customFormat="false" ht="15" hidden="false" customHeight="false" outlineLevel="0" collapsed="false">
      <c r="A5246" s="0" t="s">
        <v>3020</v>
      </c>
      <c r="B5246" s="0" t="s">
        <v>289</v>
      </c>
      <c r="C5246" s="0" t="s">
        <v>325</v>
      </c>
      <c r="D5246" s="0" t="n">
        <v>20180821</v>
      </c>
      <c r="E5246" s="0" t="s">
        <v>3345</v>
      </c>
      <c r="F5246" s="0" t="n">
        <v>15000</v>
      </c>
      <c r="G5246" s="0" t="n">
        <v>98.562</v>
      </c>
      <c r="H5246" s="0" t="n">
        <v>4.202671</v>
      </c>
      <c r="J5246" s="224" t="n">
        <f aca="false">ROUND(D5246/10000,0)</f>
        <v>2018</v>
      </c>
      <c r="K5246" s="224" t="n">
        <f aca="false">ROUND((D5246-J5246*10000)/100,0)</f>
        <v>8</v>
      </c>
      <c r="L5246" s="224" t="n">
        <f aca="false">D5246-J5246*10000-K5246*100</f>
        <v>21</v>
      </c>
      <c r="M5246" s="325" t="n">
        <f aca="false">DATE(J5246,K5246,L5246)</f>
        <v>43333</v>
      </c>
      <c r="N5246" s="222" t="n">
        <f aca="false">M5246+E5246</f>
        <v>43333.6941550926</v>
      </c>
      <c r="O5246" s="0" t="n">
        <v>98.562</v>
      </c>
      <c r="P5246" s="0" t="n">
        <v>4.202671</v>
      </c>
      <c r="Q5246" s="0" t="s">
        <v>289</v>
      </c>
    </row>
    <row r="5247" customFormat="false" ht="15" hidden="false" customHeight="false" outlineLevel="0" collapsed="false">
      <c r="A5247" s="0" t="s">
        <v>3020</v>
      </c>
      <c r="B5247" s="0" t="s">
        <v>289</v>
      </c>
      <c r="C5247" s="0" t="s">
        <v>325</v>
      </c>
      <c r="D5247" s="0" t="n">
        <v>20180821</v>
      </c>
      <c r="E5247" s="0" t="s">
        <v>3346</v>
      </c>
      <c r="F5247" s="0" t="n">
        <v>20000</v>
      </c>
      <c r="G5247" s="0" t="n">
        <v>98.562</v>
      </c>
      <c r="H5247" s="0" t="n">
        <v>4.202671</v>
      </c>
      <c r="J5247" s="224" t="n">
        <f aca="false">ROUND(D5247/10000,0)</f>
        <v>2018</v>
      </c>
      <c r="K5247" s="224" t="n">
        <f aca="false">ROUND((D5247-J5247*10000)/100,0)</f>
        <v>8</v>
      </c>
      <c r="L5247" s="224" t="n">
        <f aca="false">D5247-J5247*10000-K5247*100</f>
        <v>21</v>
      </c>
      <c r="M5247" s="325" t="n">
        <f aca="false">DATE(J5247,K5247,L5247)</f>
        <v>43333</v>
      </c>
      <c r="N5247" s="222" t="n">
        <f aca="false">M5247+E5247</f>
        <v>43333.694212963</v>
      </c>
      <c r="O5247" s="0" t="n">
        <v>98.562</v>
      </c>
      <c r="P5247" s="0" t="n">
        <v>4.202671</v>
      </c>
      <c r="Q5247" s="0" t="s">
        <v>289</v>
      </c>
    </row>
    <row r="5248" customFormat="false" ht="15" hidden="false" customHeight="false" outlineLevel="0" collapsed="false">
      <c r="A5248" s="0" t="s">
        <v>3020</v>
      </c>
      <c r="B5248" s="0" t="s">
        <v>289</v>
      </c>
      <c r="C5248" s="0" t="s">
        <v>325</v>
      </c>
      <c r="D5248" s="0" t="n">
        <v>20180822</v>
      </c>
      <c r="E5248" s="0" t="s">
        <v>3347</v>
      </c>
      <c r="F5248" s="0" t="n">
        <v>12000</v>
      </c>
      <c r="G5248" s="0" t="n">
        <v>97.925</v>
      </c>
      <c r="H5248" s="0" t="n">
        <v>4.316282</v>
      </c>
      <c r="J5248" s="224" t="n">
        <f aca="false">ROUND(D5248/10000,0)</f>
        <v>2018</v>
      </c>
      <c r="K5248" s="224" t="n">
        <f aca="false">ROUND((D5248-J5248*10000)/100,0)</f>
        <v>8</v>
      </c>
      <c r="L5248" s="224" t="n">
        <f aca="false">D5248-J5248*10000-K5248*100</f>
        <v>22</v>
      </c>
      <c r="M5248" s="325" t="n">
        <f aca="false">DATE(J5248,K5248,L5248)</f>
        <v>43334</v>
      </c>
      <c r="N5248" s="222" t="n">
        <f aca="false">M5248+E5248</f>
        <v>43334.305162037</v>
      </c>
      <c r="O5248" s="0" t="n">
        <v>97.925</v>
      </c>
      <c r="P5248" s="0" t="n">
        <v>4.316282</v>
      </c>
      <c r="Q5248" s="0" t="s">
        <v>289</v>
      </c>
    </row>
    <row r="5249" customFormat="false" ht="15" hidden="false" customHeight="false" outlineLevel="0" collapsed="false">
      <c r="A5249" s="0" t="s">
        <v>3020</v>
      </c>
      <c r="B5249" s="0" t="s">
        <v>289</v>
      </c>
      <c r="C5249" s="0" t="s">
        <v>325</v>
      </c>
      <c r="D5249" s="0" t="n">
        <v>20180822</v>
      </c>
      <c r="E5249" s="0" t="s">
        <v>3348</v>
      </c>
      <c r="F5249" s="0" t="n">
        <v>50000</v>
      </c>
      <c r="G5249" s="0" t="n">
        <v>97.63</v>
      </c>
      <c r="H5249" s="0" t="n">
        <v>4.369137</v>
      </c>
      <c r="J5249" s="224" t="n">
        <f aca="false">ROUND(D5249/10000,0)</f>
        <v>2018</v>
      </c>
      <c r="K5249" s="224" t="n">
        <f aca="false">ROUND((D5249-J5249*10000)/100,0)</f>
        <v>8</v>
      </c>
      <c r="L5249" s="224" t="n">
        <f aca="false">D5249-J5249*10000-K5249*100</f>
        <v>22</v>
      </c>
      <c r="M5249" s="325" t="n">
        <f aca="false">DATE(J5249,K5249,L5249)</f>
        <v>43334</v>
      </c>
      <c r="N5249" s="222" t="n">
        <f aca="false">M5249+E5249</f>
        <v>43334.4289467593</v>
      </c>
      <c r="O5249" s="0" t="n">
        <v>97.63</v>
      </c>
      <c r="P5249" s="0" t="n">
        <v>4.369137</v>
      </c>
      <c r="Q5249" s="0" t="s">
        <v>289</v>
      </c>
    </row>
    <row r="5250" customFormat="false" ht="15" hidden="false" customHeight="false" outlineLevel="0" collapsed="false">
      <c r="A5250" s="0" t="s">
        <v>3020</v>
      </c>
      <c r="B5250" s="0" t="s">
        <v>289</v>
      </c>
      <c r="C5250" s="0" t="s">
        <v>325</v>
      </c>
      <c r="D5250" s="0" t="n">
        <v>20180822</v>
      </c>
      <c r="E5250" s="0" t="s">
        <v>3349</v>
      </c>
      <c r="F5250" s="0" t="n">
        <v>50000</v>
      </c>
      <c r="G5250" s="0" t="n">
        <v>97.71</v>
      </c>
      <c r="H5250" s="0" t="n">
        <v>4.354785</v>
      </c>
      <c r="J5250" s="224" t="n">
        <f aca="false">ROUND(D5250/10000,0)</f>
        <v>2018</v>
      </c>
      <c r="K5250" s="224" t="n">
        <f aca="false">ROUND((D5250-J5250*10000)/100,0)</f>
        <v>8</v>
      </c>
      <c r="L5250" s="224" t="n">
        <f aca="false">D5250-J5250*10000-K5250*100</f>
        <v>22</v>
      </c>
      <c r="M5250" s="325" t="n">
        <f aca="false">DATE(J5250,K5250,L5250)</f>
        <v>43334</v>
      </c>
      <c r="N5250" s="222" t="n">
        <f aca="false">M5250+E5250</f>
        <v>43334.4289814815</v>
      </c>
      <c r="O5250" s="0" t="n">
        <v>97.71</v>
      </c>
      <c r="P5250" s="0" t="n">
        <v>4.354785</v>
      </c>
      <c r="Q5250" s="0" t="s">
        <v>289</v>
      </c>
    </row>
    <row r="5251" customFormat="false" ht="15" hidden="false" customHeight="false" outlineLevel="0" collapsed="false">
      <c r="A5251" s="0" t="s">
        <v>3020</v>
      </c>
      <c r="B5251" s="0" t="s">
        <v>289</v>
      </c>
      <c r="C5251" s="0" t="s">
        <v>325</v>
      </c>
      <c r="D5251" s="0" t="n">
        <v>20180822</v>
      </c>
      <c r="E5251" s="0" t="s">
        <v>3350</v>
      </c>
      <c r="F5251" s="0" t="n">
        <v>50000</v>
      </c>
      <c r="G5251" s="0" t="n">
        <v>97.71</v>
      </c>
      <c r="H5251" s="0" t="n">
        <v>4.354785</v>
      </c>
      <c r="J5251" s="224" t="n">
        <f aca="false">ROUND(D5251/10000,0)</f>
        <v>2018</v>
      </c>
      <c r="K5251" s="224" t="n">
        <f aca="false">ROUND((D5251-J5251*10000)/100,0)</f>
        <v>8</v>
      </c>
      <c r="L5251" s="224" t="n">
        <f aca="false">D5251-J5251*10000-K5251*100</f>
        <v>22</v>
      </c>
      <c r="M5251" s="325" t="n">
        <f aca="false">DATE(J5251,K5251,L5251)</f>
        <v>43334</v>
      </c>
      <c r="N5251" s="222" t="n">
        <f aca="false">M5251+E5251</f>
        <v>43334.4289930556</v>
      </c>
      <c r="O5251" s="0" t="n">
        <v>97.71</v>
      </c>
      <c r="P5251" s="0" t="n">
        <v>4.354785</v>
      </c>
      <c r="Q5251" s="0" t="s">
        <v>289</v>
      </c>
    </row>
    <row r="5252" customFormat="false" ht="15" hidden="false" customHeight="false" outlineLevel="0" collapsed="false">
      <c r="A5252" s="0" t="s">
        <v>3020</v>
      </c>
      <c r="B5252" s="0" t="s">
        <v>289</v>
      </c>
      <c r="C5252" s="0" t="s">
        <v>325</v>
      </c>
      <c r="D5252" s="0" t="n">
        <v>20180822</v>
      </c>
      <c r="E5252" s="0" t="s">
        <v>3351</v>
      </c>
      <c r="F5252" s="0" t="n">
        <v>20000</v>
      </c>
      <c r="G5252" s="0" t="n">
        <v>97.595</v>
      </c>
      <c r="H5252" s="0" t="n">
        <v>4.37542</v>
      </c>
      <c r="J5252" s="224" t="n">
        <f aca="false">ROUND(D5252/10000,0)</f>
        <v>2018</v>
      </c>
      <c r="K5252" s="224" t="n">
        <f aca="false">ROUND((D5252-J5252*10000)/100,0)</f>
        <v>8</v>
      </c>
      <c r="L5252" s="224" t="n">
        <f aca="false">D5252-J5252*10000-K5252*100</f>
        <v>22</v>
      </c>
      <c r="M5252" s="325" t="n">
        <f aca="false">DATE(J5252,K5252,L5252)</f>
        <v>43334</v>
      </c>
      <c r="N5252" s="222" t="n">
        <f aca="false">M5252+E5252</f>
        <v>43334.4467824074</v>
      </c>
      <c r="O5252" s="0" t="n">
        <v>97.595</v>
      </c>
      <c r="P5252" s="0" t="n">
        <v>4.37542</v>
      </c>
      <c r="Q5252" s="0" t="s">
        <v>289</v>
      </c>
    </row>
    <row r="5253" customFormat="false" ht="15" hidden="false" customHeight="false" outlineLevel="0" collapsed="false">
      <c r="A5253" s="0" t="s">
        <v>3020</v>
      </c>
      <c r="B5253" s="0" t="s">
        <v>289</v>
      </c>
      <c r="C5253" s="0" t="s">
        <v>325</v>
      </c>
      <c r="D5253" s="0" t="n">
        <v>20180822</v>
      </c>
      <c r="E5253" s="0" t="s">
        <v>3351</v>
      </c>
      <c r="F5253" s="0" t="n">
        <v>20000</v>
      </c>
      <c r="G5253" s="0" t="n">
        <v>97.595</v>
      </c>
      <c r="H5253" s="0" t="n">
        <v>4.37542</v>
      </c>
      <c r="J5253" s="224" t="n">
        <f aca="false">ROUND(D5253/10000,0)</f>
        <v>2018</v>
      </c>
      <c r="K5253" s="224" t="n">
        <f aca="false">ROUND((D5253-J5253*10000)/100,0)</f>
        <v>8</v>
      </c>
      <c r="L5253" s="224" t="n">
        <f aca="false">D5253-J5253*10000-K5253*100</f>
        <v>22</v>
      </c>
      <c r="M5253" s="325" t="n">
        <f aca="false">DATE(J5253,K5253,L5253)</f>
        <v>43334</v>
      </c>
      <c r="N5253" s="222" t="n">
        <f aca="false">M5253+E5253</f>
        <v>43334.4467824074</v>
      </c>
      <c r="O5253" s="0" t="n">
        <v>97.595</v>
      </c>
      <c r="P5253" s="0" t="n">
        <v>4.37542</v>
      </c>
      <c r="Q5253" s="0" t="s">
        <v>289</v>
      </c>
    </row>
    <row r="5254" customFormat="false" ht="15" hidden="false" customHeight="false" outlineLevel="0" collapsed="false">
      <c r="A5254" s="0" t="s">
        <v>3020</v>
      </c>
      <c r="B5254" s="0" t="s">
        <v>289</v>
      </c>
      <c r="C5254" s="0" t="s">
        <v>325</v>
      </c>
      <c r="D5254" s="0" t="n">
        <v>20180822</v>
      </c>
      <c r="E5254" s="0" t="s">
        <v>3351</v>
      </c>
      <c r="F5254" s="0" t="n">
        <v>20000</v>
      </c>
      <c r="G5254" s="0" t="n">
        <v>97.595</v>
      </c>
      <c r="H5254" s="0" t="n">
        <v>4.37542</v>
      </c>
      <c r="J5254" s="224" t="n">
        <f aca="false">ROUND(D5254/10000,0)</f>
        <v>2018</v>
      </c>
      <c r="K5254" s="224" t="n">
        <f aca="false">ROUND((D5254-J5254*10000)/100,0)</f>
        <v>8</v>
      </c>
      <c r="L5254" s="224" t="n">
        <f aca="false">D5254-J5254*10000-K5254*100</f>
        <v>22</v>
      </c>
      <c r="M5254" s="325" t="n">
        <f aca="false">DATE(J5254,K5254,L5254)</f>
        <v>43334</v>
      </c>
      <c r="N5254" s="222" t="n">
        <f aca="false">M5254+E5254</f>
        <v>43334.4467824074</v>
      </c>
      <c r="O5254" s="0" t="n">
        <v>97.595</v>
      </c>
      <c r="P5254" s="0" t="n">
        <v>4.37542</v>
      </c>
      <c r="Q5254" s="0" t="s">
        <v>289</v>
      </c>
    </row>
    <row r="5255" customFormat="false" ht="15" hidden="false" customHeight="false" outlineLevel="0" collapsed="false">
      <c r="A5255" s="0" t="s">
        <v>3020</v>
      </c>
      <c r="B5255" s="0" t="s">
        <v>289</v>
      </c>
      <c r="C5255" s="0" t="s">
        <v>325</v>
      </c>
      <c r="D5255" s="0" t="n">
        <v>20180822</v>
      </c>
      <c r="E5255" s="0" t="s">
        <v>3352</v>
      </c>
      <c r="F5255" s="0" t="n">
        <v>15000</v>
      </c>
      <c r="G5255" s="0" t="n">
        <v>99.306</v>
      </c>
      <c r="H5255" s="0" t="n">
        <v>4.071286</v>
      </c>
      <c r="J5255" s="224" t="n">
        <f aca="false">ROUND(D5255/10000,0)</f>
        <v>2018</v>
      </c>
      <c r="K5255" s="224" t="n">
        <f aca="false">ROUND((D5255-J5255*10000)/100,0)</f>
        <v>8</v>
      </c>
      <c r="L5255" s="224" t="n">
        <f aca="false">D5255-J5255*10000-K5255*100</f>
        <v>22</v>
      </c>
      <c r="M5255" s="325" t="n">
        <f aca="false">DATE(J5255,K5255,L5255)</f>
        <v>43334</v>
      </c>
      <c r="N5255" s="222" t="n">
        <f aca="false">M5255+E5255</f>
        <v>43334.4558796296</v>
      </c>
      <c r="O5255" s="0" t="n">
        <v>99.306</v>
      </c>
      <c r="P5255" s="0" t="n">
        <v>4.071286</v>
      </c>
      <c r="Q5255" s="0" t="s">
        <v>289</v>
      </c>
    </row>
    <row r="5256" customFormat="false" ht="15" hidden="false" customHeight="false" outlineLevel="0" collapsed="false">
      <c r="A5256" s="0" t="s">
        <v>3020</v>
      </c>
      <c r="B5256" s="0" t="s">
        <v>289</v>
      </c>
      <c r="C5256" s="0" t="s">
        <v>325</v>
      </c>
      <c r="D5256" s="0" t="n">
        <v>20180822</v>
      </c>
      <c r="E5256" s="0" t="s">
        <v>3352</v>
      </c>
      <c r="F5256" s="0" t="n">
        <v>15000</v>
      </c>
      <c r="G5256" s="0" t="n">
        <v>97.593</v>
      </c>
      <c r="H5256" s="0" t="n">
        <v>4.375779</v>
      </c>
      <c r="J5256" s="224" t="n">
        <f aca="false">ROUND(D5256/10000,0)</f>
        <v>2018</v>
      </c>
      <c r="K5256" s="224" t="n">
        <f aca="false">ROUND((D5256-J5256*10000)/100,0)</f>
        <v>8</v>
      </c>
      <c r="L5256" s="224" t="n">
        <f aca="false">D5256-J5256*10000-K5256*100</f>
        <v>22</v>
      </c>
      <c r="M5256" s="325" t="n">
        <f aca="false">DATE(J5256,K5256,L5256)</f>
        <v>43334</v>
      </c>
      <c r="N5256" s="222" t="n">
        <f aca="false">M5256+E5256</f>
        <v>43334.4558796296</v>
      </c>
      <c r="O5256" s="0" t="n">
        <v>97.593</v>
      </c>
      <c r="P5256" s="0" t="n">
        <v>4.375779</v>
      </c>
      <c r="Q5256" s="0" t="s">
        <v>289</v>
      </c>
    </row>
    <row r="5257" customFormat="false" ht="15" hidden="false" customHeight="false" outlineLevel="0" collapsed="false">
      <c r="A5257" s="0" t="s">
        <v>3020</v>
      </c>
      <c r="B5257" s="0" t="s">
        <v>289</v>
      </c>
      <c r="C5257" s="0" t="s">
        <v>325</v>
      </c>
      <c r="D5257" s="0" t="n">
        <v>20180822</v>
      </c>
      <c r="E5257" s="0" t="s">
        <v>3353</v>
      </c>
      <c r="F5257" s="0" t="n">
        <v>15000</v>
      </c>
      <c r="G5257" s="0" t="n">
        <v>97.593</v>
      </c>
      <c r="H5257" s="0" t="n">
        <v>4.375779</v>
      </c>
      <c r="J5257" s="224" t="n">
        <f aca="false">ROUND(D5257/10000,0)</f>
        <v>2018</v>
      </c>
      <c r="K5257" s="224" t="n">
        <f aca="false">ROUND((D5257-J5257*10000)/100,0)</f>
        <v>8</v>
      </c>
      <c r="L5257" s="224" t="n">
        <f aca="false">D5257-J5257*10000-K5257*100</f>
        <v>22</v>
      </c>
      <c r="M5257" s="325" t="n">
        <f aca="false">DATE(J5257,K5257,L5257)</f>
        <v>43334</v>
      </c>
      <c r="N5257" s="222" t="n">
        <f aca="false">M5257+E5257</f>
        <v>43334.4559259259</v>
      </c>
      <c r="O5257" s="0" t="n">
        <v>97.593</v>
      </c>
      <c r="P5257" s="0" t="n">
        <v>4.375779</v>
      </c>
      <c r="Q5257" s="0" t="s">
        <v>289</v>
      </c>
    </row>
    <row r="5258" customFormat="false" ht="15" hidden="false" customHeight="false" outlineLevel="0" collapsed="false">
      <c r="A5258" s="0" t="s">
        <v>3020</v>
      </c>
      <c r="B5258" s="0" t="s">
        <v>289</v>
      </c>
      <c r="C5258" s="0" t="s">
        <v>325</v>
      </c>
      <c r="D5258" s="0" t="n">
        <v>20180822</v>
      </c>
      <c r="E5258" s="0" t="s">
        <v>3354</v>
      </c>
      <c r="F5258" s="0" t="n">
        <v>20000</v>
      </c>
      <c r="G5258" s="0" t="n">
        <v>97.58</v>
      </c>
      <c r="H5258" s="0" t="n">
        <v>4.378114</v>
      </c>
      <c r="J5258" s="224" t="n">
        <f aca="false">ROUND(D5258/10000,0)</f>
        <v>2018</v>
      </c>
      <c r="K5258" s="224" t="n">
        <f aca="false">ROUND((D5258-J5258*10000)/100,0)</f>
        <v>8</v>
      </c>
      <c r="L5258" s="224" t="n">
        <f aca="false">D5258-J5258*10000-K5258*100</f>
        <v>22</v>
      </c>
      <c r="M5258" s="325" t="n">
        <f aca="false">DATE(J5258,K5258,L5258)</f>
        <v>43334</v>
      </c>
      <c r="N5258" s="222" t="n">
        <f aca="false">M5258+E5258</f>
        <v>43334.4747800926</v>
      </c>
      <c r="O5258" s="0" t="n">
        <v>97.58</v>
      </c>
      <c r="P5258" s="0" t="n">
        <v>4.378114</v>
      </c>
      <c r="Q5258" s="0" t="s">
        <v>289</v>
      </c>
    </row>
    <row r="5259" customFormat="false" ht="15" hidden="false" customHeight="false" outlineLevel="0" collapsed="false">
      <c r="A5259" s="0" t="s">
        <v>3020</v>
      </c>
      <c r="B5259" s="0" t="s">
        <v>289</v>
      </c>
      <c r="C5259" s="0" t="s">
        <v>325</v>
      </c>
      <c r="D5259" s="0" t="n">
        <v>20180822</v>
      </c>
      <c r="E5259" s="0" t="s">
        <v>3355</v>
      </c>
      <c r="F5259" s="0" t="n">
        <v>20000</v>
      </c>
      <c r="G5259" s="0" t="n">
        <v>99.165</v>
      </c>
      <c r="H5259" s="0" t="n">
        <v>4.096118</v>
      </c>
      <c r="J5259" s="224" t="n">
        <f aca="false">ROUND(D5259/10000,0)</f>
        <v>2018</v>
      </c>
      <c r="K5259" s="224" t="n">
        <f aca="false">ROUND((D5259-J5259*10000)/100,0)</f>
        <v>8</v>
      </c>
      <c r="L5259" s="224" t="n">
        <f aca="false">D5259-J5259*10000-K5259*100</f>
        <v>22</v>
      </c>
      <c r="M5259" s="325" t="n">
        <f aca="false">DATE(J5259,K5259,L5259)</f>
        <v>43334</v>
      </c>
      <c r="N5259" s="222" t="n">
        <f aca="false">M5259+E5259</f>
        <v>43334.4747916667</v>
      </c>
      <c r="O5259" s="0" t="n">
        <v>99.165</v>
      </c>
      <c r="P5259" s="0" t="n">
        <v>4.096118</v>
      </c>
      <c r="Q5259" s="0" t="s">
        <v>289</v>
      </c>
    </row>
    <row r="5260" customFormat="false" ht="15" hidden="false" customHeight="false" outlineLevel="0" collapsed="false">
      <c r="A5260" s="0" t="s">
        <v>3020</v>
      </c>
      <c r="B5260" s="0" t="s">
        <v>289</v>
      </c>
      <c r="C5260" s="0" t="s">
        <v>325</v>
      </c>
      <c r="D5260" s="0" t="n">
        <v>20180822</v>
      </c>
      <c r="E5260" s="0" t="s">
        <v>3356</v>
      </c>
      <c r="F5260" s="0" t="n">
        <v>25000</v>
      </c>
      <c r="G5260" s="0" t="n">
        <v>97.708</v>
      </c>
      <c r="H5260" s="0" t="n">
        <v>4.355144</v>
      </c>
      <c r="J5260" s="224" t="n">
        <f aca="false">ROUND(D5260/10000,0)</f>
        <v>2018</v>
      </c>
      <c r="K5260" s="224" t="n">
        <f aca="false">ROUND((D5260-J5260*10000)/100,0)</f>
        <v>8</v>
      </c>
      <c r="L5260" s="224" t="n">
        <f aca="false">D5260-J5260*10000-K5260*100</f>
        <v>22</v>
      </c>
      <c r="M5260" s="325" t="n">
        <f aca="false">DATE(J5260,K5260,L5260)</f>
        <v>43334</v>
      </c>
      <c r="N5260" s="222" t="n">
        <f aca="false">M5260+E5260</f>
        <v>43334.5051736111</v>
      </c>
      <c r="O5260" s="0" t="n">
        <v>97.708</v>
      </c>
      <c r="P5260" s="0" t="n">
        <v>4.355144</v>
      </c>
      <c r="Q5260" s="0" t="s">
        <v>289</v>
      </c>
    </row>
    <row r="5261" customFormat="false" ht="15" hidden="false" customHeight="false" outlineLevel="0" collapsed="false">
      <c r="A5261" s="0" t="s">
        <v>3020</v>
      </c>
      <c r="B5261" s="0" t="s">
        <v>289</v>
      </c>
      <c r="C5261" s="0" t="s">
        <v>325</v>
      </c>
      <c r="D5261" s="0" t="n">
        <v>20180822</v>
      </c>
      <c r="E5261" s="0" t="s">
        <v>3357</v>
      </c>
      <c r="F5261" s="0" t="n">
        <v>25000</v>
      </c>
      <c r="G5261" s="0" t="n">
        <v>97.708</v>
      </c>
      <c r="H5261" s="0" t="n">
        <v>4.355144</v>
      </c>
      <c r="J5261" s="224" t="n">
        <f aca="false">ROUND(D5261/10000,0)</f>
        <v>2018</v>
      </c>
      <c r="K5261" s="224" t="n">
        <f aca="false">ROUND((D5261-J5261*10000)/100,0)</f>
        <v>8</v>
      </c>
      <c r="L5261" s="224" t="n">
        <f aca="false">D5261-J5261*10000-K5261*100</f>
        <v>22</v>
      </c>
      <c r="M5261" s="325" t="n">
        <f aca="false">DATE(J5261,K5261,L5261)</f>
        <v>43334</v>
      </c>
      <c r="N5261" s="222" t="n">
        <f aca="false">M5261+E5261</f>
        <v>43334.5052777778</v>
      </c>
      <c r="O5261" s="0" t="n">
        <v>97.708</v>
      </c>
      <c r="P5261" s="0" t="n">
        <v>4.355144</v>
      </c>
      <c r="Q5261" s="0" t="s">
        <v>289</v>
      </c>
    </row>
    <row r="5262" customFormat="false" ht="15" hidden="false" customHeight="false" outlineLevel="0" collapsed="false">
      <c r="A5262" s="0" t="s">
        <v>3020</v>
      </c>
      <c r="B5262" s="0" t="s">
        <v>289</v>
      </c>
      <c r="C5262" s="0" t="s">
        <v>325</v>
      </c>
      <c r="D5262" s="0" t="n">
        <v>20180822</v>
      </c>
      <c r="E5262" s="0" t="s">
        <v>3358</v>
      </c>
      <c r="F5262" s="0" t="n">
        <v>10000</v>
      </c>
      <c r="G5262" s="0" t="n">
        <v>97.592</v>
      </c>
      <c r="H5262" s="0" t="n">
        <v>4.375959</v>
      </c>
      <c r="J5262" s="224" t="n">
        <f aca="false">ROUND(D5262/10000,0)</f>
        <v>2018</v>
      </c>
      <c r="K5262" s="224" t="n">
        <f aca="false">ROUND((D5262-J5262*10000)/100,0)</f>
        <v>8</v>
      </c>
      <c r="L5262" s="224" t="n">
        <f aca="false">D5262-J5262*10000-K5262*100</f>
        <v>22</v>
      </c>
      <c r="M5262" s="325" t="n">
        <f aca="false">DATE(J5262,K5262,L5262)</f>
        <v>43334</v>
      </c>
      <c r="N5262" s="222" t="n">
        <f aca="false">M5262+E5262</f>
        <v>43334.5121412037</v>
      </c>
      <c r="O5262" s="0" t="n">
        <v>97.592</v>
      </c>
      <c r="P5262" s="0" t="n">
        <v>4.375959</v>
      </c>
      <c r="Q5262" s="0" t="s">
        <v>289</v>
      </c>
    </row>
    <row r="5263" customFormat="false" ht="15" hidden="false" customHeight="false" outlineLevel="0" collapsed="false">
      <c r="A5263" s="0" t="s">
        <v>3020</v>
      </c>
      <c r="B5263" s="0" t="s">
        <v>289</v>
      </c>
      <c r="C5263" s="0" t="s">
        <v>325</v>
      </c>
      <c r="D5263" s="0" t="n">
        <v>20180822</v>
      </c>
      <c r="E5263" s="0" t="s">
        <v>3359</v>
      </c>
      <c r="F5263" s="0" t="n">
        <v>10000</v>
      </c>
      <c r="G5263" s="0" t="n">
        <v>97.592</v>
      </c>
      <c r="H5263" s="0" t="n">
        <v>4.375959</v>
      </c>
      <c r="J5263" s="224" t="n">
        <f aca="false">ROUND(D5263/10000,0)</f>
        <v>2018</v>
      </c>
      <c r="K5263" s="224" t="n">
        <f aca="false">ROUND((D5263-J5263*10000)/100,0)</f>
        <v>8</v>
      </c>
      <c r="L5263" s="224" t="n">
        <f aca="false">D5263-J5263*10000-K5263*100</f>
        <v>22</v>
      </c>
      <c r="M5263" s="325" t="n">
        <f aca="false">DATE(J5263,K5263,L5263)</f>
        <v>43334</v>
      </c>
      <c r="N5263" s="222" t="n">
        <f aca="false">M5263+E5263</f>
        <v>43334.5125347222</v>
      </c>
      <c r="O5263" s="0" t="n">
        <v>97.592</v>
      </c>
      <c r="P5263" s="0" t="n">
        <v>4.375959</v>
      </c>
      <c r="Q5263" s="0" t="s">
        <v>289</v>
      </c>
    </row>
    <row r="5264" customFormat="false" ht="15" hidden="false" customHeight="false" outlineLevel="0" collapsed="false">
      <c r="A5264" s="0" t="s">
        <v>3020</v>
      </c>
      <c r="B5264" s="0" t="s">
        <v>289</v>
      </c>
      <c r="C5264" s="0" t="s">
        <v>325</v>
      </c>
      <c r="D5264" s="0" t="n">
        <v>20180822</v>
      </c>
      <c r="E5264" s="0" t="s">
        <v>3360</v>
      </c>
      <c r="F5264" s="0" t="n">
        <v>75000</v>
      </c>
      <c r="G5264" s="0" t="n">
        <v>99.002</v>
      </c>
      <c r="H5264" s="0" t="n">
        <v>4.124876</v>
      </c>
      <c r="J5264" s="224" t="n">
        <f aca="false">ROUND(D5264/10000,0)</f>
        <v>2018</v>
      </c>
      <c r="K5264" s="224" t="n">
        <f aca="false">ROUND((D5264-J5264*10000)/100,0)</f>
        <v>8</v>
      </c>
      <c r="L5264" s="224" t="n">
        <f aca="false">D5264-J5264*10000-K5264*100</f>
        <v>22</v>
      </c>
      <c r="M5264" s="325" t="n">
        <f aca="false">DATE(J5264,K5264,L5264)</f>
        <v>43334</v>
      </c>
      <c r="N5264" s="222" t="n">
        <f aca="false">M5264+E5264</f>
        <v>43334.5210416667</v>
      </c>
      <c r="O5264" s="0" t="n">
        <v>99.002</v>
      </c>
      <c r="P5264" s="0" t="n">
        <v>4.124876</v>
      </c>
      <c r="Q5264" s="0" t="s">
        <v>289</v>
      </c>
    </row>
    <row r="5265" customFormat="false" ht="15" hidden="false" customHeight="false" outlineLevel="0" collapsed="false">
      <c r="A5265" s="0" t="s">
        <v>3020</v>
      </c>
      <c r="B5265" s="0" t="s">
        <v>289</v>
      </c>
      <c r="C5265" s="0" t="s">
        <v>325</v>
      </c>
      <c r="D5265" s="0" t="n">
        <v>20180822</v>
      </c>
      <c r="E5265" s="0" t="s">
        <v>3360</v>
      </c>
      <c r="F5265" s="0" t="n">
        <v>75000</v>
      </c>
      <c r="G5265" s="0" t="n">
        <v>97.708</v>
      </c>
      <c r="H5265" s="0" t="n">
        <v>4.355144</v>
      </c>
      <c r="J5265" s="224" t="n">
        <f aca="false">ROUND(D5265/10000,0)</f>
        <v>2018</v>
      </c>
      <c r="K5265" s="224" t="n">
        <f aca="false">ROUND((D5265-J5265*10000)/100,0)</f>
        <v>8</v>
      </c>
      <c r="L5265" s="224" t="n">
        <f aca="false">D5265-J5265*10000-K5265*100</f>
        <v>22</v>
      </c>
      <c r="M5265" s="325" t="n">
        <f aca="false">DATE(J5265,K5265,L5265)</f>
        <v>43334</v>
      </c>
      <c r="N5265" s="222" t="n">
        <f aca="false">M5265+E5265</f>
        <v>43334.5210416667</v>
      </c>
      <c r="O5265" s="0" t="n">
        <v>97.708</v>
      </c>
      <c r="P5265" s="0" t="n">
        <v>4.355144</v>
      </c>
      <c r="Q5265" s="0" t="s">
        <v>289</v>
      </c>
    </row>
    <row r="5266" customFormat="false" ht="15" hidden="false" customHeight="false" outlineLevel="0" collapsed="false">
      <c r="A5266" s="0" t="s">
        <v>3020</v>
      </c>
      <c r="B5266" s="0" t="s">
        <v>289</v>
      </c>
      <c r="C5266" s="0" t="s">
        <v>325</v>
      </c>
      <c r="D5266" s="0" t="n">
        <v>20180822</v>
      </c>
      <c r="E5266" s="0" t="s">
        <v>3361</v>
      </c>
      <c r="F5266" s="0" t="n">
        <v>75000</v>
      </c>
      <c r="G5266" s="0" t="n">
        <v>97.708</v>
      </c>
      <c r="H5266" s="0" t="n">
        <v>4.355144</v>
      </c>
      <c r="J5266" s="224" t="n">
        <f aca="false">ROUND(D5266/10000,0)</f>
        <v>2018</v>
      </c>
      <c r="K5266" s="224" t="n">
        <f aca="false">ROUND((D5266-J5266*10000)/100,0)</f>
        <v>8</v>
      </c>
      <c r="L5266" s="224" t="n">
        <f aca="false">D5266-J5266*10000-K5266*100</f>
        <v>22</v>
      </c>
      <c r="M5266" s="325" t="n">
        <f aca="false">DATE(J5266,K5266,L5266)</f>
        <v>43334</v>
      </c>
      <c r="N5266" s="222" t="n">
        <f aca="false">M5266+E5266</f>
        <v>43334.5211921296</v>
      </c>
      <c r="O5266" s="0" t="n">
        <v>97.708</v>
      </c>
      <c r="P5266" s="0" t="n">
        <v>4.355144</v>
      </c>
      <c r="Q5266" s="0" t="s">
        <v>289</v>
      </c>
    </row>
    <row r="5267" customFormat="false" ht="15" hidden="false" customHeight="false" outlineLevel="0" collapsed="false">
      <c r="A5267" s="0" t="s">
        <v>3020</v>
      </c>
      <c r="B5267" s="0" t="s">
        <v>289</v>
      </c>
      <c r="C5267" s="0" t="s">
        <v>325</v>
      </c>
      <c r="D5267" s="0" t="n">
        <v>20180822</v>
      </c>
      <c r="E5267" s="0" t="s">
        <v>3362</v>
      </c>
      <c r="F5267" s="0" t="n">
        <v>50000</v>
      </c>
      <c r="G5267" s="0" t="n">
        <v>97.59</v>
      </c>
      <c r="H5267" s="0" t="n">
        <v>4.376318</v>
      </c>
      <c r="J5267" s="224" t="n">
        <f aca="false">ROUND(D5267/10000,0)</f>
        <v>2018</v>
      </c>
      <c r="K5267" s="224" t="n">
        <f aca="false">ROUND((D5267-J5267*10000)/100,0)</f>
        <v>8</v>
      </c>
      <c r="L5267" s="224" t="n">
        <f aca="false">D5267-J5267*10000-K5267*100</f>
        <v>22</v>
      </c>
      <c r="M5267" s="325" t="n">
        <f aca="false">DATE(J5267,K5267,L5267)</f>
        <v>43334</v>
      </c>
      <c r="N5267" s="222" t="n">
        <f aca="false">M5267+E5267</f>
        <v>43334.5623148148</v>
      </c>
      <c r="O5267" s="0" t="n">
        <v>97.59</v>
      </c>
      <c r="P5267" s="0" t="n">
        <v>4.376318</v>
      </c>
      <c r="Q5267" s="0" t="s">
        <v>289</v>
      </c>
    </row>
    <row r="5268" customFormat="false" ht="15" hidden="false" customHeight="false" outlineLevel="0" collapsed="false">
      <c r="A5268" s="0" t="s">
        <v>3020</v>
      </c>
      <c r="B5268" s="0" t="s">
        <v>289</v>
      </c>
      <c r="C5268" s="0" t="s">
        <v>325</v>
      </c>
      <c r="D5268" s="0" t="n">
        <v>20180822</v>
      </c>
      <c r="E5268" s="0" t="s">
        <v>3034</v>
      </c>
      <c r="F5268" s="0" t="n">
        <v>50000</v>
      </c>
      <c r="G5268" s="0" t="n">
        <v>98.34</v>
      </c>
      <c r="H5268" s="0" t="n">
        <v>4.242239</v>
      </c>
      <c r="J5268" s="224" t="n">
        <f aca="false">ROUND(D5268/10000,0)</f>
        <v>2018</v>
      </c>
      <c r="K5268" s="224" t="n">
        <f aca="false">ROUND((D5268-J5268*10000)/100,0)</f>
        <v>8</v>
      </c>
      <c r="L5268" s="224" t="n">
        <f aca="false">D5268-J5268*10000-K5268*100</f>
        <v>22</v>
      </c>
      <c r="M5268" s="325" t="n">
        <f aca="false">DATE(J5268,K5268,L5268)</f>
        <v>43334</v>
      </c>
      <c r="N5268" s="222" t="n">
        <f aca="false">M5268+E5268</f>
        <v>43334.562349537</v>
      </c>
      <c r="O5268" s="0" t="n">
        <v>98.34</v>
      </c>
      <c r="P5268" s="0" t="n">
        <v>4.242239</v>
      </c>
      <c r="Q5268" s="0" t="s">
        <v>289</v>
      </c>
    </row>
    <row r="5269" customFormat="false" ht="15" hidden="false" customHeight="false" outlineLevel="0" collapsed="false">
      <c r="A5269" s="0" t="s">
        <v>3020</v>
      </c>
      <c r="B5269" s="0" t="s">
        <v>289</v>
      </c>
      <c r="C5269" s="0" t="s">
        <v>325</v>
      </c>
      <c r="D5269" s="0" t="n">
        <v>20180822</v>
      </c>
      <c r="E5269" s="0" t="s">
        <v>3034</v>
      </c>
      <c r="F5269" s="0" t="n">
        <v>50000</v>
      </c>
      <c r="G5269" s="0" t="n">
        <v>97.59</v>
      </c>
      <c r="H5269" s="0" t="n">
        <v>4.376318</v>
      </c>
      <c r="J5269" s="224" t="n">
        <f aca="false">ROUND(D5269/10000,0)</f>
        <v>2018</v>
      </c>
      <c r="K5269" s="224" t="n">
        <f aca="false">ROUND((D5269-J5269*10000)/100,0)</f>
        <v>8</v>
      </c>
      <c r="L5269" s="224" t="n">
        <f aca="false">D5269-J5269*10000-K5269*100</f>
        <v>22</v>
      </c>
      <c r="M5269" s="325" t="n">
        <f aca="false">DATE(J5269,K5269,L5269)</f>
        <v>43334</v>
      </c>
      <c r="N5269" s="222" t="n">
        <f aca="false">M5269+E5269</f>
        <v>43334.562349537</v>
      </c>
      <c r="O5269" s="0" t="n">
        <v>97.59</v>
      </c>
      <c r="P5269" s="0" t="n">
        <v>4.376318</v>
      </c>
      <c r="Q5269" s="0" t="s">
        <v>289</v>
      </c>
    </row>
    <row r="5270" customFormat="false" ht="15" hidden="false" customHeight="false" outlineLevel="0" collapsed="false">
      <c r="A5270" s="0" t="s">
        <v>3020</v>
      </c>
      <c r="B5270" s="0" t="s">
        <v>289</v>
      </c>
      <c r="C5270" s="0" t="s">
        <v>325</v>
      </c>
      <c r="D5270" s="0" t="n">
        <v>20180822</v>
      </c>
      <c r="E5270" s="0" t="s">
        <v>1508</v>
      </c>
      <c r="F5270" s="0" t="n">
        <v>500000</v>
      </c>
      <c r="G5270" s="0" t="n">
        <v>97.42</v>
      </c>
      <c r="H5270" s="0" t="n">
        <v>4.406875</v>
      </c>
      <c r="J5270" s="224" t="n">
        <f aca="false">ROUND(D5270/10000,0)</f>
        <v>2018</v>
      </c>
      <c r="K5270" s="224" t="n">
        <f aca="false">ROUND((D5270-J5270*10000)/100,0)</f>
        <v>8</v>
      </c>
      <c r="L5270" s="224" t="n">
        <f aca="false">D5270-J5270*10000-K5270*100</f>
        <v>22</v>
      </c>
      <c r="M5270" s="325" t="n">
        <f aca="false">DATE(J5270,K5270,L5270)</f>
        <v>43334</v>
      </c>
      <c r="N5270" s="222" t="n">
        <f aca="false">M5270+E5270</f>
        <v>43334.5712731482</v>
      </c>
      <c r="O5270" s="0" t="n">
        <v>97.42</v>
      </c>
      <c r="P5270" s="0" t="n">
        <v>4.406875</v>
      </c>
      <c r="Q5270" s="0" t="s">
        <v>289</v>
      </c>
    </row>
    <row r="5271" customFormat="false" ht="15" hidden="false" customHeight="false" outlineLevel="0" collapsed="false">
      <c r="A5271" s="0" t="s">
        <v>3020</v>
      </c>
      <c r="B5271" s="0" t="s">
        <v>289</v>
      </c>
      <c r="C5271" s="0" t="s">
        <v>325</v>
      </c>
      <c r="D5271" s="0" t="n">
        <v>20180822</v>
      </c>
      <c r="E5271" s="0" t="s">
        <v>1508</v>
      </c>
      <c r="F5271" s="0" t="n">
        <v>25000</v>
      </c>
      <c r="G5271" s="0" t="n">
        <v>97.42</v>
      </c>
      <c r="H5271" s="0" t="n">
        <v>4.406875</v>
      </c>
      <c r="J5271" s="224" t="n">
        <f aca="false">ROUND(D5271/10000,0)</f>
        <v>2018</v>
      </c>
      <c r="K5271" s="224" t="n">
        <f aca="false">ROUND((D5271-J5271*10000)/100,0)</f>
        <v>8</v>
      </c>
      <c r="L5271" s="224" t="n">
        <f aca="false">D5271-J5271*10000-K5271*100</f>
        <v>22</v>
      </c>
      <c r="M5271" s="325" t="n">
        <f aca="false">DATE(J5271,K5271,L5271)</f>
        <v>43334</v>
      </c>
      <c r="N5271" s="222" t="n">
        <f aca="false">M5271+E5271</f>
        <v>43334.5712731482</v>
      </c>
      <c r="O5271" s="0" t="n">
        <v>97.42</v>
      </c>
      <c r="P5271" s="0" t="n">
        <v>4.406875</v>
      </c>
      <c r="Q5271" s="0" t="s">
        <v>289</v>
      </c>
    </row>
    <row r="5272" customFormat="false" ht="15" hidden="false" customHeight="false" outlineLevel="0" collapsed="false">
      <c r="A5272" s="0" t="s">
        <v>3020</v>
      </c>
      <c r="B5272" s="0" t="s">
        <v>289</v>
      </c>
      <c r="C5272" s="0" t="s">
        <v>325</v>
      </c>
      <c r="D5272" s="0" t="n">
        <v>20180822</v>
      </c>
      <c r="E5272" s="0" t="s">
        <v>1508</v>
      </c>
      <c r="F5272" s="0" t="n">
        <v>25000</v>
      </c>
      <c r="G5272" s="0" t="n">
        <v>97.42</v>
      </c>
      <c r="H5272" s="0" t="n">
        <v>4.406875</v>
      </c>
      <c r="J5272" s="224" t="n">
        <f aca="false">ROUND(D5272/10000,0)</f>
        <v>2018</v>
      </c>
      <c r="K5272" s="224" t="n">
        <f aca="false">ROUND((D5272-J5272*10000)/100,0)</f>
        <v>8</v>
      </c>
      <c r="L5272" s="224" t="n">
        <f aca="false">D5272-J5272*10000-K5272*100</f>
        <v>22</v>
      </c>
      <c r="M5272" s="325" t="n">
        <f aca="false">DATE(J5272,K5272,L5272)</f>
        <v>43334</v>
      </c>
      <c r="N5272" s="222" t="n">
        <f aca="false">M5272+E5272</f>
        <v>43334.5712731482</v>
      </c>
      <c r="O5272" s="0" t="n">
        <v>97.42</v>
      </c>
      <c r="P5272" s="0" t="n">
        <v>4.406875</v>
      </c>
      <c r="Q5272" s="0" t="s">
        <v>289</v>
      </c>
    </row>
    <row r="5273" customFormat="false" ht="15" hidden="false" customHeight="false" outlineLevel="0" collapsed="false">
      <c r="A5273" s="0" t="s">
        <v>3020</v>
      </c>
      <c r="B5273" s="0" t="s">
        <v>289</v>
      </c>
      <c r="C5273" s="0" t="s">
        <v>325</v>
      </c>
      <c r="D5273" s="0" t="n">
        <v>20180822</v>
      </c>
      <c r="E5273" s="0" t="s">
        <v>1508</v>
      </c>
      <c r="F5273" s="0" t="n">
        <v>25000</v>
      </c>
      <c r="G5273" s="0" t="n">
        <v>97.42</v>
      </c>
      <c r="H5273" s="0" t="n">
        <v>4.406875</v>
      </c>
      <c r="J5273" s="224" t="n">
        <f aca="false">ROUND(D5273/10000,0)</f>
        <v>2018</v>
      </c>
      <c r="K5273" s="224" t="n">
        <f aca="false">ROUND((D5273-J5273*10000)/100,0)</f>
        <v>8</v>
      </c>
      <c r="L5273" s="224" t="n">
        <f aca="false">D5273-J5273*10000-K5273*100</f>
        <v>22</v>
      </c>
      <c r="M5273" s="325" t="n">
        <f aca="false">DATE(J5273,K5273,L5273)</f>
        <v>43334</v>
      </c>
      <c r="N5273" s="222" t="n">
        <f aca="false">M5273+E5273</f>
        <v>43334.5712731482</v>
      </c>
      <c r="O5273" s="0" t="n">
        <v>97.42</v>
      </c>
      <c r="P5273" s="0" t="n">
        <v>4.406875</v>
      </c>
      <c r="Q5273" s="0" t="s">
        <v>289</v>
      </c>
    </row>
    <row r="5274" customFormat="false" ht="15" hidden="false" customHeight="false" outlineLevel="0" collapsed="false">
      <c r="A5274" s="0" t="s">
        <v>3020</v>
      </c>
      <c r="B5274" s="0" t="s">
        <v>289</v>
      </c>
      <c r="C5274" s="0" t="s">
        <v>325</v>
      </c>
      <c r="D5274" s="0" t="n">
        <v>20180822</v>
      </c>
      <c r="E5274" s="0" t="s">
        <v>1508</v>
      </c>
      <c r="F5274" s="0" t="n">
        <v>25000</v>
      </c>
      <c r="G5274" s="0" t="n">
        <v>97.42</v>
      </c>
      <c r="H5274" s="0" t="n">
        <v>4.406875</v>
      </c>
      <c r="J5274" s="224" t="n">
        <f aca="false">ROUND(D5274/10000,0)</f>
        <v>2018</v>
      </c>
      <c r="K5274" s="224" t="n">
        <f aca="false">ROUND((D5274-J5274*10000)/100,0)</f>
        <v>8</v>
      </c>
      <c r="L5274" s="224" t="n">
        <f aca="false">D5274-J5274*10000-K5274*100</f>
        <v>22</v>
      </c>
      <c r="M5274" s="325" t="n">
        <f aca="false">DATE(J5274,K5274,L5274)</f>
        <v>43334</v>
      </c>
      <c r="N5274" s="222" t="n">
        <f aca="false">M5274+E5274</f>
        <v>43334.5712731482</v>
      </c>
      <c r="O5274" s="0" t="n">
        <v>97.42</v>
      </c>
      <c r="P5274" s="0" t="n">
        <v>4.406875</v>
      </c>
      <c r="Q5274" s="0" t="s">
        <v>289</v>
      </c>
    </row>
    <row r="5275" customFormat="false" ht="15" hidden="false" customHeight="false" outlineLevel="0" collapsed="false">
      <c r="A5275" s="0" t="s">
        <v>3020</v>
      </c>
      <c r="B5275" s="0" t="s">
        <v>289</v>
      </c>
      <c r="C5275" s="0" t="s">
        <v>325</v>
      </c>
      <c r="D5275" s="0" t="n">
        <v>20180822</v>
      </c>
      <c r="E5275" s="0" t="s">
        <v>1508</v>
      </c>
      <c r="F5275" s="0" t="n">
        <v>25000</v>
      </c>
      <c r="G5275" s="0" t="n">
        <v>97.42</v>
      </c>
      <c r="H5275" s="0" t="n">
        <v>4.406875</v>
      </c>
      <c r="J5275" s="224" t="n">
        <f aca="false">ROUND(D5275/10000,0)</f>
        <v>2018</v>
      </c>
      <c r="K5275" s="224" t="n">
        <f aca="false">ROUND((D5275-J5275*10000)/100,0)</f>
        <v>8</v>
      </c>
      <c r="L5275" s="224" t="n">
        <f aca="false">D5275-J5275*10000-K5275*100</f>
        <v>22</v>
      </c>
      <c r="M5275" s="325" t="n">
        <f aca="false">DATE(J5275,K5275,L5275)</f>
        <v>43334</v>
      </c>
      <c r="N5275" s="222" t="n">
        <f aca="false">M5275+E5275</f>
        <v>43334.5712731482</v>
      </c>
      <c r="O5275" s="0" t="n">
        <v>97.42</v>
      </c>
      <c r="P5275" s="0" t="n">
        <v>4.406875</v>
      </c>
      <c r="Q5275" s="0" t="s">
        <v>289</v>
      </c>
    </row>
    <row r="5276" customFormat="false" ht="15" hidden="false" customHeight="false" outlineLevel="0" collapsed="false">
      <c r="A5276" s="0" t="s">
        <v>3020</v>
      </c>
      <c r="B5276" s="0" t="s">
        <v>289</v>
      </c>
      <c r="C5276" s="0" t="s">
        <v>325</v>
      </c>
      <c r="D5276" s="0" t="n">
        <v>20180822</v>
      </c>
      <c r="E5276" s="0" t="s">
        <v>1508</v>
      </c>
      <c r="F5276" s="0" t="n">
        <v>25000</v>
      </c>
      <c r="G5276" s="0" t="n">
        <v>97.42</v>
      </c>
      <c r="H5276" s="0" t="n">
        <v>4.406875</v>
      </c>
      <c r="J5276" s="224" t="n">
        <f aca="false">ROUND(D5276/10000,0)</f>
        <v>2018</v>
      </c>
      <c r="K5276" s="224" t="n">
        <f aca="false">ROUND((D5276-J5276*10000)/100,0)</f>
        <v>8</v>
      </c>
      <c r="L5276" s="224" t="n">
        <f aca="false">D5276-J5276*10000-K5276*100</f>
        <v>22</v>
      </c>
      <c r="M5276" s="325" t="n">
        <f aca="false">DATE(J5276,K5276,L5276)</f>
        <v>43334</v>
      </c>
      <c r="N5276" s="222" t="n">
        <f aca="false">M5276+E5276</f>
        <v>43334.5712731482</v>
      </c>
      <c r="O5276" s="0" t="n">
        <v>97.42</v>
      </c>
      <c r="P5276" s="0" t="n">
        <v>4.406875</v>
      </c>
      <c r="Q5276" s="0" t="s">
        <v>289</v>
      </c>
    </row>
    <row r="5277" customFormat="false" ht="15" hidden="false" customHeight="false" outlineLevel="0" collapsed="false">
      <c r="A5277" s="0" t="s">
        <v>3020</v>
      </c>
      <c r="B5277" s="0" t="s">
        <v>289</v>
      </c>
      <c r="C5277" s="0" t="s">
        <v>325</v>
      </c>
      <c r="D5277" s="0" t="n">
        <v>20180822</v>
      </c>
      <c r="E5277" s="0" t="s">
        <v>1508</v>
      </c>
      <c r="F5277" s="0" t="n">
        <v>25000</v>
      </c>
      <c r="G5277" s="0" t="n">
        <v>97.42</v>
      </c>
      <c r="H5277" s="0" t="n">
        <v>4.406875</v>
      </c>
      <c r="J5277" s="224" t="n">
        <f aca="false">ROUND(D5277/10000,0)</f>
        <v>2018</v>
      </c>
      <c r="K5277" s="224" t="n">
        <f aca="false">ROUND((D5277-J5277*10000)/100,0)</f>
        <v>8</v>
      </c>
      <c r="L5277" s="224" t="n">
        <f aca="false">D5277-J5277*10000-K5277*100</f>
        <v>22</v>
      </c>
      <c r="M5277" s="325" t="n">
        <f aca="false">DATE(J5277,K5277,L5277)</f>
        <v>43334</v>
      </c>
      <c r="N5277" s="222" t="n">
        <f aca="false">M5277+E5277</f>
        <v>43334.5712731482</v>
      </c>
      <c r="O5277" s="0" t="n">
        <v>97.42</v>
      </c>
      <c r="P5277" s="0" t="n">
        <v>4.406875</v>
      </c>
      <c r="Q5277" s="0" t="s">
        <v>289</v>
      </c>
    </row>
    <row r="5278" customFormat="false" ht="15" hidden="false" customHeight="false" outlineLevel="0" collapsed="false">
      <c r="A5278" s="0" t="s">
        <v>3020</v>
      </c>
      <c r="B5278" s="0" t="s">
        <v>289</v>
      </c>
      <c r="C5278" s="0" t="s">
        <v>325</v>
      </c>
      <c r="D5278" s="0" t="n">
        <v>20180822</v>
      </c>
      <c r="E5278" s="0" t="s">
        <v>1508</v>
      </c>
      <c r="F5278" s="0" t="n">
        <v>25000</v>
      </c>
      <c r="G5278" s="0" t="n">
        <v>97.42</v>
      </c>
      <c r="H5278" s="0" t="n">
        <v>4.406875</v>
      </c>
      <c r="J5278" s="224" t="n">
        <f aca="false">ROUND(D5278/10000,0)</f>
        <v>2018</v>
      </c>
      <c r="K5278" s="224" t="n">
        <f aca="false">ROUND((D5278-J5278*10000)/100,0)</f>
        <v>8</v>
      </c>
      <c r="L5278" s="224" t="n">
        <f aca="false">D5278-J5278*10000-K5278*100</f>
        <v>22</v>
      </c>
      <c r="M5278" s="325" t="n">
        <f aca="false">DATE(J5278,K5278,L5278)</f>
        <v>43334</v>
      </c>
      <c r="N5278" s="222" t="n">
        <f aca="false">M5278+E5278</f>
        <v>43334.5712731482</v>
      </c>
      <c r="O5278" s="0" t="n">
        <v>97.42</v>
      </c>
      <c r="P5278" s="0" t="n">
        <v>4.406875</v>
      </c>
      <c r="Q5278" s="0" t="s">
        <v>289</v>
      </c>
    </row>
    <row r="5279" customFormat="false" ht="15" hidden="false" customHeight="false" outlineLevel="0" collapsed="false">
      <c r="A5279" s="0" t="s">
        <v>3020</v>
      </c>
      <c r="B5279" s="0" t="s">
        <v>289</v>
      </c>
      <c r="C5279" s="0" t="s">
        <v>325</v>
      </c>
      <c r="D5279" s="0" t="n">
        <v>20180822</v>
      </c>
      <c r="E5279" s="0" t="s">
        <v>1508</v>
      </c>
      <c r="F5279" s="0" t="n">
        <v>25000</v>
      </c>
      <c r="G5279" s="0" t="n">
        <v>97.42</v>
      </c>
      <c r="H5279" s="0" t="n">
        <v>4.406875</v>
      </c>
      <c r="J5279" s="224" t="n">
        <f aca="false">ROUND(D5279/10000,0)</f>
        <v>2018</v>
      </c>
      <c r="K5279" s="224" t="n">
        <f aca="false">ROUND((D5279-J5279*10000)/100,0)</f>
        <v>8</v>
      </c>
      <c r="L5279" s="224" t="n">
        <f aca="false">D5279-J5279*10000-K5279*100</f>
        <v>22</v>
      </c>
      <c r="M5279" s="325" t="n">
        <f aca="false">DATE(J5279,K5279,L5279)</f>
        <v>43334</v>
      </c>
      <c r="N5279" s="222" t="n">
        <f aca="false">M5279+E5279</f>
        <v>43334.5712731482</v>
      </c>
      <c r="O5279" s="0" t="n">
        <v>97.42</v>
      </c>
      <c r="P5279" s="0" t="n">
        <v>4.406875</v>
      </c>
      <c r="Q5279" s="0" t="s">
        <v>289</v>
      </c>
    </row>
    <row r="5280" customFormat="false" ht="15" hidden="false" customHeight="false" outlineLevel="0" collapsed="false">
      <c r="A5280" s="0" t="s">
        <v>3020</v>
      </c>
      <c r="B5280" s="0" t="s">
        <v>289</v>
      </c>
      <c r="C5280" s="0" t="s">
        <v>325</v>
      </c>
      <c r="D5280" s="0" t="n">
        <v>20180822</v>
      </c>
      <c r="E5280" s="0" t="s">
        <v>1508</v>
      </c>
      <c r="F5280" s="0" t="n">
        <v>25000</v>
      </c>
      <c r="G5280" s="0" t="n">
        <v>97.42</v>
      </c>
      <c r="H5280" s="0" t="n">
        <v>4.406875</v>
      </c>
      <c r="J5280" s="224" t="n">
        <f aca="false">ROUND(D5280/10000,0)</f>
        <v>2018</v>
      </c>
      <c r="K5280" s="224" t="n">
        <f aca="false">ROUND((D5280-J5280*10000)/100,0)</f>
        <v>8</v>
      </c>
      <c r="L5280" s="224" t="n">
        <f aca="false">D5280-J5280*10000-K5280*100</f>
        <v>22</v>
      </c>
      <c r="M5280" s="325" t="n">
        <f aca="false">DATE(J5280,K5280,L5280)</f>
        <v>43334</v>
      </c>
      <c r="N5280" s="222" t="n">
        <f aca="false">M5280+E5280</f>
        <v>43334.5712731482</v>
      </c>
      <c r="O5280" s="0" t="n">
        <v>97.42</v>
      </c>
      <c r="P5280" s="0" t="n">
        <v>4.406875</v>
      </c>
      <c r="Q5280" s="0" t="s">
        <v>289</v>
      </c>
    </row>
    <row r="5281" customFormat="false" ht="15" hidden="false" customHeight="false" outlineLevel="0" collapsed="false">
      <c r="A5281" s="0" t="s">
        <v>3020</v>
      </c>
      <c r="B5281" s="0" t="s">
        <v>289</v>
      </c>
      <c r="C5281" s="0" t="s">
        <v>325</v>
      </c>
      <c r="D5281" s="0" t="n">
        <v>20180822</v>
      </c>
      <c r="E5281" s="0" t="s">
        <v>1508</v>
      </c>
      <c r="F5281" s="0" t="n">
        <v>25000</v>
      </c>
      <c r="G5281" s="0" t="n">
        <v>97.42</v>
      </c>
      <c r="H5281" s="0" t="n">
        <v>4.406875</v>
      </c>
      <c r="J5281" s="224" t="n">
        <f aca="false">ROUND(D5281/10000,0)</f>
        <v>2018</v>
      </c>
      <c r="K5281" s="224" t="n">
        <f aca="false">ROUND((D5281-J5281*10000)/100,0)</f>
        <v>8</v>
      </c>
      <c r="L5281" s="224" t="n">
        <f aca="false">D5281-J5281*10000-K5281*100</f>
        <v>22</v>
      </c>
      <c r="M5281" s="325" t="n">
        <f aca="false">DATE(J5281,K5281,L5281)</f>
        <v>43334</v>
      </c>
      <c r="N5281" s="222" t="n">
        <f aca="false">M5281+E5281</f>
        <v>43334.5712731482</v>
      </c>
      <c r="O5281" s="0" t="n">
        <v>97.42</v>
      </c>
      <c r="P5281" s="0" t="n">
        <v>4.406875</v>
      </c>
      <c r="Q5281" s="0" t="s">
        <v>289</v>
      </c>
    </row>
    <row r="5282" customFormat="false" ht="15" hidden="false" customHeight="false" outlineLevel="0" collapsed="false">
      <c r="A5282" s="0" t="s">
        <v>3020</v>
      </c>
      <c r="B5282" s="0" t="s">
        <v>289</v>
      </c>
      <c r="C5282" s="0" t="s">
        <v>325</v>
      </c>
      <c r="D5282" s="0" t="n">
        <v>20180822</v>
      </c>
      <c r="E5282" s="0" t="s">
        <v>1508</v>
      </c>
      <c r="F5282" s="0" t="n">
        <v>150000</v>
      </c>
      <c r="G5282" s="0" t="n">
        <v>97.42</v>
      </c>
      <c r="H5282" s="0" t="n">
        <v>4.406875</v>
      </c>
      <c r="J5282" s="224" t="n">
        <f aca="false">ROUND(D5282/10000,0)</f>
        <v>2018</v>
      </c>
      <c r="K5282" s="224" t="n">
        <f aca="false">ROUND((D5282-J5282*10000)/100,0)</f>
        <v>8</v>
      </c>
      <c r="L5282" s="224" t="n">
        <f aca="false">D5282-J5282*10000-K5282*100</f>
        <v>22</v>
      </c>
      <c r="M5282" s="325" t="n">
        <f aca="false">DATE(J5282,K5282,L5282)</f>
        <v>43334</v>
      </c>
      <c r="N5282" s="222" t="n">
        <f aca="false">M5282+E5282</f>
        <v>43334.5712731482</v>
      </c>
      <c r="O5282" s="0" t="n">
        <v>97.42</v>
      </c>
      <c r="P5282" s="0" t="n">
        <v>4.406875</v>
      </c>
      <c r="Q5282" s="0" t="s">
        <v>289</v>
      </c>
    </row>
    <row r="5283" customFormat="false" ht="15" hidden="false" customHeight="false" outlineLevel="0" collapsed="false">
      <c r="A5283" s="0" t="s">
        <v>3020</v>
      </c>
      <c r="B5283" s="0" t="s">
        <v>289</v>
      </c>
      <c r="C5283" s="0" t="s">
        <v>325</v>
      </c>
      <c r="D5283" s="0" t="n">
        <v>20180822</v>
      </c>
      <c r="E5283" s="0" t="s">
        <v>1508</v>
      </c>
      <c r="F5283" s="0" t="n">
        <v>25000</v>
      </c>
      <c r="G5283" s="0" t="n">
        <v>97.42</v>
      </c>
      <c r="H5283" s="0" t="n">
        <v>4.406875</v>
      </c>
      <c r="J5283" s="224" t="n">
        <f aca="false">ROUND(D5283/10000,0)</f>
        <v>2018</v>
      </c>
      <c r="K5283" s="224" t="n">
        <f aca="false">ROUND((D5283-J5283*10000)/100,0)</f>
        <v>8</v>
      </c>
      <c r="L5283" s="224" t="n">
        <f aca="false">D5283-J5283*10000-K5283*100</f>
        <v>22</v>
      </c>
      <c r="M5283" s="325" t="n">
        <f aca="false">DATE(J5283,K5283,L5283)</f>
        <v>43334</v>
      </c>
      <c r="N5283" s="222" t="n">
        <f aca="false">M5283+E5283</f>
        <v>43334.5712731482</v>
      </c>
      <c r="O5283" s="0" t="n">
        <v>97.42</v>
      </c>
      <c r="P5283" s="0" t="n">
        <v>4.406875</v>
      </c>
      <c r="Q5283" s="0" t="s">
        <v>289</v>
      </c>
    </row>
    <row r="5284" customFormat="false" ht="15" hidden="false" customHeight="false" outlineLevel="0" collapsed="false">
      <c r="A5284" s="0" t="s">
        <v>3020</v>
      </c>
      <c r="B5284" s="0" t="s">
        <v>289</v>
      </c>
      <c r="C5284" s="0" t="s">
        <v>325</v>
      </c>
      <c r="D5284" s="0" t="n">
        <v>20180822</v>
      </c>
      <c r="E5284" s="0" t="s">
        <v>1508</v>
      </c>
      <c r="F5284" s="0" t="n">
        <v>25000</v>
      </c>
      <c r="G5284" s="0" t="n">
        <v>97.42</v>
      </c>
      <c r="H5284" s="0" t="n">
        <v>4.406875</v>
      </c>
      <c r="J5284" s="224" t="n">
        <f aca="false">ROUND(D5284/10000,0)</f>
        <v>2018</v>
      </c>
      <c r="K5284" s="224" t="n">
        <f aca="false">ROUND((D5284-J5284*10000)/100,0)</f>
        <v>8</v>
      </c>
      <c r="L5284" s="224" t="n">
        <f aca="false">D5284-J5284*10000-K5284*100</f>
        <v>22</v>
      </c>
      <c r="M5284" s="325" t="n">
        <f aca="false">DATE(J5284,K5284,L5284)</f>
        <v>43334</v>
      </c>
      <c r="N5284" s="222" t="n">
        <f aca="false">M5284+E5284</f>
        <v>43334.5712731482</v>
      </c>
      <c r="O5284" s="0" t="n">
        <v>97.42</v>
      </c>
      <c r="P5284" s="0" t="n">
        <v>4.406875</v>
      </c>
      <c r="Q5284" s="0" t="s">
        <v>289</v>
      </c>
    </row>
    <row r="5285" customFormat="false" ht="15" hidden="false" customHeight="false" outlineLevel="0" collapsed="false">
      <c r="A5285" s="0" t="s">
        <v>3020</v>
      </c>
      <c r="B5285" s="0" t="s">
        <v>289</v>
      </c>
      <c r="C5285" s="0" t="s">
        <v>325</v>
      </c>
      <c r="D5285" s="0" t="n">
        <v>20180822</v>
      </c>
      <c r="E5285" s="0" t="s">
        <v>1508</v>
      </c>
      <c r="F5285" s="0" t="n">
        <v>25000</v>
      </c>
      <c r="G5285" s="0" t="n">
        <v>97.42</v>
      </c>
      <c r="H5285" s="0" t="n">
        <v>4.406875</v>
      </c>
      <c r="J5285" s="224" t="n">
        <f aca="false">ROUND(D5285/10000,0)</f>
        <v>2018</v>
      </c>
      <c r="K5285" s="224" t="n">
        <f aca="false">ROUND((D5285-J5285*10000)/100,0)</f>
        <v>8</v>
      </c>
      <c r="L5285" s="224" t="n">
        <f aca="false">D5285-J5285*10000-K5285*100</f>
        <v>22</v>
      </c>
      <c r="M5285" s="325" t="n">
        <f aca="false">DATE(J5285,K5285,L5285)</f>
        <v>43334</v>
      </c>
      <c r="N5285" s="222" t="n">
        <f aca="false">M5285+E5285</f>
        <v>43334.5712731482</v>
      </c>
      <c r="O5285" s="0" t="n">
        <v>97.42</v>
      </c>
      <c r="P5285" s="0" t="n">
        <v>4.406875</v>
      </c>
      <c r="Q5285" s="0" t="s">
        <v>289</v>
      </c>
    </row>
    <row r="5286" customFormat="false" ht="15" hidden="false" customHeight="false" outlineLevel="0" collapsed="false">
      <c r="A5286" s="0" t="s">
        <v>3020</v>
      </c>
      <c r="B5286" s="0" t="s">
        <v>289</v>
      </c>
      <c r="C5286" s="0" t="s">
        <v>325</v>
      </c>
      <c r="D5286" s="0" t="n">
        <v>20180822</v>
      </c>
      <c r="E5286" s="0" t="s">
        <v>3363</v>
      </c>
      <c r="F5286" s="0" t="n">
        <v>11000</v>
      </c>
      <c r="G5286" s="0" t="n">
        <v>97.578</v>
      </c>
      <c r="H5286" s="0" t="n">
        <v>4.378473</v>
      </c>
      <c r="J5286" s="224" t="n">
        <f aca="false">ROUND(D5286/10000,0)</f>
        <v>2018</v>
      </c>
      <c r="K5286" s="224" t="n">
        <f aca="false">ROUND((D5286-J5286*10000)/100,0)</f>
        <v>8</v>
      </c>
      <c r="L5286" s="224" t="n">
        <f aca="false">D5286-J5286*10000-K5286*100</f>
        <v>22</v>
      </c>
      <c r="M5286" s="325" t="n">
        <f aca="false">DATE(J5286,K5286,L5286)</f>
        <v>43334</v>
      </c>
      <c r="N5286" s="222" t="n">
        <f aca="false">M5286+E5286</f>
        <v>43334.5765277778</v>
      </c>
      <c r="O5286" s="0" t="n">
        <v>97.578</v>
      </c>
      <c r="P5286" s="0" t="n">
        <v>4.378473</v>
      </c>
      <c r="Q5286" s="0" t="s">
        <v>289</v>
      </c>
    </row>
    <row r="5287" customFormat="false" ht="15" hidden="false" customHeight="false" outlineLevel="0" collapsed="false">
      <c r="A5287" s="0" t="s">
        <v>3020</v>
      </c>
      <c r="B5287" s="0" t="s">
        <v>289</v>
      </c>
      <c r="C5287" s="0" t="s">
        <v>325</v>
      </c>
      <c r="D5287" s="0" t="n">
        <v>20180822</v>
      </c>
      <c r="E5287" s="0" t="s">
        <v>3363</v>
      </c>
      <c r="F5287" s="0" t="n">
        <v>11000</v>
      </c>
      <c r="G5287" s="0" t="n">
        <v>97.578</v>
      </c>
      <c r="H5287" s="0" t="n">
        <v>4.378473</v>
      </c>
      <c r="J5287" s="224" t="n">
        <f aca="false">ROUND(D5287/10000,0)</f>
        <v>2018</v>
      </c>
      <c r="K5287" s="224" t="n">
        <f aca="false">ROUND((D5287-J5287*10000)/100,0)</f>
        <v>8</v>
      </c>
      <c r="L5287" s="224" t="n">
        <f aca="false">D5287-J5287*10000-K5287*100</f>
        <v>22</v>
      </c>
      <c r="M5287" s="325" t="n">
        <f aca="false">DATE(J5287,K5287,L5287)</f>
        <v>43334</v>
      </c>
      <c r="N5287" s="222" t="n">
        <f aca="false">M5287+E5287</f>
        <v>43334.5765277778</v>
      </c>
      <c r="O5287" s="0" t="n">
        <v>97.578</v>
      </c>
      <c r="P5287" s="0" t="n">
        <v>4.378473</v>
      </c>
      <c r="Q5287" s="0" t="s">
        <v>289</v>
      </c>
    </row>
    <row r="5288" customFormat="false" ht="15" hidden="false" customHeight="false" outlineLevel="0" collapsed="false">
      <c r="A5288" s="0" t="s">
        <v>3020</v>
      </c>
      <c r="B5288" s="0" t="s">
        <v>289</v>
      </c>
      <c r="C5288" s="0" t="s">
        <v>325</v>
      </c>
      <c r="D5288" s="0" t="n">
        <v>20180822</v>
      </c>
      <c r="E5288" s="0" t="s">
        <v>2111</v>
      </c>
      <c r="F5288" s="0" t="n">
        <v>25000</v>
      </c>
      <c r="G5288" s="0" t="n">
        <v>97.594</v>
      </c>
      <c r="H5288" s="0" t="n">
        <v>4.3756</v>
      </c>
      <c r="J5288" s="224" t="n">
        <f aca="false">ROUND(D5288/10000,0)</f>
        <v>2018</v>
      </c>
      <c r="K5288" s="224" t="n">
        <f aca="false">ROUND((D5288-J5288*10000)/100,0)</f>
        <v>8</v>
      </c>
      <c r="L5288" s="224" t="n">
        <f aca="false">D5288-J5288*10000-K5288*100</f>
        <v>22</v>
      </c>
      <c r="M5288" s="325" t="n">
        <f aca="false">DATE(J5288,K5288,L5288)</f>
        <v>43334</v>
      </c>
      <c r="N5288" s="222" t="n">
        <f aca="false">M5288+E5288</f>
        <v>43334.5829050926</v>
      </c>
      <c r="O5288" s="0" t="n">
        <v>97.594</v>
      </c>
      <c r="P5288" s="0" t="n">
        <v>4.3756</v>
      </c>
      <c r="Q5288" s="0" t="s">
        <v>289</v>
      </c>
    </row>
    <row r="5289" customFormat="false" ht="15" hidden="false" customHeight="false" outlineLevel="0" collapsed="false">
      <c r="A5289" s="0" t="s">
        <v>3020</v>
      </c>
      <c r="B5289" s="0" t="s">
        <v>289</v>
      </c>
      <c r="C5289" s="0" t="s">
        <v>325</v>
      </c>
      <c r="D5289" s="0" t="n">
        <v>20180822</v>
      </c>
      <c r="E5289" s="0" t="s">
        <v>2111</v>
      </c>
      <c r="F5289" s="0" t="n">
        <v>25000</v>
      </c>
      <c r="G5289" s="0" t="n">
        <v>99.179</v>
      </c>
      <c r="H5289" s="0" t="n">
        <v>4.093651</v>
      </c>
      <c r="J5289" s="224" t="n">
        <f aca="false">ROUND(D5289/10000,0)</f>
        <v>2018</v>
      </c>
      <c r="K5289" s="224" t="n">
        <f aca="false">ROUND((D5289-J5289*10000)/100,0)</f>
        <v>8</v>
      </c>
      <c r="L5289" s="224" t="n">
        <f aca="false">D5289-J5289*10000-K5289*100</f>
        <v>22</v>
      </c>
      <c r="M5289" s="325" t="n">
        <f aca="false">DATE(J5289,K5289,L5289)</f>
        <v>43334</v>
      </c>
      <c r="N5289" s="222" t="n">
        <f aca="false">M5289+E5289</f>
        <v>43334.5829050926</v>
      </c>
      <c r="O5289" s="0" t="n">
        <v>99.179</v>
      </c>
      <c r="P5289" s="0" t="n">
        <v>4.093651</v>
      </c>
      <c r="Q5289" s="0" t="s">
        <v>289</v>
      </c>
    </row>
    <row r="5290" customFormat="false" ht="15" hidden="false" customHeight="false" outlineLevel="0" collapsed="false">
      <c r="A5290" s="0" t="s">
        <v>3020</v>
      </c>
      <c r="B5290" s="0" t="s">
        <v>289</v>
      </c>
      <c r="C5290" s="0" t="s">
        <v>325</v>
      </c>
      <c r="D5290" s="0" t="n">
        <v>20180822</v>
      </c>
      <c r="E5290" s="0" t="s">
        <v>3364</v>
      </c>
      <c r="F5290" s="0" t="n">
        <v>35000</v>
      </c>
      <c r="G5290" s="0" t="n">
        <v>97.589</v>
      </c>
      <c r="H5290" s="0" t="n">
        <v>4.376497</v>
      </c>
      <c r="J5290" s="224" t="n">
        <f aca="false">ROUND(D5290/10000,0)</f>
        <v>2018</v>
      </c>
      <c r="K5290" s="224" t="n">
        <f aca="false">ROUND((D5290-J5290*10000)/100,0)</f>
        <v>8</v>
      </c>
      <c r="L5290" s="224" t="n">
        <f aca="false">D5290-J5290*10000-K5290*100</f>
        <v>22</v>
      </c>
      <c r="M5290" s="325" t="n">
        <f aca="false">DATE(J5290,K5290,L5290)</f>
        <v>43334</v>
      </c>
      <c r="N5290" s="222" t="n">
        <f aca="false">M5290+E5290</f>
        <v>43334.583287037</v>
      </c>
      <c r="O5290" s="0" t="n">
        <v>97.589</v>
      </c>
      <c r="P5290" s="0" t="n">
        <v>4.376497</v>
      </c>
      <c r="Q5290" s="0" t="s">
        <v>289</v>
      </c>
    </row>
    <row r="5291" customFormat="false" ht="15" hidden="false" customHeight="false" outlineLevel="0" collapsed="false">
      <c r="A5291" s="0" t="s">
        <v>3020</v>
      </c>
      <c r="B5291" s="0" t="s">
        <v>289</v>
      </c>
      <c r="C5291" s="0" t="s">
        <v>325</v>
      </c>
      <c r="D5291" s="0" t="n">
        <v>20180822</v>
      </c>
      <c r="E5291" s="0" t="s">
        <v>3365</v>
      </c>
      <c r="F5291" s="0" t="n">
        <v>35000</v>
      </c>
      <c r="G5291" s="0" t="n">
        <v>99.364</v>
      </c>
      <c r="H5291" s="0" t="n">
        <v>4.061083</v>
      </c>
      <c r="J5291" s="224" t="n">
        <f aca="false">ROUND(D5291/10000,0)</f>
        <v>2018</v>
      </c>
      <c r="K5291" s="224" t="n">
        <f aca="false">ROUND((D5291-J5291*10000)/100,0)</f>
        <v>8</v>
      </c>
      <c r="L5291" s="224" t="n">
        <f aca="false">D5291-J5291*10000-K5291*100</f>
        <v>22</v>
      </c>
      <c r="M5291" s="325" t="n">
        <f aca="false">DATE(J5291,K5291,L5291)</f>
        <v>43334</v>
      </c>
      <c r="N5291" s="222" t="n">
        <f aca="false">M5291+E5291</f>
        <v>43334.5851157407</v>
      </c>
      <c r="O5291" s="0" t="n">
        <v>99.364</v>
      </c>
      <c r="P5291" s="0" t="n">
        <v>4.061083</v>
      </c>
      <c r="Q5291" s="0" t="s">
        <v>289</v>
      </c>
    </row>
    <row r="5292" customFormat="false" ht="15" hidden="false" customHeight="false" outlineLevel="0" collapsed="false">
      <c r="A5292" s="0" t="s">
        <v>3020</v>
      </c>
      <c r="B5292" s="0" t="s">
        <v>289</v>
      </c>
      <c r="C5292" s="0" t="s">
        <v>325</v>
      </c>
      <c r="D5292" s="0" t="n">
        <v>20180822</v>
      </c>
      <c r="E5292" s="0" t="s">
        <v>3366</v>
      </c>
      <c r="F5292" s="0" t="n">
        <v>25000</v>
      </c>
      <c r="G5292" s="0" t="n">
        <v>97.6</v>
      </c>
      <c r="H5292" s="0" t="n">
        <v>4.374522</v>
      </c>
      <c r="J5292" s="224" t="n">
        <f aca="false">ROUND(D5292/10000,0)</f>
        <v>2018</v>
      </c>
      <c r="K5292" s="224" t="n">
        <f aca="false">ROUND((D5292-J5292*10000)/100,0)</f>
        <v>8</v>
      </c>
      <c r="L5292" s="224" t="n">
        <f aca="false">D5292-J5292*10000-K5292*100</f>
        <v>22</v>
      </c>
      <c r="M5292" s="325" t="n">
        <f aca="false">DATE(J5292,K5292,L5292)</f>
        <v>43334</v>
      </c>
      <c r="N5292" s="222" t="n">
        <f aca="false">M5292+E5292</f>
        <v>43334.6036226852</v>
      </c>
      <c r="O5292" s="0" t="n">
        <v>97.6</v>
      </c>
      <c r="P5292" s="0" t="n">
        <v>4.374522</v>
      </c>
      <c r="Q5292" s="0" t="s">
        <v>289</v>
      </c>
    </row>
    <row r="5293" customFormat="false" ht="15" hidden="false" customHeight="false" outlineLevel="0" collapsed="false">
      <c r="A5293" s="0" t="s">
        <v>3020</v>
      </c>
      <c r="B5293" s="0" t="s">
        <v>289</v>
      </c>
      <c r="C5293" s="0" t="s">
        <v>325</v>
      </c>
      <c r="D5293" s="0" t="n">
        <v>20180822</v>
      </c>
      <c r="E5293" s="0" t="s">
        <v>3367</v>
      </c>
      <c r="F5293" s="0" t="n">
        <v>25000</v>
      </c>
      <c r="G5293" s="0" t="n">
        <v>98.9</v>
      </c>
      <c r="H5293" s="0" t="n">
        <v>4.1429</v>
      </c>
      <c r="J5293" s="224" t="n">
        <f aca="false">ROUND(D5293/10000,0)</f>
        <v>2018</v>
      </c>
      <c r="K5293" s="224" t="n">
        <f aca="false">ROUND((D5293-J5293*10000)/100,0)</f>
        <v>8</v>
      </c>
      <c r="L5293" s="224" t="n">
        <f aca="false">D5293-J5293*10000-K5293*100</f>
        <v>22</v>
      </c>
      <c r="M5293" s="325" t="n">
        <f aca="false">DATE(J5293,K5293,L5293)</f>
        <v>43334</v>
      </c>
      <c r="N5293" s="222" t="n">
        <f aca="false">M5293+E5293</f>
        <v>43334.6036342593</v>
      </c>
      <c r="O5293" s="0" t="n">
        <v>98.9</v>
      </c>
      <c r="P5293" s="0" t="n">
        <v>4.1429</v>
      </c>
      <c r="Q5293" s="0" t="s">
        <v>289</v>
      </c>
    </row>
    <row r="5294" customFormat="false" ht="15" hidden="false" customHeight="false" outlineLevel="0" collapsed="false">
      <c r="A5294" s="0" t="s">
        <v>3020</v>
      </c>
      <c r="B5294" s="0" t="s">
        <v>289</v>
      </c>
      <c r="C5294" s="0" t="s">
        <v>325</v>
      </c>
      <c r="D5294" s="0" t="n">
        <v>20180822</v>
      </c>
      <c r="E5294" s="0" t="s">
        <v>3368</v>
      </c>
      <c r="F5294" s="0" t="n">
        <v>85000</v>
      </c>
      <c r="G5294" s="0" t="n">
        <v>97.502</v>
      </c>
      <c r="H5294" s="0" t="n">
        <v>4.392128</v>
      </c>
      <c r="J5294" s="224" t="n">
        <f aca="false">ROUND(D5294/10000,0)</f>
        <v>2018</v>
      </c>
      <c r="K5294" s="224" t="n">
        <f aca="false">ROUND((D5294-J5294*10000)/100,0)</f>
        <v>8</v>
      </c>
      <c r="L5294" s="224" t="n">
        <f aca="false">D5294-J5294*10000-K5294*100</f>
        <v>22</v>
      </c>
      <c r="M5294" s="325" t="n">
        <f aca="false">DATE(J5294,K5294,L5294)</f>
        <v>43334</v>
      </c>
      <c r="N5294" s="222" t="n">
        <f aca="false">M5294+E5294</f>
        <v>43334.6813425926</v>
      </c>
      <c r="O5294" s="0" t="n">
        <v>97.502</v>
      </c>
      <c r="P5294" s="0" t="n">
        <v>4.392128</v>
      </c>
      <c r="Q5294" s="0" t="s">
        <v>289</v>
      </c>
    </row>
    <row r="5295" customFormat="false" ht="15" hidden="false" customHeight="false" outlineLevel="0" collapsed="false">
      <c r="A5295" s="0" t="s">
        <v>3020</v>
      </c>
      <c r="B5295" s="0" t="s">
        <v>289</v>
      </c>
      <c r="C5295" s="0" t="s">
        <v>325</v>
      </c>
      <c r="D5295" s="0" t="n">
        <v>20180822</v>
      </c>
      <c r="E5295" s="0" t="s">
        <v>3369</v>
      </c>
      <c r="F5295" s="0" t="n">
        <v>15000</v>
      </c>
      <c r="G5295" s="0" t="n">
        <v>97.65</v>
      </c>
      <c r="H5295" s="0" t="n">
        <v>4.365548</v>
      </c>
      <c r="J5295" s="224" t="n">
        <f aca="false">ROUND(D5295/10000,0)</f>
        <v>2018</v>
      </c>
      <c r="K5295" s="224" t="n">
        <f aca="false">ROUND((D5295-J5295*10000)/100,0)</f>
        <v>8</v>
      </c>
      <c r="L5295" s="224" t="n">
        <f aca="false">D5295-J5295*10000-K5295*100</f>
        <v>22</v>
      </c>
      <c r="M5295" s="325" t="n">
        <f aca="false">DATE(J5295,K5295,L5295)</f>
        <v>43334</v>
      </c>
      <c r="N5295" s="222" t="n">
        <f aca="false">M5295+E5295</f>
        <v>43334.683599537</v>
      </c>
      <c r="O5295" s="0" t="n">
        <v>97.65</v>
      </c>
      <c r="P5295" s="0" t="n">
        <v>4.365548</v>
      </c>
      <c r="Q5295" s="0" t="s">
        <v>289</v>
      </c>
    </row>
    <row r="5296" customFormat="false" ht="15" hidden="false" customHeight="false" outlineLevel="0" collapsed="false">
      <c r="A5296" s="0" t="s">
        <v>3020</v>
      </c>
      <c r="B5296" s="0" t="s">
        <v>289</v>
      </c>
      <c r="C5296" s="0" t="s">
        <v>325</v>
      </c>
      <c r="D5296" s="0" t="n">
        <v>20180822</v>
      </c>
      <c r="E5296" s="0" t="s">
        <v>2113</v>
      </c>
      <c r="F5296" s="0" t="n">
        <v>15000</v>
      </c>
      <c r="G5296" s="0" t="n">
        <v>98.5</v>
      </c>
      <c r="H5296" s="0" t="n">
        <v>4.21379</v>
      </c>
      <c r="J5296" s="224" t="n">
        <f aca="false">ROUND(D5296/10000,0)</f>
        <v>2018</v>
      </c>
      <c r="K5296" s="224" t="n">
        <f aca="false">ROUND((D5296-J5296*10000)/100,0)</f>
        <v>8</v>
      </c>
      <c r="L5296" s="224" t="n">
        <f aca="false">D5296-J5296*10000-K5296*100</f>
        <v>22</v>
      </c>
      <c r="M5296" s="325" t="n">
        <f aca="false">DATE(J5296,K5296,L5296)</f>
        <v>43334</v>
      </c>
      <c r="N5296" s="222" t="n">
        <f aca="false">M5296+E5296</f>
        <v>43334.6836226852</v>
      </c>
      <c r="O5296" s="0" t="n">
        <v>98.5</v>
      </c>
      <c r="P5296" s="0" t="n">
        <v>4.21379</v>
      </c>
      <c r="Q5296" s="0" t="s">
        <v>289</v>
      </c>
    </row>
    <row r="5297" customFormat="false" ht="15" hidden="false" customHeight="false" outlineLevel="0" collapsed="false">
      <c r="A5297" s="0" t="s">
        <v>3020</v>
      </c>
      <c r="B5297" s="0" t="s">
        <v>289</v>
      </c>
      <c r="C5297" s="0" t="s">
        <v>325</v>
      </c>
      <c r="D5297" s="0" t="n">
        <v>20180822</v>
      </c>
      <c r="E5297" s="0" t="s">
        <v>2113</v>
      </c>
      <c r="F5297" s="0" t="n">
        <v>15000</v>
      </c>
      <c r="G5297" s="0" t="n">
        <v>97.65</v>
      </c>
      <c r="H5297" s="0" t="n">
        <v>4.365548</v>
      </c>
      <c r="J5297" s="224" t="n">
        <f aca="false">ROUND(D5297/10000,0)</f>
        <v>2018</v>
      </c>
      <c r="K5297" s="224" t="n">
        <f aca="false">ROUND((D5297-J5297*10000)/100,0)</f>
        <v>8</v>
      </c>
      <c r="L5297" s="224" t="n">
        <f aca="false">D5297-J5297*10000-K5297*100</f>
        <v>22</v>
      </c>
      <c r="M5297" s="325" t="n">
        <f aca="false">DATE(J5297,K5297,L5297)</f>
        <v>43334</v>
      </c>
      <c r="N5297" s="222" t="n">
        <f aca="false">M5297+E5297</f>
        <v>43334.6836226852</v>
      </c>
      <c r="O5297" s="0" t="n">
        <v>97.65</v>
      </c>
      <c r="P5297" s="0" t="n">
        <v>4.365548</v>
      </c>
      <c r="Q5297" s="0" t="s">
        <v>289</v>
      </c>
    </row>
    <row r="5298" customFormat="false" ht="15" hidden="false" customHeight="false" outlineLevel="0" collapsed="false">
      <c r="A5298" s="0" t="s">
        <v>3020</v>
      </c>
      <c r="B5298" s="0" t="s">
        <v>289</v>
      </c>
      <c r="C5298" s="0" t="s">
        <v>325</v>
      </c>
      <c r="D5298" s="0" t="n">
        <v>20180822</v>
      </c>
      <c r="E5298" s="0" t="s">
        <v>3370</v>
      </c>
      <c r="F5298" s="0" t="n">
        <v>97000</v>
      </c>
      <c r="G5298" s="0" t="n">
        <v>97.454608</v>
      </c>
      <c r="H5298" s="0" t="n">
        <v>4.40065</v>
      </c>
      <c r="J5298" s="224" t="n">
        <f aca="false">ROUND(D5298/10000,0)</f>
        <v>2018</v>
      </c>
      <c r="K5298" s="224" t="n">
        <f aca="false">ROUND((D5298-J5298*10000)/100,0)</f>
        <v>8</v>
      </c>
      <c r="L5298" s="224" t="n">
        <f aca="false">D5298-J5298*10000-K5298*100</f>
        <v>22</v>
      </c>
      <c r="M5298" s="325" t="n">
        <f aca="false">DATE(J5298,K5298,L5298)</f>
        <v>43334</v>
      </c>
      <c r="N5298" s="222" t="n">
        <f aca="false">M5298+E5298</f>
        <v>43334.7133796296</v>
      </c>
      <c r="O5298" s="0" t="n">
        <v>97.454608</v>
      </c>
      <c r="P5298" s="0" t="n">
        <v>4.40065</v>
      </c>
      <c r="Q5298" s="0" t="s">
        <v>289</v>
      </c>
    </row>
    <row r="5299" customFormat="false" ht="15" hidden="false" customHeight="false" outlineLevel="0" collapsed="false">
      <c r="A5299" s="0" t="s">
        <v>3020</v>
      </c>
      <c r="B5299" s="0" t="s">
        <v>289</v>
      </c>
      <c r="C5299" s="0" t="s">
        <v>325</v>
      </c>
      <c r="D5299" s="0" t="n">
        <v>20180823</v>
      </c>
      <c r="E5299" s="0" t="s">
        <v>3371</v>
      </c>
      <c r="F5299" s="0" t="n">
        <v>550000</v>
      </c>
      <c r="G5299" s="0" t="n">
        <v>97.421</v>
      </c>
      <c r="H5299" s="0" t="n">
        <v>4.407255</v>
      </c>
      <c r="J5299" s="224" t="n">
        <f aca="false">ROUND(D5299/10000,0)</f>
        <v>2018</v>
      </c>
      <c r="K5299" s="224" t="n">
        <f aca="false">ROUND((D5299-J5299*10000)/100,0)</f>
        <v>8</v>
      </c>
      <c r="L5299" s="224" t="n">
        <f aca="false">D5299-J5299*10000-K5299*100</f>
        <v>23</v>
      </c>
      <c r="M5299" s="325" t="n">
        <f aca="false">DATE(J5299,K5299,L5299)</f>
        <v>43335</v>
      </c>
      <c r="N5299" s="222" t="n">
        <f aca="false">M5299+E5299</f>
        <v>43335.3802430556</v>
      </c>
      <c r="O5299" s="0" t="n">
        <v>97.421</v>
      </c>
      <c r="P5299" s="0" t="n">
        <v>4.407255</v>
      </c>
      <c r="Q5299" s="0" t="s">
        <v>289</v>
      </c>
    </row>
    <row r="5300" customFormat="false" ht="15" hidden="false" customHeight="false" outlineLevel="0" collapsed="false">
      <c r="A5300" s="0" t="s">
        <v>3020</v>
      </c>
      <c r="B5300" s="0" t="s">
        <v>289</v>
      </c>
      <c r="C5300" s="0" t="s">
        <v>325</v>
      </c>
      <c r="D5300" s="0" t="n">
        <v>20180823</v>
      </c>
      <c r="E5300" s="0" t="s">
        <v>3371</v>
      </c>
      <c r="F5300" s="0" t="n">
        <v>25000</v>
      </c>
      <c r="G5300" s="0" t="n">
        <v>97.421</v>
      </c>
      <c r="H5300" s="0" t="n">
        <v>4.407255</v>
      </c>
      <c r="J5300" s="224" t="n">
        <f aca="false">ROUND(D5300/10000,0)</f>
        <v>2018</v>
      </c>
      <c r="K5300" s="224" t="n">
        <f aca="false">ROUND((D5300-J5300*10000)/100,0)</f>
        <v>8</v>
      </c>
      <c r="L5300" s="224" t="n">
        <f aca="false">D5300-J5300*10000-K5300*100</f>
        <v>23</v>
      </c>
      <c r="M5300" s="325" t="n">
        <f aca="false">DATE(J5300,K5300,L5300)</f>
        <v>43335</v>
      </c>
      <c r="N5300" s="222" t="n">
        <f aca="false">M5300+E5300</f>
        <v>43335.3802430556</v>
      </c>
      <c r="O5300" s="0" t="n">
        <v>97.421</v>
      </c>
      <c r="P5300" s="0" t="n">
        <v>4.407255</v>
      </c>
      <c r="Q5300" s="0" t="s">
        <v>289</v>
      </c>
    </row>
    <row r="5301" customFormat="false" ht="15" hidden="false" customHeight="false" outlineLevel="0" collapsed="false">
      <c r="A5301" s="0" t="s">
        <v>3020</v>
      </c>
      <c r="B5301" s="0" t="s">
        <v>289</v>
      </c>
      <c r="C5301" s="0" t="s">
        <v>325</v>
      </c>
      <c r="D5301" s="0" t="n">
        <v>20180823</v>
      </c>
      <c r="E5301" s="0" t="s">
        <v>3371</v>
      </c>
      <c r="F5301" s="0" t="n">
        <v>25000</v>
      </c>
      <c r="G5301" s="0" t="n">
        <v>97.421</v>
      </c>
      <c r="H5301" s="0" t="n">
        <v>4.407255</v>
      </c>
      <c r="J5301" s="224" t="n">
        <f aca="false">ROUND(D5301/10000,0)</f>
        <v>2018</v>
      </c>
      <c r="K5301" s="224" t="n">
        <f aca="false">ROUND((D5301-J5301*10000)/100,0)</f>
        <v>8</v>
      </c>
      <c r="L5301" s="224" t="n">
        <f aca="false">D5301-J5301*10000-K5301*100</f>
        <v>23</v>
      </c>
      <c r="M5301" s="325" t="n">
        <f aca="false">DATE(J5301,K5301,L5301)</f>
        <v>43335</v>
      </c>
      <c r="N5301" s="222" t="n">
        <f aca="false">M5301+E5301</f>
        <v>43335.3802430556</v>
      </c>
      <c r="O5301" s="0" t="n">
        <v>97.421</v>
      </c>
      <c r="P5301" s="0" t="n">
        <v>4.407255</v>
      </c>
      <c r="Q5301" s="0" t="s">
        <v>289</v>
      </c>
    </row>
    <row r="5302" customFormat="false" ht="15" hidden="false" customHeight="false" outlineLevel="0" collapsed="false">
      <c r="A5302" s="0" t="s">
        <v>3020</v>
      </c>
      <c r="B5302" s="0" t="s">
        <v>289</v>
      </c>
      <c r="C5302" s="0" t="s">
        <v>325</v>
      </c>
      <c r="D5302" s="0" t="n">
        <v>20180823</v>
      </c>
      <c r="E5302" s="0" t="s">
        <v>3371</v>
      </c>
      <c r="F5302" s="0" t="n">
        <v>25000</v>
      </c>
      <c r="G5302" s="0" t="n">
        <v>97.421</v>
      </c>
      <c r="H5302" s="0" t="n">
        <v>4.407255</v>
      </c>
      <c r="J5302" s="224" t="n">
        <f aca="false">ROUND(D5302/10000,0)</f>
        <v>2018</v>
      </c>
      <c r="K5302" s="224" t="n">
        <f aca="false">ROUND((D5302-J5302*10000)/100,0)</f>
        <v>8</v>
      </c>
      <c r="L5302" s="224" t="n">
        <f aca="false">D5302-J5302*10000-K5302*100</f>
        <v>23</v>
      </c>
      <c r="M5302" s="325" t="n">
        <f aca="false">DATE(J5302,K5302,L5302)</f>
        <v>43335</v>
      </c>
      <c r="N5302" s="222" t="n">
        <f aca="false">M5302+E5302</f>
        <v>43335.3802430556</v>
      </c>
      <c r="O5302" s="0" t="n">
        <v>97.421</v>
      </c>
      <c r="P5302" s="0" t="n">
        <v>4.407255</v>
      </c>
      <c r="Q5302" s="0" t="s">
        <v>289</v>
      </c>
    </row>
    <row r="5303" customFormat="false" ht="15" hidden="false" customHeight="false" outlineLevel="0" collapsed="false">
      <c r="A5303" s="0" t="s">
        <v>3020</v>
      </c>
      <c r="B5303" s="0" t="s">
        <v>289</v>
      </c>
      <c r="C5303" s="0" t="s">
        <v>325</v>
      </c>
      <c r="D5303" s="0" t="n">
        <v>20180823</v>
      </c>
      <c r="E5303" s="0" t="s">
        <v>3371</v>
      </c>
      <c r="F5303" s="0" t="n">
        <v>25000</v>
      </c>
      <c r="G5303" s="0" t="n">
        <v>97.421</v>
      </c>
      <c r="H5303" s="0" t="n">
        <v>4.407255</v>
      </c>
      <c r="J5303" s="224" t="n">
        <f aca="false">ROUND(D5303/10000,0)</f>
        <v>2018</v>
      </c>
      <c r="K5303" s="224" t="n">
        <f aca="false">ROUND((D5303-J5303*10000)/100,0)</f>
        <v>8</v>
      </c>
      <c r="L5303" s="224" t="n">
        <f aca="false">D5303-J5303*10000-K5303*100</f>
        <v>23</v>
      </c>
      <c r="M5303" s="325" t="n">
        <f aca="false">DATE(J5303,K5303,L5303)</f>
        <v>43335</v>
      </c>
      <c r="N5303" s="222" t="n">
        <f aca="false">M5303+E5303</f>
        <v>43335.3802430556</v>
      </c>
      <c r="O5303" s="0" t="n">
        <v>97.421</v>
      </c>
      <c r="P5303" s="0" t="n">
        <v>4.407255</v>
      </c>
      <c r="Q5303" s="0" t="s">
        <v>289</v>
      </c>
    </row>
    <row r="5304" customFormat="false" ht="15" hidden="false" customHeight="false" outlineLevel="0" collapsed="false">
      <c r="A5304" s="0" t="s">
        <v>3020</v>
      </c>
      <c r="B5304" s="0" t="s">
        <v>289</v>
      </c>
      <c r="C5304" s="0" t="s">
        <v>325</v>
      </c>
      <c r="D5304" s="0" t="n">
        <v>20180823</v>
      </c>
      <c r="E5304" s="0" t="s">
        <v>3371</v>
      </c>
      <c r="F5304" s="0" t="n">
        <v>200000</v>
      </c>
      <c r="G5304" s="0" t="n">
        <v>97.421</v>
      </c>
      <c r="H5304" s="0" t="n">
        <v>4.407255</v>
      </c>
      <c r="J5304" s="224" t="n">
        <f aca="false">ROUND(D5304/10000,0)</f>
        <v>2018</v>
      </c>
      <c r="K5304" s="224" t="n">
        <f aca="false">ROUND((D5304-J5304*10000)/100,0)</f>
        <v>8</v>
      </c>
      <c r="L5304" s="224" t="n">
        <f aca="false">D5304-J5304*10000-K5304*100</f>
        <v>23</v>
      </c>
      <c r="M5304" s="325" t="n">
        <f aca="false">DATE(J5304,K5304,L5304)</f>
        <v>43335</v>
      </c>
      <c r="N5304" s="222" t="n">
        <f aca="false">M5304+E5304</f>
        <v>43335.3802430556</v>
      </c>
      <c r="O5304" s="0" t="n">
        <v>97.421</v>
      </c>
      <c r="P5304" s="0" t="n">
        <v>4.407255</v>
      </c>
      <c r="Q5304" s="0" t="s">
        <v>289</v>
      </c>
    </row>
    <row r="5305" customFormat="false" ht="15" hidden="false" customHeight="false" outlineLevel="0" collapsed="false">
      <c r="A5305" s="0" t="s">
        <v>3020</v>
      </c>
      <c r="B5305" s="0" t="s">
        <v>289</v>
      </c>
      <c r="C5305" s="0" t="s">
        <v>325</v>
      </c>
      <c r="D5305" s="0" t="n">
        <v>20180823</v>
      </c>
      <c r="E5305" s="0" t="s">
        <v>3371</v>
      </c>
      <c r="F5305" s="0" t="n">
        <v>25000</v>
      </c>
      <c r="G5305" s="0" t="n">
        <v>97.421</v>
      </c>
      <c r="H5305" s="0" t="n">
        <v>4.407255</v>
      </c>
      <c r="J5305" s="224" t="n">
        <f aca="false">ROUND(D5305/10000,0)</f>
        <v>2018</v>
      </c>
      <c r="K5305" s="224" t="n">
        <f aca="false">ROUND((D5305-J5305*10000)/100,0)</f>
        <v>8</v>
      </c>
      <c r="L5305" s="224" t="n">
        <f aca="false">D5305-J5305*10000-K5305*100</f>
        <v>23</v>
      </c>
      <c r="M5305" s="325" t="n">
        <f aca="false">DATE(J5305,K5305,L5305)</f>
        <v>43335</v>
      </c>
      <c r="N5305" s="222" t="n">
        <f aca="false">M5305+E5305</f>
        <v>43335.3802430556</v>
      </c>
      <c r="O5305" s="0" t="n">
        <v>97.421</v>
      </c>
      <c r="P5305" s="0" t="n">
        <v>4.407255</v>
      </c>
      <c r="Q5305" s="0" t="s">
        <v>289</v>
      </c>
    </row>
    <row r="5306" customFormat="false" ht="15" hidden="false" customHeight="false" outlineLevel="0" collapsed="false">
      <c r="A5306" s="0" t="s">
        <v>3020</v>
      </c>
      <c r="B5306" s="0" t="s">
        <v>289</v>
      </c>
      <c r="C5306" s="0" t="s">
        <v>325</v>
      </c>
      <c r="D5306" s="0" t="n">
        <v>20180823</v>
      </c>
      <c r="E5306" s="0" t="s">
        <v>3371</v>
      </c>
      <c r="F5306" s="0" t="n">
        <v>25000</v>
      </c>
      <c r="G5306" s="0" t="n">
        <v>97.421</v>
      </c>
      <c r="H5306" s="0" t="n">
        <v>4.407255</v>
      </c>
      <c r="J5306" s="224" t="n">
        <f aca="false">ROUND(D5306/10000,0)</f>
        <v>2018</v>
      </c>
      <c r="K5306" s="224" t="n">
        <f aca="false">ROUND((D5306-J5306*10000)/100,0)</f>
        <v>8</v>
      </c>
      <c r="L5306" s="224" t="n">
        <f aca="false">D5306-J5306*10000-K5306*100</f>
        <v>23</v>
      </c>
      <c r="M5306" s="325" t="n">
        <f aca="false">DATE(J5306,K5306,L5306)</f>
        <v>43335</v>
      </c>
      <c r="N5306" s="222" t="n">
        <f aca="false">M5306+E5306</f>
        <v>43335.3802430556</v>
      </c>
      <c r="O5306" s="0" t="n">
        <v>97.421</v>
      </c>
      <c r="P5306" s="0" t="n">
        <v>4.407255</v>
      </c>
      <c r="Q5306" s="0" t="s">
        <v>289</v>
      </c>
    </row>
    <row r="5307" customFormat="false" ht="15" hidden="false" customHeight="false" outlineLevel="0" collapsed="false">
      <c r="A5307" s="0" t="s">
        <v>3020</v>
      </c>
      <c r="B5307" s="0" t="s">
        <v>289</v>
      </c>
      <c r="C5307" s="0" t="s">
        <v>325</v>
      </c>
      <c r="D5307" s="0" t="n">
        <v>20180823</v>
      </c>
      <c r="E5307" s="0" t="s">
        <v>3371</v>
      </c>
      <c r="F5307" s="0" t="n">
        <v>50000</v>
      </c>
      <c r="G5307" s="0" t="n">
        <v>97.421</v>
      </c>
      <c r="H5307" s="0" t="n">
        <v>4.407255</v>
      </c>
      <c r="J5307" s="224" t="n">
        <f aca="false">ROUND(D5307/10000,0)</f>
        <v>2018</v>
      </c>
      <c r="K5307" s="224" t="n">
        <f aca="false">ROUND((D5307-J5307*10000)/100,0)</f>
        <v>8</v>
      </c>
      <c r="L5307" s="224" t="n">
        <f aca="false">D5307-J5307*10000-K5307*100</f>
        <v>23</v>
      </c>
      <c r="M5307" s="325" t="n">
        <f aca="false">DATE(J5307,K5307,L5307)</f>
        <v>43335</v>
      </c>
      <c r="N5307" s="222" t="n">
        <f aca="false">M5307+E5307</f>
        <v>43335.3802430556</v>
      </c>
      <c r="O5307" s="0" t="n">
        <v>97.421</v>
      </c>
      <c r="P5307" s="0" t="n">
        <v>4.407255</v>
      </c>
      <c r="Q5307" s="0" t="s">
        <v>289</v>
      </c>
    </row>
    <row r="5308" customFormat="false" ht="15" hidden="false" customHeight="false" outlineLevel="0" collapsed="false">
      <c r="A5308" s="0" t="s">
        <v>3020</v>
      </c>
      <c r="B5308" s="0" t="s">
        <v>289</v>
      </c>
      <c r="C5308" s="0" t="s">
        <v>325</v>
      </c>
      <c r="D5308" s="0" t="n">
        <v>20180823</v>
      </c>
      <c r="E5308" s="0" t="s">
        <v>3371</v>
      </c>
      <c r="F5308" s="0" t="n">
        <v>25000</v>
      </c>
      <c r="G5308" s="0" t="n">
        <v>97.421</v>
      </c>
      <c r="H5308" s="0" t="n">
        <v>4.407255</v>
      </c>
      <c r="J5308" s="224" t="n">
        <f aca="false">ROUND(D5308/10000,0)</f>
        <v>2018</v>
      </c>
      <c r="K5308" s="224" t="n">
        <f aca="false">ROUND((D5308-J5308*10000)/100,0)</f>
        <v>8</v>
      </c>
      <c r="L5308" s="224" t="n">
        <f aca="false">D5308-J5308*10000-K5308*100</f>
        <v>23</v>
      </c>
      <c r="M5308" s="325" t="n">
        <f aca="false">DATE(J5308,K5308,L5308)</f>
        <v>43335</v>
      </c>
      <c r="N5308" s="222" t="n">
        <f aca="false">M5308+E5308</f>
        <v>43335.3802430556</v>
      </c>
      <c r="O5308" s="0" t="n">
        <v>97.421</v>
      </c>
      <c r="P5308" s="0" t="n">
        <v>4.407255</v>
      </c>
      <c r="Q5308" s="0" t="s">
        <v>289</v>
      </c>
    </row>
    <row r="5309" customFormat="false" ht="15" hidden="false" customHeight="false" outlineLevel="0" collapsed="false">
      <c r="A5309" s="0" t="s">
        <v>3020</v>
      </c>
      <c r="B5309" s="0" t="s">
        <v>289</v>
      </c>
      <c r="C5309" s="0" t="s">
        <v>325</v>
      </c>
      <c r="D5309" s="0" t="n">
        <v>20180823</v>
      </c>
      <c r="E5309" s="0" t="s">
        <v>3371</v>
      </c>
      <c r="F5309" s="0" t="n">
        <v>25000</v>
      </c>
      <c r="G5309" s="0" t="n">
        <v>97.421</v>
      </c>
      <c r="H5309" s="0" t="n">
        <v>4.407255</v>
      </c>
      <c r="J5309" s="224" t="n">
        <f aca="false">ROUND(D5309/10000,0)</f>
        <v>2018</v>
      </c>
      <c r="K5309" s="224" t="n">
        <f aca="false">ROUND((D5309-J5309*10000)/100,0)</f>
        <v>8</v>
      </c>
      <c r="L5309" s="224" t="n">
        <f aca="false">D5309-J5309*10000-K5309*100</f>
        <v>23</v>
      </c>
      <c r="M5309" s="325" t="n">
        <f aca="false">DATE(J5309,K5309,L5309)</f>
        <v>43335</v>
      </c>
      <c r="N5309" s="222" t="n">
        <f aca="false">M5309+E5309</f>
        <v>43335.3802430556</v>
      </c>
      <c r="O5309" s="0" t="n">
        <v>97.421</v>
      </c>
      <c r="P5309" s="0" t="n">
        <v>4.407255</v>
      </c>
      <c r="Q5309" s="0" t="s">
        <v>289</v>
      </c>
    </row>
    <row r="5310" customFormat="false" ht="15" hidden="false" customHeight="false" outlineLevel="0" collapsed="false">
      <c r="A5310" s="0" t="s">
        <v>3020</v>
      </c>
      <c r="B5310" s="0" t="s">
        <v>289</v>
      </c>
      <c r="C5310" s="0" t="s">
        <v>325</v>
      </c>
      <c r="D5310" s="0" t="n">
        <v>20180823</v>
      </c>
      <c r="E5310" s="0" t="s">
        <v>3371</v>
      </c>
      <c r="F5310" s="0" t="n">
        <v>25000</v>
      </c>
      <c r="G5310" s="0" t="n">
        <v>97.421</v>
      </c>
      <c r="H5310" s="0" t="n">
        <v>4.407255</v>
      </c>
      <c r="J5310" s="224" t="n">
        <f aca="false">ROUND(D5310/10000,0)</f>
        <v>2018</v>
      </c>
      <c r="K5310" s="224" t="n">
        <f aca="false">ROUND((D5310-J5310*10000)/100,0)</f>
        <v>8</v>
      </c>
      <c r="L5310" s="224" t="n">
        <f aca="false">D5310-J5310*10000-K5310*100</f>
        <v>23</v>
      </c>
      <c r="M5310" s="325" t="n">
        <f aca="false">DATE(J5310,K5310,L5310)</f>
        <v>43335</v>
      </c>
      <c r="N5310" s="222" t="n">
        <f aca="false">M5310+E5310</f>
        <v>43335.3802430556</v>
      </c>
      <c r="O5310" s="0" t="n">
        <v>97.421</v>
      </c>
      <c r="P5310" s="0" t="n">
        <v>4.407255</v>
      </c>
      <c r="Q5310" s="0" t="s">
        <v>289</v>
      </c>
    </row>
    <row r="5311" customFormat="false" ht="15" hidden="false" customHeight="false" outlineLevel="0" collapsed="false">
      <c r="A5311" s="0" t="s">
        <v>3020</v>
      </c>
      <c r="B5311" s="0" t="s">
        <v>289</v>
      </c>
      <c r="C5311" s="0" t="s">
        <v>325</v>
      </c>
      <c r="D5311" s="0" t="n">
        <v>20180823</v>
      </c>
      <c r="E5311" s="0" t="s">
        <v>3371</v>
      </c>
      <c r="F5311" s="0" t="n">
        <v>25000</v>
      </c>
      <c r="G5311" s="0" t="n">
        <v>97.421</v>
      </c>
      <c r="H5311" s="0" t="n">
        <v>4.407255</v>
      </c>
      <c r="J5311" s="224" t="n">
        <f aca="false">ROUND(D5311/10000,0)</f>
        <v>2018</v>
      </c>
      <c r="K5311" s="224" t="n">
        <f aca="false">ROUND((D5311-J5311*10000)/100,0)</f>
        <v>8</v>
      </c>
      <c r="L5311" s="224" t="n">
        <f aca="false">D5311-J5311*10000-K5311*100</f>
        <v>23</v>
      </c>
      <c r="M5311" s="325" t="n">
        <f aca="false">DATE(J5311,K5311,L5311)</f>
        <v>43335</v>
      </c>
      <c r="N5311" s="222" t="n">
        <f aca="false">M5311+E5311</f>
        <v>43335.3802430556</v>
      </c>
      <c r="O5311" s="0" t="n">
        <v>97.421</v>
      </c>
      <c r="P5311" s="0" t="n">
        <v>4.407255</v>
      </c>
      <c r="Q5311" s="0" t="s">
        <v>289</v>
      </c>
    </row>
    <row r="5312" customFormat="false" ht="15" hidden="false" customHeight="false" outlineLevel="0" collapsed="false">
      <c r="A5312" s="0" t="s">
        <v>3020</v>
      </c>
      <c r="B5312" s="0" t="s">
        <v>289</v>
      </c>
      <c r="C5312" s="0" t="s">
        <v>325</v>
      </c>
      <c r="D5312" s="0" t="n">
        <v>20180823</v>
      </c>
      <c r="E5312" s="0" t="s">
        <v>3371</v>
      </c>
      <c r="F5312" s="0" t="n">
        <v>25000</v>
      </c>
      <c r="G5312" s="0" t="n">
        <v>97.421</v>
      </c>
      <c r="H5312" s="0" t="n">
        <v>4.407255</v>
      </c>
      <c r="J5312" s="224" t="n">
        <f aca="false">ROUND(D5312/10000,0)</f>
        <v>2018</v>
      </c>
      <c r="K5312" s="224" t="n">
        <f aca="false">ROUND((D5312-J5312*10000)/100,0)</f>
        <v>8</v>
      </c>
      <c r="L5312" s="224" t="n">
        <f aca="false">D5312-J5312*10000-K5312*100</f>
        <v>23</v>
      </c>
      <c r="M5312" s="325" t="n">
        <f aca="false">DATE(J5312,K5312,L5312)</f>
        <v>43335</v>
      </c>
      <c r="N5312" s="222" t="n">
        <f aca="false">M5312+E5312</f>
        <v>43335.3802430556</v>
      </c>
      <c r="O5312" s="0" t="n">
        <v>97.421</v>
      </c>
      <c r="P5312" s="0" t="n">
        <v>4.407255</v>
      </c>
      <c r="Q5312" s="0" t="s">
        <v>289</v>
      </c>
    </row>
    <row r="5313" customFormat="false" ht="15" hidden="false" customHeight="false" outlineLevel="0" collapsed="false">
      <c r="A5313" s="0" t="s">
        <v>3020</v>
      </c>
      <c r="B5313" s="0" t="s">
        <v>289</v>
      </c>
      <c r="C5313" s="0" t="s">
        <v>325</v>
      </c>
      <c r="D5313" s="0" t="n">
        <v>20180823</v>
      </c>
      <c r="E5313" s="0" t="s">
        <v>3371</v>
      </c>
      <c r="F5313" s="0" t="n">
        <v>25000</v>
      </c>
      <c r="G5313" s="0" t="n">
        <v>97.421</v>
      </c>
      <c r="H5313" s="0" t="n">
        <v>4.407255</v>
      </c>
      <c r="J5313" s="224" t="n">
        <f aca="false">ROUND(D5313/10000,0)</f>
        <v>2018</v>
      </c>
      <c r="K5313" s="224" t="n">
        <f aca="false">ROUND((D5313-J5313*10000)/100,0)</f>
        <v>8</v>
      </c>
      <c r="L5313" s="224" t="n">
        <f aca="false">D5313-J5313*10000-K5313*100</f>
        <v>23</v>
      </c>
      <c r="M5313" s="325" t="n">
        <f aca="false">DATE(J5313,K5313,L5313)</f>
        <v>43335</v>
      </c>
      <c r="N5313" s="222" t="n">
        <f aca="false">M5313+E5313</f>
        <v>43335.3802430556</v>
      </c>
      <c r="O5313" s="0" t="n">
        <v>97.421</v>
      </c>
      <c r="P5313" s="0" t="n">
        <v>4.407255</v>
      </c>
      <c r="Q5313" s="0" t="s">
        <v>289</v>
      </c>
    </row>
    <row r="5314" customFormat="false" ht="15" hidden="false" customHeight="false" outlineLevel="0" collapsed="false">
      <c r="A5314" s="0" t="s">
        <v>3020</v>
      </c>
      <c r="B5314" s="0" t="s">
        <v>289</v>
      </c>
      <c r="C5314" s="0" t="s">
        <v>325</v>
      </c>
      <c r="D5314" s="0" t="n">
        <v>20180823</v>
      </c>
      <c r="E5314" s="0" t="s">
        <v>3372</v>
      </c>
      <c r="F5314" s="0" t="n">
        <v>25000</v>
      </c>
      <c r="G5314" s="0" t="n">
        <v>97.73</v>
      </c>
      <c r="H5314" s="0" t="n">
        <v>4.351696</v>
      </c>
      <c r="J5314" s="224" t="n">
        <f aca="false">ROUND(D5314/10000,0)</f>
        <v>2018</v>
      </c>
      <c r="K5314" s="224" t="n">
        <f aca="false">ROUND((D5314-J5314*10000)/100,0)</f>
        <v>8</v>
      </c>
      <c r="L5314" s="224" t="n">
        <f aca="false">D5314-J5314*10000-K5314*100</f>
        <v>23</v>
      </c>
      <c r="M5314" s="325" t="n">
        <f aca="false">DATE(J5314,K5314,L5314)</f>
        <v>43335</v>
      </c>
      <c r="N5314" s="222" t="n">
        <f aca="false">M5314+E5314</f>
        <v>43335.3903125</v>
      </c>
      <c r="O5314" s="0" t="n">
        <v>97.73</v>
      </c>
      <c r="P5314" s="0" t="n">
        <v>4.351696</v>
      </c>
      <c r="Q5314" s="0" t="s">
        <v>289</v>
      </c>
    </row>
    <row r="5315" customFormat="false" ht="15" hidden="false" customHeight="false" outlineLevel="0" collapsed="false">
      <c r="A5315" s="0" t="s">
        <v>3020</v>
      </c>
      <c r="B5315" s="0" t="s">
        <v>289</v>
      </c>
      <c r="C5315" s="0" t="s">
        <v>325</v>
      </c>
      <c r="D5315" s="0" t="n">
        <v>20180823</v>
      </c>
      <c r="E5315" s="0" t="s">
        <v>1283</v>
      </c>
      <c r="F5315" s="0" t="n">
        <v>25000</v>
      </c>
      <c r="G5315" s="0" t="n">
        <v>97.766</v>
      </c>
      <c r="H5315" s="0" t="n">
        <v>4.345236</v>
      </c>
      <c r="J5315" s="224" t="n">
        <f aca="false">ROUND(D5315/10000,0)</f>
        <v>2018</v>
      </c>
      <c r="K5315" s="224" t="n">
        <f aca="false">ROUND((D5315-J5315*10000)/100,0)</f>
        <v>8</v>
      </c>
      <c r="L5315" s="224" t="n">
        <f aca="false">D5315-J5315*10000-K5315*100</f>
        <v>23</v>
      </c>
      <c r="M5315" s="325" t="n">
        <f aca="false">DATE(J5315,K5315,L5315)</f>
        <v>43335</v>
      </c>
      <c r="N5315" s="222" t="n">
        <f aca="false">M5315+E5315</f>
        <v>43335.3924189815</v>
      </c>
      <c r="O5315" s="0" t="n">
        <v>97.766</v>
      </c>
      <c r="P5315" s="0" t="n">
        <v>4.345236</v>
      </c>
      <c r="Q5315" s="0" t="s">
        <v>289</v>
      </c>
    </row>
    <row r="5316" customFormat="false" ht="15" hidden="false" customHeight="false" outlineLevel="0" collapsed="false">
      <c r="A5316" s="0" t="s">
        <v>3020</v>
      </c>
      <c r="B5316" s="0" t="s">
        <v>289</v>
      </c>
      <c r="C5316" s="0" t="s">
        <v>325</v>
      </c>
      <c r="D5316" s="0" t="n">
        <v>20180823</v>
      </c>
      <c r="E5316" s="0" t="s">
        <v>1301</v>
      </c>
      <c r="F5316" s="0" t="n">
        <v>25000</v>
      </c>
      <c r="G5316" s="0" t="n">
        <v>97.57</v>
      </c>
      <c r="H5316" s="0" t="n">
        <v>4.380439</v>
      </c>
      <c r="J5316" s="224" t="n">
        <f aca="false">ROUND(D5316/10000,0)</f>
        <v>2018</v>
      </c>
      <c r="K5316" s="224" t="n">
        <f aca="false">ROUND((D5316-J5316*10000)/100,0)</f>
        <v>8</v>
      </c>
      <c r="L5316" s="224" t="n">
        <f aca="false">D5316-J5316*10000-K5316*100</f>
        <v>23</v>
      </c>
      <c r="M5316" s="325" t="n">
        <f aca="false">DATE(J5316,K5316,L5316)</f>
        <v>43335</v>
      </c>
      <c r="N5316" s="222" t="n">
        <f aca="false">M5316+E5316</f>
        <v>43335.4834027778</v>
      </c>
      <c r="O5316" s="0" t="n">
        <v>97.57</v>
      </c>
      <c r="P5316" s="0" t="n">
        <v>4.380439</v>
      </c>
      <c r="Q5316" s="0" t="s">
        <v>289</v>
      </c>
    </row>
    <row r="5317" customFormat="false" ht="15" hidden="false" customHeight="false" outlineLevel="0" collapsed="false">
      <c r="A5317" s="0" t="s">
        <v>3020</v>
      </c>
      <c r="B5317" s="0" t="s">
        <v>289</v>
      </c>
      <c r="C5317" s="0" t="s">
        <v>325</v>
      </c>
      <c r="D5317" s="0" t="n">
        <v>20180823</v>
      </c>
      <c r="E5317" s="0" t="s">
        <v>1301</v>
      </c>
      <c r="F5317" s="0" t="n">
        <v>25000</v>
      </c>
      <c r="G5317" s="0" t="n">
        <v>98.15</v>
      </c>
      <c r="H5317" s="0" t="n">
        <v>4.276505</v>
      </c>
      <c r="J5317" s="224" t="n">
        <f aca="false">ROUND(D5317/10000,0)</f>
        <v>2018</v>
      </c>
      <c r="K5317" s="224" t="n">
        <f aca="false">ROUND((D5317-J5317*10000)/100,0)</f>
        <v>8</v>
      </c>
      <c r="L5317" s="224" t="n">
        <f aca="false">D5317-J5317*10000-K5317*100</f>
        <v>23</v>
      </c>
      <c r="M5317" s="325" t="n">
        <f aca="false">DATE(J5317,K5317,L5317)</f>
        <v>43335</v>
      </c>
      <c r="N5317" s="222" t="n">
        <f aca="false">M5317+E5317</f>
        <v>43335.4834027778</v>
      </c>
      <c r="O5317" s="0" t="n">
        <v>98.15</v>
      </c>
      <c r="P5317" s="0" t="n">
        <v>4.276505</v>
      </c>
      <c r="Q5317" s="0" t="s">
        <v>289</v>
      </c>
    </row>
    <row r="5318" customFormat="false" ht="15" hidden="false" customHeight="false" outlineLevel="0" collapsed="false">
      <c r="A5318" s="0" t="s">
        <v>3020</v>
      </c>
      <c r="B5318" s="0" t="s">
        <v>289</v>
      </c>
      <c r="C5318" s="0" t="s">
        <v>325</v>
      </c>
      <c r="D5318" s="0" t="n">
        <v>20180823</v>
      </c>
      <c r="E5318" s="0" t="s">
        <v>3373</v>
      </c>
      <c r="F5318" s="0" t="n">
        <v>25000</v>
      </c>
      <c r="G5318" s="0" t="n">
        <v>97.65</v>
      </c>
      <c r="H5318" s="0" t="n">
        <v>4.366061</v>
      </c>
      <c r="J5318" s="224" t="n">
        <f aca="false">ROUND(D5318/10000,0)</f>
        <v>2018</v>
      </c>
      <c r="K5318" s="224" t="n">
        <f aca="false">ROUND((D5318-J5318*10000)/100,0)</f>
        <v>8</v>
      </c>
      <c r="L5318" s="224" t="n">
        <f aca="false">D5318-J5318*10000-K5318*100</f>
        <v>23</v>
      </c>
      <c r="M5318" s="325" t="n">
        <f aca="false">DATE(J5318,K5318,L5318)</f>
        <v>43335</v>
      </c>
      <c r="N5318" s="222" t="n">
        <f aca="false">M5318+E5318</f>
        <v>43335.4834143519</v>
      </c>
      <c r="O5318" s="0" t="n">
        <v>97.65</v>
      </c>
      <c r="P5318" s="0" t="n">
        <v>4.366061</v>
      </c>
      <c r="Q5318" s="0" t="s">
        <v>289</v>
      </c>
    </row>
    <row r="5319" customFormat="false" ht="15" hidden="false" customHeight="false" outlineLevel="0" collapsed="false">
      <c r="A5319" s="0" t="s">
        <v>3020</v>
      </c>
      <c r="B5319" s="0" t="s">
        <v>289</v>
      </c>
      <c r="C5319" s="0" t="s">
        <v>325</v>
      </c>
      <c r="D5319" s="0" t="n">
        <v>20180823</v>
      </c>
      <c r="E5319" s="0" t="s">
        <v>3374</v>
      </c>
      <c r="F5319" s="0" t="n">
        <v>50000</v>
      </c>
      <c r="G5319" s="0" t="n">
        <v>97.539</v>
      </c>
      <c r="H5319" s="0" t="n">
        <v>4.386014</v>
      </c>
      <c r="J5319" s="224" t="n">
        <f aca="false">ROUND(D5319/10000,0)</f>
        <v>2018</v>
      </c>
      <c r="K5319" s="224" t="n">
        <f aca="false">ROUND((D5319-J5319*10000)/100,0)</f>
        <v>8</v>
      </c>
      <c r="L5319" s="224" t="n">
        <f aca="false">D5319-J5319*10000-K5319*100</f>
        <v>23</v>
      </c>
      <c r="M5319" s="325" t="n">
        <f aca="false">DATE(J5319,K5319,L5319)</f>
        <v>43335</v>
      </c>
      <c r="N5319" s="222" t="n">
        <f aca="false">M5319+E5319</f>
        <v>43335.4919675926</v>
      </c>
      <c r="O5319" s="0" t="n">
        <v>97.539</v>
      </c>
      <c r="P5319" s="0" t="n">
        <v>4.386014</v>
      </c>
      <c r="Q5319" s="0" t="s">
        <v>289</v>
      </c>
    </row>
    <row r="5320" customFormat="false" ht="15" hidden="false" customHeight="false" outlineLevel="0" collapsed="false">
      <c r="A5320" s="0" t="s">
        <v>3020</v>
      </c>
      <c r="B5320" s="0" t="s">
        <v>289</v>
      </c>
      <c r="C5320" s="0" t="s">
        <v>325</v>
      </c>
      <c r="D5320" s="0" t="n">
        <v>20180823</v>
      </c>
      <c r="E5320" s="0" t="s">
        <v>3375</v>
      </c>
      <c r="F5320" s="0" t="n">
        <v>50000</v>
      </c>
      <c r="G5320" s="0" t="n">
        <v>97.6</v>
      </c>
      <c r="H5320" s="0" t="n">
        <v>4.375045</v>
      </c>
      <c r="J5320" s="224" t="n">
        <f aca="false">ROUND(D5320/10000,0)</f>
        <v>2018</v>
      </c>
      <c r="K5320" s="224" t="n">
        <f aca="false">ROUND((D5320-J5320*10000)/100,0)</f>
        <v>8</v>
      </c>
      <c r="L5320" s="224" t="n">
        <f aca="false">D5320-J5320*10000-K5320*100</f>
        <v>23</v>
      </c>
      <c r="M5320" s="325" t="n">
        <f aca="false">DATE(J5320,K5320,L5320)</f>
        <v>43335</v>
      </c>
      <c r="N5320" s="222" t="n">
        <f aca="false">M5320+E5320</f>
        <v>43335.493912037</v>
      </c>
      <c r="O5320" s="0" t="n">
        <v>97.6</v>
      </c>
      <c r="P5320" s="0" t="n">
        <v>4.375045</v>
      </c>
      <c r="Q5320" s="0" t="s">
        <v>289</v>
      </c>
    </row>
    <row r="5321" customFormat="false" ht="15" hidden="false" customHeight="false" outlineLevel="0" collapsed="false">
      <c r="A5321" s="0" t="s">
        <v>3020</v>
      </c>
      <c r="B5321" s="0" t="s">
        <v>289</v>
      </c>
      <c r="C5321" s="0" t="s">
        <v>325</v>
      </c>
      <c r="D5321" s="0" t="n">
        <v>20180823</v>
      </c>
      <c r="E5321" s="0" t="s">
        <v>3376</v>
      </c>
      <c r="F5321" s="0" t="n">
        <v>50000</v>
      </c>
      <c r="G5321" s="0" t="n">
        <v>97.598</v>
      </c>
      <c r="H5321" s="0" t="n">
        <v>4.375405</v>
      </c>
      <c r="J5321" s="224" t="n">
        <f aca="false">ROUND(D5321/10000,0)</f>
        <v>2018</v>
      </c>
      <c r="K5321" s="224" t="n">
        <f aca="false">ROUND((D5321-J5321*10000)/100,0)</f>
        <v>8</v>
      </c>
      <c r="L5321" s="224" t="n">
        <f aca="false">D5321-J5321*10000-K5321*100</f>
        <v>23</v>
      </c>
      <c r="M5321" s="325" t="n">
        <f aca="false">DATE(J5321,K5321,L5321)</f>
        <v>43335</v>
      </c>
      <c r="N5321" s="222" t="n">
        <f aca="false">M5321+E5321</f>
        <v>43335.5101157407</v>
      </c>
      <c r="O5321" s="0" t="n">
        <v>97.598</v>
      </c>
      <c r="P5321" s="0" t="n">
        <v>4.375405</v>
      </c>
      <c r="Q5321" s="0" t="s">
        <v>289</v>
      </c>
    </row>
    <row r="5322" customFormat="false" ht="15" hidden="false" customHeight="false" outlineLevel="0" collapsed="false">
      <c r="A5322" s="0" t="s">
        <v>3020</v>
      </c>
      <c r="B5322" s="0" t="s">
        <v>289</v>
      </c>
      <c r="C5322" s="0" t="s">
        <v>325</v>
      </c>
      <c r="D5322" s="0" t="n">
        <v>20180823</v>
      </c>
      <c r="E5322" s="0" t="s">
        <v>3376</v>
      </c>
      <c r="F5322" s="0" t="n">
        <v>50000</v>
      </c>
      <c r="G5322" s="0" t="n">
        <v>98.498</v>
      </c>
      <c r="H5322" s="0" t="n">
        <v>4.214487</v>
      </c>
      <c r="J5322" s="224" t="n">
        <f aca="false">ROUND(D5322/10000,0)</f>
        <v>2018</v>
      </c>
      <c r="K5322" s="224" t="n">
        <f aca="false">ROUND((D5322-J5322*10000)/100,0)</f>
        <v>8</v>
      </c>
      <c r="L5322" s="224" t="n">
        <f aca="false">D5322-J5322*10000-K5322*100</f>
        <v>23</v>
      </c>
      <c r="M5322" s="325" t="n">
        <f aca="false">DATE(J5322,K5322,L5322)</f>
        <v>43335</v>
      </c>
      <c r="N5322" s="222" t="n">
        <f aca="false">M5322+E5322</f>
        <v>43335.5101157407</v>
      </c>
      <c r="O5322" s="0" t="n">
        <v>98.498</v>
      </c>
      <c r="P5322" s="0" t="n">
        <v>4.214487</v>
      </c>
      <c r="Q5322" s="0" t="s">
        <v>289</v>
      </c>
    </row>
    <row r="5323" customFormat="false" ht="15" hidden="false" customHeight="false" outlineLevel="0" collapsed="false">
      <c r="A5323" s="0" t="s">
        <v>3020</v>
      </c>
      <c r="B5323" s="0" t="s">
        <v>289</v>
      </c>
      <c r="C5323" s="0" t="s">
        <v>325</v>
      </c>
      <c r="D5323" s="0" t="n">
        <v>20180823</v>
      </c>
      <c r="E5323" s="0" t="s">
        <v>3377</v>
      </c>
      <c r="F5323" s="0" t="n">
        <v>20000</v>
      </c>
      <c r="G5323" s="0" t="n">
        <v>97.598</v>
      </c>
      <c r="H5323" s="0" t="n">
        <v>4.375405</v>
      </c>
      <c r="J5323" s="224" t="n">
        <f aca="false">ROUND(D5323/10000,0)</f>
        <v>2018</v>
      </c>
      <c r="K5323" s="224" t="n">
        <f aca="false">ROUND((D5323-J5323*10000)/100,0)</f>
        <v>8</v>
      </c>
      <c r="L5323" s="224" t="n">
        <f aca="false">D5323-J5323*10000-K5323*100</f>
        <v>23</v>
      </c>
      <c r="M5323" s="325" t="n">
        <f aca="false">DATE(J5323,K5323,L5323)</f>
        <v>43335</v>
      </c>
      <c r="N5323" s="222" t="n">
        <f aca="false">M5323+E5323</f>
        <v>43335.510162037</v>
      </c>
      <c r="O5323" s="0" t="n">
        <v>97.598</v>
      </c>
      <c r="P5323" s="0" t="n">
        <v>4.375405</v>
      </c>
      <c r="Q5323" s="0" t="s">
        <v>289</v>
      </c>
    </row>
    <row r="5324" customFormat="false" ht="15" hidden="false" customHeight="false" outlineLevel="0" collapsed="false">
      <c r="A5324" s="0" t="s">
        <v>3020</v>
      </c>
      <c r="B5324" s="0" t="s">
        <v>289</v>
      </c>
      <c r="C5324" s="0" t="s">
        <v>325</v>
      </c>
      <c r="D5324" s="0" t="n">
        <v>20180823</v>
      </c>
      <c r="E5324" s="0" t="s">
        <v>3377</v>
      </c>
      <c r="F5324" s="0" t="n">
        <v>20000</v>
      </c>
      <c r="G5324" s="0" t="n">
        <v>98.598</v>
      </c>
      <c r="H5324" s="0" t="n">
        <v>4.196713</v>
      </c>
      <c r="J5324" s="224" t="n">
        <f aca="false">ROUND(D5324/10000,0)</f>
        <v>2018</v>
      </c>
      <c r="K5324" s="224" t="n">
        <f aca="false">ROUND((D5324-J5324*10000)/100,0)</f>
        <v>8</v>
      </c>
      <c r="L5324" s="224" t="n">
        <f aca="false">D5324-J5324*10000-K5324*100</f>
        <v>23</v>
      </c>
      <c r="M5324" s="325" t="n">
        <f aca="false">DATE(J5324,K5324,L5324)</f>
        <v>43335</v>
      </c>
      <c r="N5324" s="222" t="n">
        <f aca="false">M5324+E5324</f>
        <v>43335.510162037</v>
      </c>
      <c r="O5324" s="0" t="n">
        <v>98.598</v>
      </c>
      <c r="P5324" s="0" t="n">
        <v>4.196713</v>
      </c>
      <c r="Q5324" s="0" t="s">
        <v>289</v>
      </c>
    </row>
    <row r="5325" customFormat="false" ht="15" hidden="false" customHeight="false" outlineLevel="0" collapsed="false">
      <c r="A5325" s="0" t="s">
        <v>3020</v>
      </c>
      <c r="B5325" s="0" t="s">
        <v>289</v>
      </c>
      <c r="C5325" s="0" t="s">
        <v>325</v>
      </c>
      <c r="D5325" s="0" t="n">
        <v>20180823</v>
      </c>
      <c r="E5325" s="0" t="s">
        <v>3378</v>
      </c>
      <c r="F5325" s="0" t="n">
        <v>20000</v>
      </c>
      <c r="G5325" s="0" t="n">
        <v>97.48</v>
      </c>
      <c r="H5325" s="0" t="n">
        <v>4.396631</v>
      </c>
      <c r="J5325" s="224" t="n">
        <f aca="false">ROUND(D5325/10000,0)</f>
        <v>2018</v>
      </c>
      <c r="K5325" s="224" t="n">
        <f aca="false">ROUND((D5325-J5325*10000)/100,0)</f>
        <v>8</v>
      </c>
      <c r="L5325" s="224" t="n">
        <f aca="false">D5325-J5325*10000-K5325*100</f>
        <v>23</v>
      </c>
      <c r="M5325" s="325" t="n">
        <f aca="false">DATE(J5325,K5325,L5325)</f>
        <v>43335</v>
      </c>
      <c r="N5325" s="222" t="n">
        <f aca="false">M5325+E5325</f>
        <v>43335.5536574074</v>
      </c>
      <c r="O5325" s="0" t="n">
        <v>97.48</v>
      </c>
      <c r="P5325" s="0" t="n">
        <v>4.396631</v>
      </c>
      <c r="Q5325" s="0" t="s">
        <v>289</v>
      </c>
    </row>
    <row r="5326" customFormat="false" ht="15" hidden="false" customHeight="false" outlineLevel="0" collapsed="false">
      <c r="A5326" s="0" t="s">
        <v>3020</v>
      </c>
      <c r="B5326" s="0" t="s">
        <v>289</v>
      </c>
      <c r="C5326" s="0" t="s">
        <v>325</v>
      </c>
      <c r="D5326" s="0" t="n">
        <v>20180823</v>
      </c>
      <c r="E5326" s="0" t="s">
        <v>3378</v>
      </c>
      <c r="F5326" s="0" t="n">
        <v>20000</v>
      </c>
      <c r="G5326" s="0" t="n">
        <v>99.064</v>
      </c>
      <c r="H5326" s="0" t="n">
        <v>4.11416</v>
      </c>
      <c r="J5326" s="224" t="n">
        <f aca="false">ROUND(D5326/10000,0)</f>
        <v>2018</v>
      </c>
      <c r="K5326" s="224" t="n">
        <f aca="false">ROUND((D5326-J5326*10000)/100,0)</f>
        <v>8</v>
      </c>
      <c r="L5326" s="224" t="n">
        <f aca="false">D5326-J5326*10000-K5326*100</f>
        <v>23</v>
      </c>
      <c r="M5326" s="325" t="n">
        <f aca="false">DATE(J5326,K5326,L5326)</f>
        <v>43335</v>
      </c>
      <c r="N5326" s="222" t="n">
        <f aca="false">M5326+E5326</f>
        <v>43335.5536574074</v>
      </c>
      <c r="O5326" s="0" t="n">
        <v>99.064</v>
      </c>
      <c r="P5326" s="0" t="n">
        <v>4.11416</v>
      </c>
      <c r="Q5326" s="0" t="s">
        <v>289</v>
      </c>
    </row>
    <row r="5327" customFormat="false" ht="15" hidden="false" customHeight="false" outlineLevel="0" collapsed="false">
      <c r="A5327" s="0" t="s">
        <v>3020</v>
      </c>
      <c r="B5327" s="0" t="s">
        <v>289</v>
      </c>
      <c r="C5327" s="0" t="s">
        <v>325</v>
      </c>
      <c r="D5327" s="0" t="n">
        <v>20180823</v>
      </c>
      <c r="E5327" s="0" t="s">
        <v>3379</v>
      </c>
      <c r="F5327" s="0" t="n">
        <v>40000</v>
      </c>
      <c r="G5327" s="0" t="n">
        <v>97.725</v>
      </c>
      <c r="H5327" s="0" t="n">
        <v>4.352593</v>
      </c>
      <c r="J5327" s="224" t="n">
        <f aca="false">ROUND(D5327/10000,0)</f>
        <v>2018</v>
      </c>
      <c r="K5327" s="224" t="n">
        <f aca="false">ROUND((D5327-J5327*10000)/100,0)</f>
        <v>8</v>
      </c>
      <c r="L5327" s="224" t="n">
        <f aca="false">D5327-J5327*10000-K5327*100</f>
        <v>23</v>
      </c>
      <c r="M5327" s="325" t="n">
        <f aca="false">DATE(J5327,K5327,L5327)</f>
        <v>43335</v>
      </c>
      <c r="N5327" s="222" t="n">
        <f aca="false">M5327+E5327</f>
        <v>43335.5860185185</v>
      </c>
      <c r="O5327" s="0" t="n">
        <v>97.725</v>
      </c>
      <c r="P5327" s="0" t="n">
        <v>4.352593</v>
      </c>
      <c r="Q5327" s="0" t="s">
        <v>289</v>
      </c>
    </row>
    <row r="5328" customFormat="false" ht="15" hidden="false" customHeight="false" outlineLevel="0" collapsed="false">
      <c r="A5328" s="0" t="s">
        <v>3020</v>
      </c>
      <c r="B5328" s="0" t="s">
        <v>289</v>
      </c>
      <c r="C5328" s="0" t="s">
        <v>325</v>
      </c>
      <c r="D5328" s="0" t="n">
        <v>20180823</v>
      </c>
      <c r="E5328" s="0" t="s">
        <v>3379</v>
      </c>
      <c r="F5328" s="0" t="n">
        <v>40000</v>
      </c>
      <c r="G5328" s="0" t="n">
        <v>98.857</v>
      </c>
      <c r="H5328" s="0" t="n">
        <v>4.150775</v>
      </c>
      <c r="J5328" s="224" t="n">
        <f aca="false">ROUND(D5328/10000,0)</f>
        <v>2018</v>
      </c>
      <c r="K5328" s="224" t="n">
        <f aca="false">ROUND((D5328-J5328*10000)/100,0)</f>
        <v>8</v>
      </c>
      <c r="L5328" s="224" t="n">
        <f aca="false">D5328-J5328*10000-K5328*100</f>
        <v>23</v>
      </c>
      <c r="M5328" s="325" t="n">
        <f aca="false">DATE(J5328,K5328,L5328)</f>
        <v>43335</v>
      </c>
      <c r="N5328" s="222" t="n">
        <f aca="false">M5328+E5328</f>
        <v>43335.5860185185</v>
      </c>
      <c r="O5328" s="0" t="n">
        <v>98.857</v>
      </c>
      <c r="P5328" s="0" t="n">
        <v>4.150775</v>
      </c>
      <c r="Q5328" s="0" t="s">
        <v>289</v>
      </c>
    </row>
    <row r="5329" customFormat="false" ht="15" hidden="false" customHeight="false" outlineLevel="0" collapsed="false">
      <c r="A5329" s="0" t="s">
        <v>3020</v>
      </c>
      <c r="B5329" s="0" t="s">
        <v>289</v>
      </c>
      <c r="C5329" s="0" t="s">
        <v>325</v>
      </c>
      <c r="D5329" s="0" t="n">
        <v>20180823</v>
      </c>
      <c r="E5329" s="0" t="s">
        <v>3380</v>
      </c>
      <c r="F5329" s="0" t="n">
        <v>40000</v>
      </c>
      <c r="G5329" s="0" t="n">
        <v>97.725</v>
      </c>
      <c r="H5329" s="0" t="n">
        <v>4.352593</v>
      </c>
      <c r="J5329" s="224" t="n">
        <f aca="false">ROUND(D5329/10000,0)</f>
        <v>2018</v>
      </c>
      <c r="K5329" s="224" t="n">
        <f aca="false">ROUND((D5329-J5329*10000)/100,0)</f>
        <v>8</v>
      </c>
      <c r="L5329" s="224" t="n">
        <f aca="false">D5329-J5329*10000-K5329*100</f>
        <v>23</v>
      </c>
      <c r="M5329" s="325" t="n">
        <f aca="false">DATE(J5329,K5329,L5329)</f>
        <v>43335</v>
      </c>
      <c r="N5329" s="222" t="n">
        <f aca="false">M5329+E5329</f>
        <v>43335.5861111111</v>
      </c>
      <c r="O5329" s="0" t="n">
        <v>97.725</v>
      </c>
      <c r="P5329" s="0" t="n">
        <v>4.352593</v>
      </c>
      <c r="Q5329" s="0" t="s">
        <v>289</v>
      </c>
    </row>
    <row r="5330" customFormat="false" ht="15" hidden="false" customHeight="false" outlineLevel="0" collapsed="false">
      <c r="A5330" s="0" t="s">
        <v>3020</v>
      </c>
      <c r="B5330" s="0" t="s">
        <v>289</v>
      </c>
      <c r="C5330" s="0" t="s">
        <v>325</v>
      </c>
      <c r="D5330" s="0" t="n">
        <v>20180823</v>
      </c>
      <c r="E5330" s="0" t="s">
        <v>3381</v>
      </c>
      <c r="F5330" s="0" t="n">
        <v>15000</v>
      </c>
      <c r="G5330" s="0" t="n">
        <v>97.52</v>
      </c>
      <c r="H5330" s="0" t="n">
        <v>4.389432</v>
      </c>
      <c r="J5330" s="224" t="n">
        <f aca="false">ROUND(D5330/10000,0)</f>
        <v>2018</v>
      </c>
      <c r="K5330" s="224" t="n">
        <f aca="false">ROUND((D5330-J5330*10000)/100,0)</f>
        <v>8</v>
      </c>
      <c r="L5330" s="224" t="n">
        <f aca="false">D5330-J5330*10000-K5330*100</f>
        <v>23</v>
      </c>
      <c r="M5330" s="325" t="n">
        <f aca="false">DATE(J5330,K5330,L5330)</f>
        <v>43335</v>
      </c>
      <c r="N5330" s="222" t="n">
        <f aca="false">M5330+E5330</f>
        <v>43335.6030902778</v>
      </c>
      <c r="O5330" s="0" t="n">
        <v>97.52</v>
      </c>
      <c r="P5330" s="0" t="n">
        <v>4.389432</v>
      </c>
      <c r="Q5330" s="0" t="s">
        <v>289</v>
      </c>
    </row>
    <row r="5331" customFormat="false" ht="15" hidden="false" customHeight="false" outlineLevel="0" collapsed="false">
      <c r="A5331" s="0" t="s">
        <v>3020</v>
      </c>
      <c r="B5331" s="0" t="s">
        <v>289</v>
      </c>
      <c r="C5331" s="0" t="s">
        <v>325</v>
      </c>
      <c r="D5331" s="0" t="n">
        <v>20180823</v>
      </c>
      <c r="E5331" s="0" t="s">
        <v>3381</v>
      </c>
      <c r="F5331" s="0" t="n">
        <v>15000</v>
      </c>
      <c r="G5331" s="0" t="n">
        <v>98.251</v>
      </c>
      <c r="H5331" s="0" t="n">
        <v>4.25848</v>
      </c>
      <c r="J5331" s="224" t="n">
        <f aca="false">ROUND(D5331/10000,0)</f>
        <v>2018</v>
      </c>
      <c r="K5331" s="224" t="n">
        <f aca="false">ROUND((D5331-J5331*10000)/100,0)</f>
        <v>8</v>
      </c>
      <c r="L5331" s="224" t="n">
        <f aca="false">D5331-J5331*10000-K5331*100</f>
        <v>23</v>
      </c>
      <c r="M5331" s="325" t="n">
        <f aca="false">DATE(J5331,K5331,L5331)</f>
        <v>43335</v>
      </c>
      <c r="N5331" s="222" t="n">
        <f aca="false">M5331+E5331</f>
        <v>43335.6030902778</v>
      </c>
      <c r="O5331" s="0" t="n">
        <v>98.251</v>
      </c>
      <c r="P5331" s="0" t="n">
        <v>4.25848</v>
      </c>
      <c r="Q5331" s="0" t="s">
        <v>289</v>
      </c>
    </row>
    <row r="5332" customFormat="false" ht="15" hidden="false" customHeight="false" outlineLevel="0" collapsed="false">
      <c r="A5332" s="0" t="s">
        <v>3020</v>
      </c>
      <c r="B5332" s="0" t="s">
        <v>289</v>
      </c>
      <c r="C5332" s="0" t="s">
        <v>325</v>
      </c>
      <c r="D5332" s="0" t="n">
        <v>20180823</v>
      </c>
      <c r="E5332" s="0" t="s">
        <v>3382</v>
      </c>
      <c r="F5332" s="0" t="n">
        <v>500000</v>
      </c>
      <c r="G5332" s="0" t="n">
        <v>97.284</v>
      </c>
      <c r="H5332" s="0" t="n">
        <v>4.431953</v>
      </c>
      <c r="J5332" s="224" t="n">
        <f aca="false">ROUND(D5332/10000,0)</f>
        <v>2018</v>
      </c>
      <c r="K5332" s="224" t="n">
        <f aca="false">ROUND((D5332-J5332*10000)/100,0)</f>
        <v>8</v>
      </c>
      <c r="L5332" s="224" t="n">
        <f aca="false">D5332-J5332*10000-K5332*100</f>
        <v>23</v>
      </c>
      <c r="M5332" s="325" t="n">
        <f aca="false">DATE(J5332,K5332,L5332)</f>
        <v>43335</v>
      </c>
      <c r="N5332" s="222" t="n">
        <f aca="false">M5332+E5332</f>
        <v>43335.6251388889</v>
      </c>
      <c r="O5332" s="0" t="n">
        <v>97.284</v>
      </c>
      <c r="P5332" s="0" t="n">
        <v>4.431953</v>
      </c>
      <c r="Q5332" s="0" t="s">
        <v>289</v>
      </c>
    </row>
    <row r="5333" customFormat="false" ht="15" hidden="false" customHeight="false" outlineLevel="0" collapsed="false">
      <c r="A5333" s="0" t="s">
        <v>3020</v>
      </c>
      <c r="B5333" s="0" t="s">
        <v>289</v>
      </c>
      <c r="C5333" s="0" t="s">
        <v>325</v>
      </c>
      <c r="D5333" s="0" t="n">
        <v>20180823</v>
      </c>
      <c r="E5333" s="0" t="s">
        <v>3383</v>
      </c>
      <c r="F5333" s="0" t="n">
        <v>10000</v>
      </c>
      <c r="G5333" s="0" t="n">
        <v>98.283</v>
      </c>
      <c r="H5333" s="0" t="n">
        <v>4.252773</v>
      </c>
      <c r="J5333" s="224" t="n">
        <f aca="false">ROUND(D5333/10000,0)</f>
        <v>2018</v>
      </c>
      <c r="K5333" s="224" t="n">
        <f aca="false">ROUND((D5333-J5333*10000)/100,0)</f>
        <v>8</v>
      </c>
      <c r="L5333" s="224" t="n">
        <f aca="false">D5333-J5333*10000-K5333*100</f>
        <v>23</v>
      </c>
      <c r="M5333" s="325" t="n">
        <f aca="false">DATE(J5333,K5333,L5333)</f>
        <v>43335</v>
      </c>
      <c r="N5333" s="222" t="n">
        <f aca="false">M5333+E5333</f>
        <v>43335.6697106482</v>
      </c>
      <c r="O5333" s="0" t="n">
        <v>98.283</v>
      </c>
      <c r="P5333" s="0" t="n">
        <v>4.252773</v>
      </c>
      <c r="Q5333" s="0" t="s">
        <v>289</v>
      </c>
    </row>
    <row r="5334" customFormat="false" ht="15" hidden="false" customHeight="false" outlineLevel="0" collapsed="false">
      <c r="A5334" s="0" t="s">
        <v>3020</v>
      </c>
      <c r="B5334" s="0" t="s">
        <v>289</v>
      </c>
      <c r="C5334" s="0" t="s">
        <v>325</v>
      </c>
      <c r="D5334" s="0" t="n">
        <v>20180823</v>
      </c>
      <c r="E5334" s="0" t="s">
        <v>3383</v>
      </c>
      <c r="F5334" s="0" t="n">
        <v>10000</v>
      </c>
      <c r="G5334" s="0" t="n">
        <v>97.533</v>
      </c>
      <c r="H5334" s="0" t="n">
        <v>4.387093</v>
      </c>
      <c r="J5334" s="224" t="n">
        <f aca="false">ROUND(D5334/10000,0)</f>
        <v>2018</v>
      </c>
      <c r="K5334" s="224" t="n">
        <f aca="false">ROUND((D5334-J5334*10000)/100,0)</f>
        <v>8</v>
      </c>
      <c r="L5334" s="224" t="n">
        <f aca="false">D5334-J5334*10000-K5334*100</f>
        <v>23</v>
      </c>
      <c r="M5334" s="325" t="n">
        <f aca="false">DATE(J5334,K5334,L5334)</f>
        <v>43335</v>
      </c>
      <c r="N5334" s="222" t="n">
        <f aca="false">M5334+E5334</f>
        <v>43335.6697106482</v>
      </c>
      <c r="O5334" s="0" t="n">
        <v>97.533</v>
      </c>
      <c r="P5334" s="0" t="n">
        <v>4.387093</v>
      </c>
      <c r="Q5334" s="0" t="s">
        <v>289</v>
      </c>
    </row>
    <row r="5335" customFormat="false" ht="15" hidden="false" customHeight="false" outlineLevel="0" collapsed="false">
      <c r="A5335" s="0" t="s">
        <v>3020</v>
      </c>
      <c r="B5335" s="0" t="s">
        <v>289</v>
      </c>
      <c r="C5335" s="0" t="s">
        <v>325</v>
      </c>
      <c r="D5335" s="0" t="n">
        <v>20180823</v>
      </c>
      <c r="E5335" s="0" t="s">
        <v>3384</v>
      </c>
      <c r="F5335" s="0" t="n">
        <v>250000</v>
      </c>
      <c r="G5335" s="0" t="n">
        <v>97.389</v>
      </c>
      <c r="H5335" s="0" t="n">
        <v>4.41302</v>
      </c>
      <c r="J5335" s="224" t="n">
        <f aca="false">ROUND(D5335/10000,0)</f>
        <v>2018</v>
      </c>
      <c r="K5335" s="224" t="n">
        <f aca="false">ROUND((D5335-J5335*10000)/100,0)</f>
        <v>8</v>
      </c>
      <c r="L5335" s="224" t="n">
        <f aca="false">D5335-J5335*10000-K5335*100</f>
        <v>23</v>
      </c>
      <c r="M5335" s="325" t="n">
        <f aca="false">DATE(J5335,K5335,L5335)</f>
        <v>43335</v>
      </c>
      <c r="N5335" s="222" t="n">
        <f aca="false">M5335+E5335</f>
        <v>43335.680625</v>
      </c>
      <c r="O5335" s="0" t="n">
        <v>97.389</v>
      </c>
      <c r="P5335" s="0" t="n">
        <v>4.41302</v>
      </c>
      <c r="Q5335" s="0" t="s">
        <v>289</v>
      </c>
    </row>
    <row r="5336" customFormat="false" ht="15" hidden="false" customHeight="false" outlineLevel="0" collapsed="false">
      <c r="A5336" s="0" t="s">
        <v>3020</v>
      </c>
      <c r="B5336" s="0" t="s">
        <v>289</v>
      </c>
      <c r="C5336" s="0" t="s">
        <v>325</v>
      </c>
      <c r="D5336" s="0" t="n">
        <v>20180823</v>
      </c>
      <c r="E5336" s="0" t="s">
        <v>3385</v>
      </c>
      <c r="F5336" s="0" t="n">
        <v>250000</v>
      </c>
      <c r="G5336" s="0" t="n">
        <v>97.345</v>
      </c>
      <c r="H5336" s="0" t="n">
        <v>4.420951</v>
      </c>
      <c r="J5336" s="224" t="n">
        <f aca="false">ROUND(D5336/10000,0)</f>
        <v>2018</v>
      </c>
      <c r="K5336" s="224" t="n">
        <f aca="false">ROUND((D5336-J5336*10000)/100,0)</f>
        <v>8</v>
      </c>
      <c r="L5336" s="224" t="n">
        <f aca="false">D5336-J5336*10000-K5336*100</f>
        <v>23</v>
      </c>
      <c r="M5336" s="325" t="n">
        <f aca="false">DATE(J5336,K5336,L5336)</f>
        <v>43335</v>
      </c>
      <c r="N5336" s="222" t="n">
        <f aca="false">M5336+E5336</f>
        <v>43335.6806944444</v>
      </c>
      <c r="O5336" s="0" t="n">
        <v>97.345</v>
      </c>
      <c r="P5336" s="0" t="n">
        <v>4.420951</v>
      </c>
      <c r="Q5336" s="0" t="s">
        <v>289</v>
      </c>
    </row>
    <row r="5337" customFormat="false" ht="15" hidden="false" customHeight="false" outlineLevel="0" collapsed="false">
      <c r="A5337" s="0" t="s">
        <v>3020</v>
      </c>
      <c r="B5337" s="0" t="s">
        <v>289</v>
      </c>
      <c r="C5337" s="0" t="s">
        <v>325</v>
      </c>
      <c r="D5337" s="0" t="n">
        <v>20180824</v>
      </c>
      <c r="E5337" s="0" t="s">
        <v>3386</v>
      </c>
      <c r="F5337" s="0" t="n">
        <v>200000</v>
      </c>
      <c r="G5337" s="0" t="n">
        <v>97.54</v>
      </c>
      <c r="H5337" s="0" t="n">
        <v>4.386014</v>
      </c>
      <c r="J5337" s="224" t="n">
        <f aca="false">ROUND(D5337/10000,0)</f>
        <v>2018</v>
      </c>
      <c r="K5337" s="224" t="n">
        <f aca="false">ROUND((D5337-J5337*10000)/100,0)</f>
        <v>8</v>
      </c>
      <c r="L5337" s="224" t="n">
        <f aca="false">D5337-J5337*10000-K5337*100</f>
        <v>24</v>
      </c>
      <c r="M5337" s="325" t="n">
        <f aca="false">DATE(J5337,K5337,L5337)</f>
        <v>43336</v>
      </c>
      <c r="N5337" s="222" t="n">
        <f aca="false">M5337+E5337</f>
        <v>43336.3413425926</v>
      </c>
      <c r="O5337" s="0" t="n">
        <v>97.54</v>
      </c>
      <c r="P5337" s="0" t="n">
        <v>4.386014</v>
      </c>
      <c r="Q5337" s="0" t="s">
        <v>289</v>
      </c>
    </row>
    <row r="5338" customFormat="false" ht="15" hidden="false" customHeight="false" outlineLevel="0" collapsed="false">
      <c r="A5338" s="0" t="s">
        <v>3020</v>
      </c>
      <c r="B5338" s="0" t="s">
        <v>289</v>
      </c>
      <c r="C5338" s="0" t="s">
        <v>325</v>
      </c>
      <c r="D5338" s="0" t="n">
        <v>20180824</v>
      </c>
      <c r="E5338" s="0" t="s">
        <v>3387</v>
      </c>
      <c r="F5338" s="0" t="n">
        <v>25000</v>
      </c>
      <c r="G5338" s="0" t="n">
        <v>97.474</v>
      </c>
      <c r="H5338" s="0" t="n">
        <v>4.397895</v>
      </c>
      <c r="J5338" s="224" t="n">
        <f aca="false">ROUND(D5338/10000,0)</f>
        <v>2018</v>
      </c>
      <c r="K5338" s="224" t="n">
        <f aca="false">ROUND((D5338-J5338*10000)/100,0)</f>
        <v>8</v>
      </c>
      <c r="L5338" s="224" t="n">
        <f aca="false">D5338-J5338*10000-K5338*100</f>
        <v>24</v>
      </c>
      <c r="M5338" s="325" t="n">
        <f aca="false">DATE(J5338,K5338,L5338)</f>
        <v>43336</v>
      </c>
      <c r="N5338" s="222" t="n">
        <f aca="false">M5338+E5338</f>
        <v>43336.3630787037</v>
      </c>
      <c r="O5338" s="0" t="n">
        <v>97.474</v>
      </c>
      <c r="P5338" s="0" t="n">
        <v>4.397895</v>
      </c>
      <c r="Q5338" s="0" t="s">
        <v>289</v>
      </c>
    </row>
    <row r="5339" customFormat="false" ht="15" hidden="false" customHeight="false" outlineLevel="0" collapsed="false">
      <c r="A5339" s="0" t="s">
        <v>3020</v>
      </c>
      <c r="B5339" s="0" t="s">
        <v>289</v>
      </c>
      <c r="C5339" s="0" t="s">
        <v>325</v>
      </c>
      <c r="D5339" s="0" t="n">
        <v>20180824</v>
      </c>
      <c r="E5339" s="0" t="s">
        <v>3388</v>
      </c>
      <c r="F5339" s="0" t="n">
        <v>300000</v>
      </c>
      <c r="G5339" s="0" t="n">
        <v>97.464843</v>
      </c>
      <c r="H5339" s="0" t="n">
        <v>4.399544</v>
      </c>
      <c r="J5339" s="224" t="n">
        <f aca="false">ROUND(D5339/10000,0)</f>
        <v>2018</v>
      </c>
      <c r="K5339" s="224" t="n">
        <f aca="false">ROUND((D5339-J5339*10000)/100,0)</f>
        <v>8</v>
      </c>
      <c r="L5339" s="224" t="n">
        <f aca="false">D5339-J5339*10000-K5339*100</f>
        <v>24</v>
      </c>
      <c r="M5339" s="325" t="n">
        <f aca="false">DATE(J5339,K5339,L5339)</f>
        <v>43336</v>
      </c>
      <c r="N5339" s="222" t="n">
        <f aca="false">M5339+E5339</f>
        <v>43336.365</v>
      </c>
      <c r="O5339" s="0" t="n">
        <v>97.464843</v>
      </c>
      <c r="P5339" s="0" t="n">
        <v>4.399544</v>
      </c>
      <c r="Q5339" s="0" t="s">
        <v>289</v>
      </c>
    </row>
    <row r="5340" customFormat="false" ht="15" hidden="false" customHeight="false" outlineLevel="0" collapsed="false">
      <c r="A5340" s="0" t="s">
        <v>3020</v>
      </c>
      <c r="B5340" s="0" t="s">
        <v>289</v>
      </c>
      <c r="C5340" s="0" t="s">
        <v>325</v>
      </c>
      <c r="D5340" s="0" t="n">
        <v>20180824</v>
      </c>
      <c r="E5340" s="0" t="s">
        <v>3389</v>
      </c>
      <c r="F5340" s="0" t="n">
        <v>450000</v>
      </c>
      <c r="G5340" s="0" t="n">
        <v>97.25</v>
      </c>
      <c r="H5340" s="0" t="n">
        <v>4.438288</v>
      </c>
      <c r="J5340" s="224" t="n">
        <f aca="false">ROUND(D5340/10000,0)</f>
        <v>2018</v>
      </c>
      <c r="K5340" s="224" t="n">
        <f aca="false">ROUND((D5340-J5340*10000)/100,0)</f>
        <v>8</v>
      </c>
      <c r="L5340" s="224" t="n">
        <f aca="false">D5340-J5340*10000-K5340*100</f>
        <v>24</v>
      </c>
      <c r="M5340" s="325" t="n">
        <f aca="false">DATE(J5340,K5340,L5340)</f>
        <v>43336</v>
      </c>
      <c r="N5340" s="222" t="n">
        <f aca="false">M5340+E5340</f>
        <v>43336.4078703704</v>
      </c>
      <c r="O5340" s="0" t="n">
        <v>97.25</v>
      </c>
      <c r="P5340" s="0" t="n">
        <v>4.438288</v>
      </c>
      <c r="Q5340" s="0" t="s">
        <v>289</v>
      </c>
    </row>
    <row r="5341" customFormat="false" ht="15" hidden="false" customHeight="false" outlineLevel="0" collapsed="false">
      <c r="A5341" s="0" t="s">
        <v>3020</v>
      </c>
      <c r="B5341" s="0" t="s">
        <v>289</v>
      </c>
      <c r="C5341" s="0" t="s">
        <v>325</v>
      </c>
      <c r="D5341" s="0" t="n">
        <v>20180824</v>
      </c>
      <c r="E5341" s="0" t="s">
        <v>3389</v>
      </c>
      <c r="F5341" s="0" t="n">
        <v>25000</v>
      </c>
      <c r="G5341" s="0" t="n">
        <v>97.25</v>
      </c>
      <c r="H5341" s="0" t="n">
        <v>4.438288</v>
      </c>
      <c r="J5341" s="224" t="n">
        <f aca="false">ROUND(D5341/10000,0)</f>
        <v>2018</v>
      </c>
      <c r="K5341" s="224" t="n">
        <f aca="false">ROUND((D5341-J5341*10000)/100,0)</f>
        <v>8</v>
      </c>
      <c r="L5341" s="224" t="n">
        <f aca="false">D5341-J5341*10000-K5341*100</f>
        <v>24</v>
      </c>
      <c r="M5341" s="325" t="n">
        <f aca="false">DATE(J5341,K5341,L5341)</f>
        <v>43336</v>
      </c>
      <c r="N5341" s="222" t="n">
        <f aca="false">M5341+E5341</f>
        <v>43336.4078703704</v>
      </c>
      <c r="O5341" s="0" t="n">
        <v>97.25</v>
      </c>
      <c r="P5341" s="0" t="n">
        <v>4.438288</v>
      </c>
      <c r="Q5341" s="0" t="s">
        <v>289</v>
      </c>
    </row>
    <row r="5342" customFormat="false" ht="15" hidden="false" customHeight="false" outlineLevel="0" collapsed="false">
      <c r="A5342" s="0" t="s">
        <v>3020</v>
      </c>
      <c r="B5342" s="0" t="s">
        <v>289</v>
      </c>
      <c r="C5342" s="0" t="s">
        <v>325</v>
      </c>
      <c r="D5342" s="0" t="n">
        <v>20180824</v>
      </c>
      <c r="E5342" s="0" t="s">
        <v>3389</v>
      </c>
      <c r="F5342" s="0" t="n">
        <v>25000</v>
      </c>
      <c r="G5342" s="0" t="n">
        <v>97.25</v>
      </c>
      <c r="H5342" s="0" t="n">
        <v>4.438288</v>
      </c>
      <c r="J5342" s="224" t="n">
        <f aca="false">ROUND(D5342/10000,0)</f>
        <v>2018</v>
      </c>
      <c r="K5342" s="224" t="n">
        <f aca="false">ROUND((D5342-J5342*10000)/100,0)</f>
        <v>8</v>
      </c>
      <c r="L5342" s="224" t="n">
        <f aca="false">D5342-J5342*10000-K5342*100</f>
        <v>24</v>
      </c>
      <c r="M5342" s="325" t="n">
        <f aca="false">DATE(J5342,K5342,L5342)</f>
        <v>43336</v>
      </c>
      <c r="N5342" s="222" t="n">
        <f aca="false">M5342+E5342</f>
        <v>43336.4078703704</v>
      </c>
      <c r="O5342" s="0" t="n">
        <v>97.25</v>
      </c>
      <c r="P5342" s="0" t="n">
        <v>4.438288</v>
      </c>
      <c r="Q5342" s="0" t="s">
        <v>289</v>
      </c>
    </row>
    <row r="5343" customFormat="false" ht="15" hidden="false" customHeight="false" outlineLevel="0" collapsed="false">
      <c r="A5343" s="0" t="s">
        <v>3020</v>
      </c>
      <c r="B5343" s="0" t="s">
        <v>289</v>
      </c>
      <c r="C5343" s="0" t="s">
        <v>325</v>
      </c>
      <c r="D5343" s="0" t="n">
        <v>20180824</v>
      </c>
      <c r="E5343" s="0" t="s">
        <v>3389</v>
      </c>
      <c r="F5343" s="0" t="n">
        <v>50000</v>
      </c>
      <c r="G5343" s="0" t="n">
        <v>97.25</v>
      </c>
      <c r="H5343" s="0" t="n">
        <v>4.438288</v>
      </c>
      <c r="J5343" s="224" t="n">
        <f aca="false">ROUND(D5343/10000,0)</f>
        <v>2018</v>
      </c>
      <c r="K5343" s="224" t="n">
        <f aca="false">ROUND((D5343-J5343*10000)/100,0)</f>
        <v>8</v>
      </c>
      <c r="L5343" s="224" t="n">
        <f aca="false">D5343-J5343*10000-K5343*100</f>
        <v>24</v>
      </c>
      <c r="M5343" s="325" t="n">
        <f aca="false">DATE(J5343,K5343,L5343)</f>
        <v>43336</v>
      </c>
      <c r="N5343" s="222" t="n">
        <f aca="false">M5343+E5343</f>
        <v>43336.4078703704</v>
      </c>
      <c r="O5343" s="0" t="n">
        <v>97.25</v>
      </c>
      <c r="P5343" s="0" t="n">
        <v>4.438288</v>
      </c>
      <c r="Q5343" s="0" t="s">
        <v>289</v>
      </c>
    </row>
    <row r="5344" customFormat="false" ht="15" hidden="false" customHeight="false" outlineLevel="0" collapsed="false">
      <c r="A5344" s="0" t="s">
        <v>3020</v>
      </c>
      <c r="B5344" s="0" t="s">
        <v>289</v>
      </c>
      <c r="C5344" s="0" t="s">
        <v>325</v>
      </c>
      <c r="D5344" s="0" t="n">
        <v>20180824</v>
      </c>
      <c r="E5344" s="0" t="s">
        <v>3389</v>
      </c>
      <c r="F5344" s="0" t="n">
        <v>25000</v>
      </c>
      <c r="G5344" s="0" t="n">
        <v>97.25</v>
      </c>
      <c r="H5344" s="0" t="n">
        <v>4.438288</v>
      </c>
      <c r="J5344" s="224" t="n">
        <f aca="false">ROUND(D5344/10000,0)</f>
        <v>2018</v>
      </c>
      <c r="K5344" s="224" t="n">
        <f aca="false">ROUND((D5344-J5344*10000)/100,0)</f>
        <v>8</v>
      </c>
      <c r="L5344" s="224" t="n">
        <f aca="false">D5344-J5344*10000-K5344*100</f>
        <v>24</v>
      </c>
      <c r="M5344" s="325" t="n">
        <f aca="false">DATE(J5344,K5344,L5344)</f>
        <v>43336</v>
      </c>
      <c r="N5344" s="222" t="n">
        <f aca="false">M5344+E5344</f>
        <v>43336.4078703704</v>
      </c>
      <c r="O5344" s="0" t="n">
        <v>97.25</v>
      </c>
      <c r="P5344" s="0" t="n">
        <v>4.438288</v>
      </c>
      <c r="Q5344" s="0" t="s">
        <v>289</v>
      </c>
    </row>
    <row r="5345" customFormat="false" ht="15" hidden="false" customHeight="false" outlineLevel="0" collapsed="false">
      <c r="A5345" s="0" t="s">
        <v>3020</v>
      </c>
      <c r="B5345" s="0" t="s">
        <v>289</v>
      </c>
      <c r="C5345" s="0" t="s">
        <v>325</v>
      </c>
      <c r="D5345" s="0" t="n">
        <v>20180824</v>
      </c>
      <c r="E5345" s="0" t="s">
        <v>3389</v>
      </c>
      <c r="F5345" s="0" t="n">
        <v>25000</v>
      </c>
      <c r="G5345" s="0" t="n">
        <v>97.25</v>
      </c>
      <c r="H5345" s="0" t="n">
        <v>4.438288</v>
      </c>
      <c r="J5345" s="224" t="n">
        <f aca="false">ROUND(D5345/10000,0)</f>
        <v>2018</v>
      </c>
      <c r="K5345" s="224" t="n">
        <f aca="false">ROUND((D5345-J5345*10000)/100,0)</f>
        <v>8</v>
      </c>
      <c r="L5345" s="224" t="n">
        <f aca="false">D5345-J5345*10000-K5345*100</f>
        <v>24</v>
      </c>
      <c r="M5345" s="325" t="n">
        <f aca="false">DATE(J5345,K5345,L5345)</f>
        <v>43336</v>
      </c>
      <c r="N5345" s="222" t="n">
        <f aca="false">M5345+E5345</f>
        <v>43336.4078703704</v>
      </c>
      <c r="O5345" s="0" t="n">
        <v>97.25</v>
      </c>
      <c r="P5345" s="0" t="n">
        <v>4.438288</v>
      </c>
      <c r="Q5345" s="0" t="s">
        <v>289</v>
      </c>
    </row>
    <row r="5346" customFormat="false" ht="15" hidden="false" customHeight="false" outlineLevel="0" collapsed="false">
      <c r="A5346" s="0" t="s">
        <v>3020</v>
      </c>
      <c r="B5346" s="0" t="s">
        <v>289</v>
      </c>
      <c r="C5346" s="0" t="s">
        <v>325</v>
      </c>
      <c r="D5346" s="0" t="n">
        <v>20180824</v>
      </c>
      <c r="E5346" s="0" t="s">
        <v>3389</v>
      </c>
      <c r="F5346" s="0" t="n">
        <v>25000</v>
      </c>
      <c r="G5346" s="0" t="n">
        <v>97.25</v>
      </c>
      <c r="H5346" s="0" t="n">
        <v>4.438288</v>
      </c>
      <c r="J5346" s="224" t="n">
        <f aca="false">ROUND(D5346/10000,0)</f>
        <v>2018</v>
      </c>
      <c r="K5346" s="224" t="n">
        <f aca="false">ROUND((D5346-J5346*10000)/100,0)</f>
        <v>8</v>
      </c>
      <c r="L5346" s="224" t="n">
        <f aca="false">D5346-J5346*10000-K5346*100</f>
        <v>24</v>
      </c>
      <c r="M5346" s="325" t="n">
        <f aca="false">DATE(J5346,K5346,L5346)</f>
        <v>43336</v>
      </c>
      <c r="N5346" s="222" t="n">
        <f aca="false">M5346+E5346</f>
        <v>43336.4078703704</v>
      </c>
      <c r="O5346" s="0" t="n">
        <v>97.25</v>
      </c>
      <c r="P5346" s="0" t="n">
        <v>4.438288</v>
      </c>
      <c r="Q5346" s="0" t="s">
        <v>289</v>
      </c>
    </row>
    <row r="5347" customFormat="false" ht="15" hidden="false" customHeight="false" outlineLevel="0" collapsed="false">
      <c r="A5347" s="0" t="s">
        <v>3020</v>
      </c>
      <c r="B5347" s="0" t="s">
        <v>289</v>
      </c>
      <c r="C5347" s="0" t="s">
        <v>325</v>
      </c>
      <c r="D5347" s="0" t="n">
        <v>20180824</v>
      </c>
      <c r="E5347" s="0" t="s">
        <v>3389</v>
      </c>
      <c r="F5347" s="0" t="n">
        <v>25000</v>
      </c>
      <c r="G5347" s="0" t="n">
        <v>97.25</v>
      </c>
      <c r="H5347" s="0" t="n">
        <v>4.438288</v>
      </c>
      <c r="J5347" s="224" t="n">
        <f aca="false">ROUND(D5347/10000,0)</f>
        <v>2018</v>
      </c>
      <c r="K5347" s="224" t="n">
        <f aca="false">ROUND((D5347-J5347*10000)/100,0)</f>
        <v>8</v>
      </c>
      <c r="L5347" s="224" t="n">
        <f aca="false">D5347-J5347*10000-K5347*100</f>
        <v>24</v>
      </c>
      <c r="M5347" s="325" t="n">
        <f aca="false">DATE(J5347,K5347,L5347)</f>
        <v>43336</v>
      </c>
      <c r="N5347" s="222" t="n">
        <f aca="false">M5347+E5347</f>
        <v>43336.4078703704</v>
      </c>
      <c r="O5347" s="0" t="n">
        <v>97.25</v>
      </c>
      <c r="P5347" s="0" t="n">
        <v>4.438288</v>
      </c>
      <c r="Q5347" s="0" t="s">
        <v>289</v>
      </c>
    </row>
    <row r="5348" customFormat="false" ht="15" hidden="false" customHeight="false" outlineLevel="0" collapsed="false">
      <c r="A5348" s="0" t="s">
        <v>3020</v>
      </c>
      <c r="B5348" s="0" t="s">
        <v>289</v>
      </c>
      <c r="C5348" s="0" t="s">
        <v>325</v>
      </c>
      <c r="D5348" s="0" t="n">
        <v>20180824</v>
      </c>
      <c r="E5348" s="0" t="s">
        <v>3389</v>
      </c>
      <c r="F5348" s="0" t="n">
        <v>25000</v>
      </c>
      <c r="G5348" s="0" t="n">
        <v>97.25</v>
      </c>
      <c r="H5348" s="0" t="n">
        <v>4.438288</v>
      </c>
      <c r="J5348" s="224" t="n">
        <f aca="false">ROUND(D5348/10000,0)</f>
        <v>2018</v>
      </c>
      <c r="K5348" s="224" t="n">
        <f aca="false">ROUND((D5348-J5348*10000)/100,0)</f>
        <v>8</v>
      </c>
      <c r="L5348" s="224" t="n">
        <f aca="false">D5348-J5348*10000-K5348*100</f>
        <v>24</v>
      </c>
      <c r="M5348" s="325" t="n">
        <f aca="false">DATE(J5348,K5348,L5348)</f>
        <v>43336</v>
      </c>
      <c r="N5348" s="222" t="n">
        <f aca="false">M5348+E5348</f>
        <v>43336.4078703704</v>
      </c>
      <c r="O5348" s="0" t="n">
        <v>97.25</v>
      </c>
      <c r="P5348" s="0" t="n">
        <v>4.438288</v>
      </c>
      <c r="Q5348" s="0" t="s">
        <v>289</v>
      </c>
    </row>
    <row r="5349" customFormat="false" ht="15" hidden="false" customHeight="false" outlineLevel="0" collapsed="false">
      <c r="A5349" s="0" t="s">
        <v>3020</v>
      </c>
      <c r="B5349" s="0" t="s">
        <v>289</v>
      </c>
      <c r="C5349" s="0" t="s">
        <v>325</v>
      </c>
      <c r="D5349" s="0" t="n">
        <v>20180824</v>
      </c>
      <c r="E5349" s="0" t="s">
        <v>3389</v>
      </c>
      <c r="F5349" s="0" t="n">
        <v>25000</v>
      </c>
      <c r="G5349" s="0" t="n">
        <v>97.25</v>
      </c>
      <c r="H5349" s="0" t="n">
        <v>4.438288</v>
      </c>
      <c r="J5349" s="224" t="n">
        <f aca="false">ROUND(D5349/10000,0)</f>
        <v>2018</v>
      </c>
      <c r="K5349" s="224" t="n">
        <f aca="false">ROUND((D5349-J5349*10000)/100,0)</f>
        <v>8</v>
      </c>
      <c r="L5349" s="224" t="n">
        <f aca="false">D5349-J5349*10000-K5349*100</f>
        <v>24</v>
      </c>
      <c r="M5349" s="325" t="n">
        <f aca="false">DATE(J5349,K5349,L5349)</f>
        <v>43336</v>
      </c>
      <c r="N5349" s="222" t="n">
        <f aca="false">M5349+E5349</f>
        <v>43336.4078703704</v>
      </c>
      <c r="O5349" s="0" t="n">
        <v>97.25</v>
      </c>
      <c r="P5349" s="0" t="n">
        <v>4.438288</v>
      </c>
      <c r="Q5349" s="0" t="s">
        <v>289</v>
      </c>
    </row>
    <row r="5350" customFormat="false" ht="15" hidden="false" customHeight="false" outlineLevel="0" collapsed="false">
      <c r="A5350" s="0" t="s">
        <v>3020</v>
      </c>
      <c r="B5350" s="0" t="s">
        <v>289</v>
      </c>
      <c r="C5350" s="0" t="s">
        <v>325</v>
      </c>
      <c r="D5350" s="0" t="n">
        <v>20180824</v>
      </c>
      <c r="E5350" s="0" t="s">
        <v>3389</v>
      </c>
      <c r="F5350" s="0" t="n">
        <v>25000</v>
      </c>
      <c r="G5350" s="0" t="n">
        <v>97.25</v>
      </c>
      <c r="H5350" s="0" t="n">
        <v>4.438288</v>
      </c>
      <c r="J5350" s="224" t="n">
        <f aca="false">ROUND(D5350/10000,0)</f>
        <v>2018</v>
      </c>
      <c r="K5350" s="224" t="n">
        <f aca="false">ROUND((D5350-J5350*10000)/100,0)</f>
        <v>8</v>
      </c>
      <c r="L5350" s="224" t="n">
        <f aca="false">D5350-J5350*10000-K5350*100</f>
        <v>24</v>
      </c>
      <c r="M5350" s="325" t="n">
        <f aca="false">DATE(J5350,K5350,L5350)</f>
        <v>43336</v>
      </c>
      <c r="N5350" s="222" t="n">
        <f aca="false">M5350+E5350</f>
        <v>43336.4078703704</v>
      </c>
      <c r="O5350" s="0" t="n">
        <v>97.25</v>
      </c>
      <c r="P5350" s="0" t="n">
        <v>4.438288</v>
      </c>
      <c r="Q5350" s="0" t="s">
        <v>289</v>
      </c>
    </row>
    <row r="5351" customFormat="false" ht="15" hidden="false" customHeight="false" outlineLevel="0" collapsed="false">
      <c r="A5351" s="0" t="s">
        <v>3020</v>
      </c>
      <c r="B5351" s="0" t="s">
        <v>289</v>
      </c>
      <c r="C5351" s="0" t="s">
        <v>325</v>
      </c>
      <c r="D5351" s="0" t="n">
        <v>20180824</v>
      </c>
      <c r="E5351" s="0" t="s">
        <v>3389</v>
      </c>
      <c r="F5351" s="0" t="n">
        <v>25000</v>
      </c>
      <c r="G5351" s="0" t="n">
        <v>97.25</v>
      </c>
      <c r="H5351" s="0" t="n">
        <v>4.438288</v>
      </c>
      <c r="J5351" s="224" t="n">
        <f aca="false">ROUND(D5351/10000,0)</f>
        <v>2018</v>
      </c>
      <c r="K5351" s="224" t="n">
        <f aca="false">ROUND((D5351-J5351*10000)/100,0)</f>
        <v>8</v>
      </c>
      <c r="L5351" s="224" t="n">
        <f aca="false">D5351-J5351*10000-K5351*100</f>
        <v>24</v>
      </c>
      <c r="M5351" s="325" t="n">
        <f aca="false">DATE(J5351,K5351,L5351)</f>
        <v>43336</v>
      </c>
      <c r="N5351" s="222" t="n">
        <f aca="false">M5351+E5351</f>
        <v>43336.4078703704</v>
      </c>
      <c r="O5351" s="0" t="n">
        <v>97.25</v>
      </c>
      <c r="P5351" s="0" t="n">
        <v>4.438288</v>
      </c>
      <c r="Q5351" s="0" t="s">
        <v>289</v>
      </c>
    </row>
    <row r="5352" customFormat="false" ht="15" hidden="false" customHeight="false" outlineLevel="0" collapsed="false">
      <c r="A5352" s="0" t="s">
        <v>3020</v>
      </c>
      <c r="B5352" s="0" t="s">
        <v>289</v>
      </c>
      <c r="C5352" s="0" t="s">
        <v>325</v>
      </c>
      <c r="D5352" s="0" t="n">
        <v>20180824</v>
      </c>
      <c r="E5352" s="0" t="s">
        <v>3389</v>
      </c>
      <c r="F5352" s="0" t="n">
        <v>25000</v>
      </c>
      <c r="G5352" s="0" t="n">
        <v>97.25</v>
      </c>
      <c r="H5352" s="0" t="n">
        <v>4.438288</v>
      </c>
      <c r="J5352" s="224" t="n">
        <f aca="false">ROUND(D5352/10000,0)</f>
        <v>2018</v>
      </c>
      <c r="K5352" s="224" t="n">
        <f aca="false">ROUND((D5352-J5352*10000)/100,0)</f>
        <v>8</v>
      </c>
      <c r="L5352" s="224" t="n">
        <f aca="false">D5352-J5352*10000-K5352*100</f>
        <v>24</v>
      </c>
      <c r="M5352" s="325" t="n">
        <f aca="false">DATE(J5352,K5352,L5352)</f>
        <v>43336</v>
      </c>
      <c r="N5352" s="222" t="n">
        <f aca="false">M5352+E5352</f>
        <v>43336.4078703704</v>
      </c>
      <c r="O5352" s="0" t="n">
        <v>97.25</v>
      </c>
      <c r="P5352" s="0" t="n">
        <v>4.438288</v>
      </c>
      <c r="Q5352" s="0" t="s">
        <v>289</v>
      </c>
    </row>
    <row r="5353" customFormat="false" ht="15" hidden="false" customHeight="false" outlineLevel="0" collapsed="false">
      <c r="A5353" s="0" t="s">
        <v>3020</v>
      </c>
      <c r="B5353" s="0" t="s">
        <v>289</v>
      </c>
      <c r="C5353" s="0" t="s">
        <v>325</v>
      </c>
      <c r="D5353" s="0" t="n">
        <v>20180824</v>
      </c>
      <c r="E5353" s="0" t="s">
        <v>3389</v>
      </c>
      <c r="F5353" s="0" t="n">
        <v>25000</v>
      </c>
      <c r="G5353" s="0" t="n">
        <v>97.25</v>
      </c>
      <c r="H5353" s="0" t="n">
        <v>4.438288</v>
      </c>
      <c r="J5353" s="224" t="n">
        <f aca="false">ROUND(D5353/10000,0)</f>
        <v>2018</v>
      </c>
      <c r="K5353" s="224" t="n">
        <f aca="false">ROUND((D5353-J5353*10000)/100,0)</f>
        <v>8</v>
      </c>
      <c r="L5353" s="224" t="n">
        <f aca="false">D5353-J5353*10000-K5353*100</f>
        <v>24</v>
      </c>
      <c r="M5353" s="325" t="n">
        <f aca="false">DATE(J5353,K5353,L5353)</f>
        <v>43336</v>
      </c>
      <c r="N5353" s="222" t="n">
        <f aca="false">M5353+E5353</f>
        <v>43336.4078703704</v>
      </c>
      <c r="O5353" s="0" t="n">
        <v>97.25</v>
      </c>
      <c r="P5353" s="0" t="n">
        <v>4.438288</v>
      </c>
      <c r="Q5353" s="0" t="s">
        <v>289</v>
      </c>
    </row>
    <row r="5354" customFormat="false" ht="15" hidden="false" customHeight="false" outlineLevel="0" collapsed="false">
      <c r="A5354" s="0" t="s">
        <v>3020</v>
      </c>
      <c r="B5354" s="0" t="s">
        <v>289</v>
      </c>
      <c r="C5354" s="0" t="s">
        <v>325</v>
      </c>
      <c r="D5354" s="0" t="n">
        <v>20180824</v>
      </c>
      <c r="E5354" s="0" t="s">
        <v>3389</v>
      </c>
      <c r="F5354" s="0" t="n">
        <v>25000</v>
      </c>
      <c r="G5354" s="0" t="n">
        <v>97.25</v>
      </c>
      <c r="H5354" s="0" t="n">
        <v>4.438288</v>
      </c>
      <c r="J5354" s="224" t="n">
        <f aca="false">ROUND(D5354/10000,0)</f>
        <v>2018</v>
      </c>
      <c r="K5354" s="224" t="n">
        <f aca="false">ROUND((D5354-J5354*10000)/100,0)</f>
        <v>8</v>
      </c>
      <c r="L5354" s="224" t="n">
        <f aca="false">D5354-J5354*10000-K5354*100</f>
        <v>24</v>
      </c>
      <c r="M5354" s="325" t="n">
        <f aca="false">DATE(J5354,K5354,L5354)</f>
        <v>43336</v>
      </c>
      <c r="N5354" s="222" t="n">
        <f aca="false">M5354+E5354</f>
        <v>43336.4078703704</v>
      </c>
      <c r="O5354" s="0" t="n">
        <v>97.25</v>
      </c>
      <c r="P5354" s="0" t="n">
        <v>4.438288</v>
      </c>
      <c r="Q5354" s="0" t="s">
        <v>289</v>
      </c>
    </row>
    <row r="5355" customFormat="false" ht="15" hidden="false" customHeight="false" outlineLevel="0" collapsed="false">
      <c r="A5355" s="0" t="s">
        <v>3020</v>
      </c>
      <c r="B5355" s="0" t="s">
        <v>289</v>
      </c>
      <c r="C5355" s="0" t="s">
        <v>325</v>
      </c>
      <c r="D5355" s="0" t="n">
        <v>20180824</v>
      </c>
      <c r="E5355" s="0" t="s">
        <v>3389</v>
      </c>
      <c r="F5355" s="0" t="n">
        <v>25000</v>
      </c>
      <c r="G5355" s="0" t="n">
        <v>97.25</v>
      </c>
      <c r="H5355" s="0" t="n">
        <v>4.438288</v>
      </c>
      <c r="J5355" s="224" t="n">
        <f aca="false">ROUND(D5355/10000,0)</f>
        <v>2018</v>
      </c>
      <c r="K5355" s="224" t="n">
        <f aca="false">ROUND((D5355-J5355*10000)/100,0)</f>
        <v>8</v>
      </c>
      <c r="L5355" s="224" t="n">
        <f aca="false">D5355-J5355*10000-K5355*100</f>
        <v>24</v>
      </c>
      <c r="M5355" s="325" t="n">
        <f aca="false">DATE(J5355,K5355,L5355)</f>
        <v>43336</v>
      </c>
      <c r="N5355" s="222" t="n">
        <f aca="false">M5355+E5355</f>
        <v>43336.4078703704</v>
      </c>
      <c r="O5355" s="0" t="n">
        <v>97.25</v>
      </c>
      <c r="P5355" s="0" t="n">
        <v>4.438288</v>
      </c>
      <c r="Q5355" s="0" t="s">
        <v>289</v>
      </c>
    </row>
    <row r="5356" customFormat="false" ht="15" hidden="false" customHeight="false" outlineLevel="0" collapsed="false">
      <c r="A5356" s="0" t="s">
        <v>3020</v>
      </c>
      <c r="B5356" s="0" t="s">
        <v>289</v>
      </c>
      <c r="C5356" s="0" t="s">
        <v>325</v>
      </c>
      <c r="D5356" s="0" t="n">
        <v>20180824</v>
      </c>
      <c r="E5356" s="0" t="s">
        <v>3389</v>
      </c>
      <c r="F5356" s="0" t="n">
        <v>25000</v>
      </c>
      <c r="G5356" s="0" t="n">
        <v>97.25</v>
      </c>
      <c r="H5356" s="0" t="n">
        <v>4.438288</v>
      </c>
      <c r="J5356" s="224" t="n">
        <f aca="false">ROUND(D5356/10000,0)</f>
        <v>2018</v>
      </c>
      <c r="K5356" s="224" t="n">
        <f aca="false">ROUND((D5356-J5356*10000)/100,0)</f>
        <v>8</v>
      </c>
      <c r="L5356" s="224" t="n">
        <f aca="false">D5356-J5356*10000-K5356*100</f>
        <v>24</v>
      </c>
      <c r="M5356" s="325" t="n">
        <f aca="false">DATE(J5356,K5356,L5356)</f>
        <v>43336</v>
      </c>
      <c r="N5356" s="222" t="n">
        <f aca="false">M5356+E5356</f>
        <v>43336.4078703704</v>
      </c>
      <c r="O5356" s="0" t="n">
        <v>97.25</v>
      </c>
      <c r="P5356" s="0" t="n">
        <v>4.438288</v>
      </c>
      <c r="Q5356" s="0" t="s">
        <v>289</v>
      </c>
    </row>
    <row r="5357" customFormat="false" ht="15" hidden="false" customHeight="false" outlineLevel="0" collapsed="false">
      <c r="A5357" s="0" t="s">
        <v>3020</v>
      </c>
      <c r="B5357" s="0" t="s">
        <v>289</v>
      </c>
      <c r="C5357" s="0" t="s">
        <v>325</v>
      </c>
      <c r="D5357" s="0" t="n">
        <v>20180824</v>
      </c>
      <c r="E5357" s="0" t="s">
        <v>3389</v>
      </c>
      <c r="F5357" s="0" t="n">
        <v>25000</v>
      </c>
      <c r="G5357" s="0" t="n">
        <v>97.25</v>
      </c>
      <c r="H5357" s="0" t="n">
        <v>4.438288</v>
      </c>
      <c r="J5357" s="224" t="n">
        <f aca="false">ROUND(D5357/10000,0)</f>
        <v>2018</v>
      </c>
      <c r="K5357" s="224" t="n">
        <f aca="false">ROUND((D5357-J5357*10000)/100,0)</f>
        <v>8</v>
      </c>
      <c r="L5357" s="224" t="n">
        <f aca="false">D5357-J5357*10000-K5357*100</f>
        <v>24</v>
      </c>
      <c r="M5357" s="325" t="n">
        <f aca="false">DATE(J5357,K5357,L5357)</f>
        <v>43336</v>
      </c>
      <c r="N5357" s="222" t="n">
        <f aca="false">M5357+E5357</f>
        <v>43336.4078703704</v>
      </c>
      <c r="O5357" s="0" t="n">
        <v>97.25</v>
      </c>
      <c r="P5357" s="0" t="n">
        <v>4.438288</v>
      </c>
      <c r="Q5357" s="0" t="s">
        <v>289</v>
      </c>
    </row>
    <row r="5358" customFormat="false" ht="15" hidden="false" customHeight="false" outlineLevel="0" collapsed="false">
      <c r="A5358" s="0" t="s">
        <v>3020</v>
      </c>
      <c r="B5358" s="0" t="s">
        <v>289</v>
      </c>
      <c r="C5358" s="0" t="s">
        <v>325</v>
      </c>
      <c r="D5358" s="0" t="n">
        <v>20180824</v>
      </c>
      <c r="E5358" s="0" t="s">
        <v>3390</v>
      </c>
      <c r="F5358" s="0" t="n">
        <v>4000</v>
      </c>
      <c r="G5358" s="0" t="n">
        <v>97.503</v>
      </c>
      <c r="H5358" s="0" t="n">
        <v>4.392673</v>
      </c>
      <c r="J5358" s="224" t="n">
        <f aca="false">ROUND(D5358/10000,0)</f>
        <v>2018</v>
      </c>
      <c r="K5358" s="224" t="n">
        <f aca="false">ROUND((D5358-J5358*10000)/100,0)</f>
        <v>8</v>
      </c>
      <c r="L5358" s="224" t="n">
        <f aca="false">D5358-J5358*10000-K5358*100</f>
        <v>24</v>
      </c>
      <c r="M5358" s="325" t="n">
        <f aca="false">DATE(J5358,K5358,L5358)</f>
        <v>43336</v>
      </c>
      <c r="N5358" s="222" t="n">
        <f aca="false">M5358+E5358</f>
        <v>43336.4198958333</v>
      </c>
      <c r="O5358" s="0" t="n">
        <v>97.503</v>
      </c>
      <c r="P5358" s="0" t="n">
        <v>4.392673</v>
      </c>
      <c r="Q5358" s="0" t="s">
        <v>289</v>
      </c>
    </row>
    <row r="5359" customFormat="false" ht="15" hidden="false" customHeight="false" outlineLevel="0" collapsed="false">
      <c r="A5359" s="0" t="s">
        <v>3020</v>
      </c>
      <c r="B5359" s="0" t="s">
        <v>289</v>
      </c>
      <c r="C5359" s="0" t="s">
        <v>325</v>
      </c>
      <c r="D5359" s="0" t="n">
        <v>20180824</v>
      </c>
      <c r="E5359" s="0" t="s">
        <v>3058</v>
      </c>
      <c r="F5359" s="0" t="n">
        <v>10000</v>
      </c>
      <c r="G5359" s="0" t="n">
        <v>98.29</v>
      </c>
      <c r="H5359" s="0" t="n">
        <v>4.251653</v>
      </c>
      <c r="J5359" s="224" t="n">
        <f aca="false">ROUND(D5359/10000,0)</f>
        <v>2018</v>
      </c>
      <c r="K5359" s="224" t="n">
        <f aca="false">ROUND((D5359-J5359*10000)/100,0)</f>
        <v>8</v>
      </c>
      <c r="L5359" s="224" t="n">
        <f aca="false">D5359-J5359*10000-K5359*100</f>
        <v>24</v>
      </c>
      <c r="M5359" s="325" t="n">
        <f aca="false">DATE(J5359,K5359,L5359)</f>
        <v>43336</v>
      </c>
      <c r="N5359" s="222" t="n">
        <f aca="false">M5359+E5359</f>
        <v>43336.4479166667</v>
      </c>
      <c r="O5359" s="0" t="n">
        <v>98.29</v>
      </c>
      <c r="P5359" s="0" t="n">
        <v>4.251653</v>
      </c>
      <c r="Q5359" s="0" t="s">
        <v>289</v>
      </c>
    </row>
    <row r="5360" customFormat="false" ht="15" hidden="false" customHeight="false" outlineLevel="0" collapsed="false">
      <c r="A5360" s="0" t="s">
        <v>3020</v>
      </c>
      <c r="B5360" s="0" t="s">
        <v>289</v>
      </c>
      <c r="C5360" s="0" t="s">
        <v>325</v>
      </c>
      <c r="D5360" s="0" t="n">
        <v>20180824</v>
      </c>
      <c r="E5360" s="0" t="s">
        <v>1964</v>
      </c>
      <c r="F5360" s="0" t="n">
        <v>10000</v>
      </c>
      <c r="G5360" s="0" t="n">
        <v>98.29</v>
      </c>
      <c r="H5360" s="0" t="n">
        <v>4.251653</v>
      </c>
      <c r="J5360" s="224" t="n">
        <f aca="false">ROUND(D5360/10000,0)</f>
        <v>2018</v>
      </c>
      <c r="K5360" s="224" t="n">
        <f aca="false">ROUND((D5360-J5360*10000)/100,0)</f>
        <v>8</v>
      </c>
      <c r="L5360" s="224" t="n">
        <f aca="false">D5360-J5360*10000-K5360*100</f>
        <v>24</v>
      </c>
      <c r="M5360" s="325" t="n">
        <f aca="false">DATE(J5360,K5360,L5360)</f>
        <v>43336</v>
      </c>
      <c r="N5360" s="222" t="n">
        <f aca="false">M5360+E5360</f>
        <v>43336.4525462963</v>
      </c>
      <c r="O5360" s="0" t="n">
        <v>98.29</v>
      </c>
      <c r="P5360" s="0" t="n">
        <v>4.251653</v>
      </c>
      <c r="Q5360" s="0" t="s">
        <v>289</v>
      </c>
    </row>
    <row r="5361" customFormat="false" ht="15" hidden="false" customHeight="false" outlineLevel="0" collapsed="false">
      <c r="A5361" s="0" t="s">
        <v>3020</v>
      </c>
      <c r="B5361" s="0" t="s">
        <v>289</v>
      </c>
      <c r="C5361" s="0" t="s">
        <v>325</v>
      </c>
      <c r="D5361" s="0" t="n">
        <v>20180824</v>
      </c>
      <c r="E5361" s="0" t="s">
        <v>3391</v>
      </c>
      <c r="F5361" s="0" t="n">
        <v>20000</v>
      </c>
      <c r="G5361" s="0" t="n">
        <v>98.856</v>
      </c>
      <c r="H5361" s="0" t="n">
        <v>4.151042</v>
      </c>
      <c r="J5361" s="224" t="n">
        <f aca="false">ROUND(D5361/10000,0)</f>
        <v>2018</v>
      </c>
      <c r="K5361" s="224" t="n">
        <f aca="false">ROUND((D5361-J5361*10000)/100,0)</f>
        <v>8</v>
      </c>
      <c r="L5361" s="224" t="n">
        <f aca="false">D5361-J5361*10000-K5361*100</f>
        <v>24</v>
      </c>
      <c r="M5361" s="325" t="n">
        <f aca="false">DATE(J5361,K5361,L5361)</f>
        <v>43336</v>
      </c>
      <c r="N5361" s="222" t="n">
        <f aca="false">M5361+E5361</f>
        <v>43336.4580902778</v>
      </c>
      <c r="O5361" s="0" t="n">
        <v>98.856</v>
      </c>
      <c r="P5361" s="0" t="n">
        <v>4.151042</v>
      </c>
      <c r="Q5361" s="0" t="s">
        <v>289</v>
      </c>
    </row>
    <row r="5362" customFormat="false" ht="15" hidden="false" customHeight="false" outlineLevel="0" collapsed="false">
      <c r="A5362" s="0" t="s">
        <v>3020</v>
      </c>
      <c r="B5362" s="0" t="s">
        <v>289</v>
      </c>
      <c r="C5362" s="0" t="s">
        <v>325</v>
      </c>
      <c r="D5362" s="0" t="n">
        <v>20180824</v>
      </c>
      <c r="E5362" s="0" t="s">
        <v>3391</v>
      </c>
      <c r="F5362" s="0" t="n">
        <v>20000</v>
      </c>
      <c r="G5362" s="0" t="n">
        <v>97.563</v>
      </c>
      <c r="H5362" s="0" t="n">
        <v>4.381875</v>
      </c>
      <c r="J5362" s="224" t="n">
        <f aca="false">ROUND(D5362/10000,0)</f>
        <v>2018</v>
      </c>
      <c r="K5362" s="224" t="n">
        <f aca="false">ROUND((D5362-J5362*10000)/100,0)</f>
        <v>8</v>
      </c>
      <c r="L5362" s="224" t="n">
        <f aca="false">D5362-J5362*10000-K5362*100</f>
        <v>24</v>
      </c>
      <c r="M5362" s="325" t="n">
        <f aca="false">DATE(J5362,K5362,L5362)</f>
        <v>43336</v>
      </c>
      <c r="N5362" s="222" t="n">
        <f aca="false">M5362+E5362</f>
        <v>43336.4580902778</v>
      </c>
      <c r="O5362" s="0" t="n">
        <v>97.563</v>
      </c>
      <c r="P5362" s="0" t="n">
        <v>4.381875</v>
      </c>
      <c r="Q5362" s="0" t="s">
        <v>289</v>
      </c>
    </row>
    <row r="5363" customFormat="false" ht="15" hidden="false" customHeight="false" outlineLevel="0" collapsed="false">
      <c r="A5363" s="0" t="s">
        <v>3020</v>
      </c>
      <c r="B5363" s="0" t="s">
        <v>289</v>
      </c>
      <c r="C5363" s="0" t="s">
        <v>325</v>
      </c>
      <c r="D5363" s="0" t="n">
        <v>20180824</v>
      </c>
      <c r="E5363" s="0" t="s">
        <v>1780</v>
      </c>
      <c r="F5363" s="0" t="n">
        <v>20000</v>
      </c>
      <c r="G5363" s="0" t="n">
        <v>97.563</v>
      </c>
      <c r="H5363" s="0" t="n">
        <v>4.381875</v>
      </c>
      <c r="J5363" s="224" t="n">
        <f aca="false">ROUND(D5363/10000,0)</f>
        <v>2018</v>
      </c>
      <c r="K5363" s="224" t="n">
        <f aca="false">ROUND((D5363-J5363*10000)/100,0)</f>
        <v>8</v>
      </c>
      <c r="L5363" s="224" t="n">
        <f aca="false">D5363-J5363*10000-K5363*100</f>
        <v>24</v>
      </c>
      <c r="M5363" s="325" t="n">
        <f aca="false">DATE(J5363,K5363,L5363)</f>
        <v>43336</v>
      </c>
      <c r="N5363" s="222" t="n">
        <f aca="false">M5363+E5363</f>
        <v>43336.4581481482</v>
      </c>
      <c r="O5363" s="0" t="n">
        <v>97.563</v>
      </c>
      <c r="P5363" s="0" t="n">
        <v>4.381875</v>
      </c>
      <c r="Q5363" s="0" t="s">
        <v>289</v>
      </c>
    </row>
    <row r="5364" customFormat="false" ht="15" hidden="false" customHeight="false" outlineLevel="0" collapsed="false">
      <c r="A5364" s="0" t="s">
        <v>3020</v>
      </c>
      <c r="B5364" s="0" t="s">
        <v>289</v>
      </c>
      <c r="C5364" s="0" t="s">
        <v>325</v>
      </c>
      <c r="D5364" s="0" t="n">
        <v>20180824</v>
      </c>
      <c r="E5364" s="0" t="s">
        <v>3392</v>
      </c>
      <c r="F5364" s="0" t="n">
        <v>54000</v>
      </c>
      <c r="G5364" s="0" t="n">
        <v>97.51</v>
      </c>
      <c r="H5364" s="0" t="n">
        <v>4.391413</v>
      </c>
      <c r="J5364" s="224" t="n">
        <f aca="false">ROUND(D5364/10000,0)</f>
        <v>2018</v>
      </c>
      <c r="K5364" s="224" t="n">
        <f aca="false">ROUND((D5364-J5364*10000)/100,0)</f>
        <v>8</v>
      </c>
      <c r="L5364" s="224" t="n">
        <f aca="false">D5364-J5364*10000-K5364*100</f>
        <v>24</v>
      </c>
      <c r="M5364" s="325" t="n">
        <f aca="false">DATE(J5364,K5364,L5364)</f>
        <v>43336</v>
      </c>
      <c r="N5364" s="222" t="n">
        <f aca="false">M5364+E5364</f>
        <v>43336.4592013889</v>
      </c>
      <c r="O5364" s="0" t="n">
        <v>97.51</v>
      </c>
      <c r="P5364" s="0" t="n">
        <v>4.391413</v>
      </c>
      <c r="Q5364" s="0" t="s">
        <v>289</v>
      </c>
    </row>
    <row r="5365" customFormat="false" ht="15" hidden="false" customHeight="false" outlineLevel="0" collapsed="false">
      <c r="A5365" s="0" t="s">
        <v>3020</v>
      </c>
      <c r="B5365" s="0" t="s">
        <v>289</v>
      </c>
      <c r="C5365" s="0" t="s">
        <v>325</v>
      </c>
      <c r="D5365" s="0" t="n">
        <v>20180824</v>
      </c>
      <c r="E5365" s="0" t="s">
        <v>3392</v>
      </c>
      <c r="F5365" s="0" t="n">
        <v>54000</v>
      </c>
      <c r="G5365" s="0" t="n">
        <v>97.51</v>
      </c>
      <c r="H5365" s="0" t="n">
        <v>4.391413</v>
      </c>
      <c r="J5365" s="224" t="n">
        <f aca="false">ROUND(D5365/10000,0)</f>
        <v>2018</v>
      </c>
      <c r="K5365" s="224" t="n">
        <f aca="false">ROUND((D5365-J5365*10000)/100,0)</f>
        <v>8</v>
      </c>
      <c r="L5365" s="224" t="n">
        <f aca="false">D5365-J5365*10000-K5365*100</f>
        <v>24</v>
      </c>
      <c r="M5365" s="325" t="n">
        <f aca="false">DATE(J5365,K5365,L5365)</f>
        <v>43336</v>
      </c>
      <c r="N5365" s="222" t="n">
        <f aca="false">M5365+E5365</f>
        <v>43336.4592013889</v>
      </c>
      <c r="O5365" s="0" t="n">
        <v>97.51</v>
      </c>
      <c r="P5365" s="0" t="n">
        <v>4.391413</v>
      </c>
      <c r="Q5365" s="0" t="s">
        <v>289</v>
      </c>
    </row>
    <row r="5366" customFormat="false" ht="15" hidden="false" customHeight="false" outlineLevel="0" collapsed="false">
      <c r="A5366" s="0" t="s">
        <v>3020</v>
      </c>
      <c r="B5366" s="0" t="s">
        <v>289</v>
      </c>
      <c r="C5366" s="0" t="s">
        <v>325</v>
      </c>
      <c r="D5366" s="0" t="n">
        <v>20180824</v>
      </c>
      <c r="E5366" s="0" t="s">
        <v>3393</v>
      </c>
      <c r="F5366" s="0" t="n">
        <v>5000</v>
      </c>
      <c r="G5366" s="0" t="n">
        <v>97.58</v>
      </c>
      <c r="H5366" s="0" t="n">
        <v>4.378817</v>
      </c>
      <c r="J5366" s="224" t="n">
        <f aca="false">ROUND(D5366/10000,0)</f>
        <v>2018</v>
      </c>
      <c r="K5366" s="224" t="n">
        <f aca="false">ROUND((D5366-J5366*10000)/100,0)</f>
        <v>8</v>
      </c>
      <c r="L5366" s="224" t="n">
        <f aca="false">D5366-J5366*10000-K5366*100</f>
        <v>24</v>
      </c>
      <c r="M5366" s="325" t="n">
        <f aca="false">DATE(J5366,K5366,L5366)</f>
        <v>43336</v>
      </c>
      <c r="N5366" s="222" t="n">
        <f aca="false">M5366+E5366</f>
        <v>43336.5325694444</v>
      </c>
      <c r="O5366" s="0" t="n">
        <v>97.58</v>
      </c>
      <c r="P5366" s="0" t="n">
        <v>4.378817</v>
      </c>
      <c r="Q5366" s="0" t="s">
        <v>289</v>
      </c>
    </row>
    <row r="5367" customFormat="false" ht="15" hidden="false" customHeight="false" outlineLevel="0" collapsed="false">
      <c r="A5367" s="0" t="s">
        <v>3020</v>
      </c>
      <c r="B5367" s="0" t="s">
        <v>289</v>
      </c>
      <c r="C5367" s="0" t="s">
        <v>325</v>
      </c>
      <c r="D5367" s="0" t="n">
        <v>20180824</v>
      </c>
      <c r="E5367" s="0" t="s">
        <v>3394</v>
      </c>
      <c r="F5367" s="0" t="n">
        <v>5000</v>
      </c>
      <c r="G5367" s="0" t="n">
        <v>97.5</v>
      </c>
      <c r="H5367" s="0" t="n">
        <v>4.393213</v>
      </c>
      <c r="J5367" s="224" t="n">
        <f aca="false">ROUND(D5367/10000,0)</f>
        <v>2018</v>
      </c>
      <c r="K5367" s="224" t="n">
        <f aca="false">ROUND((D5367-J5367*10000)/100,0)</f>
        <v>8</v>
      </c>
      <c r="L5367" s="224" t="n">
        <f aca="false">D5367-J5367*10000-K5367*100</f>
        <v>24</v>
      </c>
      <c r="M5367" s="325" t="n">
        <f aca="false">DATE(J5367,K5367,L5367)</f>
        <v>43336</v>
      </c>
      <c r="N5367" s="222" t="n">
        <f aca="false">M5367+E5367</f>
        <v>43336.5325810185</v>
      </c>
      <c r="O5367" s="0" t="n">
        <v>97.5</v>
      </c>
      <c r="P5367" s="0" t="n">
        <v>4.393213</v>
      </c>
      <c r="Q5367" s="0" t="s">
        <v>289</v>
      </c>
    </row>
    <row r="5368" customFormat="false" ht="15" hidden="false" customHeight="false" outlineLevel="0" collapsed="false">
      <c r="A5368" s="0" t="s">
        <v>3020</v>
      </c>
      <c r="B5368" s="0" t="s">
        <v>289</v>
      </c>
      <c r="C5368" s="0" t="s">
        <v>325</v>
      </c>
      <c r="D5368" s="0" t="n">
        <v>20180824</v>
      </c>
      <c r="E5368" s="0" t="s">
        <v>3395</v>
      </c>
      <c r="F5368" s="0" t="n">
        <v>5000</v>
      </c>
      <c r="G5368" s="0" t="n">
        <v>97.58</v>
      </c>
      <c r="H5368" s="0" t="n">
        <v>4.378817</v>
      </c>
      <c r="J5368" s="224" t="n">
        <f aca="false">ROUND(D5368/10000,0)</f>
        <v>2018</v>
      </c>
      <c r="K5368" s="224" t="n">
        <f aca="false">ROUND((D5368-J5368*10000)/100,0)</f>
        <v>8</v>
      </c>
      <c r="L5368" s="224" t="n">
        <f aca="false">D5368-J5368*10000-K5368*100</f>
        <v>24</v>
      </c>
      <c r="M5368" s="325" t="n">
        <f aca="false">DATE(J5368,K5368,L5368)</f>
        <v>43336</v>
      </c>
      <c r="N5368" s="222" t="n">
        <f aca="false">M5368+E5368</f>
        <v>43336.5326157407</v>
      </c>
      <c r="O5368" s="0" t="n">
        <v>97.58</v>
      </c>
      <c r="P5368" s="0" t="n">
        <v>4.378817</v>
      </c>
      <c r="Q5368" s="0" t="s">
        <v>289</v>
      </c>
    </row>
    <row r="5369" customFormat="false" ht="15" hidden="false" customHeight="false" outlineLevel="0" collapsed="false">
      <c r="A5369" s="0" t="s">
        <v>3020</v>
      </c>
      <c r="B5369" s="0" t="s">
        <v>289</v>
      </c>
      <c r="C5369" s="0" t="s">
        <v>325</v>
      </c>
      <c r="D5369" s="0" t="n">
        <v>20180824</v>
      </c>
      <c r="E5369" s="0" t="s">
        <v>3396</v>
      </c>
      <c r="F5369" s="0" t="n">
        <v>10000</v>
      </c>
      <c r="G5369" s="0" t="n">
        <v>97.562</v>
      </c>
      <c r="H5369" s="0" t="n">
        <v>4.382055</v>
      </c>
      <c r="J5369" s="224" t="n">
        <f aca="false">ROUND(D5369/10000,0)</f>
        <v>2018</v>
      </c>
      <c r="K5369" s="224" t="n">
        <f aca="false">ROUND((D5369-J5369*10000)/100,0)</f>
        <v>8</v>
      </c>
      <c r="L5369" s="224" t="n">
        <f aca="false">D5369-J5369*10000-K5369*100</f>
        <v>24</v>
      </c>
      <c r="M5369" s="325" t="n">
        <f aca="false">DATE(J5369,K5369,L5369)</f>
        <v>43336</v>
      </c>
      <c r="N5369" s="222" t="n">
        <f aca="false">M5369+E5369</f>
        <v>43336.5738541667</v>
      </c>
      <c r="O5369" s="0" t="n">
        <v>97.562</v>
      </c>
      <c r="P5369" s="0" t="n">
        <v>4.382055</v>
      </c>
      <c r="Q5369" s="0" t="s">
        <v>289</v>
      </c>
    </row>
    <row r="5370" customFormat="false" ht="15" hidden="false" customHeight="false" outlineLevel="0" collapsed="false">
      <c r="A5370" s="0" t="s">
        <v>3020</v>
      </c>
      <c r="B5370" s="0" t="s">
        <v>289</v>
      </c>
      <c r="C5370" s="0" t="s">
        <v>325</v>
      </c>
      <c r="D5370" s="0" t="n">
        <v>20180824</v>
      </c>
      <c r="E5370" s="0" t="s">
        <v>3396</v>
      </c>
      <c r="F5370" s="0" t="n">
        <v>10000</v>
      </c>
      <c r="G5370" s="0" t="n">
        <v>99.022</v>
      </c>
      <c r="H5370" s="0" t="n">
        <v>4.121661</v>
      </c>
      <c r="J5370" s="224" t="n">
        <f aca="false">ROUND(D5370/10000,0)</f>
        <v>2018</v>
      </c>
      <c r="K5370" s="224" t="n">
        <f aca="false">ROUND((D5370-J5370*10000)/100,0)</f>
        <v>8</v>
      </c>
      <c r="L5370" s="224" t="n">
        <f aca="false">D5370-J5370*10000-K5370*100</f>
        <v>24</v>
      </c>
      <c r="M5370" s="325" t="n">
        <f aca="false">DATE(J5370,K5370,L5370)</f>
        <v>43336</v>
      </c>
      <c r="N5370" s="222" t="n">
        <f aca="false">M5370+E5370</f>
        <v>43336.5738541667</v>
      </c>
      <c r="O5370" s="0" t="n">
        <v>99.022</v>
      </c>
      <c r="P5370" s="0" t="n">
        <v>4.121661</v>
      </c>
      <c r="Q5370" s="0" t="s">
        <v>289</v>
      </c>
    </row>
    <row r="5371" customFormat="false" ht="15" hidden="false" customHeight="false" outlineLevel="0" collapsed="false">
      <c r="A5371" s="0" t="s">
        <v>3020</v>
      </c>
      <c r="B5371" s="0" t="s">
        <v>289</v>
      </c>
      <c r="C5371" s="0" t="s">
        <v>325</v>
      </c>
      <c r="D5371" s="0" t="n">
        <v>20180824</v>
      </c>
      <c r="E5371" s="0" t="s">
        <v>3397</v>
      </c>
      <c r="F5371" s="0" t="n">
        <v>50000</v>
      </c>
      <c r="G5371" s="0" t="n">
        <v>98.35</v>
      </c>
      <c r="H5371" s="0" t="n">
        <v>4.240956</v>
      </c>
      <c r="J5371" s="224" t="n">
        <f aca="false">ROUND(D5371/10000,0)</f>
        <v>2018</v>
      </c>
      <c r="K5371" s="224" t="n">
        <f aca="false">ROUND((D5371-J5371*10000)/100,0)</f>
        <v>8</v>
      </c>
      <c r="L5371" s="224" t="n">
        <f aca="false">D5371-J5371*10000-K5371*100</f>
        <v>24</v>
      </c>
      <c r="M5371" s="325" t="n">
        <f aca="false">DATE(J5371,K5371,L5371)</f>
        <v>43336</v>
      </c>
      <c r="N5371" s="222" t="n">
        <f aca="false">M5371+E5371</f>
        <v>43336.5826388889</v>
      </c>
      <c r="O5371" s="0" t="n">
        <v>98.35</v>
      </c>
      <c r="P5371" s="0" t="n">
        <v>4.240956</v>
      </c>
      <c r="Q5371" s="0" t="s">
        <v>289</v>
      </c>
    </row>
    <row r="5372" customFormat="false" ht="15" hidden="false" customHeight="false" outlineLevel="0" collapsed="false">
      <c r="A5372" s="0" t="s">
        <v>3020</v>
      </c>
      <c r="B5372" s="0" t="s">
        <v>289</v>
      </c>
      <c r="C5372" s="0" t="s">
        <v>325</v>
      </c>
      <c r="D5372" s="0" t="n">
        <v>20180824</v>
      </c>
      <c r="E5372" s="0" t="s">
        <v>3398</v>
      </c>
      <c r="F5372" s="0" t="n">
        <v>50000</v>
      </c>
      <c r="G5372" s="0" t="n">
        <v>97.55</v>
      </c>
      <c r="H5372" s="0" t="n">
        <v>4.384214</v>
      </c>
      <c r="J5372" s="224" t="n">
        <f aca="false">ROUND(D5372/10000,0)</f>
        <v>2018</v>
      </c>
      <c r="K5372" s="224" t="n">
        <f aca="false">ROUND((D5372-J5372*10000)/100,0)</f>
        <v>8</v>
      </c>
      <c r="L5372" s="224" t="n">
        <f aca="false">D5372-J5372*10000-K5372*100</f>
        <v>24</v>
      </c>
      <c r="M5372" s="325" t="n">
        <f aca="false">DATE(J5372,K5372,L5372)</f>
        <v>43336</v>
      </c>
      <c r="N5372" s="222" t="n">
        <f aca="false">M5372+E5372</f>
        <v>43336.5830324074</v>
      </c>
      <c r="O5372" s="0" t="n">
        <v>97.55</v>
      </c>
      <c r="P5372" s="0" t="n">
        <v>4.384214</v>
      </c>
      <c r="Q5372" s="0" t="s">
        <v>289</v>
      </c>
    </row>
    <row r="5373" customFormat="false" ht="15" hidden="false" customHeight="false" outlineLevel="0" collapsed="false">
      <c r="A5373" s="0" t="s">
        <v>3020</v>
      </c>
      <c r="B5373" s="0" t="s">
        <v>289</v>
      </c>
      <c r="C5373" s="0" t="s">
        <v>325</v>
      </c>
      <c r="D5373" s="0" t="n">
        <v>20180824</v>
      </c>
      <c r="E5373" s="0" t="s">
        <v>3399</v>
      </c>
      <c r="F5373" s="0" t="n">
        <v>50000</v>
      </c>
      <c r="G5373" s="0" t="n">
        <v>97.55</v>
      </c>
      <c r="H5373" s="0" t="n">
        <v>4.384214</v>
      </c>
      <c r="J5373" s="224" t="n">
        <f aca="false">ROUND(D5373/10000,0)</f>
        <v>2018</v>
      </c>
      <c r="K5373" s="224" t="n">
        <f aca="false">ROUND((D5373-J5373*10000)/100,0)</f>
        <v>8</v>
      </c>
      <c r="L5373" s="224" t="n">
        <f aca="false">D5373-J5373*10000-K5373*100</f>
        <v>24</v>
      </c>
      <c r="M5373" s="325" t="n">
        <f aca="false">DATE(J5373,K5373,L5373)</f>
        <v>43336</v>
      </c>
      <c r="N5373" s="222" t="n">
        <f aca="false">M5373+E5373</f>
        <v>43336.5830439815</v>
      </c>
      <c r="O5373" s="0" t="n">
        <v>97.55</v>
      </c>
      <c r="P5373" s="0" t="n">
        <v>4.384214</v>
      </c>
      <c r="Q5373" s="0" t="s">
        <v>289</v>
      </c>
    </row>
    <row r="5374" customFormat="false" ht="15" hidden="false" customHeight="false" outlineLevel="0" collapsed="false">
      <c r="A5374" s="0" t="s">
        <v>3020</v>
      </c>
      <c r="B5374" s="0" t="s">
        <v>289</v>
      </c>
      <c r="C5374" s="0" t="s">
        <v>325</v>
      </c>
      <c r="D5374" s="0" t="n">
        <v>20180824</v>
      </c>
      <c r="E5374" s="0" t="s">
        <v>3400</v>
      </c>
      <c r="F5374" s="0" t="n">
        <v>6000</v>
      </c>
      <c r="G5374" s="0" t="n">
        <v>97.443</v>
      </c>
      <c r="H5374" s="0" t="n">
        <v>4.403478</v>
      </c>
      <c r="J5374" s="224" t="n">
        <f aca="false">ROUND(D5374/10000,0)</f>
        <v>2018</v>
      </c>
      <c r="K5374" s="224" t="n">
        <f aca="false">ROUND((D5374-J5374*10000)/100,0)</f>
        <v>8</v>
      </c>
      <c r="L5374" s="224" t="n">
        <f aca="false">D5374-J5374*10000-K5374*100</f>
        <v>24</v>
      </c>
      <c r="M5374" s="325" t="n">
        <f aca="false">DATE(J5374,K5374,L5374)</f>
        <v>43336</v>
      </c>
      <c r="N5374" s="222" t="n">
        <f aca="false">M5374+E5374</f>
        <v>43336.6158912037</v>
      </c>
      <c r="O5374" s="0" t="n">
        <v>97.443</v>
      </c>
      <c r="P5374" s="0" t="n">
        <v>4.403478</v>
      </c>
      <c r="Q5374" s="0" t="s">
        <v>289</v>
      </c>
    </row>
    <row r="5375" customFormat="false" ht="15" hidden="false" customHeight="false" outlineLevel="0" collapsed="false">
      <c r="A5375" s="0" t="s">
        <v>3020</v>
      </c>
      <c r="B5375" s="0" t="s">
        <v>289</v>
      </c>
      <c r="C5375" s="0" t="s">
        <v>325</v>
      </c>
      <c r="D5375" s="0" t="n">
        <v>20180824</v>
      </c>
      <c r="E5375" s="0" t="s">
        <v>3401</v>
      </c>
      <c r="F5375" s="0" t="n">
        <v>550000</v>
      </c>
      <c r="G5375" s="0" t="n">
        <v>97.335</v>
      </c>
      <c r="H5375" s="0" t="n">
        <v>4.422948</v>
      </c>
      <c r="J5375" s="224" t="n">
        <f aca="false">ROUND(D5375/10000,0)</f>
        <v>2018</v>
      </c>
      <c r="K5375" s="224" t="n">
        <f aca="false">ROUND((D5375-J5375*10000)/100,0)</f>
        <v>8</v>
      </c>
      <c r="L5375" s="224" t="n">
        <f aca="false">D5375-J5375*10000-K5375*100</f>
        <v>24</v>
      </c>
      <c r="M5375" s="325" t="n">
        <f aca="false">DATE(J5375,K5375,L5375)</f>
        <v>43336</v>
      </c>
      <c r="N5375" s="222" t="n">
        <f aca="false">M5375+E5375</f>
        <v>43336.6549768519</v>
      </c>
      <c r="O5375" s="0" t="n">
        <v>97.335</v>
      </c>
      <c r="P5375" s="0" t="n">
        <v>4.422948</v>
      </c>
      <c r="Q5375" s="0" t="s">
        <v>289</v>
      </c>
    </row>
    <row r="5376" customFormat="false" ht="15" hidden="false" customHeight="false" outlineLevel="0" collapsed="false">
      <c r="A5376" s="0" t="s">
        <v>3020</v>
      </c>
      <c r="B5376" s="0" t="s">
        <v>289</v>
      </c>
      <c r="C5376" s="0" t="s">
        <v>325</v>
      </c>
      <c r="D5376" s="0" t="n">
        <v>20180824</v>
      </c>
      <c r="E5376" s="0" t="s">
        <v>3401</v>
      </c>
      <c r="F5376" s="0" t="n">
        <v>25000</v>
      </c>
      <c r="G5376" s="0" t="n">
        <v>97.335</v>
      </c>
      <c r="H5376" s="0" t="n">
        <v>4.422948</v>
      </c>
      <c r="J5376" s="224" t="n">
        <f aca="false">ROUND(D5376/10000,0)</f>
        <v>2018</v>
      </c>
      <c r="K5376" s="224" t="n">
        <f aca="false">ROUND((D5376-J5376*10000)/100,0)</f>
        <v>8</v>
      </c>
      <c r="L5376" s="224" t="n">
        <f aca="false">D5376-J5376*10000-K5376*100</f>
        <v>24</v>
      </c>
      <c r="M5376" s="325" t="n">
        <f aca="false">DATE(J5376,K5376,L5376)</f>
        <v>43336</v>
      </c>
      <c r="N5376" s="222" t="n">
        <f aca="false">M5376+E5376</f>
        <v>43336.6549768519</v>
      </c>
      <c r="O5376" s="0" t="n">
        <v>97.335</v>
      </c>
      <c r="P5376" s="0" t="n">
        <v>4.422948</v>
      </c>
      <c r="Q5376" s="0" t="s">
        <v>289</v>
      </c>
    </row>
    <row r="5377" customFormat="false" ht="15" hidden="false" customHeight="false" outlineLevel="0" collapsed="false">
      <c r="A5377" s="0" t="s">
        <v>3020</v>
      </c>
      <c r="B5377" s="0" t="s">
        <v>289</v>
      </c>
      <c r="C5377" s="0" t="s">
        <v>325</v>
      </c>
      <c r="D5377" s="0" t="n">
        <v>20180824</v>
      </c>
      <c r="E5377" s="0" t="s">
        <v>3401</v>
      </c>
      <c r="F5377" s="0" t="n">
        <v>25000</v>
      </c>
      <c r="G5377" s="0" t="n">
        <v>97.335</v>
      </c>
      <c r="H5377" s="0" t="n">
        <v>4.422948</v>
      </c>
      <c r="J5377" s="224" t="n">
        <f aca="false">ROUND(D5377/10000,0)</f>
        <v>2018</v>
      </c>
      <c r="K5377" s="224" t="n">
        <f aca="false">ROUND((D5377-J5377*10000)/100,0)</f>
        <v>8</v>
      </c>
      <c r="L5377" s="224" t="n">
        <f aca="false">D5377-J5377*10000-K5377*100</f>
        <v>24</v>
      </c>
      <c r="M5377" s="325" t="n">
        <f aca="false">DATE(J5377,K5377,L5377)</f>
        <v>43336</v>
      </c>
      <c r="N5377" s="222" t="n">
        <f aca="false">M5377+E5377</f>
        <v>43336.6549768519</v>
      </c>
      <c r="O5377" s="0" t="n">
        <v>97.335</v>
      </c>
      <c r="P5377" s="0" t="n">
        <v>4.422948</v>
      </c>
      <c r="Q5377" s="0" t="s">
        <v>289</v>
      </c>
    </row>
    <row r="5378" customFormat="false" ht="15" hidden="false" customHeight="false" outlineLevel="0" collapsed="false">
      <c r="A5378" s="0" t="s">
        <v>3020</v>
      </c>
      <c r="B5378" s="0" t="s">
        <v>289</v>
      </c>
      <c r="C5378" s="0" t="s">
        <v>325</v>
      </c>
      <c r="D5378" s="0" t="n">
        <v>20180824</v>
      </c>
      <c r="E5378" s="0" t="s">
        <v>3401</v>
      </c>
      <c r="F5378" s="0" t="n">
        <v>25000</v>
      </c>
      <c r="G5378" s="0" t="n">
        <v>97.335</v>
      </c>
      <c r="H5378" s="0" t="n">
        <v>4.422948</v>
      </c>
      <c r="J5378" s="224" t="n">
        <f aca="false">ROUND(D5378/10000,0)</f>
        <v>2018</v>
      </c>
      <c r="K5378" s="224" t="n">
        <f aca="false">ROUND((D5378-J5378*10000)/100,0)</f>
        <v>8</v>
      </c>
      <c r="L5378" s="224" t="n">
        <f aca="false">D5378-J5378*10000-K5378*100</f>
        <v>24</v>
      </c>
      <c r="M5378" s="325" t="n">
        <f aca="false">DATE(J5378,K5378,L5378)</f>
        <v>43336</v>
      </c>
      <c r="N5378" s="222" t="n">
        <f aca="false">M5378+E5378</f>
        <v>43336.6549768519</v>
      </c>
      <c r="O5378" s="0" t="n">
        <v>97.335</v>
      </c>
      <c r="P5378" s="0" t="n">
        <v>4.422948</v>
      </c>
      <c r="Q5378" s="0" t="s">
        <v>289</v>
      </c>
    </row>
    <row r="5379" customFormat="false" ht="15" hidden="false" customHeight="false" outlineLevel="0" collapsed="false">
      <c r="A5379" s="0" t="s">
        <v>3020</v>
      </c>
      <c r="B5379" s="0" t="s">
        <v>289</v>
      </c>
      <c r="C5379" s="0" t="s">
        <v>325</v>
      </c>
      <c r="D5379" s="0" t="n">
        <v>20180824</v>
      </c>
      <c r="E5379" s="0" t="s">
        <v>3401</v>
      </c>
      <c r="F5379" s="0" t="n">
        <v>25000</v>
      </c>
      <c r="G5379" s="0" t="n">
        <v>97.335</v>
      </c>
      <c r="H5379" s="0" t="n">
        <v>4.422948</v>
      </c>
      <c r="J5379" s="224" t="n">
        <f aca="false">ROUND(D5379/10000,0)</f>
        <v>2018</v>
      </c>
      <c r="K5379" s="224" t="n">
        <f aca="false">ROUND((D5379-J5379*10000)/100,0)</f>
        <v>8</v>
      </c>
      <c r="L5379" s="224" t="n">
        <f aca="false">D5379-J5379*10000-K5379*100</f>
        <v>24</v>
      </c>
      <c r="M5379" s="325" t="n">
        <f aca="false">DATE(J5379,K5379,L5379)</f>
        <v>43336</v>
      </c>
      <c r="N5379" s="222" t="n">
        <f aca="false">M5379+E5379</f>
        <v>43336.6549768519</v>
      </c>
      <c r="O5379" s="0" t="n">
        <v>97.335</v>
      </c>
      <c r="P5379" s="0" t="n">
        <v>4.422948</v>
      </c>
      <c r="Q5379" s="0" t="s">
        <v>289</v>
      </c>
    </row>
    <row r="5380" customFormat="false" ht="15" hidden="false" customHeight="false" outlineLevel="0" collapsed="false">
      <c r="A5380" s="0" t="s">
        <v>3020</v>
      </c>
      <c r="B5380" s="0" t="s">
        <v>289</v>
      </c>
      <c r="C5380" s="0" t="s">
        <v>325</v>
      </c>
      <c r="D5380" s="0" t="n">
        <v>20180824</v>
      </c>
      <c r="E5380" s="0" t="s">
        <v>3401</v>
      </c>
      <c r="F5380" s="0" t="n">
        <v>25000</v>
      </c>
      <c r="G5380" s="0" t="n">
        <v>97.335</v>
      </c>
      <c r="H5380" s="0" t="n">
        <v>4.422948</v>
      </c>
      <c r="J5380" s="224" t="n">
        <f aca="false">ROUND(D5380/10000,0)</f>
        <v>2018</v>
      </c>
      <c r="K5380" s="224" t="n">
        <f aca="false">ROUND((D5380-J5380*10000)/100,0)</f>
        <v>8</v>
      </c>
      <c r="L5380" s="224" t="n">
        <f aca="false">D5380-J5380*10000-K5380*100</f>
        <v>24</v>
      </c>
      <c r="M5380" s="325" t="n">
        <f aca="false">DATE(J5380,K5380,L5380)</f>
        <v>43336</v>
      </c>
      <c r="N5380" s="222" t="n">
        <f aca="false">M5380+E5380</f>
        <v>43336.6549768519</v>
      </c>
      <c r="O5380" s="0" t="n">
        <v>97.335</v>
      </c>
      <c r="P5380" s="0" t="n">
        <v>4.422948</v>
      </c>
      <c r="Q5380" s="0" t="s">
        <v>289</v>
      </c>
    </row>
    <row r="5381" customFormat="false" ht="15" hidden="false" customHeight="false" outlineLevel="0" collapsed="false">
      <c r="A5381" s="0" t="s">
        <v>3020</v>
      </c>
      <c r="B5381" s="0" t="s">
        <v>289</v>
      </c>
      <c r="C5381" s="0" t="s">
        <v>325</v>
      </c>
      <c r="D5381" s="0" t="n">
        <v>20180824</v>
      </c>
      <c r="E5381" s="0" t="s">
        <v>3401</v>
      </c>
      <c r="F5381" s="0" t="n">
        <v>25000</v>
      </c>
      <c r="G5381" s="0" t="n">
        <v>97.335</v>
      </c>
      <c r="H5381" s="0" t="n">
        <v>4.422948</v>
      </c>
      <c r="J5381" s="224" t="n">
        <f aca="false">ROUND(D5381/10000,0)</f>
        <v>2018</v>
      </c>
      <c r="K5381" s="224" t="n">
        <f aca="false">ROUND((D5381-J5381*10000)/100,0)</f>
        <v>8</v>
      </c>
      <c r="L5381" s="224" t="n">
        <f aca="false">D5381-J5381*10000-K5381*100</f>
        <v>24</v>
      </c>
      <c r="M5381" s="325" t="n">
        <f aca="false">DATE(J5381,K5381,L5381)</f>
        <v>43336</v>
      </c>
      <c r="N5381" s="222" t="n">
        <f aca="false">M5381+E5381</f>
        <v>43336.6549768519</v>
      </c>
      <c r="O5381" s="0" t="n">
        <v>97.335</v>
      </c>
      <c r="P5381" s="0" t="n">
        <v>4.422948</v>
      </c>
      <c r="Q5381" s="0" t="s">
        <v>289</v>
      </c>
    </row>
    <row r="5382" customFormat="false" ht="15" hidden="false" customHeight="false" outlineLevel="0" collapsed="false">
      <c r="A5382" s="0" t="s">
        <v>3020</v>
      </c>
      <c r="B5382" s="0" t="s">
        <v>289</v>
      </c>
      <c r="C5382" s="0" t="s">
        <v>325</v>
      </c>
      <c r="D5382" s="0" t="n">
        <v>20180824</v>
      </c>
      <c r="E5382" s="0" t="s">
        <v>3401</v>
      </c>
      <c r="F5382" s="0" t="n">
        <v>25000</v>
      </c>
      <c r="G5382" s="0" t="n">
        <v>97.335</v>
      </c>
      <c r="H5382" s="0" t="n">
        <v>4.422948</v>
      </c>
      <c r="J5382" s="224" t="n">
        <f aca="false">ROUND(D5382/10000,0)</f>
        <v>2018</v>
      </c>
      <c r="K5382" s="224" t="n">
        <f aca="false">ROUND((D5382-J5382*10000)/100,0)</f>
        <v>8</v>
      </c>
      <c r="L5382" s="224" t="n">
        <f aca="false">D5382-J5382*10000-K5382*100</f>
        <v>24</v>
      </c>
      <c r="M5382" s="325" t="n">
        <f aca="false">DATE(J5382,K5382,L5382)</f>
        <v>43336</v>
      </c>
      <c r="N5382" s="222" t="n">
        <f aca="false">M5382+E5382</f>
        <v>43336.6549768519</v>
      </c>
      <c r="O5382" s="0" t="n">
        <v>97.335</v>
      </c>
      <c r="P5382" s="0" t="n">
        <v>4.422948</v>
      </c>
      <c r="Q5382" s="0" t="s">
        <v>289</v>
      </c>
    </row>
    <row r="5383" customFormat="false" ht="15" hidden="false" customHeight="false" outlineLevel="0" collapsed="false">
      <c r="A5383" s="0" t="s">
        <v>3020</v>
      </c>
      <c r="B5383" s="0" t="s">
        <v>289</v>
      </c>
      <c r="C5383" s="0" t="s">
        <v>325</v>
      </c>
      <c r="D5383" s="0" t="n">
        <v>20180824</v>
      </c>
      <c r="E5383" s="0" t="s">
        <v>3401</v>
      </c>
      <c r="F5383" s="0" t="n">
        <v>25000</v>
      </c>
      <c r="G5383" s="0" t="n">
        <v>97.335</v>
      </c>
      <c r="H5383" s="0" t="n">
        <v>4.422948</v>
      </c>
      <c r="J5383" s="224" t="n">
        <f aca="false">ROUND(D5383/10000,0)</f>
        <v>2018</v>
      </c>
      <c r="K5383" s="224" t="n">
        <f aca="false">ROUND((D5383-J5383*10000)/100,0)</f>
        <v>8</v>
      </c>
      <c r="L5383" s="224" t="n">
        <f aca="false">D5383-J5383*10000-K5383*100</f>
        <v>24</v>
      </c>
      <c r="M5383" s="325" t="n">
        <f aca="false">DATE(J5383,K5383,L5383)</f>
        <v>43336</v>
      </c>
      <c r="N5383" s="222" t="n">
        <f aca="false">M5383+E5383</f>
        <v>43336.6549768519</v>
      </c>
      <c r="O5383" s="0" t="n">
        <v>97.335</v>
      </c>
      <c r="P5383" s="0" t="n">
        <v>4.422948</v>
      </c>
      <c r="Q5383" s="0" t="s">
        <v>289</v>
      </c>
    </row>
    <row r="5384" customFormat="false" ht="15" hidden="false" customHeight="false" outlineLevel="0" collapsed="false">
      <c r="A5384" s="0" t="s">
        <v>3020</v>
      </c>
      <c r="B5384" s="0" t="s">
        <v>289</v>
      </c>
      <c r="C5384" s="0" t="s">
        <v>325</v>
      </c>
      <c r="D5384" s="0" t="n">
        <v>20180824</v>
      </c>
      <c r="E5384" s="0" t="s">
        <v>3401</v>
      </c>
      <c r="F5384" s="0" t="n">
        <v>50000</v>
      </c>
      <c r="G5384" s="0" t="n">
        <v>97.335</v>
      </c>
      <c r="H5384" s="0" t="n">
        <v>4.422948</v>
      </c>
      <c r="J5384" s="224" t="n">
        <f aca="false">ROUND(D5384/10000,0)</f>
        <v>2018</v>
      </c>
      <c r="K5384" s="224" t="n">
        <f aca="false">ROUND((D5384-J5384*10000)/100,0)</f>
        <v>8</v>
      </c>
      <c r="L5384" s="224" t="n">
        <f aca="false">D5384-J5384*10000-K5384*100</f>
        <v>24</v>
      </c>
      <c r="M5384" s="325" t="n">
        <f aca="false">DATE(J5384,K5384,L5384)</f>
        <v>43336</v>
      </c>
      <c r="N5384" s="222" t="n">
        <f aca="false">M5384+E5384</f>
        <v>43336.6549768519</v>
      </c>
      <c r="O5384" s="0" t="n">
        <v>97.335</v>
      </c>
      <c r="P5384" s="0" t="n">
        <v>4.422948</v>
      </c>
      <c r="Q5384" s="0" t="s">
        <v>289</v>
      </c>
    </row>
    <row r="5385" customFormat="false" ht="15" hidden="false" customHeight="false" outlineLevel="0" collapsed="false">
      <c r="A5385" s="0" t="s">
        <v>3020</v>
      </c>
      <c r="B5385" s="0" t="s">
        <v>289</v>
      </c>
      <c r="C5385" s="0" t="s">
        <v>325</v>
      </c>
      <c r="D5385" s="0" t="n">
        <v>20180824</v>
      </c>
      <c r="E5385" s="0" t="s">
        <v>3401</v>
      </c>
      <c r="F5385" s="0" t="n">
        <v>25000</v>
      </c>
      <c r="G5385" s="0" t="n">
        <v>97.335</v>
      </c>
      <c r="H5385" s="0" t="n">
        <v>4.422948</v>
      </c>
      <c r="J5385" s="224" t="n">
        <f aca="false">ROUND(D5385/10000,0)</f>
        <v>2018</v>
      </c>
      <c r="K5385" s="224" t="n">
        <f aca="false">ROUND((D5385-J5385*10000)/100,0)</f>
        <v>8</v>
      </c>
      <c r="L5385" s="224" t="n">
        <f aca="false">D5385-J5385*10000-K5385*100</f>
        <v>24</v>
      </c>
      <c r="M5385" s="325" t="n">
        <f aca="false">DATE(J5385,K5385,L5385)</f>
        <v>43336</v>
      </c>
      <c r="N5385" s="222" t="n">
        <f aca="false">M5385+E5385</f>
        <v>43336.6549768519</v>
      </c>
      <c r="O5385" s="0" t="n">
        <v>97.335</v>
      </c>
      <c r="P5385" s="0" t="n">
        <v>4.422948</v>
      </c>
      <c r="Q5385" s="0" t="s">
        <v>289</v>
      </c>
    </row>
    <row r="5386" customFormat="false" ht="15" hidden="false" customHeight="false" outlineLevel="0" collapsed="false">
      <c r="A5386" s="0" t="s">
        <v>3020</v>
      </c>
      <c r="B5386" s="0" t="s">
        <v>289</v>
      </c>
      <c r="C5386" s="0" t="s">
        <v>325</v>
      </c>
      <c r="D5386" s="0" t="n">
        <v>20180824</v>
      </c>
      <c r="E5386" s="0" t="s">
        <v>3401</v>
      </c>
      <c r="F5386" s="0" t="n">
        <v>25000</v>
      </c>
      <c r="G5386" s="0" t="n">
        <v>97.335</v>
      </c>
      <c r="H5386" s="0" t="n">
        <v>4.422948</v>
      </c>
      <c r="J5386" s="224" t="n">
        <f aca="false">ROUND(D5386/10000,0)</f>
        <v>2018</v>
      </c>
      <c r="K5386" s="224" t="n">
        <f aca="false">ROUND((D5386-J5386*10000)/100,0)</f>
        <v>8</v>
      </c>
      <c r="L5386" s="224" t="n">
        <f aca="false">D5386-J5386*10000-K5386*100</f>
        <v>24</v>
      </c>
      <c r="M5386" s="325" t="n">
        <f aca="false">DATE(J5386,K5386,L5386)</f>
        <v>43336</v>
      </c>
      <c r="N5386" s="222" t="n">
        <f aca="false">M5386+E5386</f>
        <v>43336.6549768519</v>
      </c>
      <c r="O5386" s="0" t="n">
        <v>97.335</v>
      </c>
      <c r="P5386" s="0" t="n">
        <v>4.422948</v>
      </c>
      <c r="Q5386" s="0" t="s">
        <v>289</v>
      </c>
    </row>
    <row r="5387" customFormat="false" ht="15" hidden="false" customHeight="false" outlineLevel="0" collapsed="false">
      <c r="A5387" s="0" t="s">
        <v>3020</v>
      </c>
      <c r="B5387" s="0" t="s">
        <v>289</v>
      </c>
      <c r="C5387" s="0" t="s">
        <v>325</v>
      </c>
      <c r="D5387" s="0" t="n">
        <v>20180824</v>
      </c>
      <c r="E5387" s="0" t="s">
        <v>3401</v>
      </c>
      <c r="F5387" s="0" t="n">
        <v>25000</v>
      </c>
      <c r="G5387" s="0" t="n">
        <v>97.335</v>
      </c>
      <c r="H5387" s="0" t="n">
        <v>4.422948</v>
      </c>
      <c r="J5387" s="224" t="n">
        <f aca="false">ROUND(D5387/10000,0)</f>
        <v>2018</v>
      </c>
      <c r="K5387" s="224" t="n">
        <f aca="false">ROUND((D5387-J5387*10000)/100,0)</f>
        <v>8</v>
      </c>
      <c r="L5387" s="224" t="n">
        <f aca="false">D5387-J5387*10000-K5387*100</f>
        <v>24</v>
      </c>
      <c r="M5387" s="325" t="n">
        <f aca="false">DATE(J5387,K5387,L5387)</f>
        <v>43336</v>
      </c>
      <c r="N5387" s="222" t="n">
        <f aca="false">M5387+E5387</f>
        <v>43336.6549768519</v>
      </c>
      <c r="O5387" s="0" t="n">
        <v>97.335</v>
      </c>
      <c r="P5387" s="0" t="n">
        <v>4.422948</v>
      </c>
      <c r="Q5387" s="0" t="s">
        <v>289</v>
      </c>
    </row>
    <row r="5388" customFormat="false" ht="15" hidden="false" customHeight="false" outlineLevel="0" collapsed="false">
      <c r="A5388" s="0" t="s">
        <v>3020</v>
      </c>
      <c r="B5388" s="0" t="s">
        <v>289</v>
      </c>
      <c r="C5388" s="0" t="s">
        <v>325</v>
      </c>
      <c r="D5388" s="0" t="n">
        <v>20180824</v>
      </c>
      <c r="E5388" s="0" t="s">
        <v>3401</v>
      </c>
      <c r="F5388" s="0" t="n">
        <v>25000</v>
      </c>
      <c r="G5388" s="0" t="n">
        <v>97.335</v>
      </c>
      <c r="H5388" s="0" t="n">
        <v>4.422948</v>
      </c>
      <c r="J5388" s="224" t="n">
        <f aca="false">ROUND(D5388/10000,0)</f>
        <v>2018</v>
      </c>
      <c r="K5388" s="224" t="n">
        <f aca="false">ROUND((D5388-J5388*10000)/100,0)</f>
        <v>8</v>
      </c>
      <c r="L5388" s="224" t="n">
        <f aca="false">D5388-J5388*10000-K5388*100</f>
        <v>24</v>
      </c>
      <c r="M5388" s="325" t="n">
        <f aca="false">DATE(J5388,K5388,L5388)</f>
        <v>43336</v>
      </c>
      <c r="N5388" s="222" t="n">
        <f aca="false">M5388+E5388</f>
        <v>43336.6549768519</v>
      </c>
      <c r="O5388" s="0" t="n">
        <v>97.335</v>
      </c>
      <c r="P5388" s="0" t="n">
        <v>4.422948</v>
      </c>
      <c r="Q5388" s="0" t="s">
        <v>289</v>
      </c>
    </row>
    <row r="5389" customFormat="false" ht="15" hidden="false" customHeight="false" outlineLevel="0" collapsed="false">
      <c r="A5389" s="0" t="s">
        <v>3020</v>
      </c>
      <c r="B5389" s="0" t="s">
        <v>289</v>
      </c>
      <c r="C5389" s="0" t="s">
        <v>325</v>
      </c>
      <c r="D5389" s="0" t="n">
        <v>20180824</v>
      </c>
      <c r="E5389" s="0" t="s">
        <v>3401</v>
      </c>
      <c r="F5389" s="0" t="n">
        <v>25000</v>
      </c>
      <c r="G5389" s="0" t="n">
        <v>97.335</v>
      </c>
      <c r="H5389" s="0" t="n">
        <v>4.422948</v>
      </c>
      <c r="J5389" s="224" t="n">
        <f aca="false">ROUND(D5389/10000,0)</f>
        <v>2018</v>
      </c>
      <c r="K5389" s="224" t="n">
        <f aca="false">ROUND((D5389-J5389*10000)/100,0)</f>
        <v>8</v>
      </c>
      <c r="L5389" s="224" t="n">
        <f aca="false">D5389-J5389*10000-K5389*100</f>
        <v>24</v>
      </c>
      <c r="M5389" s="325" t="n">
        <f aca="false">DATE(J5389,K5389,L5389)</f>
        <v>43336</v>
      </c>
      <c r="N5389" s="222" t="n">
        <f aca="false">M5389+E5389</f>
        <v>43336.6549768519</v>
      </c>
      <c r="O5389" s="0" t="n">
        <v>97.335</v>
      </c>
      <c r="P5389" s="0" t="n">
        <v>4.422948</v>
      </c>
      <c r="Q5389" s="0" t="s">
        <v>289</v>
      </c>
    </row>
    <row r="5390" customFormat="false" ht="15" hidden="false" customHeight="false" outlineLevel="0" collapsed="false">
      <c r="A5390" s="0" t="s">
        <v>3020</v>
      </c>
      <c r="B5390" s="0" t="s">
        <v>289</v>
      </c>
      <c r="C5390" s="0" t="s">
        <v>325</v>
      </c>
      <c r="D5390" s="0" t="n">
        <v>20180824</v>
      </c>
      <c r="E5390" s="0" t="s">
        <v>3401</v>
      </c>
      <c r="F5390" s="0" t="n">
        <v>25000</v>
      </c>
      <c r="G5390" s="0" t="n">
        <v>97.335</v>
      </c>
      <c r="H5390" s="0" t="n">
        <v>4.422948</v>
      </c>
      <c r="J5390" s="224" t="n">
        <f aca="false">ROUND(D5390/10000,0)</f>
        <v>2018</v>
      </c>
      <c r="K5390" s="224" t="n">
        <f aca="false">ROUND((D5390-J5390*10000)/100,0)</f>
        <v>8</v>
      </c>
      <c r="L5390" s="224" t="n">
        <f aca="false">D5390-J5390*10000-K5390*100</f>
        <v>24</v>
      </c>
      <c r="M5390" s="325" t="n">
        <f aca="false">DATE(J5390,K5390,L5390)</f>
        <v>43336</v>
      </c>
      <c r="N5390" s="222" t="n">
        <f aca="false">M5390+E5390</f>
        <v>43336.6549768519</v>
      </c>
      <c r="O5390" s="0" t="n">
        <v>97.335</v>
      </c>
      <c r="P5390" s="0" t="n">
        <v>4.422948</v>
      </c>
      <c r="Q5390" s="0" t="s">
        <v>289</v>
      </c>
    </row>
    <row r="5391" customFormat="false" ht="15" hidden="false" customHeight="false" outlineLevel="0" collapsed="false">
      <c r="A5391" s="0" t="s">
        <v>3020</v>
      </c>
      <c r="B5391" s="0" t="s">
        <v>289</v>
      </c>
      <c r="C5391" s="0" t="s">
        <v>325</v>
      </c>
      <c r="D5391" s="0" t="n">
        <v>20180824</v>
      </c>
      <c r="E5391" s="0" t="s">
        <v>3401</v>
      </c>
      <c r="F5391" s="0" t="n">
        <v>25000</v>
      </c>
      <c r="G5391" s="0" t="n">
        <v>97.335</v>
      </c>
      <c r="H5391" s="0" t="n">
        <v>4.422948</v>
      </c>
      <c r="J5391" s="224" t="n">
        <f aca="false">ROUND(D5391/10000,0)</f>
        <v>2018</v>
      </c>
      <c r="K5391" s="224" t="n">
        <f aca="false">ROUND((D5391-J5391*10000)/100,0)</f>
        <v>8</v>
      </c>
      <c r="L5391" s="224" t="n">
        <f aca="false">D5391-J5391*10000-K5391*100</f>
        <v>24</v>
      </c>
      <c r="M5391" s="325" t="n">
        <f aca="false">DATE(J5391,K5391,L5391)</f>
        <v>43336</v>
      </c>
      <c r="N5391" s="222" t="n">
        <f aca="false">M5391+E5391</f>
        <v>43336.6549768519</v>
      </c>
      <c r="O5391" s="0" t="n">
        <v>97.335</v>
      </c>
      <c r="P5391" s="0" t="n">
        <v>4.422948</v>
      </c>
      <c r="Q5391" s="0" t="s">
        <v>289</v>
      </c>
    </row>
    <row r="5392" customFormat="false" ht="15" hidden="false" customHeight="false" outlineLevel="0" collapsed="false">
      <c r="A5392" s="0" t="s">
        <v>3020</v>
      </c>
      <c r="B5392" s="0" t="s">
        <v>289</v>
      </c>
      <c r="C5392" s="0" t="s">
        <v>325</v>
      </c>
      <c r="D5392" s="0" t="n">
        <v>20180824</v>
      </c>
      <c r="E5392" s="0" t="s">
        <v>3401</v>
      </c>
      <c r="F5392" s="0" t="n">
        <v>100000</v>
      </c>
      <c r="G5392" s="0" t="n">
        <v>97.335</v>
      </c>
      <c r="H5392" s="0" t="n">
        <v>4.422948</v>
      </c>
      <c r="J5392" s="224" t="n">
        <f aca="false">ROUND(D5392/10000,0)</f>
        <v>2018</v>
      </c>
      <c r="K5392" s="224" t="n">
        <f aca="false">ROUND((D5392-J5392*10000)/100,0)</f>
        <v>8</v>
      </c>
      <c r="L5392" s="224" t="n">
        <f aca="false">D5392-J5392*10000-K5392*100</f>
        <v>24</v>
      </c>
      <c r="M5392" s="325" t="n">
        <f aca="false">DATE(J5392,K5392,L5392)</f>
        <v>43336</v>
      </c>
      <c r="N5392" s="222" t="n">
        <f aca="false">M5392+E5392</f>
        <v>43336.6549768519</v>
      </c>
      <c r="O5392" s="0" t="n">
        <v>97.335</v>
      </c>
      <c r="P5392" s="0" t="n">
        <v>4.422948</v>
      </c>
      <c r="Q5392" s="0" t="s">
        <v>289</v>
      </c>
    </row>
    <row r="5393" customFormat="false" ht="15" hidden="false" customHeight="false" outlineLevel="0" collapsed="false">
      <c r="A5393" s="0" t="s">
        <v>3020</v>
      </c>
      <c r="B5393" s="0" t="s">
        <v>289</v>
      </c>
      <c r="C5393" s="0" t="s">
        <v>325</v>
      </c>
      <c r="D5393" s="0" t="n">
        <v>20180824</v>
      </c>
      <c r="E5393" s="0" t="s">
        <v>3401</v>
      </c>
      <c r="F5393" s="0" t="n">
        <v>25000</v>
      </c>
      <c r="G5393" s="0" t="n">
        <v>97.335</v>
      </c>
      <c r="H5393" s="0" t="n">
        <v>4.422948</v>
      </c>
      <c r="J5393" s="224" t="n">
        <f aca="false">ROUND(D5393/10000,0)</f>
        <v>2018</v>
      </c>
      <c r="K5393" s="224" t="n">
        <f aca="false">ROUND((D5393-J5393*10000)/100,0)</f>
        <v>8</v>
      </c>
      <c r="L5393" s="224" t="n">
        <f aca="false">D5393-J5393*10000-K5393*100</f>
        <v>24</v>
      </c>
      <c r="M5393" s="325" t="n">
        <f aca="false">DATE(J5393,K5393,L5393)</f>
        <v>43336</v>
      </c>
      <c r="N5393" s="222" t="n">
        <f aca="false">M5393+E5393</f>
        <v>43336.6549768519</v>
      </c>
      <c r="O5393" s="0" t="n">
        <v>97.335</v>
      </c>
      <c r="P5393" s="0" t="n">
        <v>4.422948</v>
      </c>
      <c r="Q5393" s="0" t="s">
        <v>289</v>
      </c>
    </row>
    <row r="5394" customFormat="false" ht="15" hidden="false" customHeight="false" outlineLevel="0" collapsed="false">
      <c r="A5394" s="0" t="s">
        <v>3020</v>
      </c>
      <c r="B5394" s="0" t="s">
        <v>289</v>
      </c>
      <c r="C5394" s="0" t="s">
        <v>325</v>
      </c>
      <c r="D5394" s="0" t="n">
        <v>20180824</v>
      </c>
      <c r="E5394" s="0" t="s">
        <v>3402</v>
      </c>
      <c r="F5394" s="0" t="n">
        <v>50000</v>
      </c>
      <c r="G5394" s="0" t="n">
        <v>97.529</v>
      </c>
      <c r="H5394" s="0" t="n">
        <v>4.387993</v>
      </c>
      <c r="J5394" s="224" t="n">
        <f aca="false">ROUND(D5394/10000,0)</f>
        <v>2018</v>
      </c>
      <c r="K5394" s="224" t="n">
        <f aca="false">ROUND((D5394-J5394*10000)/100,0)</f>
        <v>8</v>
      </c>
      <c r="L5394" s="224" t="n">
        <f aca="false">D5394-J5394*10000-K5394*100</f>
        <v>24</v>
      </c>
      <c r="M5394" s="325" t="n">
        <f aca="false">DATE(J5394,K5394,L5394)</f>
        <v>43336</v>
      </c>
      <c r="N5394" s="222" t="n">
        <f aca="false">M5394+E5394</f>
        <v>43336.6703587963</v>
      </c>
      <c r="O5394" s="0" t="n">
        <v>97.529</v>
      </c>
      <c r="P5394" s="0" t="n">
        <v>4.387993</v>
      </c>
      <c r="Q5394" s="0" t="s">
        <v>289</v>
      </c>
    </row>
    <row r="5395" customFormat="false" ht="15" hidden="false" customHeight="false" outlineLevel="0" collapsed="false">
      <c r="A5395" s="0" t="s">
        <v>3020</v>
      </c>
      <c r="B5395" s="0" t="s">
        <v>289</v>
      </c>
      <c r="C5395" s="0" t="s">
        <v>325</v>
      </c>
      <c r="D5395" s="0" t="n">
        <v>20180824</v>
      </c>
      <c r="E5395" s="0" t="s">
        <v>3403</v>
      </c>
      <c r="F5395" s="0" t="n">
        <v>50000</v>
      </c>
      <c r="G5395" s="0" t="n">
        <v>97.473</v>
      </c>
      <c r="H5395" s="0" t="n">
        <v>4.398075</v>
      </c>
      <c r="J5395" s="224" t="n">
        <f aca="false">ROUND(D5395/10000,0)</f>
        <v>2018</v>
      </c>
      <c r="K5395" s="224" t="n">
        <f aca="false">ROUND((D5395-J5395*10000)/100,0)</f>
        <v>8</v>
      </c>
      <c r="L5395" s="224" t="n">
        <f aca="false">D5395-J5395*10000-K5395*100</f>
        <v>24</v>
      </c>
      <c r="M5395" s="325" t="n">
        <f aca="false">DATE(J5395,K5395,L5395)</f>
        <v>43336</v>
      </c>
      <c r="N5395" s="222" t="n">
        <f aca="false">M5395+E5395</f>
        <v>43336.6703819444</v>
      </c>
      <c r="O5395" s="0" t="n">
        <v>97.473</v>
      </c>
      <c r="P5395" s="0" t="n">
        <v>4.398075</v>
      </c>
      <c r="Q5395" s="0" t="s">
        <v>289</v>
      </c>
    </row>
    <row r="5396" customFormat="false" ht="15" hidden="false" customHeight="false" outlineLevel="0" collapsed="false">
      <c r="A5396" s="0" t="s">
        <v>3020</v>
      </c>
      <c r="B5396" s="0" t="s">
        <v>289</v>
      </c>
      <c r="C5396" s="0" t="s">
        <v>325</v>
      </c>
      <c r="D5396" s="0" t="n">
        <v>20180827</v>
      </c>
      <c r="E5396" s="0" t="s">
        <v>3404</v>
      </c>
      <c r="F5396" s="0" t="n">
        <v>16000</v>
      </c>
      <c r="G5396" s="0" t="n">
        <v>97.638</v>
      </c>
      <c r="H5396" s="0" t="n">
        <v>4.368562</v>
      </c>
      <c r="J5396" s="224" t="n">
        <f aca="false">ROUND(D5396/10000,0)</f>
        <v>2018</v>
      </c>
      <c r="K5396" s="224" t="n">
        <f aca="false">ROUND((D5396-J5396*10000)/100,0)</f>
        <v>8</v>
      </c>
      <c r="L5396" s="224" t="n">
        <f aca="false">D5396-J5396*10000-K5396*100</f>
        <v>27</v>
      </c>
      <c r="M5396" s="325" t="n">
        <f aca="false">DATE(J5396,K5396,L5396)</f>
        <v>43339</v>
      </c>
      <c r="N5396" s="222" t="n">
        <f aca="false">M5396+E5396</f>
        <v>43339.3039930556</v>
      </c>
      <c r="O5396" s="0" t="n">
        <v>97.638</v>
      </c>
      <c r="P5396" s="0" t="n">
        <v>4.368562</v>
      </c>
      <c r="Q5396" s="0" t="s">
        <v>289</v>
      </c>
    </row>
    <row r="5397" customFormat="false" ht="15" hidden="false" customHeight="false" outlineLevel="0" collapsed="false">
      <c r="A5397" s="0" t="s">
        <v>3020</v>
      </c>
      <c r="B5397" s="0" t="s">
        <v>289</v>
      </c>
      <c r="C5397" s="0" t="s">
        <v>325</v>
      </c>
      <c r="D5397" s="0" t="n">
        <v>20180827</v>
      </c>
      <c r="E5397" s="0" t="s">
        <v>3405</v>
      </c>
      <c r="F5397" s="0" t="n">
        <v>3000</v>
      </c>
      <c r="G5397" s="0" t="n">
        <v>97.838333</v>
      </c>
      <c r="H5397" s="0" t="n">
        <v>4.332584</v>
      </c>
      <c r="J5397" s="224" t="n">
        <f aca="false">ROUND(D5397/10000,0)</f>
        <v>2018</v>
      </c>
      <c r="K5397" s="224" t="n">
        <f aca="false">ROUND((D5397-J5397*10000)/100,0)</f>
        <v>8</v>
      </c>
      <c r="L5397" s="224" t="n">
        <f aca="false">D5397-J5397*10000-K5397*100</f>
        <v>27</v>
      </c>
      <c r="M5397" s="325" t="n">
        <f aca="false">DATE(J5397,K5397,L5397)</f>
        <v>43339</v>
      </c>
      <c r="N5397" s="222" t="n">
        <f aca="false">M5397+E5397</f>
        <v>43339.337025463</v>
      </c>
      <c r="O5397" s="0" t="n">
        <v>97.838333</v>
      </c>
      <c r="P5397" s="0" t="n">
        <v>4.332584</v>
      </c>
      <c r="Q5397" s="0" t="s">
        <v>289</v>
      </c>
    </row>
    <row r="5398" customFormat="false" ht="15" hidden="false" customHeight="false" outlineLevel="0" collapsed="false">
      <c r="A5398" s="0" t="s">
        <v>3020</v>
      </c>
      <c r="B5398" s="0" t="s">
        <v>289</v>
      </c>
      <c r="C5398" s="0" t="s">
        <v>325</v>
      </c>
      <c r="D5398" s="0" t="n">
        <v>20180827</v>
      </c>
      <c r="E5398" s="0" t="s">
        <v>3405</v>
      </c>
      <c r="F5398" s="0" t="n">
        <v>3000</v>
      </c>
      <c r="G5398" s="0" t="n">
        <v>97.505</v>
      </c>
      <c r="H5398" s="0" t="n">
        <v>4.392495</v>
      </c>
      <c r="J5398" s="224" t="n">
        <f aca="false">ROUND(D5398/10000,0)</f>
        <v>2018</v>
      </c>
      <c r="K5398" s="224" t="n">
        <f aca="false">ROUND((D5398-J5398*10000)/100,0)</f>
        <v>8</v>
      </c>
      <c r="L5398" s="224" t="n">
        <f aca="false">D5398-J5398*10000-K5398*100</f>
        <v>27</v>
      </c>
      <c r="M5398" s="325" t="n">
        <f aca="false">DATE(J5398,K5398,L5398)</f>
        <v>43339</v>
      </c>
      <c r="N5398" s="222" t="n">
        <f aca="false">M5398+E5398</f>
        <v>43339.337025463</v>
      </c>
      <c r="O5398" s="0" t="n">
        <v>97.505</v>
      </c>
      <c r="P5398" s="0" t="n">
        <v>4.392495</v>
      </c>
      <c r="Q5398" s="0" t="s">
        <v>289</v>
      </c>
    </row>
    <row r="5399" customFormat="false" ht="15" hidden="false" customHeight="false" outlineLevel="0" collapsed="false">
      <c r="A5399" s="0" t="s">
        <v>3020</v>
      </c>
      <c r="B5399" s="0" t="s">
        <v>289</v>
      </c>
      <c r="C5399" s="0" t="s">
        <v>325</v>
      </c>
      <c r="D5399" s="0" t="n">
        <v>20180827</v>
      </c>
      <c r="E5399" s="0" t="s">
        <v>3406</v>
      </c>
      <c r="F5399" s="0" t="n">
        <v>100000</v>
      </c>
      <c r="G5399" s="0" t="n">
        <v>97.14</v>
      </c>
      <c r="H5399" s="0" t="n">
        <v>4.458371</v>
      </c>
      <c r="J5399" s="224" t="n">
        <f aca="false">ROUND(D5399/10000,0)</f>
        <v>2018</v>
      </c>
      <c r="K5399" s="224" t="n">
        <f aca="false">ROUND((D5399-J5399*10000)/100,0)</f>
        <v>8</v>
      </c>
      <c r="L5399" s="224" t="n">
        <f aca="false">D5399-J5399*10000-K5399*100</f>
        <v>27</v>
      </c>
      <c r="M5399" s="325" t="n">
        <f aca="false">DATE(J5399,K5399,L5399)</f>
        <v>43339</v>
      </c>
      <c r="N5399" s="222" t="n">
        <f aca="false">M5399+E5399</f>
        <v>43339.3627083333</v>
      </c>
      <c r="O5399" s="0" t="n">
        <v>97.14</v>
      </c>
      <c r="P5399" s="0" t="n">
        <v>4.458371</v>
      </c>
      <c r="Q5399" s="0" t="s">
        <v>289</v>
      </c>
    </row>
    <row r="5400" customFormat="false" ht="15" hidden="false" customHeight="false" outlineLevel="0" collapsed="false">
      <c r="A5400" s="0" t="s">
        <v>3020</v>
      </c>
      <c r="B5400" s="0" t="s">
        <v>289</v>
      </c>
      <c r="C5400" s="0" t="s">
        <v>325</v>
      </c>
      <c r="D5400" s="0" t="n">
        <v>20180827</v>
      </c>
      <c r="E5400" s="0" t="s">
        <v>3407</v>
      </c>
      <c r="F5400" s="0" t="n">
        <v>100000</v>
      </c>
      <c r="G5400" s="0" t="n">
        <v>97.14</v>
      </c>
      <c r="H5400" s="0" t="n">
        <v>4.458371</v>
      </c>
      <c r="J5400" s="224" t="n">
        <f aca="false">ROUND(D5400/10000,0)</f>
        <v>2018</v>
      </c>
      <c r="K5400" s="224" t="n">
        <f aca="false">ROUND((D5400-J5400*10000)/100,0)</f>
        <v>8</v>
      </c>
      <c r="L5400" s="224" t="n">
        <f aca="false">D5400-J5400*10000-K5400*100</f>
        <v>27</v>
      </c>
      <c r="M5400" s="325" t="n">
        <f aca="false">DATE(J5400,K5400,L5400)</f>
        <v>43339</v>
      </c>
      <c r="N5400" s="222" t="n">
        <f aca="false">M5400+E5400</f>
        <v>43339.3628819444</v>
      </c>
      <c r="O5400" s="0" t="n">
        <v>97.14</v>
      </c>
      <c r="P5400" s="0" t="n">
        <v>4.458371</v>
      </c>
      <c r="Q5400" s="0" t="s">
        <v>289</v>
      </c>
    </row>
    <row r="5401" customFormat="false" ht="15" hidden="false" customHeight="false" outlineLevel="0" collapsed="false">
      <c r="A5401" s="0" t="s">
        <v>3020</v>
      </c>
      <c r="B5401" s="0" t="s">
        <v>289</v>
      </c>
      <c r="C5401" s="0" t="s">
        <v>325</v>
      </c>
      <c r="D5401" s="0" t="n">
        <v>20180827</v>
      </c>
      <c r="E5401" s="0" t="s">
        <v>3408</v>
      </c>
      <c r="F5401" s="0" t="n">
        <v>296000</v>
      </c>
      <c r="G5401" s="0" t="n">
        <v>97.214</v>
      </c>
      <c r="H5401" s="0" t="n">
        <v>4.444992</v>
      </c>
      <c r="J5401" s="224" t="n">
        <f aca="false">ROUND(D5401/10000,0)</f>
        <v>2018</v>
      </c>
      <c r="K5401" s="224" t="n">
        <f aca="false">ROUND((D5401-J5401*10000)/100,0)</f>
        <v>8</v>
      </c>
      <c r="L5401" s="224" t="n">
        <f aca="false">D5401-J5401*10000-K5401*100</f>
        <v>27</v>
      </c>
      <c r="M5401" s="325" t="n">
        <f aca="false">DATE(J5401,K5401,L5401)</f>
        <v>43339</v>
      </c>
      <c r="N5401" s="222" t="n">
        <f aca="false">M5401+E5401</f>
        <v>43339.4183680556</v>
      </c>
      <c r="O5401" s="0" t="n">
        <v>97.214</v>
      </c>
      <c r="P5401" s="0" t="n">
        <v>4.444992</v>
      </c>
      <c r="Q5401" s="0" t="s">
        <v>289</v>
      </c>
    </row>
    <row r="5402" customFormat="false" ht="15" hidden="false" customHeight="false" outlineLevel="0" collapsed="false">
      <c r="A5402" s="0" t="s">
        <v>3020</v>
      </c>
      <c r="B5402" s="0" t="s">
        <v>289</v>
      </c>
      <c r="C5402" s="0" t="s">
        <v>325</v>
      </c>
      <c r="D5402" s="0" t="n">
        <v>20180827</v>
      </c>
      <c r="E5402" s="0" t="s">
        <v>3409</v>
      </c>
      <c r="F5402" s="0" t="n">
        <v>30000</v>
      </c>
      <c r="G5402" s="0" t="n">
        <v>98.23</v>
      </c>
      <c r="H5402" s="0" t="n">
        <v>4.262491</v>
      </c>
      <c r="J5402" s="224" t="n">
        <f aca="false">ROUND(D5402/10000,0)</f>
        <v>2018</v>
      </c>
      <c r="K5402" s="224" t="n">
        <f aca="false">ROUND((D5402-J5402*10000)/100,0)</f>
        <v>8</v>
      </c>
      <c r="L5402" s="224" t="n">
        <f aca="false">D5402-J5402*10000-K5402*100</f>
        <v>27</v>
      </c>
      <c r="M5402" s="325" t="n">
        <f aca="false">DATE(J5402,K5402,L5402)</f>
        <v>43339</v>
      </c>
      <c r="N5402" s="222" t="n">
        <f aca="false">M5402+E5402</f>
        <v>43339.4885416667</v>
      </c>
      <c r="O5402" s="0" t="n">
        <v>98.23</v>
      </c>
      <c r="P5402" s="0" t="n">
        <v>4.262491</v>
      </c>
      <c r="Q5402" s="0" t="s">
        <v>289</v>
      </c>
    </row>
    <row r="5403" customFormat="false" ht="15" hidden="false" customHeight="false" outlineLevel="0" collapsed="false">
      <c r="A5403" s="0" t="s">
        <v>3020</v>
      </c>
      <c r="B5403" s="0" t="s">
        <v>289</v>
      </c>
      <c r="C5403" s="0" t="s">
        <v>325</v>
      </c>
      <c r="D5403" s="0" t="n">
        <v>20180827</v>
      </c>
      <c r="E5403" s="0" t="s">
        <v>3410</v>
      </c>
      <c r="F5403" s="0" t="n">
        <v>30000</v>
      </c>
      <c r="G5403" s="0" t="n">
        <v>97.193</v>
      </c>
      <c r="H5403" s="0" t="n">
        <v>4.448788</v>
      </c>
      <c r="J5403" s="224" t="n">
        <f aca="false">ROUND(D5403/10000,0)</f>
        <v>2018</v>
      </c>
      <c r="K5403" s="224" t="n">
        <f aca="false">ROUND((D5403-J5403*10000)/100,0)</f>
        <v>8</v>
      </c>
      <c r="L5403" s="224" t="n">
        <f aca="false">D5403-J5403*10000-K5403*100</f>
        <v>27</v>
      </c>
      <c r="M5403" s="325" t="n">
        <f aca="false">DATE(J5403,K5403,L5403)</f>
        <v>43339</v>
      </c>
      <c r="N5403" s="222" t="n">
        <f aca="false">M5403+E5403</f>
        <v>43339.4888541667</v>
      </c>
      <c r="O5403" s="0" t="n">
        <v>97.193</v>
      </c>
      <c r="P5403" s="0" t="n">
        <v>4.448788</v>
      </c>
      <c r="Q5403" s="0" t="s">
        <v>289</v>
      </c>
    </row>
    <row r="5404" customFormat="false" ht="15" hidden="false" customHeight="false" outlineLevel="0" collapsed="false">
      <c r="A5404" s="0" t="s">
        <v>3020</v>
      </c>
      <c r="B5404" s="0" t="s">
        <v>289</v>
      </c>
      <c r="C5404" s="0" t="s">
        <v>325</v>
      </c>
      <c r="D5404" s="0" t="n">
        <v>20180827</v>
      </c>
      <c r="E5404" s="0" t="s">
        <v>3411</v>
      </c>
      <c r="F5404" s="0" t="n">
        <v>7000</v>
      </c>
      <c r="G5404" s="0" t="n">
        <v>97.06</v>
      </c>
      <c r="H5404" s="0" t="n">
        <v>4.472848</v>
      </c>
      <c r="J5404" s="224" t="n">
        <f aca="false">ROUND(D5404/10000,0)</f>
        <v>2018</v>
      </c>
      <c r="K5404" s="224" t="n">
        <f aca="false">ROUND((D5404-J5404*10000)/100,0)</f>
        <v>8</v>
      </c>
      <c r="L5404" s="224" t="n">
        <f aca="false">D5404-J5404*10000-K5404*100</f>
        <v>27</v>
      </c>
      <c r="M5404" s="325" t="n">
        <f aca="false">DATE(J5404,K5404,L5404)</f>
        <v>43339</v>
      </c>
      <c r="N5404" s="222" t="n">
        <f aca="false">M5404+E5404</f>
        <v>43339.5282291667</v>
      </c>
      <c r="O5404" s="0" t="n">
        <v>97.06</v>
      </c>
      <c r="P5404" s="0" t="n">
        <v>4.472848</v>
      </c>
      <c r="Q5404" s="0" t="s">
        <v>289</v>
      </c>
    </row>
    <row r="5405" customFormat="false" ht="15" hidden="false" customHeight="false" outlineLevel="0" collapsed="false">
      <c r="A5405" s="0" t="s">
        <v>3020</v>
      </c>
      <c r="B5405" s="0" t="s">
        <v>289</v>
      </c>
      <c r="C5405" s="0" t="s">
        <v>325</v>
      </c>
      <c r="D5405" s="0" t="n">
        <v>20180827</v>
      </c>
      <c r="E5405" s="0" t="s">
        <v>3412</v>
      </c>
      <c r="F5405" s="0" t="n">
        <v>10000</v>
      </c>
      <c r="G5405" s="0" t="n">
        <v>97.505</v>
      </c>
      <c r="H5405" s="0" t="n">
        <v>4.392495</v>
      </c>
      <c r="J5405" s="224" t="n">
        <f aca="false">ROUND(D5405/10000,0)</f>
        <v>2018</v>
      </c>
      <c r="K5405" s="224" t="n">
        <f aca="false">ROUND((D5405-J5405*10000)/100,0)</f>
        <v>8</v>
      </c>
      <c r="L5405" s="224" t="n">
        <f aca="false">D5405-J5405*10000-K5405*100</f>
        <v>27</v>
      </c>
      <c r="M5405" s="325" t="n">
        <f aca="false">DATE(J5405,K5405,L5405)</f>
        <v>43339</v>
      </c>
      <c r="N5405" s="222" t="n">
        <f aca="false">M5405+E5405</f>
        <v>43339.5502430556</v>
      </c>
      <c r="O5405" s="0" t="n">
        <v>97.505</v>
      </c>
      <c r="P5405" s="0" t="n">
        <v>4.392495</v>
      </c>
      <c r="Q5405" s="0" t="s">
        <v>289</v>
      </c>
    </row>
    <row r="5406" customFormat="false" ht="15" hidden="false" customHeight="false" outlineLevel="0" collapsed="false">
      <c r="A5406" s="0" t="s">
        <v>3020</v>
      </c>
      <c r="B5406" s="0" t="s">
        <v>289</v>
      </c>
      <c r="C5406" s="0" t="s">
        <v>325</v>
      </c>
      <c r="D5406" s="0" t="n">
        <v>20180827</v>
      </c>
      <c r="E5406" s="0" t="s">
        <v>3412</v>
      </c>
      <c r="F5406" s="0" t="n">
        <v>10000</v>
      </c>
      <c r="G5406" s="0" t="n">
        <v>98.205</v>
      </c>
      <c r="H5406" s="0" t="n">
        <v>4.266956</v>
      </c>
      <c r="J5406" s="224" t="n">
        <f aca="false">ROUND(D5406/10000,0)</f>
        <v>2018</v>
      </c>
      <c r="K5406" s="224" t="n">
        <f aca="false">ROUND((D5406-J5406*10000)/100,0)</f>
        <v>8</v>
      </c>
      <c r="L5406" s="224" t="n">
        <f aca="false">D5406-J5406*10000-K5406*100</f>
        <v>27</v>
      </c>
      <c r="M5406" s="325" t="n">
        <f aca="false">DATE(J5406,K5406,L5406)</f>
        <v>43339</v>
      </c>
      <c r="N5406" s="222" t="n">
        <f aca="false">M5406+E5406</f>
        <v>43339.5502430556</v>
      </c>
      <c r="O5406" s="0" t="n">
        <v>98.205</v>
      </c>
      <c r="P5406" s="0" t="n">
        <v>4.266956</v>
      </c>
      <c r="Q5406" s="0" t="s">
        <v>289</v>
      </c>
    </row>
    <row r="5407" customFormat="false" ht="15" hidden="false" customHeight="false" outlineLevel="0" collapsed="false">
      <c r="A5407" s="0" t="s">
        <v>3020</v>
      </c>
      <c r="B5407" s="0" t="s">
        <v>289</v>
      </c>
      <c r="C5407" s="0" t="s">
        <v>325</v>
      </c>
      <c r="D5407" s="0" t="n">
        <v>20180827</v>
      </c>
      <c r="E5407" s="0" t="s">
        <v>3413</v>
      </c>
      <c r="F5407" s="0" t="n">
        <v>20000</v>
      </c>
      <c r="G5407" s="0" t="n">
        <v>98.692</v>
      </c>
      <c r="H5407" s="0" t="n">
        <v>4.180228</v>
      </c>
      <c r="J5407" s="224" t="n">
        <f aca="false">ROUND(D5407/10000,0)</f>
        <v>2018</v>
      </c>
      <c r="K5407" s="224" t="n">
        <f aca="false">ROUND((D5407-J5407*10000)/100,0)</f>
        <v>8</v>
      </c>
      <c r="L5407" s="224" t="n">
        <f aca="false">D5407-J5407*10000-K5407*100</f>
        <v>27</v>
      </c>
      <c r="M5407" s="325" t="n">
        <f aca="false">DATE(J5407,K5407,L5407)</f>
        <v>43339</v>
      </c>
      <c r="N5407" s="222" t="n">
        <f aca="false">M5407+E5407</f>
        <v>43339.5703240741</v>
      </c>
      <c r="O5407" s="0" t="n">
        <v>98.692</v>
      </c>
      <c r="P5407" s="0" t="n">
        <v>4.180228</v>
      </c>
      <c r="Q5407" s="0" t="s">
        <v>289</v>
      </c>
    </row>
    <row r="5408" customFormat="false" ht="15" hidden="false" customHeight="false" outlineLevel="0" collapsed="false">
      <c r="A5408" s="0" t="s">
        <v>3020</v>
      </c>
      <c r="B5408" s="0" t="s">
        <v>289</v>
      </c>
      <c r="C5408" s="0" t="s">
        <v>325</v>
      </c>
      <c r="D5408" s="0" t="n">
        <v>20180827</v>
      </c>
      <c r="E5408" s="0" t="s">
        <v>3413</v>
      </c>
      <c r="F5408" s="0" t="n">
        <v>20000</v>
      </c>
      <c r="G5408" s="0" t="n">
        <v>97.227</v>
      </c>
      <c r="H5408" s="0" t="n">
        <v>4.442643</v>
      </c>
      <c r="J5408" s="224" t="n">
        <f aca="false">ROUND(D5408/10000,0)</f>
        <v>2018</v>
      </c>
      <c r="K5408" s="224" t="n">
        <f aca="false">ROUND((D5408-J5408*10000)/100,0)</f>
        <v>8</v>
      </c>
      <c r="L5408" s="224" t="n">
        <f aca="false">D5408-J5408*10000-K5408*100</f>
        <v>27</v>
      </c>
      <c r="M5408" s="325" t="n">
        <f aca="false">DATE(J5408,K5408,L5408)</f>
        <v>43339</v>
      </c>
      <c r="N5408" s="222" t="n">
        <f aca="false">M5408+E5408</f>
        <v>43339.5703240741</v>
      </c>
      <c r="O5408" s="0" t="n">
        <v>97.227</v>
      </c>
      <c r="P5408" s="0" t="n">
        <v>4.442643</v>
      </c>
      <c r="Q5408" s="0" t="s">
        <v>289</v>
      </c>
    </row>
    <row r="5409" customFormat="false" ht="15" hidden="false" customHeight="false" outlineLevel="0" collapsed="false">
      <c r="A5409" s="0" t="s">
        <v>3020</v>
      </c>
      <c r="B5409" s="0" t="s">
        <v>289</v>
      </c>
      <c r="C5409" s="0" t="s">
        <v>325</v>
      </c>
      <c r="D5409" s="0" t="n">
        <v>20180827</v>
      </c>
      <c r="E5409" s="0" t="s">
        <v>3414</v>
      </c>
      <c r="F5409" s="0" t="n">
        <v>20000</v>
      </c>
      <c r="G5409" s="0" t="n">
        <v>97.227</v>
      </c>
      <c r="H5409" s="0" t="n">
        <v>4.442643</v>
      </c>
      <c r="J5409" s="224" t="n">
        <f aca="false">ROUND(D5409/10000,0)</f>
        <v>2018</v>
      </c>
      <c r="K5409" s="224" t="n">
        <f aca="false">ROUND((D5409-J5409*10000)/100,0)</f>
        <v>8</v>
      </c>
      <c r="L5409" s="224" t="n">
        <f aca="false">D5409-J5409*10000-K5409*100</f>
        <v>27</v>
      </c>
      <c r="M5409" s="325" t="n">
        <f aca="false">DATE(J5409,K5409,L5409)</f>
        <v>43339</v>
      </c>
      <c r="N5409" s="222" t="n">
        <f aca="false">M5409+E5409</f>
        <v>43339.5704166667</v>
      </c>
      <c r="O5409" s="0" t="n">
        <v>97.227</v>
      </c>
      <c r="P5409" s="0" t="n">
        <v>4.442643</v>
      </c>
      <c r="Q5409" s="0" t="s">
        <v>289</v>
      </c>
    </row>
    <row r="5410" customFormat="false" ht="15" hidden="false" customHeight="false" outlineLevel="0" collapsed="false">
      <c r="A5410" s="0" t="s">
        <v>3020</v>
      </c>
      <c r="B5410" s="0" t="s">
        <v>289</v>
      </c>
      <c r="C5410" s="0" t="s">
        <v>325</v>
      </c>
      <c r="D5410" s="0" t="n">
        <v>20180827</v>
      </c>
      <c r="E5410" s="0" t="s">
        <v>3415</v>
      </c>
      <c r="F5410" s="0" t="n">
        <v>7000</v>
      </c>
      <c r="G5410" s="0" t="n">
        <v>97.06</v>
      </c>
      <c r="H5410" s="0" t="n">
        <v>4.472848</v>
      </c>
      <c r="J5410" s="224" t="n">
        <f aca="false">ROUND(D5410/10000,0)</f>
        <v>2018</v>
      </c>
      <c r="K5410" s="224" t="n">
        <f aca="false">ROUND((D5410-J5410*10000)/100,0)</f>
        <v>8</v>
      </c>
      <c r="L5410" s="224" t="n">
        <f aca="false">D5410-J5410*10000-K5410*100</f>
        <v>27</v>
      </c>
      <c r="M5410" s="325" t="n">
        <f aca="false">DATE(J5410,K5410,L5410)</f>
        <v>43339</v>
      </c>
      <c r="N5410" s="222" t="n">
        <f aca="false">M5410+E5410</f>
        <v>43339.576724537</v>
      </c>
      <c r="O5410" s="0" t="n">
        <v>97.06</v>
      </c>
      <c r="P5410" s="0" t="n">
        <v>4.472848</v>
      </c>
      <c r="Q5410" s="0" t="s">
        <v>289</v>
      </c>
    </row>
    <row r="5411" customFormat="false" ht="15" hidden="false" customHeight="false" outlineLevel="0" collapsed="false">
      <c r="A5411" s="0" t="s">
        <v>3020</v>
      </c>
      <c r="B5411" s="0" t="s">
        <v>289</v>
      </c>
      <c r="C5411" s="0" t="s">
        <v>325</v>
      </c>
      <c r="D5411" s="0" t="n">
        <v>20180827</v>
      </c>
      <c r="E5411" s="0" t="s">
        <v>3415</v>
      </c>
      <c r="F5411" s="0" t="n">
        <v>7000</v>
      </c>
      <c r="G5411" s="0" t="n">
        <v>97.06</v>
      </c>
      <c r="H5411" s="0" t="n">
        <v>4.472848</v>
      </c>
      <c r="J5411" s="224" t="n">
        <f aca="false">ROUND(D5411/10000,0)</f>
        <v>2018</v>
      </c>
      <c r="K5411" s="224" t="n">
        <f aca="false">ROUND((D5411-J5411*10000)/100,0)</f>
        <v>8</v>
      </c>
      <c r="L5411" s="224" t="n">
        <f aca="false">D5411-J5411*10000-K5411*100</f>
        <v>27</v>
      </c>
      <c r="M5411" s="325" t="n">
        <f aca="false">DATE(J5411,K5411,L5411)</f>
        <v>43339</v>
      </c>
      <c r="N5411" s="222" t="n">
        <f aca="false">M5411+E5411</f>
        <v>43339.576724537</v>
      </c>
      <c r="O5411" s="0" t="n">
        <v>97.06</v>
      </c>
      <c r="P5411" s="0" t="n">
        <v>4.472848</v>
      </c>
      <c r="Q5411" s="0" t="s">
        <v>289</v>
      </c>
    </row>
    <row r="5412" customFormat="false" ht="15" hidden="false" customHeight="false" outlineLevel="0" collapsed="false">
      <c r="A5412" s="0" t="s">
        <v>3020</v>
      </c>
      <c r="B5412" s="0" t="s">
        <v>289</v>
      </c>
      <c r="C5412" s="0" t="s">
        <v>325</v>
      </c>
      <c r="D5412" s="0" t="n">
        <v>20180827</v>
      </c>
      <c r="E5412" s="0" t="s">
        <v>3416</v>
      </c>
      <c r="F5412" s="0" t="n">
        <v>25000</v>
      </c>
      <c r="G5412" s="0" t="n">
        <v>97.207</v>
      </c>
      <c r="H5412" s="0" t="n">
        <v>4.446257</v>
      </c>
      <c r="J5412" s="224" t="n">
        <f aca="false">ROUND(D5412/10000,0)</f>
        <v>2018</v>
      </c>
      <c r="K5412" s="224" t="n">
        <f aca="false">ROUND((D5412-J5412*10000)/100,0)</f>
        <v>8</v>
      </c>
      <c r="L5412" s="224" t="n">
        <f aca="false">D5412-J5412*10000-K5412*100</f>
        <v>27</v>
      </c>
      <c r="M5412" s="325" t="n">
        <f aca="false">DATE(J5412,K5412,L5412)</f>
        <v>43339</v>
      </c>
      <c r="N5412" s="222" t="n">
        <f aca="false">M5412+E5412</f>
        <v>43339.5898032407</v>
      </c>
      <c r="O5412" s="0" t="n">
        <v>97.207</v>
      </c>
      <c r="P5412" s="0" t="n">
        <v>4.446257</v>
      </c>
      <c r="Q5412" s="0" t="s">
        <v>289</v>
      </c>
    </row>
    <row r="5413" customFormat="false" ht="15" hidden="false" customHeight="false" outlineLevel="0" collapsed="false">
      <c r="A5413" s="0" t="s">
        <v>3020</v>
      </c>
      <c r="B5413" s="0" t="s">
        <v>289</v>
      </c>
      <c r="C5413" s="0" t="s">
        <v>325</v>
      </c>
      <c r="D5413" s="0" t="n">
        <v>20180827</v>
      </c>
      <c r="E5413" s="0" t="s">
        <v>3416</v>
      </c>
      <c r="F5413" s="0" t="n">
        <v>25000</v>
      </c>
      <c r="G5413" s="0" t="n">
        <v>97.207</v>
      </c>
      <c r="H5413" s="0" t="n">
        <v>4.446257</v>
      </c>
      <c r="J5413" s="224" t="n">
        <f aca="false">ROUND(D5413/10000,0)</f>
        <v>2018</v>
      </c>
      <c r="K5413" s="224" t="n">
        <f aca="false">ROUND((D5413-J5413*10000)/100,0)</f>
        <v>8</v>
      </c>
      <c r="L5413" s="224" t="n">
        <f aca="false">D5413-J5413*10000-K5413*100</f>
        <v>27</v>
      </c>
      <c r="M5413" s="325" t="n">
        <f aca="false">DATE(J5413,K5413,L5413)</f>
        <v>43339</v>
      </c>
      <c r="N5413" s="222" t="n">
        <f aca="false">M5413+E5413</f>
        <v>43339.5898032407</v>
      </c>
      <c r="O5413" s="0" t="n">
        <v>97.207</v>
      </c>
      <c r="P5413" s="0" t="n">
        <v>4.446257</v>
      </c>
      <c r="Q5413" s="0" t="s">
        <v>289</v>
      </c>
    </row>
    <row r="5414" customFormat="false" ht="15" hidden="false" customHeight="false" outlineLevel="0" collapsed="false">
      <c r="A5414" s="0" t="s">
        <v>3020</v>
      </c>
      <c r="B5414" s="0" t="s">
        <v>289</v>
      </c>
      <c r="C5414" s="0" t="s">
        <v>325</v>
      </c>
      <c r="D5414" s="0" t="n">
        <v>20180827</v>
      </c>
      <c r="E5414" s="0" t="s">
        <v>3417</v>
      </c>
      <c r="F5414" s="0" t="n">
        <v>10000</v>
      </c>
      <c r="G5414" s="0" t="n">
        <v>97.215</v>
      </c>
      <c r="H5414" s="0" t="n">
        <v>4.444811</v>
      </c>
      <c r="J5414" s="224" t="n">
        <f aca="false">ROUND(D5414/10000,0)</f>
        <v>2018</v>
      </c>
      <c r="K5414" s="224" t="n">
        <f aca="false">ROUND((D5414-J5414*10000)/100,0)</f>
        <v>8</v>
      </c>
      <c r="L5414" s="224" t="n">
        <f aca="false">D5414-J5414*10000-K5414*100</f>
        <v>27</v>
      </c>
      <c r="M5414" s="325" t="n">
        <f aca="false">DATE(J5414,K5414,L5414)</f>
        <v>43339</v>
      </c>
      <c r="N5414" s="222" t="n">
        <f aca="false">M5414+E5414</f>
        <v>43339.6460069444</v>
      </c>
      <c r="O5414" s="0" t="n">
        <v>97.215</v>
      </c>
      <c r="P5414" s="0" t="n">
        <v>4.444811</v>
      </c>
      <c r="Q5414" s="0" t="s">
        <v>289</v>
      </c>
    </row>
    <row r="5415" customFormat="false" ht="15" hidden="false" customHeight="false" outlineLevel="0" collapsed="false">
      <c r="A5415" s="0" t="s">
        <v>3020</v>
      </c>
      <c r="B5415" s="0" t="s">
        <v>289</v>
      </c>
      <c r="C5415" s="0" t="s">
        <v>325</v>
      </c>
      <c r="D5415" s="0" t="n">
        <v>20180827</v>
      </c>
      <c r="E5415" s="0" t="s">
        <v>3418</v>
      </c>
      <c r="F5415" s="0" t="n">
        <v>10000</v>
      </c>
      <c r="G5415" s="0" t="n">
        <v>97.96</v>
      </c>
      <c r="H5415" s="0" t="n">
        <v>4.310776</v>
      </c>
      <c r="J5415" s="224" t="n">
        <f aca="false">ROUND(D5415/10000,0)</f>
        <v>2018</v>
      </c>
      <c r="K5415" s="224" t="n">
        <f aca="false">ROUND((D5415-J5415*10000)/100,0)</f>
        <v>8</v>
      </c>
      <c r="L5415" s="224" t="n">
        <f aca="false">D5415-J5415*10000-K5415*100</f>
        <v>27</v>
      </c>
      <c r="M5415" s="325" t="n">
        <f aca="false">DATE(J5415,K5415,L5415)</f>
        <v>43339</v>
      </c>
      <c r="N5415" s="222" t="n">
        <f aca="false">M5415+E5415</f>
        <v>43339.6560185185</v>
      </c>
      <c r="O5415" s="0" t="n">
        <v>97.96</v>
      </c>
      <c r="P5415" s="0" t="n">
        <v>4.310776</v>
      </c>
      <c r="Q5415" s="0" t="s">
        <v>289</v>
      </c>
    </row>
    <row r="5416" customFormat="false" ht="15" hidden="false" customHeight="false" outlineLevel="0" collapsed="false">
      <c r="A5416" s="0" t="s">
        <v>3020</v>
      </c>
      <c r="B5416" s="0" t="s">
        <v>289</v>
      </c>
      <c r="C5416" s="0" t="s">
        <v>325</v>
      </c>
      <c r="D5416" s="0" t="n">
        <v>20180827</v>
      </c>
      <c r="E5416" s="0" t="s">
        <v>3418</v>
      </c>
      <c r="F5416" s="0" t="n">
        <v>10000</v>
      </c>
      <c r="G5416" s="0" t="n">
        <v>97.96</v>
      </c>
      <c r="H5416" s="0" t="n">
        <v>4.310776</v>
      </c>
      <c r="J5416" s="224" t="n">
        <f aca="false">ROUND(D5416/10000,0)</f>
        <v>2018</v>
      </c>
      <c r="K5416" s="224" t="n">
        <f aca="false">ROUND((D5416-J5416*10000)/100,0)</f>
        <v>8</v>
      </c>
      <c r="L5416" s="224" t="n">
        <f aca="false">D5416-J5416*10000-K5416*100</f>
        <v>27</v>
      </c>
      <c r="M5416" s="325" t="n">
        <f aca="false">DATE(J5416,K5416,L5416)</f>
        <v>43339</v>
      </c>
      <c r="N5416" s="222" t="n">
        <f aca="false">M5416+E5416</f>
        <v>43339.6560185185</v>
      </c>
      <c r="O5416" s="0" t="n">
        <v>97.96</v>
      </c>
      <c r="P5416" s="0" t="n">
        <v>4.310776</v>
      </c>
      <c r="Q5416" s="0" t="s">
        <v>289</v>
      </c>
    </row>
    <row r="5417" customFormat="false" ht="15" hidden="false" customHeight="false" outlineLevel="0" collapsed="false">
      <c r="A5417" s="0" t="s">
        <v>3020</v>
      </c>
      <c r="B5417" s="0" t="s">
        <v>289</v>
      </c>
      <c r="C5417" s="0" t="s">
        <v>325</v>
      </c>
      <c r="D5417" s="0" t="n">
        <v>20180827</v>
      </c>
      <c r="E5417" s="0" t="s">
        <v>3419</v>
      </c>
      <c r="F5417" s="0" t="n">
        <v>50000</v>
      </c>
      <c r="G5417" s="0" t="n">
        <v>97.193</v>
      </c>
      <c r="H5417" s="0" t="n">
        <v>4.448788</v>
      </c>
      <c r="J5417" s="224" t="n">
        <f aca="false">ROUND(D5417/10000,0)</f>
        <v>2018</v>
      </c>
      <c r="K5417" s="224" t="n">
        <f aca="false">ROUND((D5417-J5417*10000)/100,0)</f>
        <v>8</v>
      </c>
      <c r="L5417" s="224" t="n">
        <f aca="false">D5417-J5417*10000-K5417*100</f>
        <v>27</v>
      </c>
      <c r="M5417" s="325" t="n">
        <f aca="false">DATE(J5417,K5417,L5417)</f>
        <v>43339</v>
      </c>
      <c r="N5417" s="222" t="n">
        <f aca="false">M5417+E5417</f>
        <v>43339.6654398148</v>
      </c>
      <c r="O5417" s="0" t="n">
        <v>97.193</v>
      </c>
      <c r="P5417" s="0" t="n">
        <v>4.448788</v>
      </c>
      <c r="Q5417" s="0" t="s">
        <v>289</v>
      </c>
    </row>
    <row r="5418" customFormat="false" ht="15" hidden="false" customHeight="false" outlineLevel="0" collapsed="false">
      <c r="A5418" s="0" t="s">
        <v>3020</v>
      </c>
      <c r="B5418" s="0" t="s">
        <v>289</v>
      </c>
      <c r="C5418" s="0" t="s">
        <v>325</v>
      </c>
      <c r="D5418" s="0" t="n">
        <v>20180827</v>
      </c>
      <c r="E5418" s="0" t="s">
        <v>3419</v>
      </c>
      <c r="F5418" s="0" t="n">
        <v>50000</v>
      </c>
      <c r="G5418" s="0" t="n">
        <v>97.203</v>
      </c>
      <c r="H5418" s="0" t="n">
        <v>4.44698</v>
      </c>
      <c r="J5418" s="224" t="n">
        <f aca="false">ROUND(D5418/10000,0)</f>
        <v>2018</v>
      </c>
      <c r="K5418" s="224" t="n">
        <f aca="false">ROUND((D5418-J5418*10000)/100,0)</f>
        <v>8</v>
      </c>
      <c r="L5418" s="224" t="n">
        <f aca="false">D5418-J5418*10000-K5418*100</f>
        <v>27</v>
      </c>
      <c r="M5418" s="325" t="n">
        <f aca="false">DATE(J5418,K5418,L5418)</f>
        <v>43339</v>
      </c>
      <c r="N5418" s="222" t="n">
        <f aca="false">M5418+E5418</f>
        <v>43339.6654398148</v>
      </c>
      <c r="O5418" s="0" t="n">
        <v>97.203</v>
      </c>
      <c r="P5418" s="0" t="n">
        <v>4.44698</v>
      </c>
      <c r="Q5418" s="0" t="s">
        <v>289</v>
      </c>
    </row>
    <row r="5419" customFormat="false" ht="15" hidden="false" customHeight="false" outlineLevel="0" collapsed="false">
      <c r="A5419" s="0" t="s">
        <v>3020</v>
      </c>
      <c r="B5419" s="0" t="s">
        <v>289</v>
      </c>
      <c r="C5419" s="0" t="s">
        <v>325</v>
      </c>
      <c r="D5419" s="0" t="n">
        <v>20180828</v>
      </c>
      <c r="E5419" s="0" t="s">
        <v>3420</v>
      </c>
      <c r="F5419" s="0" t="n">
        <v>200000</v>
      </c>
      <c r="G5419" s="0" t="n">
        <v>96.92</v>
      </c>
      <c r="H5419" s="0" t="n">
        <v>4.498438</v>
      </c>
      <c r="J5419" s="224" t="n">
        <f aca="false">ROUND(D5419/10000,0)</f>
        <v>2018</v>
      </c>
      <c r="K5419" s="224" t="n">
        <f aca="false">ROUND((D5419-J5419*10000)/100,0)</f>
        <v>8</v>
      </c>
      <c r="L5419" s="224" t="n">
        <f aca="false">D5419-J5419*10000-K5419*100</f>
        <v>28</v>
      </c>
      <c r="M5419" s="325" t="n">
        <f aca="false">DATE(J5419,K5419,L5419)</f>
        <v>43340</v>
      </c>
      <c r="N5419" s="222" t="n">
        <f aca="false">M5419+E5419</f>
        <v>43340.360150463</v>
      </c>
      <c r="O5419" s="0" t="n">
        <v>96.92</v>
      </c>
      <c r="P5419" s="0" t="n">
        <v>4.498438</v>
      </c>
      <c r="Q5419" s="0" t="s">
        <v>289</v>
      </c>
    </row>
    <row r="5420" customFormat="false" ht="15" hidden="false" customHeight="false" outlineLevel="0" collapsed="false">
      <c r="A5420" s="0" t="s">
        <v>3020</v>
      </c>
      <c r="B5420" s="0" t="s">
        <v>289</v>
      </c>
      <c r="C5420" s="0" t="s">
        <v>325</v>
      </c>
      <c r="D5420" s="0" t="n">
        <v>20180828</v>
      </c>
      <c r="E5420" s="0" t="s">
        <v>3420</v>
      </c>
      <c r="F5420" s="0" t="n">
        <v>200000</v>
      </c>
      <c r="G5420" s="0" t="n">
        <v>96.92</v>
      </c>
      <c r="H5420" s="0" t="n">
        <v>4.498438</v>
      </c>
      <c r="J5420" s="224" t="n">
        <f aca="false">ROUND(D5420/10000,0)</f>
        <v>2018</v>
      </c>
      <c r="K5420" s="224" t="n">
        <f aca="false">ROUND((D5420-J5420*10000)/100,0)</f>
        <v>8</v>
      </c>
      <c r="L5420" s="224" t="n">
        <f aca="false">D5420-J5420*10000-K5420*100</f>
        <v>28</v>
      </c>
      <c r="M5420" s="325" t="n">
        <f aca="false">DATE(J5420,K5420,L5420)</f>
        <v>43340</v>
      </c>
      <c r="N5420" s="222" t="n">
        <f aca="false">M5420+E5420</f>
        <v>43340.360150463</v>
      </c>
      <c r="O5420" s="0" t="n">
        <v>96.92</v>
      </c>
      <c r="P5420" s="0" t="n">
        <v>4.498438</v>
      </c>
      <c r="Q5420" s="0" t="s">
        <v>289</v>
      </c>
    </row>
    <row r="5421" customFormat="false" ht="15" hidden="false" customHeight="false" outlineLevel="0" collapsed="false">
      <c r="A5421" s="0" t="s">
        <v>3020</v>
      </c>
      <c r="B5421" s="0" t="s">
        <v>289</v>
      </c>
      <c r="C5421" s="0" t="s">
        <v>325</v>
      </c>
      <c r="D5421" s="0" t="n">
        <v>20180828</v>
      </c>
      <c r="E5421" s="0" t="s">
        <v>2897</v>
      </c>
      <c r="F5421" s="0" t="n">
        <v>50000</v>
      </c>
      <c r="G5421" s="0" t="n">
        <v>97.023</v>
      </c>
      <c r="H5421" s="0" t="n">
        <v>4.479763</v>
      </c>
      <c r="J5421" s="224" t="n">
        <f aca="false">ROUND(D5421/10000,0)</f>
        <v>2018</v>
      </c>
      <c r="K5421" s="224" t="n">
        <f aca="false">ROUND((D5421-J5421*10000)/100,0)</f>
        <v>8</v>
      </c>
      <c r="L5421" s="224" t="n">
        <f aca="false">D5421-J5421*10000-K5421*100</f>
        <v>28</v>
      </c>
      <c r="M5421" s="325" t="n">
        <f aca="false">DATE(J5421,K5421,L5421)</f>
        <v>43340</v>
      </c>
      <c r="N5421" s="222" t="n">
        <f aca="false">M5421+E5421</f>
        <v>43340.3706481482</v>
      </c>
      <c r="O5421" s="0" t="n">
        <v>97.023</v>
      </c>
      <c r="P5421" s="0" t="n">
        <v>4.479763</v>
      </c>
      <c r="Q5421" s="0" t="s">
        <v>289</v>
      </c>
    </row>
    <row r="5422" customFormat="false" ht="15" hidden="false" customHeight="false" outlineLevel="0" collapsed="false">
      <c r="A5422" s="0" t="s">
        <v>3020</v>
      </c>
      <c r="B5422" s="0" t="s">
        <v>289</v>
      </c>
      <c r="C5422" s="0" t="s">
        <v>325</v>
      </c>
      <c r="D5422" s="0" t="n">
        <v>20180828</v>
      </c>
      <c r="E5422" s="0" t="s">
        <v>3421</v>
      </c>
      <c r="F5422" s="0" t="n">
        <v>50000</v>
      </c>
      <c r="G5422" s="0" t="n">
        <v>97.023</v>
      </c>
      <c r="H5422" s="0" t="n">
        <v>4.479763</v>
      </c>
      <c r="J5422" s="224" t="n">
        <f aca="false">ROUND(D5422/10000,0)</f>
        <v>2018</v>
      </c>
      <c r="K5422" s="224" t="n">
        <f aca="false">ROUND((D5422-J5422*10000)/100,0)</f>
        <v>8</v>
      </c>
      <c r="L5422" s="224" t="n">
        <f aca="false">D5422-J5422*10000-K5422*100</f>
        <v>28</v>
      </c>
      <c r="M5422" s="325" t="n">
        <f aca="false">DATE(J5422,K5422,L5422)</f>
        <v>43340</v>
      </c>
      <c r="N5422" s="222" t="n">
        <f aca="false">M5422+E5422</f>
        <v>43340.3706597222</v>
      </c>
      <c r="O5422" s="0" t="n">
        <v>97.023</v>
      </c>
      <c r="P5422" s="0" t="n">
        <v>4.479763</v>
      </c>
      <c r="Q5422" s="0" t="s">
        <v>289</v>
      </c>
    </row>
    <row r="5423" customFormat="false" ht="15" hidden="false" customHeight="false" outlineLevel="0" collapsed="false">
      <c r="A5423" s="0" t="s">
        <v>3020</v>
      </c>
      <c r="B5423" s="0" t="s">
        <v>289</v>
      </c>
      <c r="C5423" s="0" t="s">
        <v>325</v>
      </c>
      <c r="D5423" s="0" t="n">
        <v>20180828</v>
      </c>
      <c r="E5423" s="0" t="s">
        <v>3422</v>
      </c>
      <c r="F5423" s="0" t="n">
        <v>25000</v>
      </c>
      <c r="G5423" s="0" t="n">
        <v>96.953</v>
      </c>
      <c r="H5423" s="0" t="n">
        <v>4.492453</v>
      </c>
      <c r="J5423" s="224" t="n">
        <f aca="false">ROUND(D5423/10000,0)</f>
        <v>2018</v>
      </c>
      <c r="K5423" s="224" t="n">
        <f aca="false">ROUND((D5423-J5423*10000)/100,0)</f>
        <v>8</v>
      </c>
      <c r="L5423" s="224" t="n">
        <f aca="false">D5423-J5423*10000-K5423*100</f>
        <v>28</v>
      </c>
      <c r="M5423" s="325" t="n">
        <f aca="false">DATE(J5423,K5423,L5423)</f>
        <v>43340</v>
      </c>
      <c r="N5423" s="222" t="n">
        <f aca="false">M5423+E5423</f>
        <v>43340.3822916667</v>
      </c>
      <c r="O5423" s="0" t="n">
        <v>96.953</v>
      </c>
      <c r="P5423" s="0" t="n">
        <v>4.492453</v>
      </c>
      <c r="Q5423" s="0" t="s">
        <v>289</v>
      </c>
    </row>
    <row r="5424" customFormat="false" ht="15" hidden="false" customHeight="false" outlineLevel="0" collapsed="false">
      <c r="A5424" s="0" t="s">
        <v>3020</v>
      </c>
      <c r="B5424" s="0" t="s">
        <v>289</v>
      </c>
      <c r="C5424" s="0" t="s">
        <v>325</v>
      </c>
      <c r="D5424" s="0" t="n">
        <v>20180828</v>
      </c>
      <c r="E5424" s="0" t="s">
        <v>3423</v>
      </c>
      <c r="F5424" s="0" t="n">
        <v>25000</v>
      </c>
      <c r="G5424" s="0" t="n">
        <v>96.953</v>
      </c>
      <c r="H5424" s="0" t="n">
        <v>4.492453</v>
      </c>
      <c r="J5424" s="224" t="n">
        <f aca="false">ROUND(D5424/10000,0)</f>
        <v>2018</v>
      </c>
      <c r="K5424" s="224" t="n">
        <f aca="false">ROUND((D5424-J5424*10000)/100,0)</f>
        <v>8</v>
      </c>
      <c r="L5424" s="224" t="n">
        <f aca="false">D5424-J5424*10000-K5424*100</f>
        <v>28</v>
      </c>
      <c r="M5424" s="325" t="n">
        <f aca="false">DATE(J5424,K5424,L5424)</f>
        <v>43340</v>
      </c>
      <c r="N5424" s="222" t="n">
        <f aca="false">M5424+E5424</f>
        <v>43340.3823032407</v>
      </c>
      <c r="O5424" s="0" t="n">
        <v>96.953</v>
      </c>
      <c r="P5424" s="0" t="n">
        <v>4.492453</v>
      </c>
      <c r="Q5424" s="0" t="s">
        <v>289</v>
      </c>
    </row>
    <row r="5425" customFormat="false" ht="15" hidden="false" customHeight="false" outlineLevel="0" collapsed="false">
      <c r="A5425" s="0" t="s">
        <v>3020</v>
      </c>
      <c r="B5425" s="0" t="s">
        <v>289</v>
      </c>
      <c r="C5425" s="0" t="s">
        <v>325</v>
      </c>
      <c r="D5425" s="0" t="n">
        <v>20180828</v>
      </c>
      <c r="E5425" s="0" t="s">
        <v>3424</v>
      </c>
      <c r="F5425" s="0" t="n">
        <v>10000</v>
      </c>
      <c r="G5425" s="0" t="n">
        <v>96.92</v>
      </c>
      <c r="H5425" s="0" t="n">
        <v>4.498438</v>
      </c>
      <c r="J5425" s="224" t="n">
        <f aca="false">ROUND(D5425/10000,0)</f>
        <v>2018</v>
      </c>
      <c r="K5425" s="224" t="n">
        <f aca="false">ROUND((D5425-J5425*10000)/100,0)</f>
        <v>8</v>
      </c>
      <c r="L5425" s="224" t="n">
        <f aca="false">D5425-J5425*10000-K5425*100</f>
        <v>28</v>
      </c>
      <c r="M5425" s="325" t="n">
        <f aca="false">DATE(J5425,K5425,L5425)</f>
        <v>43340</v>
      </c>
      <c r="N5425" s="222" t="n">
        <f aca="false">M5425+E5425</f>
        <v>43340.3827546296</v>
      </c>
      <c r="O5425" s="0" t="n">
        <v>96.92</v>
      </c>
      <c r="P5425" s="0" t="n">
        <v>4.498438</v>
      </c>
      <c r="Q5425" s="0" t="s">
        <v>289</v>
      </c>
    </row>
    <row r="5426" customFormat="false" ht="15" hidden="false" customHeight="false" outlineLevel="0" collapsed="false">
      <c r="A5426" s="0" t="s">
        <v>3020</v>
      </c>
      <c r="B5426" s="0" t="s">
        <v>289</v>
      </c>
      <c r="C5426" s="0" t="s">
        <v>325</v>
      </c>
      <c r="D5426" s="0" t="n">
        <v>20180828</v>
      </c>
      <c r="E5426" s="0" t="s">
        <v>3425</v>
      </c>
      <c r="F5426" s="0" t="n">
        <v>18000</v>
      </c>
      <c r="G5426" s="0" t="n">
        <v>96.9</v>
      </c>
      <c r="H5426" s="0" t="n">
        <v>4.502067</v>
      </c>
      <c r="J5426" s="224" t="n">
        <f aca="false">ROUND(D5426/10000,0)</f>
        <v>2018</v>
      </c>
      <c r="K5426" s="224" t="n">
        <f aca="false">ROUND((D5426-J5426*10000)/100,0)</f>
        <v>8</v>
      </c>
      <c r="L5426" s="224" t="n">
        <f aca="false">D5426-J5426*10000-K5426*100</f>
        <v>28</v>
      </c>
      <c r="M5426" s="325" t="n">
        <f aca="false">DATE(J5426,K5426,L5426)</f>
        <v>43340</v>
      </c>
      <c r="N5426" s="222" t="n">
        <f aca="false">M5426+E5426</f>
        <v>43340.3959722222</v>
      </c>
      <c r="O5426" s="0" t="n">
        <v>96.9</v>
      </c>
      <c r="P5426" s="0" t="n">
        <v>4.502067</v>
      </c>
      <c r="Q5426" s="0" t="s">
        <v>289</v>
      </c>
    </row>
    <row r="5427" customFormat="false" ht="15" hidden="false" customHeight="false" outlineLevel="0" collapsed="false">
      <c r="A5427" s="0" t="s">
        <v>3020</v>
      </c>
      <c r="B5427" s="0" t="s">
        <v>289</v>
      </c>
      <c r="C5427" s="0" t="s">
        <v>325</v>
      </c>
      <c r="D5427" s="0" t="n">
        <v>20180828</v>
      </c>
      <c r="E5427" s="0" t="s">
        <v>3426</v>
      </c>
      <c r="F5427" s="0" t="n">
        <v>15000</v>
      </c>
      <c r="G5427" s="0" t="n">
        <v>98.37</v>
      </c>
      <c r="H5427" s="0" t="n">
        <v>4.237639</v>
      </c>
      <c r="J5427" s="224" t="n">
        <f aca="false">ROUND(D5427/10000,0)</f>
        <v>2018</v>
      </c>
      <c r="K5427" s="224" t="n">
        <f aca="false">ROUND((D5427-J5427*10000)/100,0)</f>
        <v>8</v>
      </c>
      <c r="L5427" s="224" t="n">
        <f aca="false">D5427-J5427*10000-K5427*100</f>
        <v>28</v>
      </c>
      <c r="M5427" s="325" t="n">
        <f aca="false">DATE(J5427,K5427,L5427)</f>
        <v>43340</v>
      </c>
      <c r="N5427" s="222" t="n">
        <f aca="false">M5427+E5427</f>
        <v>43340.4724305556</v>
      </c>
      <c r="O5427" s="0" t="n">
        <v>98.37</v>
      </c>
      <c r="P5427" s="0" t="n">
        <v>4.237639</v>
      </c>
      <c r="Q5427" s="0" t="s">
        <v>289</v>
      </c>
    </row>
    <row r="5428" customFormat="false" ht="15" hidden="false" customHeight="false" outlineLevel="0" collapsed="false">
      <c r="A5428" s="0" t="s">
        <v>3020</v>
      </c>
      <c r="B5428" s="0" t="s">
        <v>289</v>
      </c>
      <c r="C5428" s="0" t="s">
        <v>325</v>
      </c>
      <c r="D5428" s="0" t="n">
        <v>20180828</v>
      </c>
      <c r="E5428" s="0" t="s">
        <v>3426</v>
      </c>
      <c r="F5428" s="0" t="n">
        <v>15000</v>
      </c>
      <c r="G5428" s="0" t="n">
        <v>96.87</v>
      </c>
      <c r="H5428" s="0" t="n">
        <v>4.507512</v>
      </c>
      <c r="J5428" s="224" t="n">
        <f aca="false">ROUND(D5428/10000,0)</f>
        <v>2018</v>
      </c>
      <c r="K5428" s="224" t="n">
        <f aca="false">ROUND((D5428-J5428*10000)/100,0)</f>
        <v>8</v>
      </c>
      <c r="L5428" s="224" t="n">
        <f aca="false">D5428-J5428*10000-K5428*100</f>
        <v>28</v>
      </c>
      <c r="M5428" s="325" t="n">
        <f aca="false">DATE(J5428,K5428,L5428)</f>
        <v>43340</v>
      </c>
      <c r="N5428" s="222" t="n">
        <f aca="false">M5428+E5428</f>
        <v>43340.4724305556</v>
      </c>
      <c r="O5428" s="0" t="n">
        <v>96.87</v>
      </c>
      <c r="P5428" s="0" t="n">
        <v>4.507512</v>
      </c>
      <c r="Q5428" s="0" t="s">
        <v>289</v>
      </c>
    </row>
    <row r="5429" customFormat="false" ht="15" hidden="false" customHeight="false" outlineLevel="0" collapsed="false">
      <c r="A5429" s="0" t="s">
        <v>3020</v>
      </c>
      <c r="B5429" s="0" t="s">
        <v>289</v>
      </c>
      <c r="C5429" s="0" t="s">
        <v>325</v>
      </c>
      <c r="D5429" s="0" t="n">
        <v>20180828</v>
      </c>
      <c r="E5429" s="0" t="s">
        <v>3427</v>
      </c>
      <c r="F5429" s="0" t="n">
        <v>250000</v>
      </c>
      <c r="G5429" s="0" t="n">
        <v>98.169</v>
      </c>
      <c r="H5429" s="0" t="n">
        <v>4.273524</v>
      </c>
      <c r="J5429" s="224" t="n">
        <f aca="false">ROUND(D5429/10000,0)</f>
        <v>2018</v>
      </c>
      <c r="K5429" s="224" t="n">
        <f aca="false">ROUND((D5429-J5429*10000)/100,0)</f>
        <v>8</v>
      </c>
      <c r="L5429" s="224" t="n">
        <f aca="false">D5429-J5429*10000-K5429*100</f>
        <v>28</v>
      </c>
      <c r="M5429" s="325" t="n">
        <f aca="false">DATE(J5429,K5429,L5429)</f>
        <v>43340</v>
      </c>
      <c r="N5429" s="222" t="n">
        <f aca="false">M5429+E5429</f>
        <v>43340.4736111111</v>
      </c>
      <c r="O5429" s="0" t="n">
        <v>98.169</v>
      </c>
      <c r="P5429" s="0" t="n">
        <v>4.273524</v>
      </c>
      <c r="Q5429" s="0" t="s">
        <v>289</v>
      </c>
    </row>
    <row r="5430" customFormat="false" ht="15" hidden="false" customHeight="false" outlineLevel="0" collapsed="false">
      <c r="A5430" s="0" t="s">
        <v>3020</v>
      </c>
      <c r="B5430" s="0" t="s">
        <v>289</v>
      </c>
      <c r="C5430" s="0" t="s">
        <v>325</v>
      </c>
      <c r="D5430" s="0" t="n">
        <v>20180828</v>
      </c>
      <c r="E5430" s="0" t="s">
        <v>3428</v>
      </c>
      <c r="F5430" s="0" t="n">
        <v>250000</v>
      </c>
      <c r="G5430" s="0" t="n">
        <v>96.669</v>
      </c>
      <c r="H5430" s="0" t="n">
        <v>4.544044</v>
      </c>
      <c r="J5430" s="224" t="n">
        <f aca="false">ROUND(D5430/10000,0)</f>
        <v>2018</v>
      </c>
      <c r="K5430" s="224" t="n">
        <f aca="false">ROUND((D5430-J5430*10000)/100,0)</f>
        <v>8</v>
      </c>
      <c r="L5430" s="224" t="n">
        <f aca="false">D5430-J5430*10000-K5430*100</f>
        <v>28</v>
      </c>
      <c r="M5430" s="325" t="n">
        <f aca="false">DATE(J5430,K5430,L5430)</f>
        <v>43340</v>
      </c>
      <c r="N5430" s="222" t="n">
        <f aca="false">M5430+E5430</f>
        <v>43340.4742824074</v>
      </c>
      <c r="O5430" s="0" t="n">
        <v>96.669</v>
      </c>
      <c r="P5430" s="0" t="n">
        <v>4.544044</v>
      </c>
      <c r="Q5430" s="0" t="s">
        <v>289</v>
      </c>
    </row>
    <row r="5431" customFormat="false" ht="15" hidden="false" customHeight="false" outlineLevel="0" collapsed="false">
      <c r="A5431" s="0" t="s">
        <v>3020</v>
      </c>
      <c r="B5431" s="0" t="s">
        <v>289</v>
      </c>
      <c r="C5431" s="0" t="s">
        <v>325</v>
      </c>
      <c r="D5431" s="0" t="n">
        <v>20180828</v>
      </c>
      <c r="E5431" s="0" t="s">
        <v>3429</v>
      </c>
      <c r="F5431" s="0" t="n">
        <v>100000</v>
      </c>
      <c r="G5431" s="0" t="n">
        <v>96.885</v>
      </c>
      <c r="H5431" s="0" t="n">
        <v>4.504789</v>
      </c>
      <c r="J5431" s="224" t="n">
        <f aca="false">ROUND(D5431/10000,0)</f>
        <v>2018</v>
      </c>
      <c r="K5431" s="224" t="n">
        <f aca="false">ROUND((D5431-J5431*10000)/100,0)</f>
        <v>8</v>
      </c>
      <c r="L5431" s="224" t="n">
        <f aca="false">D5431-J5431*10000-K5431*100</f>
        <v>28</v>
      </c>
      <c r="M5431" s="325" t="n">
        <f aca="false">DATE(J5431,K5431,L5431)</f>
        <v>43340</v>
      </c>
      <c r="N5431" s="222" t="n">
        <f aca="false">M5431+E5431</f>
        <v>43340.5129050926</v>
      </c>
      <c r="O5431" s="0" t="n">
        <v>96.885</v>
      </c>
      <c r="P5431" s="0" t="n">
        <v>4.504789</v>
      </c>
      <c r="Q5431" s="0" t="s">
        <v>289</v>
      </c>
    </row>
    <row r="5432" customFormat="false" ht="15" hidden="false" customHeight="false" outlineLevel="0" collapsed="false">
      <c r="A5432" s="0" t="s">
        <v>3020</v>
      </c>
      <c r="B5432" s="0" t="s">
        <v>289</v>
      </c>
      <c r="C5432" s="0" t="s">
        <v>325</v>
      </c>
      <c r="D5432" s="0" t="n">
        <v>20180828</v>
      </c>
      <c r="E5432" s="0" t="s">
        <v>3430</v>
      </c>
      <c r="F5432" s="0" t="n">
        <v>25000</v>
      </c>
      <c r="G5432" s="0" t="n">
        <v>97.163</v>
      </c>
      <c r="H5432" s="0" t="n">
        <v>4.454417</v>
      </c>
      <c r="J5432" s="224" t="n">
        <f aca="false">ROUND(D5432/10000,0)</f>
        <v>2018</v>
      </c>
      <c r="K5432" s="224" t="n">
        <f aca="false">ROUND((D5432-J5432*10000)/100,0)</f>
        <v>8</v>
      </c>
      <c r="L5432" s="224" t="n">
        <f aca="false">D5432-J5432*10000-K5432*100</f>
        <v>28</v>
      </c>
      <c r="M5432" s="325" t="n">
        <f aca="false">DATE(J5432,K5432,L5432)</f>
        <v>43340</v>
      </c>
      <c r="N5432" s="222" t="n">
        <f aca="false">M5432+E5432</f>
        <v>43340.5393171296</v>
      </c>
      <c r="O5432" s="0" t="n">
        <v>97.163</v>
      </c>
      <c r="P5432" s="0" t="n">
        <v>4.454417</v>
      </c>
      <c r="Q5432" s="0" t="s">
        <v>289</v>
      </c>
    </row>
    <row r="5433" customFormat="false" ht="15" hidden="false" customHeight="false" outlineLevel="0" collapsed="false">
      <c r="A5433" s="0" t="s">
        <v>3020</v>
      </c>
      <c r="B5433" s="0" t="s">
        <v>289</v>
      </c>
      <c r="C5433" s="0" t="s">
        <v>325</v>
      </c>
      <c r="D5433" s="0" t="n">
        <v>20180828</v>
      </c>
      <c r="E5433" s="0" t="s">
        <v>3431</v>
      </c>
      <c r="F5433" s="0" t="n">
        <v>25000</v>
      </c>
      <c r="G5433" s="0" t="n">
        <v>96.8</v>
      </c>
      <c r="H5433" s="0" t="n">
        <v>4.520225</v>
      </c>
      <c r="J5433" s="224" t="n">
        <f aca="false">ROUND(D5433/10000,0)</f>
        <v>2018</v>
      </c>
      <c r="K5433" s="224" t="n">
        <f aca="false">ROUND((D5433-J5433*10000)/100,0)</f>
        <v>8</v>
      </c>
      <c r="L5433" s="224" t="n">
        <f aca="false">D5433-J5433*10000-K5433*100</f>
        <v>28</v>
      </c>
      <c r="M5433" s="325" t="n">
        <f aca="false">DATE(J5433,K5433,L5433)</f>
        <v>43340</v>
      </c>
      <c r="N5433" s="222" t="n">
        <f aca="false">M5433+E5433</f>
        <v>43340.539525463</v>
      </c>
      <c r="O5433" s="0" t="n">
        <v>96.8</v>
      </c>
      <c r="P5433" s="0" t="n">
        <v>4.520225</v>
      </c>
      <c r="Q5433" s="0" t="s">
        <v>289</v>
      </c>
    </row>
    <row r="5434" customFormat="false" ht="15" hidden="false" customHeight="false" outlineLevel="0" collapsed="false">
      <c r="A5434" s="0" t="s">
        <v>3020</v>
      </c>
      <c r="B5434" s="0" t="s">
        <v>289</v>
      </c>
      <c r="C5434" s="0" t="s">
        <v>325</v>
      </c>
      <c r="D5434" s="0" t="n">
        <v>20180828</v>
      </c>
      <c r="E5434" s="0" t="s">
        <v>3432</v>
      </c>
      <c r="F5434" s="0" t="n">
        <v>15000</v>
      </c>
      <c r="G5434" s="0" t="n">
        <v>98</v>
      </c>
      <c r="H5434" s="0" t="n">
        <v>4.303762</v>
      </c>
      <c r="J5434" s="224" t="n">
        <f aca="false">ROUND(D5434/10000,0)</f>
        <v>2018</v>
      </c>
      <c r="K5434" s="224" t="n">
        <f aca="false">ROUND((D5434-J5434*10000)/100,0)</f>
        <v>8</v>
      </c>
      <c r="L5434" s="224" t="n">
        <f aca="false">D5434-J5434*10000-K5434*100</f>
        <v>28</v>
      </c>
      <c r="M5434" s="325" t="n">
        <f aca="false">DATE(J5434,K5434,L5434)</f>
        <v>43340</v>
      </c>
      <c r="N5434" s="222" t="n">
        <f aca="false">M5434+E5434</f>
        <v>43340.6201388889</v>
      </c>
      <c r="O5434" s="0" t="n">
        <v>98</v>
      </c>
      <c r="P5434" s="0" t="n">
        <v>4.303762</v>
      </c>
      <c r="Q5434" s="0" t="s">
        <v>289</v>
      </c>
    </row>
    <row r="5435" customFormat="false" ht="15" hidden="false" customHeight="false" outlineLevel="0" collapsed="false">
      <c r="A5435" s="0" t="s">
        <v>3020</v>
      </c>
      <c r="B5435" s="0" t="s">
        <v>289</v>
      </c>
      <c r="C5435" s="0" t="s">
        <v>325</v>
      </c>
      <c r="D5435" s="0" t="n">
        <v>20180828</v>
      </c>
      <c r="E5435" s="0" t="s">
        <v>3432</v>
      </c>
      <c r="F5435" s="0" t="n">
        <v>15000</v>
      </c>
      <c r="G5435" s="0" t="n">
        <v>98</v>
      </c>
      <c r="H5435" s="0" t="n">
        <v>4.303762</v>
      </c>
      <c r="J5435" s="224" t="n">
        <f aca="false">ROUND(D5435/10000,0)</f>
        <v>2018</v>
      </c>
      <c r="K5435" s="224" t="n">
        <f aca="false">ROUND((D5435-J5435*10000)/100,0)</f>
        <v>8</v>
      </c>
      <c r="L5435" s="224" t="n">
        <f aca="false">D5435-J5435*10000-K5435*100</f>
        <v>28</v>
      </c>
      <c r="M5435" s="325" t="n">
        <f aca="false">DATE(J5435,K5435,L5435)</f>
        <v>43340</v>
      </c>
      <c r="N5435" s="222" t="n">
        <f aca="false">M5435+E5435</f>
        <v>43340.6201388889</v>
      </c>
      <c r="O5435" s="0" t="n">
        <v>98</v>
      </c>
      <c r="P5435" s="0" t="n">
        <v>4.303762</v>
      </c>
      <c r="Q5435" s="0" t="s">
        <v>289</v>
      </c>
    </row>
    <row r="5436" customFormat="false" ht="15" hidden="false" customHeight="false" outlineLevel="0" collapsed="false">
      <c r="A5436" s="0" t="s">
        <v>3020</v>
      </c>
      <c r="B5436" s="0" t="s">
        <v>289</v>
      </c>
      <c r="C5436" s="0" t="s">
        <v>325</v>
      </c>
      <c r="D5436" s="0" t="n">
        <v>20180828</v>
      </c>
      <c r="E5436" s="0" t="s">
        <v>3432</v>
      </c>
      <c r="F5436" s="0" t="n">
        <v>70000</v>
      </c>
      <c r="G5436" s="0" t="n">
        <v>98</v>
      </c>
      <c r="H5436" s="0" t="n">
        <v>4.303762</v>
      </c>
      <c r="J5436" s="224" t="n">
        <f aca="false">ROUND(D5436/10000,0)</f>
        <v>2018</v>
      </c>
      <c r="K5436" s="224" t="n">
        <f aca="false">ROUND((D5436-J5436*10000)/100,0)</f>
        <v>8</v>
      </c>
      <c r="L5436" s="224" t="n">
        <f aca="false">D5436-J5436*10000-K5436*100</f>
        <v>28</v>
      </c>
      <c r="M5436" s="325" t="n">
        <f aca="false">DATE(J5436,K5436,L5436)</f>
        <v>43340</v>
      </c>
      <c r="N5436" s="222" t="n">
        <f aca="false">M5436+E5436</f>
        <v>43340.6201388889</v>
      </c>
      <c r="O5436" s="0" t="n">
        <v>98</v>
      </c>
      <c r="P5436" s="0" t="n">
        <v>4.303762</v>
      </c>
      <c r="Q5436" s="0" t="s">
        <v>289</v>
      </c>
    </row>
    <row r="5437" customFormat="false" ht="15" hidden="false" customHeight="false" outlineLevel="0" collapsed="false">
      <c r="A5437" s="0" t="s">
        <v>3020</v>
      </c>
      <c r="B5437" s="0" t="s">
        <v>289</v>
      </c>
      <c r="C5437" s="0" t="s">
        <v>325</v>
      </c>
      <c r="D5437" s="0" t="n">
        <v>20180828</v>
      </c>
      <c r="E5437" s="0" t="s">
        <v>3433</v>
      </c>
      <c r="F5437" s="0" t="n">
        <v>50000</v>
      </c>
      <c r="G5437" s="0" t="n">
        <v>96.587</v>
      </c>
      <c r="H5437" s="0" t="n">
        <v>4.558973</v>
      </c>
      <c r="J5437" s="224" t="n">
        <f aca="false">ROUND(D5437/10000,0)</f>
        <v>2018</v>
      </c>
      <c r="K5437" s="224" t="n">
        <f aca="false">ROUND((D5437-J5437*10000)/100,0)</f>
        <v>8</v>
      </c>
      <c r="L5437" s="224" t="n">
        <f aca="false">D5437-J5437*10000-K5437*100</f>
        <v>28</v>
      </c>
      <c r="M5437" s="325" t="n">
        <f aca="false">DATE(J5437,K5437,L5437)</f>
        <v>43340</v>
      </c>
      <c r="N5437" s="222" t="n">
        <f aca="false">M5437+E5437</f>
        <v>43340.6692592593</v>
      </c>
      <c r="O5437" s="0" t="n">
        <v>96.587</v>
      </c>
      <c r="P5437" s="0" t="n">
        <v>4.558973</v>
      </c>
      <c r="Q5437" s="0" t="s">
        <v>289</v>
      </c>
    </row>
    <row r="5438" customFormat="false" ht="15" hidden="false" customHeight="false" outlineLevel="0" collapsed="false">
      <c r="A5438" s="0" t="s">
        <v>3020</v>
      </c>
      <c r="B5438" s="0" t="s">
        <v>289</v>
      </c>
      <c r="C5438" s="0" t="s">
        <v>325</v>
      </c>
      <c r="D5438" s="0" t="n">
        <v>20180828</v>
      </c>
      <c r="E5438" s="0" t="s">
        <v>3434</v>
      </c>
      <c r="F5438" s="0" t="n">
        <v>50000</v>
      </c>
      <c r="G5438" s="0" t="n">
        <v>96.532</v>
      </c>
      <c r="H5438" s="0" t="n">
        <v>4.568994</v>
      </c>
      <c r="J5438" s="224" t="n">
        <f aca="false">ROUND(D5438/10000,0)</f>
        <v>2018</v>
      </c>
      <c r="K5438" s="224" t="n">
        <f aca="false">ROUND((D5438-J5438*10000)/100,0)</f>
        <v>8</v>
      </c>
      <c r="L5438" s="224" t="n">
        <f aca="false">D5438-J5438*10000-K5438*100</f>
        <v>28</v>
      </c>
      <c r="M5438" s="325" t="n">
        <f aca="false">DATE(J5438,K5438,L5438)</f>
        <v>43340</v>
      </c>
      <c r="N5438" s="222" t="n">
        <f aca="false">M5438+E5438</f>
        <v>43340.6695138889</v>
      </c>
      <c r="O5438" s="0" t="n">
        <v>96.532</v>
      </c>
      <c r="P5438" s="0" t="n">
        <v>4.568994</v>
      </c>
      <c r="Q5438" s="0" t="s">
        <v>289</v>
      </c>
    </row>
    <row r="5439" customFormat="false" ht="15" hidden="false" customHeight="false" outlineLevel="0" collapsed="false">
      <c r="A5439" s="0" t="s">
        <v>3020</v>
      </c>
      <c r="B5439" s="0" t="s">
        <v>289</v>
      </c>
      <c r="C5439" s="0" t="s">
        <v>325</v>
      </c>
      <c r="D5439" s="0" t="n">
        <v>20180828</v>
      </c>
      <c r="E5439" s="0" t="s">
        <v>3434</v>
      </c>
      <c r="F5439" s="0" t="n">
        <v>50000</v>
      </c>
      <c r="G5439" s="0" t="n">
        <v>96.532</v>
      </c>
      <c r="H5439" s="0" t="n">
        <v>4.568994</v>
      </c>
      <c r="J5439" s="224" t="n">
        <f aca="false">ROUND(D5439/10000,0)</f>
        <v>2018</v>
      </c>
      <c r="K5439" s="224" t="n">
        <f aca="false">ROUND((D5439-J5439*10000)/100,0)</f>
        <v>8</v>
      </c>
      <c r="L5439" s="224" t="n">
        <f aca="false">D5439-J5439*10000-K5439*100</f>
        <v>28</v>
      </c>
      <c r="M5439" s="325" t="n">
        <f aca="false">DATE(J5439,K5439,L5439)</f>
        <v>43340</v>
      </c>
      <c r="N5439" s="222" t="n">
        <f aca="false">M5439+E5439</f>
        <v>43340.6695138889</v>
      </c>
      <c r="O5439" s="0" t="n">
        <v>96.532</v>
      </c>
      <c r="P5439" s="0" t="n">
        <v>4.568994</v>
      </c>
      <c r="Q5439" s="0" t="s">
        <v>289</v>
      </c>
    </row>
    <row r="5440" customFormat="false" ht="15" hidden="false" customHeight="false" outlineLevel="0" collapsed="false">
      <c r="A5440" s="0" t="s">
        <v>3020</v>
      </c>
      <c r="B5440" s="0" t="s">
        <v>289</v>
      </c>
      <c r="C5440" s="0" t="s">
        <v>325</v>
      </c>
      <c r="D5440" s="0" t="n">
        <v>20180828</v>
      </c>
      <c r="E5440" s="0" t="s">
        <v>3435</v>
      </c>
      <c r="F5440" s="0" t="n">
        <v>46000</v>
      </c>
      <c r="G5440" s="0" t="n">
        <v>96.661809</v>
      </c>
      <c r="H5440" s="0" t="n">
        <v>4.545352</v>
      </c>
      <c r="J5440" s="224" t="n">
        <f aca="false">ROUND(D5440/10000,0)</f>
        <v>2018</v>
      </c>
      <c r="K5440" s="224" t="n">
        <f aca="false">ROUND((D5440-J5440*10000)/100,0)</f>
        <v>8</v>
      </c>
      <c r="L5440" s="224" t="n">
        <f aca="false">D5440-J5440*10000-K5440*100</f>
        <v>28</v>
      </c>
      <c r="M5440" s="325" t="n">
        <f aca="false">DATE(J5440,K5440,L5440)</f>
        <v>43340</v>
      </c>
      <c r="N5440" s="222" t="n">
        <f aca="false">M5440+E5440</f>
        <v>43340.68125</v>
      </c>
      <c r="O5440" s="0" t="n">
        <v>96.661809</v>
      </c>
      <c r="P5440" s="0" t="n">
        <v>4.545352</v>
      </c>
      <c r="Q5440" s="0" t="s">
        <v>289</v>
      </c>
    </row>
    <row r="5441" customFormat="false" ht="15" hidden="false" customHeight="false" outlineLevel="0" collapsed="false">
      <c r="A5441" s="0" t="s">
        <v>3020</v>
      </c>
      <c r="B5441" s="0" t="s">
        <v>289</v>
      </c>
      <c r="C5441" s="0" t="s">
        <v>325</v>
      </c>
      <c r="D5441" s="0" t="n">
        <v>20180828</v>
      </c>
      <c r="E5441" s="0" t="s">
        <v>501</v>
      </c>
      <c r="F5441" s="0" t="s">
        <v>575</v>
      </c>
      <c r="G5441" s="0" t="n">
        <v>96.763</v>
      </c>
      <c r="H5441" s="0" t="n">
        <v>4.526948</v>
      </c>
      <c r="J5441" s="224" t="n">
        <f aca="false">ROUND(D5441/10000,0)</f>
        <v>2018</v>
      </c>
      <c r="K5441" s="224" t="n">
        <f aca="false">ROUND((D5441-J5441*10000)/100,0)</f>
        <v>8</v>
      </c>
      <c r="L5441" s="224" t="n">
        <f aca="false">D5441-J5441*10000-K5441*100</f>
        <v>28</v>
      </c>
      <c r="M5441" s="325" t="n">
        <f aca="false">DATE(J5441,K5441,L5441)</f>
        <v>43340</v>
      </c>
      <c r="N5441" s="222" t="n">
        <f aca="false">M5441+E5441</f>
        <v>43340.6917939815</v>
      </c>
      <c r="O5441" s="0" t="n">
        <v>96.763</v>
      </c>
      <c r="P5441" s="0" t="n">
        <v>4.526948</v>
      </c>
      <c r="Q5441" s="0" t="s">
        <v>289</v>
      </c>
    </row>
    <row r="5442" customFormat="false" ht="15" hidden="false" customHeight="false" outlineLevel="0" collapsed="false">
      <c r="A5442" s="0" t="s">
        <v>3020</v>
      </c>
      <c r="B5442" s="0" t="s">
        <v>289</v>
      </c>
      <c r="C5442" s="0" t="s">
        <v>325</v>
      </c>
      <c r="D5442" s="0" t="n">
        <v>20180829</v>
      </c>
      <c r="E5442" s="0" t="s">
        <v>3436</v>
      </c>
      <c r="F5442" s="0" t="n">
        <v>25000</v>
      </c>
      <c r="G5442" s="0" t="n">
        <v>96.61</v>
      </c>
      <c r="H5442" s="0" t="n">
        <v>4.555028</v>
      </c>
      <c r="J5442" s="224" t="n">
        <f aca="false">ROUND(D5442/10000,0)</f>
        <v>2018</v>
      </c>
      <c r="K5442" s="224" t="n">
        <f aca="false">ROUND((D5442-J5442*10000)/100,0)</f>
        <v>8</v>
      </c>
      <c r="L5442" s="224" t="n">
        <f aca="false">D5442-J5442*10000-K5442*100</f>
        <v>29</v>
      </c>
      <c r="M5442" s="325" t="n">
        <f aca="false">DATE(J5442,K5442,L5442)</f>
        <v>43341</v>
      </c>
      <c r="N5442" s="222" t="n">
        <f aca="false">M5442+E5442</f>
        <v>43341.4311805556</v>
      </c>
      <c r="O5442" s="0" t="n">
        <v>96.61</v>
      </c>
      <c r="P5442" s="0" t="n">
        <v>4.555028</v>
      </c>
      <c r="Q5442" s="0" t="s">
        <v>289</v>
      </c>
    </row>
    <row r="5443" customFormat="false" ht="15" hidden="false" customHeight="false" outlineLevel="0" collapsed="false">
      <c r="A5443" s="0" t="s">
        <v>3020</v>
      </c>
      <c r="B5443" s="0" t="s">
        <v>289</v>
      </c>
      <c r="C5443" s="0" t="s">
        <v>325</v>
      </c>
      <c r="D5443" s="0" t="n">
        <v>20180829</v>
      </c>
      <c r="E5443" s="0" t="s">
        <v>2244</v>
      </c>
      <c r="F5443" s="0" t="n">
        <v>25000</v>
      </c>
      <c r="G5443" s="0" t="n">
        <v>96.642</v>
      </c>
      <c r="H5443" s="0" t="n">
        <v>4.5492</v>
      </c>
      <c r="J5443" s="224" t="n">
        <f aca="false">ROUND(D5443/10000,0)</f>
        <v>2018</v>
      </c>
      <c r="K5443" s="224" t="n">
        <f aca="false">ROUND((D5443-J5443*10000)/100,0)</f>
        <v>8</v>
      </c>
      <c r="L5443" s="224" t="n">
        <f aca="false">D5443-J5443*10000-K5443*100</f>
        <v>29</v>
      </c>
      <c r="M5443" s="325" t="n">
        <f aca="false">DATE(J5443,K5443,L5443)</f>
        <v>43341</v>
      </c>
      <c r="N5443" s="222" t="n">
        <f aca="false">M5443+E5443</f>
        <v>43341.4526736111</v>
      </c>
      <c r="O5443" s="0" t="n">
        <v>96.642</v>
      </c>
      <c r="P5443" s="0" t="n">
        <v>4.5492</v>
      </c>
      <c r="Q5443" s="0" t="s">
        <v>289</v>
      </c>
    </row>
    <row r="5444" customFormat="false" ht="15" hidden="false" customHeight="false" outlineLevel="0" collapsed="false">
      <c r="A5444" s="0" t="s">
        <v>3020</v>
      </c>
      <c r="B5444" s="0" t="s">
        <v>289</v>
      </c>
      <c r="C5444" s="0" t="s">
        <v>325</v>
      </c>
      <c r="D5444" s="0" t="n">
        <v>20180829</v>
      </c>
      <c r="E5444" s="0" t="s">
        <v>2244</v>
      </c>
      <c r="F5444" s="0" t="n">
        <v>25000</v>
      </c>
      <c r="G5444" s="0" t="n">
        <v>98.212</v>
      </c>
      <c r="H5444" s="0" t="n">
        <v>4.265975</v>
      </c>
      <c r="J5444" s="224" t="n">
        <f aca="false">ROUND(D5444/10000,0)</f>
        <v>2018</v>
      </c>
      <c r="K5444" s="224" t="n">
        <f aca="false">ROUND((D5444-J5444*10000)/100,0)</f>
        <v>8</v>
      </c>
      <c r="L5444" s="224" t="n">
        <f aca="false">D5444-J5444*10000-K5444*100</f>
        <v>29</v>
      </c>
      <c r="M5444" s="325" t="n">
        <f aca="false">DATE(J5444,K5444,L5444)</f>
        <v>43341</v>
      </c>
      <c r="N5444" s="222" t="n">
        <f aca="false">M5444+E5444</f>
        <v>43341.4526736111</v>
      </c>
      <c r="O5444" s="0" t="n">
        <v>98.212</v>
      </c>
      <c r="P5444" s="0" t="n">
        <v>4.265975</v>
      </c>
      <c r="Q5444" s="0" t="s">
        <v>289</v>
      </c>
    </row>
    <row r="5445" customFormat="false" ht="15" hidden="false" customHeight="false" outlineLevel="0" collapsed="false">
      <c r="A5445" s="0" t="s">
        <v>3020</v>
      </c>
      <c r="B5445" s="0" t="s">
        <v>289</v>
      </c>
      <c r="C5445" s="0" t="s">
        <v>325</v>
      </c>
      <c r="D5445" s="0" t="n">
        <v>20180829</v>
      </c>
      <c r="E5445" s="0" t="s">
        <v>3437</v>
      </c>
      <c r="F5445" s="0" t="n">
        <v>233000</v>
      </c>
      <c r="G5445" s="0" t="n">
        <v>96.628</v>
      </c>
      <c r="H5445" s="0" t="n">
        <v>4.551749</v>
      </c>
      <c r="J5445" s="224" t="n">
        <f aca="false">ROUND(D5445/10000,0)</f>
        <v>2018</v>
      </c>
      <c r="K5445" s="224" t="n">
        <f aca="false">ROUND((D5445-J5445*10000)/100,0)</f>
        <v>8</v>
      </c>
      <c r="L5445" s="224" t="n">
        <f aca="false">D5445-J5445*10000-K5445*100</f>
        <v>29</v>
      </c>
      <c r="M5445" s="325" t="n">
        <f aca="false">DATE(J5445,K5445,L5445)</f>
        <v>43341</v>
      </c>
      <c r="N5445" s="222" t="n">
        <f aca="false">M5445+E5445</f>
        <v>43341.5042592593</v>
      </c>
      <c r="O5445" s="0" t="n">
        <v>96.628</v>
      </c>
      <c r="P5445" s="0" t="n">
        <v>4.551749</v>
      </c>
      <c r="Q5445" s="0" t="s">
        <v>289</v>
      </c>
    </row>
    <row r="5446" customFormat="false" ht="15" hidden="false" customHeight="false" outlineLevel="0" collapsed="false">
      <c r="A5446" s="0" t="s">
        <v>3020</v>
      </c>
      <c r="B5446" s="0" t="s">
        <v>289</v>
      </c>
      <c r="C5446" s="0" t="s">
        <v>325</v>
      </c>
      <c r="D5446" s="0" t="n">
        <v>20180829</v>
      </c>
      <c r="E5446" s="0" t="s">
        <v>3438</v>
      </c>
      <c r="F5446" s="0" t="n">
        <v>25000</v>
      </c>
      <c r="G5446" s="0" t="n">
        <v>98.271</v>
      </c>
      <c r="H5446" s="0" t="n">
        <v>4.255434</v>
      </c>
      <c r="J5446" s="224" t="n">
        <f aca="false">ROUND(D5446/10000,0)</f>
        <v>2018</v>
      </c>
      <c r="K5446" s="224" t="n">
        <f aca="false">ROUND((D5446-J5446*10000)/100,0)</f>
        <v>8</v>
      </c>
      <c r="L5446" s="224" t="n">
        <f aca="false">D5446-J5446*10000-K5446*100</f>
        <v>29</v>
      </c>
      <c r="M5446" s="325" t="n">
        <f aca="false">DATE(J5446,K5446,L5446)</f>
        <v>43341</v>
      </c>
      <c r="N5446" s="222" t="n">
        <f aca="false">M5446+E5446</f>
        <v>43341.568599537</v>
      </c>
      <c r="O5446" s="0" t="n">
        <v>98.271</v>
      </c>
      <c r="P5446" s="0" t="n">
        <v>4.255434</v>
      </c>
      <c r="Q5446" s="0" t="s">
        <v>289</v>
      </c>
    </row>
    <row r="5447" customFormat="false" ht="15" hidden="false" customHeight="false" outlineLevel="0" collapsed="false">
      <c r="A5447" s="0" t="s">
        <v>3020</v>
      </c>
      <c r="B5447" s="0" t="s">
        <v>289</v>
      </c>
      <c r="C5447" s="0" t="s">
        <v>325</v>
      </c>
      <c r="D5447" s="0" t="n">
        <v>20180829</v>
      </c>
      <c r="E5447" s="0" t="s">
        <v>3438</v>
      </c>
      <c r="F5447" s="0" t="n">
        <v>25000</v>
      </c>
      <c r="G5447" s="0" t="n">
        <v>96.7</v>
      </c>
      <c r="H5447" s="0" t="n">
        <v>4.538642</v>
      </c>
      <c r="J5447" s="224" t="n">
        <f aca="false">ROUND(D5447/10000,0)</f>
        <v>2018</v>
      </c>
      <c r="K5447" s="224" t="n">
        <f aca="false">ROUND((D5447-J5447*10000)/100,0)</f>
        <v>8</v>
      </c>
      <c r="L5447" s="224" t="n">
        <f aca="false">D5447-J5447*10000-K5447*100</f>
        <v>29</v>
      </c>
      <c r="M5447" s="325" t="n">
        <f aca="false">DATE(J5447,K5447,L5447)</f>
        <v>43341</v>
      </c>
      <c r="N5447" s="222" t="n">
        <f aca="false">M5447+E5447</f>
        <v>43341.568599537</v>
      </c>
      <c r="O5447" s="0" t="n">
        <v>96.7</v>
      </c>
      <c r="P5447" s="0" t="n">
        <v>4.538642</v>
      </c>
      <c r="Q5447" s="0" t="s">
        <v>289</v>
      </c>
    </row>
    <row r="5448" customFormat="false" ht="15" hidden="false" customHeight="false" outlineLevel="0" collapsed="false">
      <c r="A5448" s="0" t="s">
        <v>3020</v>
      </c>
      <c r="B5448" s="0" t="s">
        <v>289</v>
      </c>
      <c r="C5448" s="0" t="s">
        <v>325</v>
      </c>
      <c r="D5448" s="0" t="n">
        <v>20180829</v>
      </c>
      <c r="E5448" s="0" t="s">
        <v>1478</v>
      </c>
      <c r="F5448" s="0" t="n">
        <v>204000</v>
      </c>
      <c r="G5448" s="0" t="n">
        <v>96.533</v>
      </c>
      <c r="H5448" s="0" t="n">
        <v>4.569061</v>
      </c>
      <c r="J5448" s="224" t="n">
        <f aca="false">ROUND(D5448/10000,0)</f>
        <v>2018</v>
      </c>
      <c r="K5448" s="224" t="n">
        <f aca="false">ROUND((D5448-J5448*10000)/100,0)</f>
        <v>8</v>
      </c>
      <c r="L5448" s="224" t="n">
        <f aca="false">D5448-J5448*10000-K5448*100</f>
        <v>29</v>
      </c>
      <c r="M5448" s="325" t="n">
        <f aca="false">DATE(J5448,K5448,L5448)</f>
        <v>43341</v>
      </c>
      <c r="N5448" s="222" t="n">
        <f aca="false">M5448+E5448</f>
        <v>43341.614212963</v>
      </c>
      <c r="O5448" s="0" t="n">
        <v>96.533</v>
      </c>
      <c r="P5448" s="0" t="n">
        <v>4.569061</v>
      </c>
      <c r="Q5448" s="0" t="s">
        <v>289</v>
      </c>
    </row>
    <row r="5449" customFormat="false" ht="15" hidden="false" customHeight="false" outlineLevel="0" collapsed="false">
      <c r="A5449" s="0" t="s">
        <v>3020</v>
      </c>
      <c r="B5449" s="0" t="s">
        <v>289</v>
      </c>
      <c r="C5449" s="0" t="s">
        <v>325</v>
      </c>
      <c r="D5449" s="0" t="n">
        <v>20180829</v>
      </c>
      <c r="E5449" s="0" t="s">
        <v>2874</v>
      </c>
      <c r="F5449" s="0" t="n">
        <v>50000</v>
      </c>
      <c r="G5449" s="0" t="n">
        <v>96.698</v>
      </c>
      <c r="H5449" s="0" t="n">
        <v>4.539006</v>
      </c>
      <c r="J5449" s="224" t="n">
        <f aca="false">ROUND(D5449/10000,0)</f>
        <v>2018</v>
      </c>
      <c r="K5449" s="224" t="n">
        <f aca="false">ROUND((D5449-J5449*10000)/100,0)</f>
        <v>8</v>
      </c>
      <c r="L5449" s="224" t="n">
        <f aca="false">D5449-J5449*10000-K5449*100</f>
        <v>29</v>
      </c>
      <c r="M5449" s="325" t="n">
        <f aca="false">DATE(J5449,K5449,L5449)</f>
        <v>43341</v>
      </c>
      <c r="N5449" s="222" t="n">
        <f aca="false">M5449+E5449</f>
        <v>43341.6236111111</v>
      </c>
      <c r="O5449" s="0" t="n">
        <v>96.698</v>
      </c>
      <c r="P5449" s="0" t="n">
        <v>4.539006</v>
      </c>
      <c r="Q5449" s="0" t="s">
        <v>289</v>
      </c>
    </row>
    <row r="5450" customFormat="false" ht="15" hidden="false" customHeight="false" outlineLevel="0" collapsed="false">
      <c r="A5450" s="0" t="s">
        <v>3020</v>
      </c>
      <c r="B5450" s="0" t="s">
        <v>289</v>
      </c>
      <c r="C5450" s="0" t="s">
        <v>325</v>
      </c>
      <c r="D5450" s="0" t="n">
        <v>20180829</v>
      </c>
      <c r="E5450" s="0" t="s">
        <v>2874</v>
      </c>
      <c r="F5450" s="0" t="n">
        <v>50000</v>
      </c>
      <c r="G5450" s="0" t="n">
        <v>97.698</v>
      </c>
      <c r="H5450" s="0" t="n">
        <v>4.358117</v>
      </c>
      <c r="J5450" s="224" t="n">
        <f aca="false">ROUND(D5450/10000,0)</f>
        <v>2018</v>
      </c>
      <c r="K5450" s="224" t="n">
        <f aca="false">ROUND((D5450-J5450*10000)/100,0)</f>
        <v>8</v>
      </c>
      <c r="L5450" s="224" t="n">
        <f aca="false">D5450-J5450*10000-K5450*100</f>
        <v>29</v>
      </c>
      <c r="M5450" s="325" t="n">
        <f aca="false">DATE(J5450,K5450,L5450)</f>
        <v>43341</v>
      </c>
      <c r="N5450" s="222" t="n">
        <f aca="false">M5450+E5450</f>
        <v>43341.6236111111</v>
      </c>
      <c r="O5450" s="0" t="n">
        <v>97.698</v>
      </c>
      <c r="P5450" s="0" t="n">
        <v>4.358117</v>
      </c>
      <c r="Q5450" s="0" t="s">
        <v>289</v>
      </c>
    </row>
    <row r="5451" customFormat="false" ht="15" hidden="false" customHeight="false" outlineLevel="0" collapsed="false">
      <c r="A5451" s="0" t="s">
        <v>3020</v>
      </c>
      <c r="B5451" s="0" t="s">
        <v>289</v>
      </c>
      <c r="C5451" s="0" t="s">
        <v>325</v>
      </c>
      <c r="D5451" s="0" t="n">
        <v>20180829</v>
      </c>
      <c r="E5451" s="0" t="s">
        <v>3439</v>
      </c>
      <c r="F5451" s="0" t="n">
        <v>22000</v>
      </c>
      <c r="G5451" s="0" t="n">
        <v>96.72</v>
      </c>
      <c r="H5451" s="0" t="n">
        <v>4.535003</v>
      </c>
      <c r="J5451" s="224" t="n">
        <f aca="false">ROUND(D5451/10000,0)</f>
        <v>2018</v>
      </c>
      <c r="K5451" s="224" t="n">
        <f aca="false">ROUND((D5451-J5451*10000)/100,0)</f>
        <v>8</v>
      </c>
      <c r="L5451" s="224" t="n">
        <f aca="false">D5451-J5451*10000-K5451*100</f>
        <v>29</v>
      </c>
      <c r="M5451" s="325" t="n">
        <f aca="false">DATE(J5451,K5451,L5451)</f>
        <v>43341</v>
      </c>
      <c r="N5451" s="222" t="n">
        <f aca="false">M5451+E5451</f>
        <v>43341.628287037</v>
      </c>
      <c r="O5451" s="0" t="n">
        <v>96.72</v>
      </c>
      <c r="P5451" s="0" t="n">
        <v>4.535003</v>
      </c>
      <c r="Q5451" s="0" t="s">
        <v>289</v>
      </c>
    </row>
    <row r="5452" customFormat="false" ht="15" hidden="false" customHeight="false" outlineLevel="0" collapsed="false">
      <c r="A5452" s="0" t="s">
        <v>3020</v>
      </c>
      <c r="B5452" s="0" t="s">
        <v>289</v>
      </c>
      <c r="C5452" s="0" t="s">
        <v>325</v>
      </c>
      <c r="D5452" s="0" t="n">
        <v>20180829</v>
      </c>
      <c r="E5452" s="0" t="s">
        <v>3440</v>
      </c>
      <c r="F5452" s="0" t="n">
        <v>22000</v>
      </c>
      <c r="G5452" s="0" t="n">
        <v>96.72</v>
      </c>
      <c r="H5452" s="0" t="n">
        <v>4.535003</v>
      </c>
      <c r="J5452" s="224" t="n">
        <f aca="false">ROUND(D5452/10000,0)</f>
        <v>2018</v>
      </c>
      <c r="K5452" s="224" t="n">
        <f aca="false">ROUND((D5452-J5452*10000)/100,0)</f>
        <v>8</v>
      </c>
      <c r="L5452" s="224" t="n">
        <f aca="false">D5452-J5452*10000-K5452*100</f>
        <v>29</v>
      </c>
      <c r="M5452" s="325" t="n">
        <f aca="false">DATE(J5452,K5452,L5452)</f>
        <v>43341</v>
      </c>
      <c r="N5452" s="222" t="n">
        <f aca="false">M5452+E5452</f>
        <v>43341.6283101852</v>
      </c>
      <c r="O5452" s="0" t="n">
        <v>96.72</v>
      </c>
      <c r="P5452" s="0" t="n">
        <v>4.535003</v>
      </c>
      <c r="Q5452" s="0" t="s">
        <v>289</v>
      </c>
    </row>
    <row r="5453" customFormat="false" ht="15" hidden="false" customHeight="false" outlineLevel="0" collapsed="false">
      <c r="A5453" s="0" t="s">
        <v>3020</v>
      </c>
      <c r="B5453" s="0" t="s">
        <v>289</v>
      </c>
      <c r="C5453" s="0" t="s">
        <v>325</v>
      </c>
      <c r="D5453" s="0" t="n">
        <v>20180829</v>
      </c>
      <c r="E5453" s="0" t="s">
        <v>3440</v>
      </c>
      <c r="F5453" s="0" t="n">
        <v>22000</v>
      </c>
      <c r="G5453" s="0" t="n">
        <v>98.001</v>
      </c>
      <c r="H5453" s="0" t="n">
        <v>4.303732</v>
      </c>
      <c r="J5453" s="224" t="n">
        <f aca="false">ROUND(D5453/10000,0)</f>
        <v>2018</v>
      </c>
      <c r="K5453" s="224" t="n">
        <f aca="false">ROUND((D5453-J5453*10000)/100,0)</f>
        <v>8</v>
      </c>
      <c r="L5453" s="224" t="n">
        <f aca="false">D5453-J5453*10000-K5453*100</f>
        <v>29</v>
      </c>
      <c r="M5453" s="325" t="n">
        <f aca="false">DATE(J5453,K5453,L5453)</f>
        <v>43341</v>
      </c>
      <c r="N5453" s="222" t="n">
        <f aca="false">M5453+E5453</f>
        <v>43341.6283101852</v>
      </c>
      <c r="O5453" s="0" t="n">
        <v>98.001</v>
      </c>
      <c r="P5453" s="0" t="n">
        <v>4.303732</v>
      </c>
      <c r="Q5453" s="0" t="s">
        <v>289</v>
      </c>
    </row>
    <row r="5454" customFormat="false" ht="15" hidden="false" customHeight="false" outlineLevel="0" collapsed="false">
      <c r="A5454" s="0" t="s">
        <v>3020</v>
      </c>
      <c r="B5454" s="0" t="s">
        <v>289</v>
      </c>
      <c r="C5454" s="0" t="s">
        <v>325</v>
      </c>
      <c r="D5454" s="0" t="n">
        <v>20180829</v>
      </c>
      <c r="E5454" s="0" t="s">
        <v>3441</v>
      </c>
      <c r="F5454" s="0" t="n">
        <v>10000</v>
      </c>
      <c r="G5454" s="0" t="n">
        <v>96.748</v>
      </c>
      <c r="H5454" s="0" t="n">
        <v>4.52991</v>
      </c>
      <c r="J5454" s="224" t="n">
        <f aca="false">ROUND(D5454/10000,0)</f>
        <v>2018</v>
      </c>
      <c r="K5454" s="224" t="n">
        <f aca="false">ROUND((D5454-J5454*10000)/100,0)</f>
        <v>8</v>
      </c>
      <c r="L5454" s="224" t="n">
        <f aca="false">D5454-J5454*10000-K5454*100</f>
        <v>29</v>
      </c>
      <c r="M5454" s="325" t="n">
        <f aca="false">DATE(J5454,K5454,L5454)</f>
        <v>43341</v>
      </c>
      <c r="N5454" s="222" t="n">
        <f aca="false">M5454+E5454</f>
        <v>43341.6562962963</v>
      </c>
      <c r="O5454" s="0" t="n">
        <v>96.748</v>
      </c>
      <c r="P5454" s="0" t="n">
        <v>4.52991</v>
      </c>
      <c r="Q5454" s="0" t="s">
        <v>289</v>
      </c>
    </row>
    <row r="5455" customFormat="false" ht="15" hidden="false" customHeight="false" outlineLevel="0" collapsed="false">
      <c r="A5455" s="0" t="s">
        <v>3020</v>
      </c>
      <c r="B5455" s="0" t="s">
        <v>289</v>
      </c>
      <c r="C5455" s="0" t="s">
        <v>325</v>
      </c>
      <c r="D5455" s="0" t="n">
        <v>20180829</v>
      </c>
      <c r="E5455" s="0" t="s">
        <v>3442</v>
      </c>
      <c r="F5455" s="0" t="n">
        <v>20000</v>
      </c>
      <c r="G5455" s="0" t="n">
        <v>97.767</v>
      </c>
      <c r="H5455" s="0" t="n">
        <v>4.345715</v>
      </c>
      <c r="J5455" s="224" t="n">
        <f aca="false">ROUND(D5455/10000,0)</f>
        <v>2018</v>
      </c>
      <c r="K5455" s="224" t="n">
        <f aca="false">ROUND((D5455-J5455*10000)/100,0)</f>
        <v>8</v>
      </c>
      <c r="L5455" s="224" t="n">
        <f aca="false">D5455-J5455*10000-K5455*100</f>
        <v>29</v>
      </c>
      <c r="M5455" s="325" t="n">
        <f aca="false">DATE(J5455,K5455,L5455)</f>
        <v>43341</v>
      </c>
      <c r="N5455" s="222" t="n">
        <f aca="false">M5455+E5455</f>
        <v>43341.7085532407</v>
      </c>
      <c r="O5455" s="0" t="n">
        <v>97.767</v>
      </c>
      <c r="P5455" s="0" t="n">
        <v>4.345715</v>
      </c>
      <c r="Q5455" s="0" t="s">
        <v>289</v>
      </c>
    </row>
    <row r="5456" customFormat="false" ht="15" hidden="false" customHeight="false" outlineLevel="0" collapsed="false">
      <c r="A5456" s="0" t="s">
        <v>3020</v>
      </c>
      <c r="B5456" s="0" t="s">
        <v>289</v>
      </c>
      <c r="C5456" s="0" t="s">
        <v>325</v>
      </c>
      <c r="D5456" s="0" t="n">
        <v>20180830</v>
      </c>
      <c r="E5456" s="0" t="s">
        <v>3443</v>
      </c>
      <c r="F5456" s="0" t="n">
        <v>20000</v>
      </c>
      <c r="G5456" s="0" t="n">
        <v>97.17</v>
      </c>
      <c r="H5456" s="0" t="n">
        <v>4.453976</v>
      </c>
      <c r="J5456" s="224" t="n">
        <f aca="false">ROUND(D5456/10000,0)</f>
        <v>2018</v>
      </c>
      <c r="K5456" s="224" t="n">
        <f aca="false">ROUND((D5456-J5456*10000)/100,0)</f>
        <v>8</v>
      </c>
      <c r="L5456" s="224" t="n">
        <f aca="false">D5456-J5456*10000-K5456*100</f>
        <v>30</v>
      </c>
      <c r="M5456" s="325" t="n">
        <f aca="false">DATE(J5456,K5456,L5456)</f>
        <v>43342</v>
      </c>
      <c r="N5456" s="222" t="n">
        <f aca="false">M5456+E5456</f>
        <v>43342.3350694445</v>
      </c>
      <c r="O5456" s="0" t="n">
        <v>97.17</v>
      </c>
      <c r="P5456" s="0" t="n">
        <v>4.453976</v>
      </c>
      <c r="Q5456" s="0" t="s">
        <v>289</v>
      </c>
    </row>
    <row r="5457" customFormat="false" ht="15" hidden="false" customHeight="false" outlineLevel="0" collapsed="false">
      <c r="A5457" s="0" t="s">
        <v>3020</v>
      </c>
      <c r="B5457" s="0" t="s">
        <v>289</v>
      </c>
      <c r="C5457" s="0" t="s">
        <v>325</v>
      </c>
      <c r="D5457" s="0" t="n">
        <v>20180830</v>
      </c>
      <c r="E5457" s="0" t="s">
        <v>3444</v>
      </c>
      <c r="F5457" s="0" t="n">
        <v>50000</v>
      </c>
      <c r="G5457" s="0" t="n">
        <v>97.206</v>
      </c>
      <c r="H5457" s="0" t="n">
        <v>4.447456</v>
      </c>
      <c r="J5457" s="224" t="n">
        <f aca="false">ROUND(D5457/10000,0)</f>
        <v>2018</v>
      </c>
      <c r="K5457" s="224" t="n">
        <f aca="false">ROUND((D5457-J5457*10000)/100,0)</f>
        <v>8</v>
      </c>
      <c r="L5457" s="224" t="n">
        <f aca="false">D5457-J5457*10000-K5457*100</f>
        <v>30</v>
      </c>
      <c r="M5457" s="325" t="n">
        <f aca="false">DATE(J5457,K5457,L5457)</f>
        <v>43342</v>
      </c>
      <c r="N5457" s="222" t="n">
        <f aca="false">M5457+E5457</f>
        <v>43342.4070486111</v>
      </c>
      <c r="O5457" s="0" t="n">
        <v>97.206</v>
      </c>
      <c r="P5457" s="0" t="n">
        <v>4.447456</v>
      </c>
      <c r="Q5457" s="0" t="s">
        <v>289</v>
      </c>
    </row>
    <row r="5458" customFormat="false" ht="15" hidden="false" customHeight="false" outlineLevel="0" collapsed="false">
      <c r="A5458" s="0" t="s">
        <v>3020</v>
      </c>
      <c r="B5458" s="0" t="s">
        <v>289</v>
      </c>
      <c r="C5458" s="0" t="s">
        <v>325</v>
      </c>
      <c r="D5458" s="0" t="n">
        <v>20180830</v>
      </c>
      <c r="E5458" s="0" t="s">
        <v>3445</v>
      </c>
      <c r="F5458" s="0" t="n">
        <v>50000</v>
      </c>
      <c r="G5458" s="0" t="n">
        <v>97.206</v>
      </c>
      <c r="H5458" s="0" t="n">
        <v>4.447456</v>
      </c>
      <c r="J5458" s="224" t="n">
        <f aca="false">ROUND(D5458/10000,0)</f>
        <v>2018</v>
      </c>
      <c r="K5458" s="224" t="n">
        <f aca="false">ROUND((D5458-J5458*10000)/100,0)</f>
        <v>8</v>
      </c>
      <c r="L5458" s="224" t="n">
        <f aca="false">D5458-J5458*10000-K5458*100</f>
        <v>30</v>
      </c>
      <c r="M5458" s="325" t="n">
        <f aca="false">DATE(J5458,K5458,L5458)</f>
        <v>43342</v>
      </c>
      <c r="N5458" s="222" t="n">
        <f aca="false">M5458+E5458</f>
        <v>43342.4070601852</v>
      </c>
      <c r="O5458" s="0" t="n">
        <v>97.206</v>
      </c>
      <c r="P5458" s="0" t="n">
        <v>4.447456</v>
      </c>
      <c r="Q5458" s="0" t="s">
        <v>289</v>
      </c>
    </row>
    <row r="5459" customFormat="false" ht="15" hidden="false" customHeight="false" outlineLevel="0" collapsed="false">
      <c r="A5459" s="0" t="s">
        <v>3020</v>
      </c>
      <c r="B5459" s="0" t="s">
        <v>289</v>
      </c>
      <c r="C5459" s="0" t="s">
        <v>325</v>
      </c>
      <c r="D5459" s="0" t="n">
        <v>20180830</v>
      </c>
      <c r="E5459" s="0" t="s">
        <v>856</v>
      </c>
      <c r="F5459" s="0" t="n">
        <v>1750000</v>
      </c>
      <c r="G5459" s="0" t="n">
        <v>97.159</v>
      </c>
      <c r="H5459" s="0" t="n">
        <v>4.455969</v>
      </c>
      <c r="J5459" s="224" t="n">
        <f aca="false">ROUND(D5459/10000,0)</f>
        <v>2018</v>
      </c>
      <c r="K5459" s="224" t="n">
        <f aca="false">ROUND((D5459-J5459*10000)/100,0)</f>
        <v>8</v>
      </c>
      <c r="L5459" s="224" t="n">
        <f aca="false">D5459-J5459*10000-K5459*100</f>
        <v>30</v>
      </c>
      <c r="M5459" s="325" t="n">
        <f aca="false">DATE(J5459,K5459,L5459)</f>
        <v>43342</v>
      </c>
      <c r="N5459" s="222" t="n">
        <f aca="false">M5459+E5459</f>
        <v>43342.4206365741</v>
      </c>
      <c r="O5459" s="0" t="n">
        <v>97.159</v>
      </c>
      <c r="P5459" s="0" t="n">
        <v>4.455969</v>
      </c>
      <c r="Q5459" s="0" t="s">
        <v>289</v>
      </c>
    </row>
    <row r="5460" customFormat="false" ht="15" hidden="false" customHeight="false" outlineLevel="0" collapsed="false">
      <c r="A5460" s="0" t="s">
        <v>3020</v>
      </c>
      <c r="B5460" s="0" t="s">
        <v>289</v>
      </c>
      <c r="C5460" s="0" t="s">
        <v>325</v>
      </c>
      <c r="D5460" s="0" t="n">
        <v>20180830</v>
      </c>
      <c r="E5460" s="0" t="s">
        <v>856</v>
      </c>
      <c r="F5460" s="0" t="n">
        <v>75000</v>
      </c>
      <c r="G5460" s="0" t="n">
        <v>97.159</v>
      </c>
      <c r="H5460" s="0" t="n">
        <v>4.455969</v>
      </c>
      <c r="J5460" s="224" t="n">
        <f aca="false">ROUND(D5460/10000,0)</f>
        <v>2018</v>
      </c>
      <c r="K5460" s="224" t="n">
        <f aca="false">ROUND((D5460-J5460*10000)/100,0)</f>
        <v>8</v>
      </c>
      <c r="L5460" s="224" t="n">
        <f aca="false">D5460-J5460*10000-K5460*100</f>
        <v>30</v>
      </c>
      <c r="M5460" s="325" t="n">
        <f aca="false">DATE(J5460,K5460,L5460)</f>
        <v>43342</v>
      </c>
      <c r="N5460" s="222" t="n">
        <f aca="false">M5460+E5460</f>
        <v>43342.4206365741</v>
      </c>
      <c r="O5460" s="0" t="n">
        <v>97.159</v>
      </c>
      <c r="P5460" s="0" t="n">
        <v>4.455969</v>
      </c>
      <c r="Q5460" s="0" t="s">
        <v>289</v>
      </c>
    </row>
    <row r="5461" customFormat="false" ht="15" hidden="false" customHeight="false" outlineLevel="0" collapsed="false">
      <c r="A5461" s="0" t="s">
        <v>3020</v>
      </c>
      <c r="B5461" s="0" t="s">
        <v>289</v>
      </c>
      <c r="C5461" s="0" t="s">
        <v>325</v>
      </c>
      <c r="D5461" s="0" t="n">
        <v>20180830</v>
      </c>
      <c r="E5461" s="0" t="s">
        <v>856</v>
      </c>
      <c r="F5461" s="0" t="n">
        <v>25000</v>
      </c>
      <c r="G5461" s="0" t="n">
        <v>97.159</v>
      </c>
      <c r="H5461" s="0" t="n">
        <v>4.455969</v>
      </c>
      <c r="J5461" s="224" t="n">
        <f aca="false">ROUND(D5461/10000,0)</f>
        <v>2018</v>
      </c>
      <c r="K5461" s="224" t="n">
        <f aca="false">ROUND((D5461-J5461*10000)/100,0)</f>
        <v>8</v>
      </c>
      <c r="L5461" s="224" t="n">
        <f aca="false">D5461-J5461*10000-K5461*100</f>
        <v>30</v>
      </c>
      <c r="M5461" s="325" t="n">
        <f aca="false">DATE(J5461,K5461,L5461)</f>
        <v>43342</v>
      </c>
      <c r="N5461" s="222" t="n">
        <f aca="false">M5461+E5461</f>
        <v>43342.4206365741</v>
      </c>
      <c r="O5461" s="0" t="n">
        <v>97.159</v>
      </c>
      <c r="P5461" s="0" t="n">
        <v>4.455969</v>
      </c>
      <c r="Q5461" s="0" t="s">
        <v>289</v>
      </c>
    </row>
    <row r="5462" customFormat="false" ht="15" hidden="false" customHeight="false" outlineLevel="0" collapsed="false">
      <c r="A5462" s="0" t="s">
        <v>3020</v>
      </c>
      <c r="B5462" s="0" t="s">
        <v>289</v>
      </c>
      <c r="C5462" s="0" t="s">
        <v>325</v>
      </c>
      <c r="D5462" s="0" t="n">
        <v>20180830</v>
      </c>
      <c r="E5462" s="0" t="s">
        <v>856</v>
      </c>
      <c r="F5462" s="0" t="n">
        <v>50000</v>
      </c>
      <c r="G5462" s="0" t="n">
        <v>97.159</v>
      </c>
      <c r="H5462" s="0" t="n">
        <v>4.455969</v>
      </c>
      <c r="J5462" s="224" t="n">
        <f aca="false">ROUND(D5462/10000,0)</f>
        <v>2018</v>
      </c>
      <c r="K5462" s="224" t="n">
        <f aca="false">ROUND((D5462-J5462*10000)/100,0)</f>
        <v>8</v>
      </c>
      <c r="L5462" s="224" t="n">
        <f aca="false">D5462-J5462*10000-K5462*100</f>
        <v>30</v>
      </c>
      <c r="M5462" s="325" t="n">
        <f aca="false">DATE(J5462,K5462,L5462)</f>
        <v>43342</v>
      </c>
      <c r="N5462" s="222" t="n">
        <f aca="false">M5462+E5462</f>
        <v>43342.4206365741</v>
      </c>
      <c r="O5462" s="0" t="n">
        <v>97.159</v>
      </c>
      <c r="P5462" s="0" t="n">
        <v>4.455969</v>
      </c>
      <c r="Q5462" s="0" t="s">
        <v>289</v>
      </c>
    </row>
    <row r="5463" customFormat="false" ht="15" hidden="false" customHeight="false" outlineLevel="0" collapsed="false">
      <c r="A5463" s="0" t="s">
        <v>3020</v>
      </c>
      <c r="B5463" s="0" t="s">
        <v>289</v>
      </c>
      <c r="C5463" s="0" t="s">
        <v>325</v>
      </c>
      <c r="D5463" s="0" t="n">
        <v>20180830</v>
      </c>
      <c r="E5463" s="0" t="s">
        <v>856</v>
      </c>
      <c r="F5463" s="0" t="n">
        <v>25000</v>
      </c>
      <c r="G5463" s="0" t="n">
        <v>97.159</v>
      </c>
      <c r="H5463" s="0" t="n">
        <v>4.455969</v>
      </c>
      <c r="J5463" s="224" t="n">
        <f aca="false">ROUND(D5463/10000,0)</f>
        <v>2018</v>
      </c>
      <c r="K5463" s="224" t="n">
        <f aca="false">ROUND((D5463-J5463*10000)/100,0)</f>
        <v>8</v>
      </c>
      <c r="L5463" s="224" t="n">
        <f aca="false">D5463-J5463*10000-K5463*100</f>
        <v>30</v>
      </c>
      <c r="M5463" s="325" t="n">
        <f aca="false">DATE(J5463,K5463,L5463)</f>
        <v>43342</v>
      </c>
      <c r="N5463" s="222" t="n">
        <f aca="false">M5463+E5463</f>
        <v>43342.4206365741</v>
      </c>
      <c r="O5463" s="0" t="n">
        <v>97.159</v>
      </c>
      <c r="P5463" s="0" t="n">
        <v>4.455969</v>
      </c>
      <c r="Q5463" s="0" t="s">
        <v>289</v>
      </c>
    </row>
    <row r="5464" customFormat="false" ht="15" hidden="false" customHeight="false" outlineLevel="0" collapsed="false">
      <c r="A5464" s="0" t="s">
        <v>3020</v>
      </c>
      <c r="B5464" s="0" t="s">
        <v>289</v>
      </c>
      <c r="C5464" s="0" t="s">
        <v>325</v>
      </c>
      <c r="D5464" s="0" t="n">
        <v>20180830</v>
      </c>
      <c r="E5464" s="0" t="s">
        <v>856</v>
      </c>
      <c r="F5464" s="0" t="n">
        <v>25000</v>
      </c>
      <c r="G5464" s="0" t="n">
        <v>97.159</v>
      </c>
      <c r="H5464" s="0" t="n">
        <v>4.455969</v>
      </c>
      <c r="J5464" s="224" t="n">
        <f aca="false">ROUND(D5464/10000,0)</f>
        <v>2018</v>
      </c>
      <c r="K5464" s="224" t="n">
        <f aca="false">ROUND((D5464-J5464*10000)/100,0)</f>
        <v>8</v>
      </c>
      <c r="L5464" s="224" t="n">
        <f aca="false">D5464-J5464*10000-K5464*100</f>
        <v>30</v>
      </c>
      <c r="M5464" s="325" t="n">
        <f aca="false">DATE(J5464,K5464,L5464)</f>
        <v>43342</v>
      </c>
      <c r="N5464" s="222" t="n">
        <f aca="false">M5464+E5464</f>
        <v>43342.4206365741</v>
      </c>
      <c r="O5464" s="0" t="n">
        <v>97.159</v>
      </c>
      <c r="P5464" s="0" t="n">
        <v>4.455969</v>
      </c>
      <c r="Q5464" s="0" t="s">
        <v>289</v>
      </c>
    </row>
    <row r="5465" customFormat="false" ht="15" hidden="false" customHeight="false" outlineLevel="0" collapsed="false">
      <c r="A5465" s="0" t="s">
        <v>3020</v>
      </c>
      <c r="B5465" s="0" t="s">
        <v>289</v>
      </c>
      <c r="C5465" s="0" t="s">
        <v>325</v>
      </c>
      <c r="D5465" s="0" t="n">
        <v>20180830</v>
      </c>
      <c r="E5465" s="0" t="s">
        <v>856</v>
      </c>
      <c r="F5465" s="0" t="n">
        <v>25000</v>
      </c>
      <c r="G5465" s="0" t="n">
        <v>97.159</v>
      </c>
      <c r="H5465" s="0" t="n">
        <v>4.455969</v>
      </c>
      <c r="J5465" s="224" t="n">
        <f aca="false">ROUND(D5465/10000,0)</f>
        <v>2018</v>
      </c>
      <c r="K5465" s="224" t="n">
        <f aca="false">ROUND((D5465-J5465*10000)/100,0)</f>
        <v>8</v>
      </c>
      <c r="L5465" s="224" t="n">
        <f aca="false">D5465-J5465*10000-K5465*100</f>
        <v>30</v>
      </c>
      <c r="M5465" s="325" t="n">
        <f aca="false">DATE(J5465,K5465,L5465)</f>
        <v>43342</v>
      </c>
      <c r="N5465" s="222" t="n">
        <f aca="false">M5465+E5465</f>
        <v>43342.4206365741</v>
      </c>
      <c r="O5465" s="0" t="n">
        <v>97.159</v>
      </c>
      <c r="P5465" s="0" t="n">
        <v>4.455969</v>
      </c>
      <c r="Q5465" s="0" t="s">
        <v>289</v>
      </c>
    </row>
    <row r="5466" customFormat="false" ht="15" hidden="false" customHeight="false" outlineLevel="0" collapsed="false">
      <c r="A5466" s="0" t="s">
        <v>3020</v>
      </c>
      <c r="B5466" s="0" t="s">
        <v>289</v>
      </c>
      <c r="C5466" s="0" t="s">
        <v>325</v>
      </c>
      <c r="D5466" s="0" t="n">
        <v>20180830</v>
      </c>
      <c r="E5466" s="0" t="s">
        <v>856</v>
      </c>
      <c r="F5466" s="0" t="n">
        <v>50000</v>
      </c>
      <c r="G5466" s="0" t="n">
        <v>97.159</v>
      </c>
      <c r="H5466" s="0" t="n">
        <v>4.455969</v>
      </c>
      <c r="J5466" s="224" t="n">
        <f aca="false">ROUND(D5466/10000,0)</f>
        <v>2018</v>
      </c>
      <c r="K5466" s="224" t="n">
        <f aca="false">ROUND((D5466-J5466*10000)/100,0)</f>
        <v>8</v>
      </c>
      <c r="L5466" s="224" t="n">
        <f aca="false">D5466-J5466*10000-K5466*100</f>
        <v>30</v>
      </c>
      <c r="M5466" s="325" t="n">
        <f aca="false">DATE(J5466,K5466,L5466)</f>
        <v>43342</v>
      </c>
      <c r="N5466" s="222" t="n">
        <f aca="false">M5466+E5466</f>
        <v>43342.4206365741</v>
      </c>
      <c r="O5466" s="0" t="n">
        <v>97.159</v>
      </c>
      <c r="P5466" s="0" t="n">
        <v>4.455969</v>
      </c>
      <c r="Q5466" s="0" t="s">
        <v>289</v>
      </c>
    </row>
    <row r="5467" customFormat="false" ht="15" hidden="false" customHeight="false" outlineLevel="0" collapsed="false">
      <c r="A5467" s="0" t="s">
        <v>3020</v>
      </c>
      <c r="B5467" s="0" t="s">
        <v>289</v>
      </c>
      <c r="C5467" s="0" t="s">
        <v>325</v>
      </c>
      <c r="D5467" s="0" t="n">
        <v>20180830</v>
      </c>
      <c r="E5467" s="0" t="s">
        <v>856</v>
      </c>
      <c r="F5467" s="0" t="n">
        <v>50000</v>
      </c>
      <c r="G5467" s="0" t="n">
        <v>97.159</v>
      </c>
      <c r="H5467" s="0" t="n">
        <v>4.455969</v>
      </c>
      <c r="J5467" s="224" t="n">
        <f aca="false">ROUND(D5467/10000,0)</f>
        <v>2018</v>
      </c>
      <c r="K5467" s="224" t="n">
        <f aca="false">ROUND((D5467-J5467*10000)/100,0)</f>
        <v>8</v>
      </c>
      <c r="L5467" s="224" t="n">
        <f aca="false">D5467-J5467*10000-K5467*100</f>
        <v>30</v>
      </c>
      <c r="M5467" s="325" t="n">
        <f aca="false">DATE(J5467,K5467,L5467)</f>
        <v>43342</v>
      </c>
      <c r="N5467" s="222" t="n">
        <f aca="false">M5467+E5467</f>
        <v>43342.4206365741</v>
      </c>
      <c r="O5467" s="0" t="n">
        <v>97.159</v>
      </c>
      <c r="P5467" s="0" t="n">
        <v>4.455969</v>
      </c>
      <c r="Q5467" s="0" t="s">
        <v>289</v>
      </c>
    </row>
    <row r="5468" customFormat="false" ht="15" hidden="false" customHeight="false" outlineLevel="0" collapsed="false">
      <c r="A5468" s="0" t="s">
        <v>3020</v>
      </c>
      <c r="B5468" s="0" t="s">
        <v>289</v>
      </c>
      <c r="C5468" s="0" t="s">
        <v>325</v>
      </c>
      <c r="D5468" s="0" t="n">
        <v>20180830</v>
      </c>
      <c r="E5468" s="0" t="s">
        <v>856</v>
      </c>
      <c r="F5468" s="0" t="n">
        <v>50000</v>
      </c>
      <c r="G5468" s="0" t="n">
        <v>97.159</v>
      </c>
      <c r="H5468" s="0" t="n">
        <v>4.455969</v>
      </c>
      <c r="J5468" s="224" t="n">
        <f aca="false">ROUND(D5468/10000,0)</f>
        <v>2018</v>
      </c>
      <c r="K5468" s="224" t="n">
        <f aca="false">ROUND((D5468-J5468*10000)/100,0)</f>
        <v>8</v>
      </c>
      <c r="L5468" s="224" t="n">
        <f aca="false">D5468-J5468*10000-K5468*100</f>
        <v>30</v>
      </c>
      <c r="M5468" s="325" t="n">
        <f aca="false">DATE(J5468,K5468,L5468)</f>
        <v>43342</v>
      </c>
      <c r="N5468" s="222" t="n">
        <f aca="false">M5468+E5468</f>
        <v>43342.4206365741</v>
      </c>
      <c r="O5468" s="0" t="n">
        <v>97.159</v>
      </c>
      <c r="P5468" s="0" t="n">
        <v>4.455969</v>
      </c>
      <c r="Q5468" s="0" t="s">
        <v>289</v>
      </c>
    </row>
    <row r="5469" customFormat="false" ht="15" hidden="false" customHeight="false" outlineLevel="0" collapsed="false">
      <c r="A5469" s="0" t="s">
        <v>3020</v>
      </c>
      <c r="B5469" s="0" t="s">
        <v>289</v>
      </c>
      <c r="C5469" s="0" t="s">
        <v>325</v>
      </c>
      <c r="D5469" s="0" t="n">
        <v>20180830</v>
      </c>
      <c r="E5469" s="0" t="s">
        <v>856</v>
      </c>
      <c r="F5469" s="0" t="n">
        <v>25000</v>
      </c>
      <c r="G5469" s="0" t="n">
        <v>97.159</v>
      </c>
      <c r="H5469" s="0" t="n">
        <v>4.455969</v>
      </c>
      <c r="J5469" s="224" t="n">
        <f aca="false">ROUND(D5469/10000,0)</f>
        <v>2018</v>
      </c>
      <c r="K5469" s="224" t="n">
        <f aca="false">ROUND((D5469-J5469*10000)/100,0)</f>
        <v>8</v>
      </c>
      <c r="L5469" s="224" t="n">
        <f aca="false">D5469-J5469*10000-K5469*100</f>
        <v>30</v>
      </c>
      <c r="M5469" s="325" t="n">
        <f aca="false">DATE(J5469,K5469,L5469)</f>
        <v>43342</v>
      </c>
      <c r="N5469" s="222" t="n">
        <f aca="false">M5469+E5469</f>
        <v>43342.4206365741</v>
      </c>
      <c r="O5469" s="0" t="n">
        <v>97.159</v>
      </c>
      <c r="P5469" s="0" t="n">
        <v>4.455969</v>
      </c>
      <c r="Q5469" s="0" t="s">
        <v>289</v>
      </c>
    </row>
    <row r="5470" customFormat="false" ht="15" hidden="false" customHeight="false" outlineLevel="0" collapsed="false">
      <c r="A5470" s="0" t="s">
        <v>3020</v>
      </c>
      <c r="B5470" s="0" t="s">
        <v>289</v>
      </c>
      <c r="C5470" s="0" t="s">
        <v>325</v>
      </c>
      <c r="D5470" s="0" t="n">
        <v>20180830</v>
      </c>
      <c r="E5470" s="0" t="s">
        <v>856</v>
      </c>
      <c r="F5470" s="0" t="n">
        <v>25000</v>
      </c>
      <c r="G5470" s="0" t="n">
        <v>97.159</v>
      </c>
      <c r="H5470" s="0" t="n">
        <v>4.455969</v>
      </c>
      <c r="J5470" s="224" t="n">
        <f aca="false">ROUND(D5470/10000,0)</f>
        <v>2018</v>
      </c>
      <c r="K5470" s="224" t="n">
        <f aca="false">ROUND((D5470-J5470*10000)/100,0)</f>
        <v>8</v>
      </c>
      <c r="L5470" s="224" t="n">
        <f aca="false">D5470-J5470*10000-K5470*100</f>
        <v>30</v>
      </c>
      <c r="M5470" s="325" t="n">
        <f aca="false">DATE(J5470,K5470,L5470)</f>
        <v>43342</v>
      </c>
      <c r="N5470" s="222" t="n">
        <f aca="false">M5470+E5470</f>
        <v>43342.4206365741</v>
      </c>
      <c r="O5470" s="0" t="n">
        <v>97.159</v>
      </c>
      <c r="P5470" s="0" t="n">
        <v>4.455969</v>
      </c>
      <c r="Q5470" s="0" t="s">
        <v>289</v>
      </c>
    </row>
    <row r="5471" customFormat="false" ht="15" hidden="false" customHeight="false" outlineLevel="0" collapsed="false">
      <c r="A5471" s="0" t="s">
        <v>3020</v>
      </c>
      <c r="B5471" s="0" t="s">
        <v>289</v>
      </c>
      <c r="C5471" s="0" t="s">
        <v>325</v>
      </c>
      <c r="D5471" s="0" t="n">
        <v>20180830</v>
      </c>
      <c r="E5471" s="0" t="s">
        <v>856</v>
      </c>
      <c r="F5471" s="0" t="n">
        <v>50000</v>
      </c>
      <c r="G5471" s="0" t="n">
        <v>97.159</v>
      </c>
      <c r="H5471" s="0" t="n">
        <v>4.455969</v>
      </c>
      <c r="J5471" s="224" t="n">
        <f aca="false">ROUND(D5471/10000,0)</f>
        <v>2018</v>
      </c>
      <c r="K5471" s="224" t="n">
        <f aca="false">ROUND((D5471-J5471*10000)/100,0)</f>
        <v>8</v>
      </c>
      <c r="L5471" s="224" t="n">
        <f aca="false">D5471-J5471*10000-K5471*100</f>
        <v>30</v>
      </c>
      <c r="M5471" s="325" t="n">
        <f aca="false">DATE(J5471,K5471,L5471)</f>
        <v>43342</v>
      </c>
      <c r="N5471" s="222" t="n">
        <f aca="false">M5471+E5471</f>
        <v>43342.4206365741</v>
      </c>
      <c r="O5471" s="0" t="n">
        <v>97.159</v>
      </c>
      <c r="P5471" s="0" t="n">
        <v>4.455969</v>
      </c>
      <c r="Q5471" s="0" t="s">
        <v>289</v>
      </c>
    </row>
    <row r="5472" customFormat="false" ht="15" hidden="false" customHeight="false" outlineLevel="0" collapsed="false">
      <c r="A5472" s="0" t="s">
        <v>3020</v>
      </c>
      <c r="B5472" s="0" t="s">
        <v>289</v>
      </c>
      <c r="C5472" s="0" t="s">
        <v>325</v>
      </c>
      <c r="D5472" s="0" t="n">
        <v>20180830</v>
      </c>
      <c r="E5472" s="0" t="s">
        <v>856</v>
      </c>
      <c r="F5472" s="0" t="n">
        <v>50000</v>
      </c>
      <c r="G5472" s="0" t="n">
        <v>97.159</v>
      </c>
      <c r="H5472" s="0" t="n">
        <v>4.455969</v>
      </c>
      <c r="J5472" s="224" t="n">
        <f aca="false">ROUND(D5472/10000,0)</f>
        <v>2018</v>
      </c>
      <c r="K5472" s="224" t="n">
        <f aca="false">ROUND((D5472-J5472*10000)/100,0)</f>
        <v>8</v>
      </c>
      <c r="L5472" s="224" t="n">
        <f aca="false">D5472-J5472*10000-K5472*100</f>
        <v>30</v>
      </c>
      <c r="M5472" s="325" t="n">
        <f aca="false">DATE(J5472,K5472,L5472)</f>
        <v>43342</v>
      </c>
      <c r="N5472" s="222" t="n">
        <f aca="false">M5472+E5472</f>
        <v>43342.4206365741</v>
      </c>
      <c r="O5472" s="0" t="n">
        <v>97.159</v>
      </c>
      <c r="P5472" s="0" t="n">
        <v>4.455969</v>
      </c>
      <c r="Q5472" s="0" t="s">
        <v>289</v>
      </c>
    </row>
    <row r="5473" customFormat="false" ht="15" hidden="false" customHeight="false" outlineLevel="0" collapsed="false">
      <c r="A5473" s="0" t="s">
        <v>3020</v>
      </c>
      <c r="B5473" s="0" t="s">
        <v>289</v>
      </c>
      <c r="C5473" s="0" t="s">
        <v>325</v>
      </c>
      <c r="D5473" s="0" t="n">
        <v>20180830</v>
      </c>
      <c r="E5473" s="0" t="s">
        <v>856</v>
      </c>
      <c r="F5473" s="0" t="n">
        <v>50000</v>
      </c>
      <c r="G5473" s="0" t="n">
        <v>97.159</v>
      </c>
      <c r="H5473" s="0" t="n">
        <v>4.455969</v>
      </c>
      <c r="J5473" s="224" t="n">
        <f aca="false">ROUND(D5473/10000,0)</f>
        <v>2018</v>
      </c>
      <c r="K5473" s="224" t="n">
        <f aca="false">ROUND((D5473-J5473*10000)/100,0)</f>
        <v>8</v>
      </c>
      <c r="L5473" s="224" t="n">
        <f aca="false">D5473-J5473*10000-K5473*100</f>
        <v>30</v>
      </c>
      <c r="M5473" s="325" t="n">
        <f aca="false">DATE(J5473,K5473,L5473)</f>
        <v>43342</v>
      </c>
      <c r="N5473" s="222" t="n">
        <f aca="false">M5473+E5473</f>
        <v>43342.4206365741</v>
      </c>
      <c r="O5473" s="0" t="n">
        <v>97.159</v>
      </c>
      <c r="P5473" s="0" t="n">
        <v>4.455969</v>
      </c>
      <c r="Q5473" s="0" t="s">
        <v>289</v>
      </c>
    </row>
    <row r="5474" customFormat="false" ht="15" hidden="false" customHeight="false" outlineLevel="0" collapsed="false">
      <c r="A5474" s="0" t="s">
        <v>3020</v>
      </c>
      <c r="B5474" s="0" t="s">
        <v>289</v>
      </c>
      <c r="C5474" s="0" t="s">
        <v>325</v>
      </c>
      <c r="D5474" s="0" t="n">
        <v>20180830</v>
      </c>
      <c r="E5474" s="0" t="s">
        <v>856</v>
      </c>
      <c r="F5474" s="0" t="n">
        <v>50000</v>
      </c>
      <c r="G5474" s="0" t="n">
        <v>97.159</v>
      </c>
      <c r="H5474" s="0" t="n">
        <v>4.455969</v>
      </c>
      <c r="J5474" s="224" t="n">
        <f aca="false">ROUND(D5474/10000,0)</f>
        <v>2018</v>
      </c>
      <c r="K5474" s="224" t="n">
        <f aca="false">ROUND((D5474-J5474*10000)/100,0)</f>
        <v>8</v>
      </c>
      <c r="L5474" s="224" t="n">
        <f aca="false">D5474-J5474*10000-K5474*100</f>
        <v>30</v>
      </c>
      <c r="M5474" s="325" t="n">
        <f aca="false">DATE(J5474,K5474,L5474)</f>
        <v>43342</v>
      </c>
      <c r="N5474" s="222" t="n">
        <f aca="false">M5474+E5474</f>
        <v>43342.4206365741</v>
      </c>
      <c r="O5474" s="0" t="n">
        <v>97.159</v>
      </c>
      <c r="P5474" s="0" t="n">
        <v>4.455969</v>
      </c>
      <c r="Q5474" s="0" t="s">
        <v>289</v>
      </c>
    </row>
    <row r="5475" customFormat="false" ht="15" hidden="false" customHeight="false" outlineLevel="0" collapsed="false">
      <c r="A5475" s="0" t="s">
        <v>3020</v>
      </c>
      <c r="B5475" s="0" t="s">
        <v>289</v>
      </c>
      <c r="C5475" s="0" t="s">
        <v>325</v>
      </c>
      <c r="D5475" s="0" t="n">
        <v>20180830</v>
      </c>
      <c r="E5475" s="0" t="s">
        <v>856</v>
      </c>
      <c r="F5475" s="0" t="n">
        <v>25000</v>
      </c>
      <c r="G5475" s="0" t="n">
        <v>97.159</v>
      </c>
      <c r="H5475" s="0" t="n">
        <v>4.455969</v>
      </c>
      <c r="J5475" s="224" t="n">
        <f aca="false">ROUND(D5475/10000,0)</f>
        <v>2018</v>
      </c>
      <c r="K5475" s="224" t="n">
        <f aca="false">ROUND((D5475-J5475*10000)/100,0)</f>
        <v>8</v>
      </c>
      <c r="L5475" s="224" t="n">
        <f aca="false">D5475-J5475*10000-K5475*100</f>
        <v>30</v>
      </c>
      <c r="M5475" s="325" t="n">
        <f aca="false">DATE(J5475,K5475,L5475)</f>
        <v>43342</v>
      </c>
      <c r="N5475" s="222" t="n">
        <f aca="false">M5475+E5475</f>
        <v>43342.4206365741</v>
      </c>
      <c r="O5475" s="0" t="n">
        <v>97.159</v>
      </c>
      <c r="P5475" s="0" t="n">
        <v>4.455969</v>
      </c>
      <c r="Q5475" s="0" t="s">
        <v>289</v>
      </c>
    </row>
    <row r="5476" customFormat="false" ht="15" hidden="false" customHeight="false" outlineLevel="0" collapsed="false">
      <c r="A5476" s="0" t="s">
        <v>3020</v>
      </c>
      <c r="B5476" s="0" t="s">
        <v>289</v>
      </c>
      <c r="C5476" s="0" t="s">
        <v>325</v>
      </c>
      <c r="D5476" s="0" t="n">
        <v>20180830</v>
      </c>
      <c r="E5476" s="0" t="s">
        <v>856</v>
      </c>
      <c r="F5476" s="0" t="n">
        <v>25000</v>
      </c>
      <c r="G5476" s="0" t="n">
        <v>97.159</v>
      </c>
      <c r="H5476" s="0" t="n">
        <v>4.455969</v>
      </c>
      <c r="J5476" s="224" t="n">
        <f aca="false">ROUND(D5476/10000,0)</f>
        <v>2018</v>
      </c>
      <c r="K5476" s="224" t="n">
        <f aca="false">ROUND((D5476-J5476*10000)/100,0)</f>
        <v>8</v>
      </c>
      <c r="L5476" s="224" t="n">
        <f aca="false">D5476-J5476*10000-K5476*100</f>
        <v>30</v>
      </c>
      <c r="M5476" s="325" t="n">
        <f aca="false">DATE(J5476,K5476,L5476)</f>
        <v>43342</v>
      </c>
      <c r="N5476" s="222" t="n">
        <f aca="false">M5476+E5476</f>
        <v>43342.4206365741</v>
      </c>
      <c r="O5476" s="0" t="n">
        <v>97.159</v>
      </c>
      <c r="P5476" s="0" t="n">
        <v>4.455969</v>
      </c>
      <c r="Q5476" s="0" t="s">
        <v>289</v>
      </c>
    </row>
    <row r="5477" customFormat="false" ht="15" hidden="false" customHeight="false" outlineLevel="0" collapsed="false">
      <c r="A5477" s="0" t="s">
        <v>3020</v>
      </c>
      <c r="B5477" s="0" t="s">
        <v>289</v>
      </c>
      <c r="C5477" s="0" t="s">
        <v>325</v>
      </c>
      <c r="D5477" s="0" t="n">
        <v>20180830</v>
      </c>
      <c r="E5477" s="0" t="s">
        <v>856</v>
      </c>
      <c r="F5477" s="0" t="n">
        <v>25000</v>
      </c>
      <c r="G5477" s="0" t="n">
        <v>97.159</v>
      </c>
      <c r="H5477" s="0" t="n">
        <v>4.455969</v>
      </c>
      <c r="J5477" s="224" t="n">
        <f aca="false">ROUND(D5477/10000,0)</f>
        <v>2018</v>
      </c>
      <c r="K5477" s="224" t="n">
        <f aca="false">ROUND((D5477-J5477*10000)/100,0)</f>
        <v>8</v>
      </c>
      <c r="L5477" s="224" t="n">
        <f aca="false">D5477-J5477*10000-K5477*100</f>
        <v>30</v>
      </c>
      <c r="M5477" s="325" t="n">
        <f aca="false">DATE(J5477,K5477,L5477)</f>
        <v>43342</v>
      </c>
      <c r="N5477" s="222" t="n">
        <f aca="false">M5477+E5477</f>
        <v>43342.4206365741</v>
      </c>
      <c r="O5477" s="0" t="n">
        <v>97.159</v>
      </c>
      <c r="P5477" s="0" t="n">
        <v>4.455969</v>
      </c>
      <c r="Q5477" s="0" t="s">
        <v>289</v>
      </c>
    </row>
    <row r="5478" customFormat="false" ht="15" hidden="false" customHeight="false" outlineLevel="0" collapsed="false">
      <c r="A5478" s="0" t="s">
        <v>3020</v>
      </c>
      <c r="B5478" s="0" t="s">
        <v>289</v>
      </c>
      <c r="C5478" s="0" t="s">
        <v>325</v>
      </c>
      <c r="D5478" s="0" t="n">
        <v>20180830</v>
      </c>
      <c r="E5478" s="0" t="s">
        <v>856</v>
      </c>
      <c r="F5478" s="0" t="n">
        <v>75000</v>
      </c>
      <c r="G5478" s="0" t="n">
        <v>97.159</v>
      </c>
      <c r="H5478" s="0" t="n">
        <v>4.455969</v>
      </c>
      <c r="J5478" s="224" t="n">
        <f aca="false">ROUND(D5478/10000,0)</f>
        <v>2018</v>
      </c>
      <c r="K5478" s="224" t="n">
        <f aca="false">ROUND((D5478-J5478*10000)/100,0)</f>
        <v>8</v>
      </c>
      <c r="L5478" s="224" t="n">
        <f aca="false">D5478-J5478*10000-K5478*100</f>
        <v>30</v>
      </c>
      <c r="M5478" s="325" t="n">
        <f aca="false">DATE(J5478,K5478,L5478)</f>
        <v>43342</v>
      </c>
      <c r="N5478" s="222" t="n">
        <f aca="false">M5478+E5478</f>
        <v>43342.4206365741</v>
      </c>
      <c r="O5478" s="0" t="n">
        <v>97.159</v>
      </c>
      <c r="P5478" s="0" t="n">
        <v>4.455969</v>
      </c>
      <c r="Q5478" s="0" t="s">
        <v>289</v>
      </c>
    </row>
    <row r="5479" customFormat="false" ht="15" hidden="false" customHeight="false" outlineLevel="0" collapsed="false">
      <c r="A5479" s="0" t="s">
        <v>3020</v>
      </c>
      <c r="B5479" s="0" t="s">
        <v>289</v>
      </c>
      <c r="C5479" s="0" t="s">
        <v>325</v>
      </c>
      <c r="D5479" s="0" t="n">
        <v>20180830</v>
      </c>
      <c r="E5479" s="0" t="s">
        <v>856</v>
      </c>
      <c r="F5479" s="0" t="n">
        <v>575000</v>
      </c>
      <c r="G5479" s="0" t="n">
        <v>97.159</v>
      </c>
      <c r="H5479" s="0" t="n">
        <v>4.455969</v>
      </c>
      <c r="J5479" s="224" t="n">
        <f aca="false">ROUND(D5479/10000,0)</f>
        <v>2018</v>
      </c>
      <c r="K5479" s="224" t="n">
        <f aca="false">ROUND((D5479-J5479*10000)/100,0)</f>
        <v>8</v>
      </c>
      <c r="L5479" s="224" t="n">
        <f aca="false">D5479-J5479*10000-K5479*100</f>
        <v>30</v>
      </c>
      <c r="M5479" s="325" t="n">
        <f aca="false">DATE(J5479,K5479,L5479)</f>
        <v>43342</v>
      </c>
      <c r="N5479" s="222" t="n">
        <f aca="false">M5479+E5479</f>
        <v>43342.4206365741</v>
      </c>
      <c r="O5479" s="0" t="n">
        <v>97.159</v>
      </c>
      <c r="P5479" s="0" t="n">
        <v>4.455969</v>
      </c>
      <c r="Q5479" s="0" t="s">
        <v>289</v>
      </c>
    </row>
    <row r="5480" customFormat="false" ht="15" hidden="false" customHeight="false" outlineLevel="0" collapsed="false">
      <c r="A5480" s="0" t="s">
        <v>3020</v>
      </c>
      <c r="B5480" s="0" t="s">
        <v>289</v>
      </c>
      <c r="C5480" s="0" t="s">
        <v>325</v>
      </c>
      <c r="D5480" s="0" t="n">
        <v>20180830</v>
      </c>
      <c r="E5480" s="0" t="s">
        <v>856</v>
      </c>
      <c r="F5480" s="0" t="n">
        <v>25000</v>
      </c>
      <c r="G5480" s="0" t="n">
        <v>97.159</v>
      </c>
      <c r="H5480" s="0" t="n">
        <v>4.455969</v>
      </c>
      <c r="J5480" s="224" t="n">
        <f aca="false">ROUND(D5480/10000,0)</f>
        <v>2018</v>
      </c>
      <c r="K5480" s="224" t="n">
        <f aca="false">ROUND((D5480-J5480*10000)/100,0)</f>
        <v>8</v>
      </c>
      <c r="L5480" s="224" t="n">
        <f aca="false">D5480-J5480*10000-K5480*100</f>
        <v>30</v>
      </c>
      <c r="M5480" s="325" t="n">
        <f aca="false">DATE(J5480,K5480,L5480)</f>
        <v>43342</v>
      </c>
      <c r="N5480" s="222" t="n">
        <f aca="false">M5480+E5480</f>
        <v>43342.4206365741</v>
      </c>
      <c r="O5480" s="0" t="n">
        <v>97.159</v>
      </c>
      <c r="P5480" s="0" t="n">
        <v>4.455969</v>
      </c>
      <c r="Q5480" s="0" t="s">
        <v>289</v>
      </c>
    </row>
    <row r="5481" customFormat="false" ht="15" hidden="false" customHeight="false" outlineLevel="0" collapsed="false">
      <c r="A5481" s="0" t="s">
        <v>3020</v>
      </c>
      <c r="B5481" s="0" t="s">
        <v>289</v>
      </c>
      <c r="C5481" s="0" t="s">
        <v>325</v>
      </c>
      <c r="D5481" s="0" t="n">
        <v>20180830</v>
      </c>
      <c r="E5481" s="0" t="s">
        <v>856</v>
      </c>
      <c r="F5481" s="0" t="n">
        <v>25000</v>
      </c>
      <c r="G5481" s="0" t="n">
        <v>97.159</v>
      </c>
      <c r="H5481" s="0" t="n">
        <v>4.455969</v>
      </c>
      <c r="J5481" s="224" t="n">
        <f aca="false">ROUND(D5481/10000,0)</f>
        <v>2018</v>
      </c>
      <c r="K5481" s="224" t="n">
        <f aca="false">ROUND((D5481-J5481*10000)/100,0)</f>
        <v>8</v>
      </c>
      <c r="L5481" s="224" t="n">
        <f aca="false">D5481-J5481*10000-K5481*100</f>
        <v>30</v>
      </c>
      <c r="M5481" s="325" t="n">
        <f aca="false">DATE(J5481,K5481,L5481)</f>
        <v>43342</v>
      </c>
      <c r="N5481" s="222" t="n">
        <f aca="false">M5481+E5481</f>
        <v>43342.4206365741</v>
      </c>
      <c r="O5481" s="0" t="n">
        <v>97.159</v>
      </c>
      <c r="P5481" s="0" t="n">
        <v>4.455969</v>
      </c>
      <c r="Q5481" s="0" t="s">
        <v>289</v>
      </c>
    </row>
    <row r="5482" customFormat="false" ht="15" hidden="false" customHeight="false" outlineLevel="0" collapsed="false">
      <c r="A5482" s="0" t="s">
        <v>3020</v>
      </c>
      <c r="B5482" s="0" t="s">
        <v>289</v>
      </c>
      <c r="C5482" s="0" t="s">
        <v>325</v>
      </c>
      <c r="D5482" s="0" t="n">
        <v>20180830</v>
      </c>
      <c r="E5482" s="0" t="s">
        <v>856</v>
      </c>
      <c r="F5482" s="0" t="n">
        <v>50000</v>
      </c>
      <c r="G5482" s="0" t="n">
        <v>97.159</v>
      </c>
      <c r="H5482" s="0" t="n">
        <v>4.455969</v>
      </c>
      <c r="J5482" s="224" t="n">
        <f aca="false">ROUND(D5482/10000,0)</f>
        <v>2018</v>
      </c>
      <c r="K5482" s="224" t="n">
        <f aca="false">ROUND((D5482-J5482*10000)/100,0)</f>
        <v>8</v>
      </c>
      <c r="L5482" s="224" t="n">
        <f aca="false">D5482-J5482*10000-K5482*100</f>
        <v>30</v>
      </c>
      <c r="M5482" s="325" t="n">
        <f aca="false">DATE(J5482,K5482,L5482)</f>
        <v>43342</v>
      </c>
      <c r="N5482" s="222" t="n">
        <f aca="false">M5482+E5482</f>
        <v>43342.4206365741</v>
      </c>
      <c r="O5482" s="0" t="n">
        <v>97.159</v>
      </c>
      <c r="P5482" s="0" t="n">
        <v>4.455969</v>
      </c>
      <c r="Q5482" s="0" t="s">
        <v>289</v>
      </c>
    </row>
    <row r="5483" customFormat="false" ht="15" hidden="false" customHeight="false" outlineLevel="0" collapsed="false">
      <c r="A5483" s="0" t="s">
        <v>3020</v>
      </c>
      <c r="B5483" s="0" t="s">
        <v>289</v>
      </c>
      <c r="C5483" s="0" t="s">
        <v>325</v>
      </c>
      <c r="D5483" s="0" t="n">
        <v>20180830</v>
      </c>
      <c r="E5483" s="0" t="s">
        <v>856</v>
      </c>
      <c r="F5483" s="0" t="n">
        <v>50000</v>
      </c>
      <c r="G5483" s="0" t="n">
        <v>97.159</v>
      </c>
      <c r="H5483" s="0" t="n">
        <v>4.455969</v>
      </c>
      <c r="J5483" s="224" t="n">
        <f aca="false">ROUND(D5483/10000,0)</f>
        <v>2018</v>
      </c>
      <c r="K5483" s="224" t="n">
        <f aca="false">ROUND((D5483-J5483*10000)/100,0)</f>
        <v>8</v>
      </c>
      <c r="L5483" s="224" t="n">
        <f aca="false">D5483-J5483*10000-K5483*100</f>
        <v>30</v>
      </c>
      <c r="M5483" s="325" t="n">
        <f aca="false">DATE(J5483,K5483,L5483)</f>
        <v>43342</v>
      </c>
      <c r="N5483" s="222" t="n">
        <f aca="false">M5483+E5483</f>
        <v>43342.4206365741</v>
      </c>
      <c r="O5483" s="0" t="n">
        <v>97.159</v>
      </c>
      <c r="P5483" s="0" t="n">
        <v>4.455969</v>
      </c>
      <c r="Q5483" s="0" t="s">
        <v>289</v>
      </c>
    </row>
    <row r="5484" customFormat="false" ht="15" hidden="false" customHeight="false" outlineLevel="0" collapsed="false">
      <c r="A5484" s="0" t="s">
        <v>3020</v>
      </c>
      <c r="B5484" s="0" t="s">
        <v>289</v>
      </c>
      <c r="C5484" s="0" t="s">
        <v>325</v>
      </c>
      <c r="D5484" s="0" t="n">
        <v>20180830</v>
      </c>
      <c r="E5484" s="0" t="s">
        <v>856</v>
      </c>
      <c r="F5484" s="0" t="n">
        <v>25000</v>
      </c>
      <c r="G5484" s="0" t="n">
        <v>97.159</v>
      </c>
      <c r="H5484" s="0" t="n">
        <v>4.455969</v>
      </c>
      <c r="J5484" s="224" t="n">
        <f aca="false">ROUND(D5484/10000,0)</f>
        <v>2018</v>
      </c>
      <c r="K5484" s="224" t="n">
        <f aca="false">ROUND((D5484-J5484*10000)/100,0)</f>
        <v>8</v>
      </c>
      <c r="L5484" s="224" t="n">
        <f aca="false">D5484-J5484*10000-K5484*100</f>
        <v>30</v>
      </c>
      <c r="M5484" s="325" t="n">
        <f aca="false">DATE(J5484,K5484,L5484)</f>
        <v>43342</v>
      </c>
      <c r="N5484" s="222" t="n">
        <f aca="false">M5484+E5484</f>
        <v>43342.4206365741</v>
      </c>
      <c r="O5484" s="0" t="n">
        <v>97.159</v>
      </c>
      <c r="P5484" s="0" t="n">
        <v>4.455969</v>
      </c>
      <c r="Q5484" s="0" t="s">
        <v>289</v>
      </c>
    </row>
    <row r="5485" customFormat="false" ht="15" hidden="false" customHeight="false" outlineLevel="0" collapsed="false">
      <c r="A5485" s="0" t="s">
        <v>3020</v>
      </c>
      <c r="B5485" s="0" t="s">
        <v>289</v>
      </c>
      <c r="C5485" s="0" t="s">
        <v>325</v>
      </c>
      <c r="D5485" s="0" t="n">
        <v>20180830</v>
      </c>
      <c r="E5485" s="0" t="s">
        <v>856</v>
      </c>
      <c r="F5485" s="0" t="n">
        <v>150000</v>
      </c>
      <c r="G5485" s="0" t="n">
        <v>97.159</v>
      </c>
      <c r="H5485" s="0" t="n">
        <v>4.455969</v>
      </c>
      <c r="J5485" s="224" t="n">
        <f aca="false">ROUND(D5485/10000,0)</f>
        <v>2018</v>
      </c>
      <c r="K5485" s="224" t="n">
        <f aca="false">ROUND((D5485-J5485*10000)/100,0)</f>
        <v>8</v>
      </c>
      <c r="L5485" s="224" t="n">
        <f aca="false">D5485-J5485*10000-K5485*100</f>
        <v>30</v>
      </c>
      <c r="M5485" s="325" t="n">
        <f aca="false">DATE(J5485,K5485,L5485)</f>
        <v>43342</v>
      </c>
      <c r="N5485" s="222" t="n">
        <f aca="false">M5485+E5485</f>
        <v>43342.4206365741</v>
      </c>
      <c r="O5485" s="0" t="n">
        <v>97.159</v>
      </c>
      <c r="P5485" s="0" t="n">
        <v>4.455969</v>
      </c>
      <c r="Q5485" s="0" t="s">
        <v>289</v>
      </c>
    </row>
    <row r="5486" customFormat="false" ht="15" hidden="false" customHeight="false" outlineLevel="0" collapsed="false">
      <c r="A5486" s="0" t="s">
        <v>3020</v>
      </c>
      <c r="B5486" s="0" t="s">
        <v>289</v>
      </c>
      <c r="C5486" s="0" t="s">
        <v>325</v>
      </c>
      <c r="D5486" s="0" t="n">
        <v>20180830</v>
      </c>
      <c r="E5486" s="0" t="s">
        <v>856</v>
      </c>
      <c r="F5486" s="0" t="n">
        <v>75000</v>
      </c>
      <c r="G5486" s="0" t="n">
        <v>97.159</v>
      </c>
      <c r="H5486" s="0" t="n">
        <v>4.455969</v>
      </c>
      <c r="J5486" s="224" t="n">
        <f aca="false">ROUND(D5486/10000,0)</f>
        <v>2018</v>
      </c>
      <c r="K5486" s="224" t="n">
        <f aca="false">ROUND((D5486-J5486*10000)/100,0)</f>
        <v>8</v>
      </c>
      <c r="L5486" s="224" t="n">
        <f aca="false">D5486-J5486*10000-K5486*100</f>
        <v>30</v>
      </c>
      <c r="M5486" s="325" t="n">
        <f aca="false">DATE(J5486,K5486,L5486)</f>
        <v>43342</v>
      </c>
      <c r="N5486" s="222" t="n">
        <f aca="false">M5486+E5486</f>
        <v>43342.4206365741</v>
      </c>
      <c r="O5486" s="0" t="n">
        <v>97.159</v>
      </c>
      <c r="P5486" s="0" t="n">
        <v>4.455969</v>
      </c>
      <c r="Q5486" s="0" t="s">
        <v>289</v>
      </c>
    </row>
    <row r="5487" customFormat="false" ht="15" hidden="false" customHeight="false" outlineLevel="0" collapsed="false">
      <c r="A5487" s="0" t="s">
        <v>3020</v>
      </c>
      <c r="B5487" s="0" t="s">
        <v>289</v>
      </c>
      <c r="C5487" s="0" t="s">
        <v>325</v>
      </c>
      <c r="D5487" s="0" t="n">
        <v>20180830</v>
      </c>
      <c r="E5487" s="0" t="s">
        <v>3446</v>
      </c>
      <c r="F5487" s="0" t="n">
        <v>2000</v>
      </c>
      <c r="G5487" s="0" t="n">
        <v>97.306</v>
      </c>
      <c r="H5487" s="0" t="n">
        <v>4.429359</v>
      </c>
      <c r="J5487" s="224" t="n">
        <f aca="false">ROUND(D5487/10000,0)</f>
        <v>2018</v>
      </c>
      <c r="K5487" s="224" t="n">
        <f aca="false">ROUND((D5487-J5487*10000)/100,0)</f>
        <v>8</v>
      </c>
      <c r="L5487" s="224" t="n">
        <f aca="false">D5487-J5487*10000-K5487*100</f>
        <v>30</v>
      </c>
      <c r="M5487" s="325" t="n">
        <f aca="false">DATE(J5487,K5487,L5487)</f>
        <v>43342</v>
      </c>
      <c r="N5487" s="222" t="n">
        <f aca="false">M5487+E5487</f>
        <v>43342.4304976852</v>
      </c>
      <c r="O5487" s="0" t="n">
        <v>97.306</v>
      </c>
      <c r="P5487" s="0" t="n">
        <v>4.429359</v>
      </c>
      <c r="Q5487" s="0" t="s">
        <v>289</v>
      </c>
    </row>
    <row r="5488" customFormat="false" ht="15" hidden="false" customHeight="false" outlineLevel="0" collapsed="false">
      <c r="A5488" s="0" t="s">
        <v>3020</v>
      </c>
      <c r="B5488" s="0" t="s">
        <v>289</v>
      </c>
      <c r="C5488" s="0" t="s">
        <v>325</v>
      </c>
      <c r="D5488" s="0" t="n">
        <v>20180830</v>
      </c>
      <c r="E5488" s="0" t="s">
        <v>3446</v>
      </c>
      <c r="F5488" s="0" t="n">
        <v>2000</v>
      </c>
      <c r="G5488" s="0" t="n">
        <v>97.406</v>
      </c>
      <c r="H5488" s="0" t="n">
        <v>4.411284</v>
      </c>
      <c r="J5488" s="224" t="n">
        <f aca="false">ROUND(D5488/10000,0)</f>
        <v>2018</v>
      </c>
      <c r="K5488" s="224" t="n">
        <f aca="false">ROUND((D5488-J5488*10000)/100,0)</f>
        <v>8</v>
      </c>
      <c r="L5488" s="224" t="n">
        <f aca="false">D5488-J5488*10000-K5488*100</f>
        <v>30</v>
      </c>
      <c r="M5488" s="325" t="n">
        <f aca="false">DATE(J5488,K5488,L5488)</f>
        <v>43342</v>
      </c>
      <c r="N5488" s="222" t="n">
        <f aca="false">M5488+E5488</f>
        <v>43342.4304976852</v>
      </c>
      <c r="O5488" s="0" t="n">
        <v>97.406</v>
      </c>
      <c r="P5488" s="0" t="n">
        <v>4.411284</v>
      </c>
      <c r="Q5488" s="0" t="s">
        <v>289</v>
      </c>
    </row>
    <row r="5489" customFormat="false" ht="15" hidden="false" customHeight="false" outlineLevel="0" collapsed="false">
      <c r="A5489" s="0" t="s">
        <v>3020</v>
      </c>
      <c r="B5489" s="0" t="s">
        <v>289</v>
      </c>
      <c r="C5489" s="0" t="s">
        <v>325</v>
      </c>
      <c r="D5489" s="0" t="n">
        <v>20180830</v>
      </c>
      <c r="E5489" s="0" t="s">
        <v>3446</v>
      </c>
      <c r="F5489" s="0" t="n">
        <v>2000</v>
      </c>
      <c r="G5489" s="0" t="n">
        <v>97.306</v>
      </c>
      <c r="H5489" s="0" t="n">
        <v>4.429359</v>
      </c>
      <c r="J5489" s="224" t="n">
        <f aca="false">ROUND(D5489/10000,0)</f>
        <v>2018</v>
      </c>
      <c r="K5489" s="224" t="n">
        <f aca="false">ROUND((D5489-J5489*10000)/100,0)</f>
        <v>8</v>
      </c>
      <c r="L5489" s="224" t="n">
        <f aca="false">D5489-J5489*10000-K5489*100</f>
        <v>30</v>
      </c>
      <c r="M5489" s="325" t="n">
        <f aca="false">DATE(J5489,K5489,L5489)</f>
        <v>43342</v>
      </c>
      <c r="N5489" s="222" t="n">
        <f aca="false">M5489+E5489</f>
        <v>43342.4304976852</v>
      </c>
      <c r="O5489" s="0" t="n">
        <v>97.306</v>
      </c>
      <c r="P5489" s="0" t="n">
        <v>4.429359</v>
      </c>
      <c r="Q5489" s="0" t="s">
        <v>289</v>
      </c>
    </row>
    <row r="5490" customFormat="false" ht="15" hidden="false" customHeight="false" outlineLevel="0" collapsed="false">
      <c r="A5490" s="0" t="s">
        <v>3020</v>
      </c>
      <c r="B5490" s="0" t="s">
        <v>289</v>
      </c>
      <c r="C5490" s="0" t="s">
        <v>325</v>
      </c>
      <c r="D5490" s="0" t="n">
        <v>20180830</v>
      </c>
      <c r="E5490" s="0" t="s">
        <v>3447</v>
      </c>
      <c r="F5490" s="0" t="n">
        <v>24000</v>
      </c>
      <c r="G5490" s="0" t="n">
        <v>97.343</v>
      </c>
      <c r="H5490" s="0" t="n">
        <v>4.422669</v>
      </c>
      <c r="J5490" s="224" t="n">
        <f aca="false">ROUND(D5490/10000,0)</f>
        <v>2018</v>
      </c>
      <c r="K5490" s="224" t="n">
        <f aca="false">ROUND((D5490-J5490*10000)/100,0)</f>
        <v>8</v>
      </c>
      <c r="L5490" s="224" t="n">
        <f aca="false">D5490-J5490*10000-K5490*100</f>
        <v>30</v>
      </c>
      <c r="M5490" s="325" t="n">
        <f aca="false">DATE(J5490,K5490,L5490)</f>
        <v>43342</v>
      </c>
      <c r="N5490" s="222" t="n">
        <f aca="false">M5490+E5490</f>
        <v>43342.4728935185</v>
      </c>
      <c r="O5490" s="0" t="n">
        <v>97.343</v>
      </c>
      <c r="P5490" s="0" t="n">
        <v>4.422669</v>
      </c>
      <c r="Q5490" s="0" t="s">
        <v>289</v>
      </c>
    </row>
    <row r="5491" customFormat="false" ht="15" hidden="false" customHeight="false" outlineLevel="0" collapsed="false">
      <c r="A5491" s="0" t="s">
        <v>3020</v>
      </c>
      <c r="B5491" s="0" t="s">
        <v>289</v>
      </c>
      <c r="C5491" s="0" t="s">
        <v>325</v>
      </c>
      <c r="D5491" s="0" t="n">
        <v>20180830</v>
      </c>
      <c r="E5491" s="0" t="s">
        <v>3448</v>
      </c>
      <c r="F5491" s="0" t="n">
        <v>5000</v>
      </c>
      <c r="G5491" s="0" t="n">
        <v>97.375</v>
      </c>
      <c r="H5491" s="0" t="n">
        <v>4.416885</v>
      </c>
      <c r="J5491" s="224" t="n">
        <f aca="false">ROUND(D5491/10000,0)</f>
        <v>2018</v>
      </c>
      <c r="K5491" s="224" t="n">
        <f aca="false">ROUND((D5491-J5491*10000)/100,0)</f>
        <v>8</v>
      </c>
      <c r="L5491" s="224" t="n">
        <f aca="false">D5491-J5491*10000-K5491*100</f>
        <v>30</v>
      </c>
      <c r="M5491" s="325" t="n">
        <f aca="false">DATE(J5491,K5491,L5491)</f>
        <v>43342</v>
      </c>
      <c r="N5491" s="222" t="n">
        <f aca="false">M5491+E5491</f>
        <v>43342.5009837963</v>
      </c>
      <c r="O5491" s="0" t="n">
        <v>97.375</v>
      </c>
      <c r="P5491" s="0" t="n">
        <v>4.416885</v>
      </c>
      <c r="Q5491" s="0" t="s">
        <v>289</v>
      </c>
    </row>
    <row r="5492" customFormat="false" ht="15" hidden="false" customHeight="false" outlineLevel="0" collapsed="false">
      <c r="A5492" s="0" t="s">
        <v>3020</v>
      </c>
      <c r="B5492" s="0" t="s">
        <v>289</v>
      </c>
      <c r="C5492" s="0" t="s">
        <v>325</v>
      </c>
      <c r="D5492" s="0" t="n">
        <v>20180830</v>
      </c>
      <c r="E5492" s="0" t="s">
        <v>3449</v>
      </c>
      <c r="F5492" s="0" t="n">
        <v>165000</v>
      </c>
      <c r="G5492" s="0" t="n">
        <v>97.054</v>
      </c>
      <c r="H5492" s="0" t="n">
        <v>4.475004</v>
      </c>
      <c r="J5492" s="224" t="n">
        <f aca="false">ROUND(D5492/10000,0)</f>
        <v>2018</v>
      </c>
      <c r="K5492" s="224" t="n">
        <f aca="false">ROUND((D5492-J5492*10000)/100,0)</f>
        <v>8</v>
      </c>
      <c r="L5492" s="224" t="n">
        <f aca="false">D5492-J5492*10000-K5492*100</f>
        <v>30</v>
      </c>
      <c r="M5492" s="325" t="n">
        <f aca="false">DATE(J5492,K5492,L5492)</f>
        <v>43342</v>
      </c>
      <c r="N5492" s="222" t="n">
        <f aca="false">M5492+E5492</f>
        <v>43342.5085648148</v>
      </c>
      <c r="O5492" s="0" t="n">
        <v>97.054</v>
      </c>
      <c r="P5492" s="0" t="n">
        <v>4.475004</v>
      </c>
      <c r="Q5492" s="0" t="s">
        <v>289</v>
      </c>
    </row>
    <row r="5493" customFormat="false" ht="15" hidden="false" customHeight="false" outlineLevel="0" collapsed="false">
      <c r="A5493" s="0" t="s">
        <v>3020</v>
      </c>
      <c r="B5493" s="0" t="s">
        <v>289</v>
      </c>
      <c r="C5493" s="0" t="s">
        <v>325</v>
      </c>
      <c r="D5493" s="0" t="n">
        <v>20180830</v>
      </c>
      <c r="E5493" s="0" t="s">
        <v>3450</v>
      </c>
      <c r="F5493" s="0" t="n">
        <v>25000</v>
      </c>
      <c r="G5493" s="0" t="n">
        <v>98.889</v>
      </c>
      <c r="H5493" s="0" t="n">
        <v>4.145734</v>
      </c>
      <c r="J5493" s="224" t="n">
        <f aca="false">ROUND(D5493/10000,0)</f>
        <v>2018</v>
      </c>
      <c r="K5493" s="224" t="n">
        <f aca="false">ROUND((D5493-J5493*10000)/100,0)</f>
        <v>8</v>
      </c>
      <c r="L5493" s="224" t="n">
        <f aca="false">D5493-J5493*10000-K5493*100</f>
        <v>30</v>
      </c>
      <c r="M5493" s="325" t="n">
        <f aca="false">DATE(J5493,K5493,L5493)</f>
        <v>43342</v>
      </c>
      <c r="N5493" s="222" t="n">
        <f aca="false">M5493+E5493</f>
        <v>43342.5715393519</v>
      </c>
      <c r="O5493" s="0" t="n">
        <v>98.889</v>
      </c>
      <c r="P5493" s="0" t="n">
        <v>4.145734</v>
      </c>
      <c r="Q5493" s="0" t="s">
        <v>289</v>
      </c>
    </row>
    <row r="5494" customFormat="false" ht="15" hidden="false" customHeight="false" outlineLevel="0" collapsed="false">
      <c r="A5494" s="0" t="s">
        <v>3020</v>
      </c>
      <c r="B5494" s="0" t="s">
        <v>289</v>
      </c>
      <c r="C5494" s="0" t="s">
        <v>325</v>
      </c>
      <c r="D5494" s="0" t="n">
        <v>20180830</v>
      </c>
      <c r="E5494" s="0" t="s">
        <v>3451</v>
      </c>
      <c r="F5494" s="0" t="n">
        <v>25000</v>
      </c>
      <c r="G5494" s="0" t="n">
        <v>97.289</v>
      </c>
      <c r="H5494" s="0" t="n">
        <v>4.432434</v>
      </c>
      <c r="J5494" s="224" t="n">
        <f aca="false">ROUND(D5494/10000,0)</f>
        <v>2018</v>
      </c>
      <c r="K5494" s="224" t="n">
        <f aca="false">ROUND((D5494-J5494*10000)/100,0)</f>
        <v>8</v>
      </c>
      <c r="L5494" s="224" t="n">
        <f aca="false">D5494-J5494*10000-K5494*100</f>
        <v>30</v>
      </c>
      <c r="M5494" s="325" t="n">
        <f aca="false">DATE(J5494,K5494,L5494)</f>
        <v>43342</v>
      </c>
      <c r="N5494" s="222" t="n">
        <f aca="false">M5494+E5494</f>
        <v>43342.5715509259</v>
      </c>
      <c r="O5494" s="0" t="n">
        <v>97.289</v>
      </c>
      <c r="P5494" s="0" t="n">
        <v>4.432434</v>
      </c>
      <c r="Q5494" s="0" t="s">
        <v>289</v>
      </c>
    </row>
    <row r="5495" customFormat="false" ht="15" hidden="false" customHeight="false" outlineLevel="0" collapsed="false">
      <c r="A5495" s="0" t="s">
        <v>3020</v>
      </c>
      <c r="B5495" s="0" t="s">
        <v>289</v>
      </c>
      <c r="C5495" s="0" t="s">
        <v>325</v>
      </c>
      <c r="D5495" s="0" t="n">
        <v>20180830</v>
      </c>
      <c r="E5495" s="0" t="s">
        <v>3452</v>
      </c>
      <c r="F5495" s="0" t="n">
        <v>20000</v>
      </c>
      <c r="G5495" s="0" t="n">
        <v>97.392</v>
      </c>
      <c r="H5495" s="0" t="n">
        <v>4.413813</v>
      </c>
      <c r="J5495" s="224" t="n">
        <f aca="false">ROUND(D5495/10000,0)</f>
        <v>2018</v>
      </c>
      <c r="K5495" s="224" t="n">
        <f aca="false">ROUND((D5495-J5495*10000)/100,0)</f>
        <v>8</v>
      </c>
      <c r="L5495" s="224" t="n">
        <f aca="false">D5495-J5495*10000-K5495*100</f>
        <v>30</v>
      </c>
      <c r="M5495" s="325" t="n">
        <f aca="false">DATE(J5495,K5495,L5495)</f>
        <v>43342</v>
      </c>
      <c r="N5495" s="222" t="n">
        <f aca="false">M5495+E5495</f>
        <v>43342.6326157407</v>
      </c>
      <c r="O5495" s="0" t="n">
        <v>97.392</v>
      </c>
      <c r="P5495" s="0" t="n">
        <v>4.413813</v>
      </c>
      <c r="Q5495" s="0" t="s">
        <v>289</v>
      </c>
    </row>
    <row r="5496" customFormat="false" ht="15" hidden="false" customHeight="false" outlineLevel="0" collapsed="false">
      <c r="A5496" s="0" t="s">
        <v>3020</v>
      </c>
      <c r="B5496" s="0" t="s">
        <v>289</v>
      </c>
      <c r="C5496" s="0" t="s">
        <v>325</v>
      </c>
      <c r="D5496" s="0" t="n">
        <v>20180830</v>
      </c>
      <c r="E5496" s="0" t="s">
        <v>3452</v>
      </c>
      <c r="F5496" s="0" t="n">
        <v>20000</v>
      </c>
      <c r="G5496" s="0" t="n">
        <v>98.392</v>
      </c>
      <c r="H5496" s="0" t="n">
        <v>4.23421</v>
      </c>
      <c r="J5496" s="224" t="n">
        <f aca="false">ROUND(D5496/10000,0)</f>
        <v>2018</v>
      </c>
      <c r="K5496" s="224" t="n">
        <f aca="false">ROUND((D5496-J5496*10000)/100,0)</f>
        <v>8</v>
      </c>
      <c r="L5496" s="224" t="n">
        <f aca="false">D5496-J5496*10000-K5496*100</f>
        <v>30</v>
      </c>
      <c r="M5496" s="325" t="n">
        <f aca="false">DATE(J5496,K5496,L5496)</f>
        <v>43342</v>
      </c>
      <c r="N5496" s="222" t="n">
        <f aca="false">M5496+E5496</f>
        <v>43342.6326157407</v>
      </c>
      <c r="O5496" s="0" t="n">
        <v>98.392</v>
      </c>
      <c r="P5496" s="0" t="n">
        <v>4.23421</v>
      </c>
      <c r="Q5496" s="0" t="s">
        <v>289</v>
      </c>
    </row>
    <row r="5497" customFormat="false" ht="15" hidden="false" customHeight="false" outlineLevel="0" collapsed="false">
      <c r="A5497" s="0" t="s">
        <v>3020</v>
      </c>
      <c r="B5497" s="0" t="s">
        <v>289</v>
      </c>
      <c r="C5497" s="0" t="s">
        <v>325</v>
      </c>
      <c r="D5497" s="0" t="n">
        <v>20180830</v>
      </c>
      <c r="E5497" s="0" t="s">
        <v>3453</v>
      </c>
      <c r="F5497" s="0" t="n">
        <v>50000</v>
      </c>
      <c r="G5497" s="0" t="n">
        <v>98.353</v>
      </c>
      <c r="H5497" s="0" t="n">
        <v>4.241175</v>
      </c>
      <c r="J5497" s="224" t="n">
        <f aca="false">ROUND(D5497/10000,0)</f>
        <v>2018</v>
      </c>
      <c r="K5497" s="224" t="n">
        <f aca="false">ROUND((D5497-J5497*10000)/100,0)</f>
        <v>8</v>
      </c>
      <c r="L5497" s="224" t="n">
        <f aca="false">D5497-J5497*10000-K5497*100</f>
        <v>30</v>
      </c>
      <c r="M5497" s="325" t="n">
        <f aca="false">DATE(J5497,K5497,L5497)</f>
        <v>43342</v>
      </c>
      <c r="N5497" s="222" t="n">
        <f aca="false">M5497+E5497</f>
        <v>43342.6722222222</v>
      </c>
      <c r="O5497" s="0" t="n">
        <v>98.353</v>
      </c>
      <c r="P5497" s="0" t="n">
        <v>4.241175</v>
      </c>
      <c r="Q5497" s="0" t="s">
        <v>289</v>
      </c>
    </row>
    <row r="5498" customFormat="false" ht="15" hidden="false" customHeight="false" outlineLevel="0" collapsed="false">
      <c r="A5498" s="0" t="s">
        <v>3020</v>
      </c>
      <c r="B5498" s="0" t="s">
        <v>289</v>
      </c>
      <c r="C5498" s="0" t="s">
        <v>325</v>
      </c>
      <c r="D5498" s="0" t="n">
        <v>20180830</v>
      </c>
      <c r="E5498" s="0" t="s">
        <v>3454</v>
      </c>
      <c r="F5498" s="0" t="n">
        <v>50000</v>
      </c>
      <c r="G5498" s="0" t="n">
        <v>97.353</v>
      </c>
      <c r="H5498" s="0" t="n">
        <v>4.420861</v>
      </c>
      <c r="J5498" s="224" t="n">
        <f aca="false">ROUND(D5498/10000,0)</f>
        <v>2018</v>
      </c>
      <c r="K5498" s="224" t="n">
        <f aca="false">ROUND((D5498-J5498*10000)/100,0)</f>
        <v>8</v>
      </c>
      <c r="L5498" s="224" t="n">
        <f aca="false">D5498-J5498*10000-K5498*100</f>
        <v>30</v>
      </c>
      <c r="M5498" s="325" t="n">
        <f aca="false">DATE(J5498,K5498,L5498)</f>
        <v>43342</v>
      </c>
      <c r="N5498" s="222" t="n">
        <f aca="false">M5498+E5498</f>
        <v>43342.6723148148</v>
      </c>
      <c r="O5498" s="0" t="n">
        <v>97.353</v>
      </c>
      <c r="P5498" s="0" t="n">
        <v>4.420861</v>
      </c>
      <c r="Q5498" s="0" t="s">
        <v>289</v>
      </c>
    </row>
    <row r="5499" customFormat="false" ht="15" hidden="false" customHeight="false" outlineLevel="0" collapsed="false">
      <c r="A5499" s="0" t="s">
        <v>3020</v>
      </c>
      <c r="B5499" s="0" t="s">
        <v>289</v>
      </c>
      <c r="C5499" s="0" t="s">
        <v>325</v>
      </c>
      <c r="D5499" s="0" t="n">
        <v>20180830</v>
      </c>
      <c r="E5499" s="0" t="s">
        <v>3455</v>
      </c>
      <c r="F5499" s="0" t="n">
        <v>30000</v>
      </c>
      <c r="G5499" s="0" t="n">
        <v>98.353</v>
      </c>
      <c r="H5499" s="0" t="n">
        <v>4.241175</v>
      </c>
      <c r="J5499" s="224" t="n">
        <f aca="false">ROUND(D5499/10000,0)</f>
        <v>2018</v>
      </c>
      <c r="K5499" s="224" t="n">
        <f aca="false">ROUND((D5499-J5499*10000)/100,0)</f>
        <v>8</v>
      </c>
      <c r="L5499" s="224" t="n">
        <f aca="false">D5499-J5499*10000-K5499*100</f>
        <v>30</v>
      </c>
      <c r="M5499" s="325" t="n">
        <f aca="false">DATE(J5499,K5499,L5499)</f>
        <v>43342</v>
      </c>
      <c r="N5499" s="222" t="n">
        <f aca="false">M5499+E5499</f>
        <v>43342.6791666667</v>
      </c>
      <c r="O5499" s="0" t="n">
        <v>98.353</v>
      </c>
      <c r="P5499" s="0" t="n">
        <v>4.241175</v>
      </c>
      <c r="Q5499" s="0" t="s">
        <v>289</v>
      </c>
    </row>
    <row r="5500" customFormat="false" ht="15" hidden="false" customHeight="false" outlineLevel="0" collapsed="false">
      <c r="A5500" s="0" t="s">
        <v>3020</v>
      </c>
      <c r="B5500" s="0" t="s">
        <v>289</v>
      </c>
      <c r="C5500" s="0" t="s">
        <v>325</v>
      </c>
      <c r="D5500" s="0" t="n">
        <v>20180830</v>
      </c>
      <c r="E5500" s="0" t="s">
        <v>3456</v>
      </c>
      <c r="F5500" s="0" t="n">
        <v>30000</v>
      </c>
      <c r="G5500" s="0" t="n">
        <v>97.353</v>
      </c>
      <c r="H5500" s="0" t="n">
        <v>4.420861</v>
      </c>
      <c r="J5500" s="224" t="n">
        <f aca="false">ROUND(D5500/10000,0)</f>
        <v>2018</v>
      </c>
      <c r="K5500" s="224" t="n">
        <f aca="false">ROUND((D5500-J5500*10000)/100,0)</f>
        <v>8</v>
      </c>
      <c r="L5500" s="224" t="n">
        <f aca="false">D5500-J5500*10000-K5500*100</f>
        <v>30</v>
      </c>
      <c r="M5500" s="325" t="n">
        <f aca="false">DATE(J5500,K5500,L5500)</f>
        <v>43342</v>
      </c>
      <c r="N5500" s="222" t="n">
        <f aca="false">M5500+E5500</f>
        <v>43342.679525463</v>
      </c>
      <c r="O5500" s="0" t="n">
        <v>97.353</v>
      </c>
      <c r="P5500" s="0" t="n">
        <v>4.420861</v>
      </c>
      <c r="Q5500" s="0" t="s">
        <v>289</v>
      </c>
    </row>
    <row r="5501" customFormat="false" ht="15" hidden="false" customHeight="false" outlineLevel="0" collapsed="false">
      <c r="A5501" s="0" t="s">
        <v>3020</v>
      </c>
      <c r="B5501" s="0" t="s">
        <v>289</v>
      </c>
      <c r="C5501" s="0" t="s">
        <v>325</v>
      </c>
      <c r="D5501" s="0" t="n">
        <v>20180831</v>
      </c>
      <c r="E5501" s="0" t="s">
        <v>3457</v>
      </c>
      <c r="F5501" s="0" t="n">
        <v>31000</v>
      </c>
      <c r="G5501" s="0" t="n">
        <v>97.47</v>
      </c>
      <c r="H5501" s="0" t="n">
        <v>4.399914</v>
      </c>
      <c r="J5501" s="224" t="n">
        <f aca="false">ROUND(D5501/10000,0)</f>
        <v>2018</v>
      </c>
      <c r="K5501" s="224" t="n">
        <f aca="false">ROUND((D5501-J5501*10000)/100,0)</f>
        <v>8</v>
      </c>
      <c r="L5501" s="224" t="n">
        <f aca="false">D5501-J5501*10000-K5501*100</f>
        <v>31</v>
      </c>
      <c r="M5501" s="325" t="n">
        <f aca="false">DATE(J5501,K5501,L5501)</f>
        <v>43343</v>
      </c>
      <c r="N5501" s="222" t="n">
        <f aca="false">M5501+E5501</f>
        <v>43343.3287847222</v>
      </c>
      <c r="O5501" s="0" t="n">
        <v>97.47</v>
      </c>
      <c r="P5501" s="0" t="n">
        <v>4.399914</v>
      </c>
      <c r="Q5501" s="0" t="s">
        <v>289</v>
      </c>
    </row>
    <row r="5502" customFormat="false" ht="15" hidden="false" customHeight="false" outlineLevel="0" collapsed="false">
      <c r="A5502" s="0" t="s">
        <v>3020</v>
      </c>
      <c r="B5502" s="0" t="s">
        <v>289</v>
      </c>
      <c r="C5502" s="0" t="s">
        <v>325</v>
      </c>
      <c r="D5502" s="0" t="n">
        <v>20180831</v>
      </c>
      <c r="E5502" s="0" t="s">
        <v>3458</v>
      </c>
      <c r="F5502" s="0" t="n">
        <v>25000</v>
      </c>
      <c r="G5502" s="0" t="n">
        <v>97.51</v>
      </c>
      <c r="H5502" s="0" t="n">
        <v>4.392693</v>
      </c>
      <c r="J5502" s="224" t="n">
        <f aca="false">ROUND(D5502/10000,0)</f>
        <v>2018</v>
      </c>
      <c r="K5502" s="224" t="n">
        <f aca="false">ROUND((D5502-J5502*10000)/100,0)</f>
        <v>8</v>
      </c>
      <c r="L5502" s="224" t="n">
        <f aca="false">D5502-J5502*10000-K5502*100</f>
        <v>31</v>
      </c>
      <c r="M5502" s="325" t="n">
        <f aca="false">DATE(J5502,K5502,L5502)</f>
        <v>43343</v>
      </c>
      <c r="N5502" s="222" t="n">
        <f aca="false">M5502+E5502</f>
        <v>43343.5052662037</v>
      </c>
      <c r="O5502" s="0" t="n">
        <v>97.51</v>
      </c>
      <c r="P5502" s="0" t="n">
        <v>4.392693</v>
      </c>
      <c r="Q5502" s="0" t="s">
        <v>289</v>
      </c>
    </row>
    <row r="5503" customFormat="false" ht="15" hidden="false" customHeight="false" outlineLevel="0" collapsed="false">
      <c r="A5503" s="0" t="s">
        <v>3020</v>
      </c>
      <c r="B5503" s="0" t="s">
        <v>289</v>
      </c>
      <c r="C5503" s="0" t="s">
        <v>325</v>
      </c>
      <c r="D5503" s="0" t="n">
        <v>20180831</v>
      </c>
      <c r="E5503" s="0" t="s">
        <v>3458</v>
      </c>
      <c r="F5503" s="0" t="n">
        <v>25000</v>
      </c>
      <c r="G5503" s="0" t="n">
        <v>97.51</v>
      </c>
      <c r="H5503" s="0" t="n">
        <v>4.392693</v>
      </c>
      <c r="J5503" s="224" t="n">
        <f aca="false">ROUND(D5503/10000,0)</f>
        <v>2018</v>
      </c>
      <c r="K5503" s="224" t="n">
        <f aca="false">ROUND((D5503-J5503*10000)/100,0)</f>
        <v>8</v>
      </c>
      <c r="L5503" s="224" t="n">
        <f aca="false">D5503-J5503*10000-K5503*100</f>
        <v>31</v>
      </c>
      <c r="M5503" s="325" t="n">
        <f aca="false">DATE(J5503,K5503,L5503)</f>
        <v>43343</v>
      </c>
      <c r="N5503" s="222" t="n">
        <f aca="false">M5503+E5503</f>
        <v>43343.5052662037</v>
      </c>
      <c r="O5503" s="0" t="n">
        <v>97.51</v>
      </c>
      <c r="P5503" s="0" t="n">
        <v>4.392693</v>
      </c>
      <c r="Q5503" s="0" t="s">
        <v>289</v>
      </c>
    </row>
    <row r="5504" customFormat="false" ht="15" hidden="false" customHeight="false" outlineLevel="0" collapsed="false">
      <c r="A5504" s="0" t="s">
        <v>3020</v>
      </c>
      <c r="B5504" s="0" t="s">
        <v>289</v>
      </c>
      <c r="C5504" s="0" t="s">
        <v>325</v>
      </c>
      <c r="D5504" s="0" t="n">
        <v>20180831</v>
      </c>
      <c r="E5504" s="0" t="s">
        <v>3458</v>
      </c>
      <c r="F5504" s="0" t="n">
        <v>25000</v>
      </c>
      <c r="G5504" s="0" t="n">
        <v>97.76</v>
      </c>
      <c r="H5504" s="0" t="n">
        <v>4.347638</v>
      </c>
      <c r="J5504" s="224" t="n">
        <f aca="false">ROUND(D5504/10000,0)</f>
        <v>2018</v>
      </c>
      <c r="K5504" s="224" t="n">
        <f aca="false">ROUND((D5504-J5504*10000)/100,0)</f>
        <v>8</v>
      </c>
      <c r="L5504" s="224" t="n">
        <f aca="false">D5504-J5504*10000-K5504*100</f>
        <v>31</v>
      </c>
      <c r="M5504" s="325" t="n">
        <f aca="false">DATE(J5504,K5504,L5504)</f>
        <v>43343</v>
      </c>
      <c r="N5504" s="222" t="n">
        <f aca="false">M5504+E5504</f>
        <v>43343.5052662037</v>
      </c>
      <c r="O5504" s="0" t="n">
        <v>97.76</v>
      </c>
      <c r="P5504" s="0" t="n">
        <v>4.347638</v>
      </c>
      <c r="Q5504" s="0" t="s">
        <v>289</v>
      </c>
    </row>
    <row r="5505" customFormat="false" ht="15" hidden="false" customHeight="false" outlineLevel="0" collapsed="false">
      <c r="A5505" s="0" t="s">
        <v>3020</v>
      </c>
      <c r="B5505" s="0" t="s">
        <v>289</v>
      </c>
      <c r="C5505" s="0" t="s">
        <v>325</v>
      </c>
      <c r="D5505" s="0" t="n">
        <v>20180831</v>
      </c>
      <c r="E5505" s="0" t="s">
        <v>3458</v>
      </c>
      <c r="F5505" s="0" t="n">
        <v>25000</v>
      </c>
      <c r="G5505" s="0" t="n">
        <v>97.76</v>
      </c>
      <c r="H5505" s="0" t="n">
        <v>4.347638</v>
      </c>
      <c r="J5505" s="224" t="n">
        <f aca="false">ROUND(D5505/10000,0)</f>
        <v>2018</v>
      </c>
      <c r="K5505" s="224" t="n">
        <f aca="false">ROUND((D5505-J5505*10000)/100,0)</f>
        <v>8</v>
      </c>
      <c r="L5505" s="224" t="n">
        <f aca="false">D5505-J5505*10000-K5505*100</f>
        <v>31</v>
      </c>
      <c r="M5505" s="325" t="n">
        <f aca="false">DATE(J5505,K5505,L5505)</f>
        <v>43343</v>
      </c>
      <c r="N5505" s="222" t="n">
        <f aca="false">M5505+E5505</f>
        <v>43343.5052662037</v>
      </c>
      <c r="O5505" s="0" t="n">
        <v>97.76</v>
      </c>
      <c r="P5505" s="0" t="n">
        <v>4.347638</v>
      </c>
      <c r="Q5505" s="0" t="s">
        <v>289</v>
      </c>
    </row>
    <row r="5506" customFormat="false" ht="15" hidden="false" customHeight="false" outlineLevel="0" collapsed="false">
      <c r="A5506" s="0" t="s">
        <v>3020</v>
      </c>
      <c r="B5506" s="0" t="s">
        <v>289</v>
      </c>
      <c r="C5506" s="0" t="s">
        <v>325</v>
      </c>
      <c r="D5506" s="0" t="n">
        <v>20180831</v>
      </c>
      <c r="E5506" s="0" t="s">
        <v>3459</v>
      </c>
      <c r="F5506" s="0" t="n">
        <v>32000</v>
      </c>
      <c r="G5506" s="0" t="n">
        <v>98.972</v>
      </c>
      <c r="H5506" s="0" t="n">
        <v>4.131094</v>
      </c>
      <c r="J5506" s="224" t="n">
        <f aca="false">ROUND(D5506/10000,0)</f>
        <v>2018</v>
      </c>
      <c r="K5506" s="224" t="n">
        <f aca="false">ROUND((D5506-J5506*10000)/100,0)</f>
        <v>8</v>
      </c>
      <c r="L5506" s="224" t="n">
        <f aca="false">D5506-J5506*10000-K5506*100</f>
        <v>31</v>
      </c>
      <c r="M5506" s="325" t="n">
        <f aca="false">DATE(J5506,K5506,L5506)</f>
        <v>43343</v>
      </c>
      <c r="N5506" s="222" t="n">
        <f aca="false">M5506+E5506</f>
        <v>43343.6069328704</v>
      </c>
      <c r="O5506" s="0" t="n">
        <v>98.972</v>
      </c>
      <c r="P5506" s="0" t="n">
        <v>4.131094</v>
      </c>
      <c r="Q5506" s="0" t="s">
        <v>289</v>
      </c>
    </row>
    <row r="5507" customFormat="false" ht="15" hidden="false" customHeight="false" outlineLevel="0" collapsed="false">
      <c r="A5507" s="0" t="s">
        <v>3020</v>
      </c>
      <c r="B5507" s="0" t="s">
        <v>289</v>
      </c>
      <c r="C5507" s="0" t="s">
        <v>325</v>
      </c>
      <c r="D5507" s="0" t="n">
        <v>20180831</v>
      </c>
      <c r="E5507" s="0" t="s">
        <v>3459</v>
      </c>
      <c r="F5507" s="0" t="n">
        <v>32000</v>
      </c>
      <c r="G5507" s="0" t="n">
        <v>97.39</v>
      </c>
      <c r="H5507" s="0" t="n">
        <v>4.414367</v>
      </c>
      <c r="J5507" s="224" t="n">
        <f aca="false">ROUND(D5507/10000,0)</f>
        <v>2018</v>
      </c>
      <c r="K5507" s="224" t="n">
        <f aca="false">ROUND((D5507-J5507*10000)/100,0)</f>
        <v>8</v>
      </c>
      <c r="L5507" s="224" t="n">
        <f aca="false">D5507-J5507*10000-K5507*100</f>
        <v>31</v>
      </c>
      <c r="M5507" s="325" t="n">
        <f aca="false">DATE(J5507,K5507,L5507)</f>
        <v>43343</v>
      </c>
      <c r="N5507" s="222" t="n">
        <f aca="false">M5507+E5507</f>
        <v>43343.6069328704</v>
      </c>
      <c r="O5507" s="0" t="n">
        <v>97.39</v>
      </c>
      <c r="P5507" s="0" t="n">
        <v>4.414367</v>
      </c>
      <c r="Q5507" s="0" t="s">
        <v>289</v>
      </c>
    </row>
    <row r="5508" customFormat="false" ht="15" hidden="false" customHeight="false" outlineLevel="0" collapsed="false">
      <c r="A5508" s="0" t="s">
        <v>3020</v>
      </c>
      <c r="B5508" s="0" t="s">
        <v>289</v>
      </c>
      <c r="C5508" s="0" t="s">
        <v>325</v>
      </c>
      <c r="D5508" s="0" t="n">
        <v>20180831</v>
      </c>
      <c r="E5508" s="0" t="s">
        <v>3460</v>
      </c>
      <c r="F5508" s="0" t="n">
        <v>10000</v>
      </c>
      <c r="G5508" s="0" t="n">
        <v>97.445</v>
      </c>
      <c r="H5508" s="0" t="n">
        <v>4.404429</v>
      </c>
      <c r="J5508" s="224" t="n">
        <f aca="false">ROUND(D5508/10000,0)</f>
        <v>2018</v>
      </c>
      <c r="K5508" s="224" t="n">
        <f aca="false">ROUND((D5508-J5508*10000)/100,0)</f>
        <v>8</v>
      </c>
      <c r="L5508" s="224" t="n">
        <f aca="false">D5508-J5508*10000-K5508*100</f>
        <v>31</v>
      </c>
      <c r="M5508" s="325" t="n">
        <f aca="false">DATE(J5508,K5508,L5508)</f>
        <v>43343</v>
      </c>
      <c r="N5508" s="222" t="n">
        <f aca="false">M5508+E5508</f>
        <v>43343.6129513889</v>
      </c>
      <c r="O5508" s="0" t="n">
        <v>97.445</v>
      </c>
      <c r="P5508" s="0" t="n">
        <v>4.404429</v>
      </c>
      <c r="Q5508" s="0" t="s">
        <v>289</v>
      </c>
    </row>
    <row r="5509" customFormat="false" ht="15" hidden="false" customHeight="false" outlineLevel="0" collapsed="false">
      <c r="A5509" s="0" t="s">
        <v>3020</v>
      </c>
      <c r="B5509" s="0" t="s">
        <v>289</v>
      </c>
      <c r="C5509" s="0" t="s">
        <v>325</v>
      </c>
      <c r="D5509" s="0" t="n">
        <v>20180831</v>
      </c>
      <c r="E5509" s="0" t="s">
        <v>3460</v>
      </c>
      <c r="F5509" s="0" t="n">
        <v>10000</v>
      </c>
      <c r="G5509" s="0" t="n">
        <v>97.445</v>
      </c>
      <c r="H5509" s="0" t="n">
        <v>4.404429</v>
      </c>
      <c r="J5509" s="224" t="n">
        <f aca="false">ROUND(D5509/10000,0)</f>
        <v>2018</v>
      </c>
      <c r="K5509" s="224" t="n">
        <f aca="false">ROUND((D5509-J5509*10000)/100,0)</f>
        <v>8</v>
      </c>
      <c r="L5509" s="224" t="n">
        <f aca="false">D5509-J5509*10000-K5509*100</f>
        <v>31</v>
      </c>
      <c r="M5509" s="325" t="n">
        <f aca="false">DATE(J5509,K5509,L5509)</f>
        <v>43343</v>
      </c>
      <c r="N5509" s="222" t="n">
        <f aca="false">M5509+E5509</f>
        <v>43343.6129513889</v>
      </c>
      <c r="O5509" s="0" t="n">
        <v>97.445</v>
      </c>
      <c r="P5509" s="0" t="n">
        <v>4.404429</v>
      </c>
      <c r="Q5509" s="0" t="s">
        <v>289</v>
      </c>
    </row>
    <row r="5510" customFormat="false" ht="15" hidden="false" customHeight="false" outlineLevel="0" collapsed="false">
      <c r="A5510" s="0" t="s">
        <v>3461</v>
      </c>
      <c r="B5510" s="0" t="s">
        <v>290</v>
      </c>
      <c r="C5510" s="0" t="s">
        <v>325</v>
      </c>
      <c r="D5510" s="0" t="n">
        <v>20180702</v>
      </c>
      <c r="E5510" s="0" t="s">
        <v>3462</v>
      </c>
      <c r="F5510" s="0" t="n">
        <v>300000</v>
      </c>
      <c r="G5510" s="0" t="n">
        <v>95.563</v>
      </c>
      <c r="H5510" s="0" t="n">
        <v>4.725044</v>
      </c>
      <c r="J5510" s="224" t="n">
        <f aca="false">ROUND(D5510/10000,0)</f>
        <v>2018</v>
      </c>
      <c r="K5510" s="224" t="n">
        <f aca="false">ROUND((D5510-J5510*10000)/100,0)</f>
        <v>7</v>
      </c>
      <c r="L5510" s="224" t="n">
        <f aca="false">D5510-J5510*10000-K5510*100</f>
        <v>2</v>
      </c>
      <c r="M5510" s="325" t="n">
        <f aca="false">DATE(J5510,K5510,L5510)</f>
        <v>43283</v>
      </c>
      <c r="N5510" s="222" t="n">
        <f aca="false">M5510+E5510</f>
        <v>43283.4473842593</v>
      </c>
      <c r="O5510" s="0" t="n">
        <v>95.563</v>
      </c>
      <c r="P5510" s="0" t="n">
        <v>4.725044</v>
      </c>
      <c r="Q5510" s="0" t="s">
        <v>290</v>
      </c>
    </row>
    <row r="5511" customFormat="false" ht="15" hidden="false" customHeight="false" outlineLevel="0" collapsed="false">
      <c r="A5511" s="0" t="s">
        <v>3461</v>
      </c>
      <c r="B5511" s="0" t="s">
        <v>290</v>
      </c>
      <c r="C5511" s="0" t="s">
        <v>325</v>
      </c>
      <c r="D5511" s="0" t="n">
        <v>20180702</v>
      </c>
      <c r="E5511" s="0" t="s">
        <v>3463</v>
      </c>
      <c r="F5511" s="0" t="n">
        <v>300000</v>
      </c>
      <c r="G5511" s="0" t="n">
        <v>96.05</v>
      </c>
      <c r="H5511" s="0" t="n">
        <v>4.660327</v>
      </c>
      <c r="J5511" s="224" t="n">
        <f aca="false">ROUND(D5511/10000,0)</f>
        <v>2018</v>
      </c>
      <c r="K5511" s="224" t="n">
        <f aca="false">ROUND((D5511-J5511*10000)/100,0)</f>
        <v>7</v>
      </c>
      <c r="L5511" s="224" t="n">
        <f aca="false">D5511-J5511*10000-K5511*100</f>
        <v>2</v>
      </c>
      <c r="M5511" s="325" t="n">
        <f aca="false">DATE(J5511,K5511,L5511)</f>
        <v>43283</v>
      </c>
      <c r="N5511" s="222" t="n">
        <f aca="false">M5511+E5511</f>
        <v>43283.4486921296</v>
      </c>
      <c r="O5511" s="0" t="n">
        <v>96.05</v>
      </c>
      <c r="P5511" s="0" t="n">
        <v>4.660327</v>
      </c>
      <c r="Q5511" s="0" t="s">
        <v>290</v>
      </c>
    </row>
    <row r="5512" customFormat="false" ht="15" hidden="false" customHeight="false" outlineLevel="0" collapsed="false">
      <c r="A5512" s="0" t="s">
        <v>3461</v>
      </c>
      <c r="B5512" s="0" t="s">
        <v>290</v>
      </c>
      <c r="C5512" s="0" t="s">
        <v>325</v>
      </c>
      <c r="D5512" s="0" t="n">
        <v>20180702</v>
      </c>
      <c r="E5512" s="0" t="s">
        <v>3464</v>
      </c>
      <c r="F5512" s="0" t="n">
        <v>20000</v>
      </c>
      <c r="G5512" s="0" t="n">
        <v>95.952</v>
      </c>
      <c r="H5512" s="0" t="n">
        <v>4.673318</v>
      </c>
      <c r="J5512" s="224" t="n">
        <f aca="false">ROUND(D5512/10000,0)</f>
        <v>2018</v>
      </c>
      <c r="K5512" s="224" t="n">
        <f aca="false">ROUND((D5512-J5512*10000)/100,0)</f>
        <v>7</v>
      </c>
      <c r="L5512" s="224" t="n">
        <f aca="false">D5512-J5512*10000-K5512*100</f>
        <v>2</v>
      </c>
      <c r="M5512" s="325" t="n">
        <f aca="false">DATE(J5512,K5512,L5512)</f>
        <v>43283</v>
      </c>
      <c r="N5512" s="222" t="n">
        <f aca="false">M5512+E5512</f>
        <v>43283.4569328704</v>
      </c>
      <c r="O5512" s="0" t="n">
        <v>95.952</v>
      </c>
      <c r="P5512" s="0" t="n">
        <v>4.673318</v>
      </c>
      <c r="Q5512" s="0" t="s">
        <v>290</v>
      </c>
    </row>
    <row r="5513" customFormat="false" ht="15" hidden="false" customHeight="false" outlineLevel="0" collapsed="false">
      <c r="A5513" s="0" t="s">
        <v>3461</v>
      </c>
      <c r="B5513" s="0" t="s">
        <v>290</v>
      </c>
      <c r="C5513" s="0" t="s">
        <v>325</v>
      </c>
      <c r="D5513" s="0" t="n">
        <v>20180702</v>
      </c>
      <c r="E5513" s="0" t="s">
        <v>3464</v>
      </c>
      <c r="F5513" s="0" t="n">
        <v>20000</v>
      </c>
      <c r="G5513" s="0" t="n">
        <v>96.052</v>
      </c>
      <c r="H5513" s="0" t="n">
        <v>4.660062</v>
      </c>
      <c r="J5513" s="224" t="n">
        <f aca="false">ROUND(D5513/10000,0)</f>
        <v>2018</v>
      </c>
      <c r="K5513" s="224" t="n">
        <f aca="false">ROUND((D5513-J5513*10000)/100,0)</f>
        <v>7</v>
      </c>
      <c r="L5513" s="224" t="n">
        <f aca="false">D5513-J5513*10000-K5513*100</f>
        <v>2</v>
      </c>
      <c r="M5513" s="325" t="n">
        <f aca="false">DATE(J5513,K5513,L5513)</f>
        <v>43283</v>
      </c>
      <c r="N5513" s="222" t="n">
        <f aca="false">M5513+E5513</f>
        <v>43283.4569328704</v>
      </c>
      <c r="O5513" s="0" t="n">
        <v>96.052</v>
      </c>
      <c r="P5513" s="0" t="n">
        <v>4.660062</v>
      </c>
      <c r="Q5513" s="0" t="s">
        <v>290</v>
      </c>
    </row>
    <row r="5514" customFormat="false" ht="15" hidden="false" customHeight="false" outlineLevel="0" collapsed="false">
      <c r="A5514" s="0" t="s">
        <v>3461</v>
      </c>
      <c r="B5514" s="0" t="s">
        <v>290</v>
      </c>
      <c r="C5514" s="0" t="s">
        <v>325</v>
      </c>
      <c r="D5514" s="0" t="n">
        <v>20180702</v>
      </c>
      <c r="E5514" s="0" t="s">
        <v>3464</v>
      </c>
      <c r="F5514" s="0" t="n">
        <v>20000</v>
      </c>
      <c r="G5514" s="0" t="n">
        <v>95.952</v>
      </c>
      <c r="H5514" s="0" t="n">
        <v>4.673318</v>
      </c>
      <c r="J5514" s="224" t="n">
        <f aca="false">ROUND(D5514/10000,0)</f>
        <v>2018</v>
      </c>
      <c r="K5514" s="224" t="n">
        <f aca="false">ROUND((D5514-J5514*10000)/100,0)</f>
        <v>7</v>
      </c>
      <c r="L5514" s="224" t="n">
        <f aca="false">D5514-J5514*10000-K5514*100</f>
        <v>2</v>
      </c>
      <c r="M5514" s="325" t="n">
        <f aca="false">DATE(J5514,K5514,L5514)</f>
        <v>43283</v>
      </c>
      <c r="N5514" s="222" t="n">
        <f aca="false">M5514+E5514</f>
        <v>43283.4569328704</v>
      </c>
      <c r="O5514" s="0" t="n">
        <v>95.952</v>
      </c>
      <c r="P5514" s="0" t="n">
        <v>4.673318</v>
      </c>
      <c r="Q5514" s="0" t="s">
        <v>290</v>
      </c>
    </row>
    <row r="5515" customFormat="false" ht="15" hidden="false" customHeight="false" outlineLevel="0" collapsed="false">
      <c r="A5515" s="0" t="s">
        <v>3461</v>
      </c>
      <c r="B5515" s="0" t="s">
        <v>290</v>
      </c>
      <c r="C5515" s="0" t="s">
        <v>325</v>
      </c>
      <c r="D5515" s="0" t="n">
        <v>20180702</v>
      </c>
      <c r="E5515" s="0" t="s">
        <v>3465</v>
      </c>
      <c r="F5515" s="0" t="n">
        <v>4000</v>
      </c>
      <c r="G5515" s="0" t="n">
        <v>95.226</v>
      </c>
      <c r="H5515" s="0" t="n">
        <v>4.770057</v>
      </c>
      <c r="J5515" s="224" t="n">
        <f aca="false">ROUND(D5515/10000,0)</f>
        <v>2018</v>
      </c>
      <c r="K5515" s="224" t="n">
        <f aca="false">ROUND((D5515-J5515*10000)/100,0)</f>
        <v>7</v>
      </c>
      <c r="L5515" s="224" t="n">
        <f aca="false">D5515-J5515*10000-K5515*100</f>
        <v>2</v>
      </c>
      <c r="M5515" s="325" t="n">
        <f aca="false">DATE(J5515,K5515,L5515)</f>
        <v>43283</v>
      </c>
      <c r="N5515" s="222" t="n">
        <f aca="false">M5515+E5515</f>
        <v>43283.4604976852</v>
      </c>
      <c r="O5515" s="0" t="n">
        <v>95.226</v>
      </c>
      <c r="P5515" s="0" t="n">
        <v>4.770057</v>
      </c>
      <c r="Q5515" s="0" t="s">
        <v>290</v>
      </c>
    </row>
    <row r="5516" customFormat="false" ht="15" hidden="false" customHeight="false" outlineLevel="0" collapsed="false">
      <c r="A5516" s="0" t="s">
        <v>3461</v>
      </c>
      <c r="B5516" s="0" t="s">
        <v>290</v>
      </c>
      <c r="C5516" s="0" t="s">
        <v>325</v>
      </c>
      <c r="D5516" s="0" t="n">
        <v>20180702</v>
      </c>
      <c r="E5516" s="0" t="s">
        <v>3465</v>
      </c>
      <c r="F5516" s="0" t="n">
        <v>4000</v>
      </c>
      <c r="G5516" s="0" t="n">
        <v>95.339</v>
      </c>
      <c r="H5516" s="0" t="n">
        <v>4.754943</v>
      </c>
      <c r="J5516" s="224" t="n">
        <f aca="false">ROUND(D5516/10000,0)</f>
        <v>2018</v>
      </c>
      <c r="K5516" s="224" t="n">
        <f aca="false">ROUND((D5516-J5516*10000)/100,0)</f>
        <v>7</v>
      </c>
      <c r="L5516" s="224" t="n">
        <f aca="false">D5516-J5516*10000-K5516*100</f>
        <v>2</v>
      </c>
      <c r="M5516" s="325" t="n">
        <f aca="false">DATE(J5516,K5516,L5516)</f>
        <v>43283</v>
      </c>
      <c r="N5516" s="222" t="n">
        <f aca="false">M5516+E5516</f>
        <v>43283.4604976852</v>
      </c>
      <c r="O5516" s="0" t="n">
        <v>95.339</v>
      </c>
      <c r="P5516" s="0" t="n">
        <v>4.754943</v>
      </c>
      <c r="Q5516" s="0" t="s">
        <v>290</v>
      </c>
    </row>
    <row r="5517" customFormat="false" ht="15" hidden="false" customHeight="false" outlineLevel="0" collapsed="false">
      <c r="A5517" s="0" t="s">
        <v>3461</v>
      </c>
      <c r="B5517" s="0" t="s">
        <v>290</v>
      </c>
      <c r="C5517" s="0" t="s">
        <v>325</v>
      </c>
      <c r="D5517" s="0" t="n">
        <v>20180702</v>
      </c>
      <c r="E5517" s="0" t="s">
        <v>3466</v>
      </c>
      <c r="F5517" s="0" t="n">
        <v>5000</v>
      </c>
      <c r="G5517" s="0" t="n">
        <v>95.271</v>
      </c>
      <c r="H5517" s="0" t="n">
        <v>4.764036</v>
      </c>
      <c r="J5517" s="224" t="n">
        <f aca="false">ROUND(D5517/10000,0)</f>
        <v>2018</v>
      </c>
      <c r="K5517" s="224" t="n">
        <f aca="false">ROUND((D5517-J5517*10000)/100,0)</f>
        <v>7</v>
      </c>
      <c r="L5517" s="224" t="n">
        <f aca="false">D5517-J5517*10000-K5517*100</f>
        <v>2</v>
      </c>
      <c r="M5517" s="325" t="n">
        <f aca="false">DATE(J5517,K5517,L5517)</f>
        <v>43283</v>
      </c>
      <c r="N5517" s="222" t="n">
        <f aca="false">M5517+E5517</f>
        <v>43283.545474537</v>
      </c>
      <c r="O5517" s="0" t="n">
        <v>95.271</v>
      </c>
      <c r="P5517" s="0" t="n">
        <v>4.764036</v>
      </c>
      <c r="Q5517" s="0" t="s">
        <v>290</v>
      </c>
    </row>
    <row r="5518" customFormat="false" ht="15" hidden="false" customHeight="false" outlineLevel="0" collapsed="false">
      <c r="A5518" s="0" t="s">
        <v>3461</v>
      </c>
      <c r="B5518" s="0" t="s">
        <v>290</v>
      </c>
      <c r="C5518" s="0" t="s">
        <v>325</v>
      </c>
      <c r="D5518" s="0" t="n">
        <v>20180702</v>
      </c>
      <c r="E5518" s="0" t="s">
        <v>3466</v>
      </c>
      <c r="F5518" s="0" t="n">
        <v>5000</v>
      </c>
      <c r="G5518" s="0" t="n">
        <v>95.383</v>
      </c>
      <c r="H5518" s="0" t="n">
        <v>4.749063</v>
      </c>
      <c r="J5518" s="224" t="n">
        <f aca="false">ROUND(D5518/10000,0)</f>
        <v>2018</v>
      </c>
      <c r="K5518" s="224" t="n">
        <f aca="false">ROUND((D5518-J5518*10000)/100,0)</f>
        <v>7</v>
      </c>
      <c r="L5518" s="224" t="n">
        <f aca="false">D5518-J5518*10000-K5518*100</f>
        <v>2</v>
      </c>
      <c r="M5518" s="325" t="n">
        <f aca="false">DATE(J5518,K5518,L5518)</f>
        <v>43283</v>
      </c>
      <c r="N5518" s="222" t="n">
        <f aca="false">M5518+E5518</f>
        <v>43283.545474537</v>
      </c>
      <c r="O5518" s="0" t="n">
        <v>95.383</v>
      </c>
      <c r="P5518" s="0" t="n">
        <v>4.749063</v>
      </c>
      <c r="Q5518" s="0" t="s">
        <v>290</v>
      </c>
    </row>
    <row r="5519" customFormat="false" ht="15" hidden="false" customHeight="false" outlineLevel="0" collapsed="false">
      <c r="A5519" s="0" t="s">
        <v>3461</v>
      </c>
      <c r="B5519" s="0" t="s">
        <v>290</v>
      </c>
      <c r="C5519" s="0" t="s">
        <v>325</v>
      </c>
      <c r="D5519" s="0" t="n">
        <v>20180702</v>
      </c>
      <c r="E5519" s="0" t="s">
        <v>3467</v>
      </c>
      <c r="F5519" s="0" t="n">
        <v>400000</v>
      </c>
      <c r="G5519" s="0" t="n">
        <v>95.286</v>
      </c>
      <c r="H5519" s="0" t="n">
        <v>4.762029</v>
      </c>
      <c r="J5519" s="224" t="n">
        <f aca="false">ROUND(D5519/10000,0)</f>
        <v>2018</v>
      </c>
      <c r="K5519" s="224" t="n">
        <f aca="false">ROUND((D5519-J5519*10000)/100,0)</f>
        <v>7</v>
      </c>
      <c r="L5519" s="224" t="n">
        <f aca="false">D5519-J5519*10000-K5519*100</f>
        <v>2</v>
      </c>
      <c r="M5519" s="325" t="n">
        <f aca="false">DATE(J5519,K5519,L5519)</f>
        <v>43283</v>
      </c>
      <c r="N5519" s="222" t="n">
        <f aca="false">M5519+E5519</f>
        <v>43283.5471064815</v>
      </c>
      <c r="O5519" s="0" t="n">
        <v>95.286</v>
      </c>
      <c r="P5519" s="0" t="n">
        <v>4.762029</v>
      </c>
      <c r="Q5519" s="0" t="s">
        <v>290</v>
      </c>
    </row>
    <row r="5520" customFormat="false" ht="15" hidden="false" customHeight="false" outlineLevel="0" collapsed="false">
      <c r="A5520" s="0" t="s">
        <v>3461</v>
      </c>
      <c r="B5520" s="0" t="s">
        <v>290</v>
      </c>
      <c r="C5520" s="0" t="s">
        <v>325</v>
      </c>
      <c r="D5520" s="0" t="n">
        <v>20180702</v>
      </c>
      <c r="E5520" s="0" t="s">
        <v>3468</v>
      </c>
      <c r="F5520" s="0" t="n">
        <v>10000</v>
      </c>
      <c r="G5520" s="0" t="n">
        <v>95.853</v>
      </c>
      <c r="H5520" s="0" t="n">
        <v>4.686459</v>
      </c>
      <c r="J5520" s="224" t="n">
        <f aca="false">ROUND(D5520/10000,0)</f>
        <v>2018</v>
      </c>
      <c r="K5520" s="224" t="n">
        <f aca="false">ROUND((D5520-J5520*10000)/100,0)</f>
        <v>7</v>
      </c>
      <c r="L5520" s="224" t="n">
        <f aca="false">D5520-J5520*10000-K5520*100</f>
        <v>2</v>
      </c>
      <c r="M5520" s="325" t="n">
        <f aca="false">DATE(J5520,K5520,L5520)</f>
        <v>43283</v>
      </c>
      <c r="N5520" s="222" t="n">
        <f aca="false">M5520+E5520</f>
        <v>43283.6128587963</v>
      </c>
      <c r="O5520" s="0" t="n">
        <v>95.853</v>
      </c>
      <c r="P5520" s="0" t="n">
        <v>4.686459</v>
      </c>
      <c r="Q5520" s="0" t="s">
        <v>290</v>
      </c>
    </row>
    <row r="5521" customFormat="false" ht="15" hidden="false" customHeight="false" outlineLevel="0" collapsed="false">
      <c r="A5521" s="0" t="s">
        <v>3461</v>
      </c>
      <c r="B5521" s="0" t="s">
        <v>290</v>
      </c>
      <c r="C5521" s="0" t="s">
        <v>325</v>
      </c>
      <c r="D5521" s="0" t="n">
        <v>20180702</v>
      </c>
      <c r="E5521" s="0" t="s">
        <v>3468</v>
      </c>
      <c r="F5521" s="0" t="n">
        <v>10000</v>
      </c>
      <c r="G5521" s="0" t="n">
        <v>95.953</v>
      </c>
      <c r="H5521" s="0" t="n">
        <v>4.673186</v>
      </c>
      <c r="J5521" s="224" t="n">
        <f aca="false">ROUND(D5521/10000,0)</f>
        <v>2018</v>
      </c>
      <c r="K5521" s="224" t="n">
        <f aca="false">ROUND((D5521-J5521*10000)/100,0)</f>
        <v>7</v>
      </c>
      <c r="L5521" s="224" t="n">
        <f aca="false">D5521-J5521*10000-K5521*100</f>
        <v>2</v>
      </c>
      <c r="M5521" s="325" t="n">
        <f aca="false">DATE(J5521,K5521,L5521)</f>
        <v>43283</v>
      </c>
      <c r="N5521" s="222" t="n">
        <f aca="false">M5521+E5521</f>
        <v>43283.6128587963</v>
      </c>
      <c r="O5521" s="0" t="n">
        <v>95.953</v>
      </c>
      <c r="P5521" s="0" t="n">
        <v>4.673186</v>
      </c>
      <c r="Q5521" s="0" t="s">
        <v>290</v>
      </c>
    </row>
    <row r="5522" customFormat="false" ht="15" hidden="false" customHeight="false" outlineLevel="0" collapsed="false">
      <c r="A5522" s="0" t="s">
        <v>3461</v>
      </c>
      <c r="B5522" s="0" t="s">
        <v>290</v>
      </c>
      <c r="C5522" s="0" t="s">
        <v>325</v>
      </c>
      <c r="D5522" s="0" t="n">
        <v>20180702</v>
      </c>
      <c r="E5522" s="0" t="s">
        <v>3468</v>
      </c>
      <c r="F5522" s="0" t="n">
        <v>10000</v>
      </c>
      <c r="G5522" s="0" t="n">
        <v>95.853</v>
      </c>
      <c r="H5522" s="0" t="n">
        <v>4.686459</v>
      </c>
      <c r="J5522" s="224" t="n">
        <f aca="false">ROUND(D5522/10000,0)</f>
        <v>2018</v>
      </c>
      <c r="K5522" s="224" t="n">
        <f aca="false">ROUND((D5522-J5522*10000)/100,0)</f>
        <v>7</v>
      </c>
      <c r="L5522" s="224" t="n">
        <f aca="false">D5522-J5522*10000-K5522*100</f>
        <v>2</v>
      </c>
      <c r="M5522" s="325" t="n">
        <f aca="false">DATE(J5522,K5522,L5522)</f>
        <v>43283</v>
      </c>
      <c r="N5522" s="222" t="n">
        <f aca="false">M5522+E5522</f>
        <v>43283.6128587963</v>
      </c>
      <c r="O5522" s="0" t="n">
        <v>95.853</v>
      </c>
      <c r="P5522" s="0" t="n">
        <v>4.686459</v>
      </c>
      <c r="Q5522" s="0" t="s">
        <v>290</v>
      </c>
    </row>
    <row r="5523" customFormat="false" ht="15" hidden="false" customHeight="false" outlineLevel="0" collapsed="false">
      <c r="A5523" s="0" t="s">
        <v>3461</v>
      </c>
      <c r="B5523" s="0" t="s">
        <v>290</v>
      </c>
      <c r="C5523" s="0" t="s">
        <v>325</v>
      </c>
      <c r="D5523" s="0" t="n">
        <v>20180702</v>
      </c>
      <c r="E5523" s="0" t="s">
        <v>3024</v>
      </c>
      <c r="F5523" s="0" t="n">
        <v>3585000</v>
      </c>
      <c r="G5523" s="0" t="n">
        <v>95.249</v>
      </c>
      <c r="H5523" s="0" t="n">
        <v>4.766979</v>
      </c>
      <c r="J5523" s="224" t="n">
        <f aca="false">ROUND(D5523/10000,0)</f>
        <v>2018</v>
      </c>
      <c r="K5523" s="224" t="n">
        <f aca="false">ROUND((D5523-J5523*10000)/100,0)</f>
        <v>7</v>
      </c>
      <c r="L5523" s="224" t="n">
        <f aca="false">D5523-J5523*10000-K5523*100</f>
        <v>2</v>
      </c>
      <c r="M5523" s="325" t="n">
        <f aca="false">DATE(J5523,K5523,L5523)</f>
        <v>43283</v>
      </c>
      <c r="N5523" s="222" t="n">
        <f aca="false">M5523+E5523</f>
        <v>43283.6719907407</v>
      </c>
      <c r="O5523" s="0" t="n">
        <v>95.249</v>
      </c>
      <c r="P5523" s="0" t="n">
        <v>4.766979</v>
      </c>
      <c r="Q5523" s="0" t="s">
        <v>290</v>
      </c>
    </row>
    <row r="5524" customFormat="false" ht="15" hidden="false" customHeight="false" outlineLevel="0" collapsed="false">
      <c r="A5524" s="0" t="s">
        <v>3461</v>
      </c>
      <c r="B5524" s="0" t="s">
        <v>290</v>
      </c>
      <c r="C5524" s="0" t="s">
        <v>325</v>
      </c>
      <c r="D5524" s="0" t="n">
        <v>20180702</v>
      </c>
      <c r="E5524" s="0" t="s">
        <v>3469</v>
      </c>
      <c r="F5524" s="0" t="n">
        <v>5000000</v>
      </c>
      <c r="G5524" s="0" t="n">
        <v>95.219</v>
      </c>
      <c r="H5524" s="0" t="n">
        <v>4.770994</v>
      </c>
      <c r="J5524" s="224" t="n">
        <f aca="false">ROUND(D5524/10000,0)</f>
        <v>2018</v>
      </c>
      <c r="K5524" s="224" t="n">
        <f aca="false">ROUND((D5524-J5524*10000)/100,0)</f>
        <v>7</v>
      </c>
      <c r="L5524" s="224" t="n">
        <f aca="false">D5524-J5524*10000-K5524*100</f>
        <v>2</v>
      </c>
      <c r="M5524" s="325" t="n">
        <f aca="false">DATE(J5524,K5524,L5524)</f>
        <v>43283</v>
      </c>
      <c r="N5524" s="222" t="n">
        <f aca="false">M5524+E5524</f>
        <v>43283.686099537</v>
      </c>
      <c r="O5524" s="0" t="n">
        <v>95.219</v>
      </c>
      <c r="P5524" s="0" t="n">
        <v>4.770994</v>
      </c>
      <c r="Q5524" s="0" t="s">
        <v>290</v>
      </c>
    </row>
    <row r="5525" customFormat="false" ht="15" hidden="false" customHeight="false" outlineLevel="0" collapsed="false">
      <c r="A5525" s="0" t="s">
        <v>3461</v>
      </c>
      <c r="B5525" s="0" t="s">
        <v>290</v>
      </c>
      <c r="C5525" s="0" t="s">
        <v>325</v>
      </c>
      <c r="D5525" s="0" t="n">
        <v>20180703</v>
      </c>
      <c r="E5525" s="0" t="s">
        <v>3470</v>
      </c>
      <c r="F5525" s="0" t="n">
        <v>340000</v>
      </c>
      <c r="G5525" s="0" t="n">
        <v>95.617</v>
      </c>
      <c r="H5525" s="0" t="n">
        <v>4.717985</v>
      </c>
      <c r="J5525" s="224" t="n">
        <f aca="false">ROUND(D5525/10000,0)</f>
        <v>2018</v>
      </c>
      <c r="K5525" s="224" t="n">
        <f aca="false">ROUND((D5525-J5525*10000)/100,0)</f>
        <v>7</v>
      </c>
      <c r="L5525" s="224" t="n">
        <f aca="false">D5525-J5525*10000-K5525*100</f>
        <v>3</v>
      </c>
      <c r="M5525" s="325" t="n">
        <f aca="false">DATE(J5525,K5525,L5525)</f>
        <v>43284</v>
      </c>
      <c r="N5525" s="222" t="n">
        <f aca="false">M5525+E5525</f>
        <v>43284.3947106482</v>
      </c>
      <c r="O5525" s="0" t="n">
        <v>95.617</v>
      </c>
      <c r="P5525" s="0" t="n">
        <v>4.717985</v>
      </c>
      <c r="Q5525" s="0" t="s">
        <v>290</v>
      </c>
    </row>
    <row r="5526" customFormat="false" ht="15" hidden="false" customHeight="false" outlineLevel="0" collapsed="false">
      <c r="A5526" s="0" t="s">
        <v>3461</v>
      </c>
      <c r="B5526" s="0" t="s">
        <v>290</v>
      </c>
      <c r="C5526" s="0" t="s">
        <v>325</v>
      </c>
      <c r="D5526" s="0" t="n">
        <v>20180703</v>
      </c>
      <c r="E5526" s="0" t="s">
        <v>3470</v>
      </c>
      <c r="F5526" s="0" t="n">
        <v>340000</v>
      </c>
      <c r="G5526" s="0" t="n">
        <v>95.648</v>
      </c>
      <c r="H5526" s="0" t="n">
        <v>4.713855</v>
      </c>
      <c r="J5526" s="224" t="n">
        <f aca="false">ROUND(D5526/10000,0)</f>
        <v>2018</v>
      </c>
      <c r="K5526" s="224" t="n">
        <f aca="false">ROUND((D5526-J5526*10000)/100,0)</f>
        <v>7</v>
      </c>
      <c r="L5526" s="224" t="n">
        <f aca="false">D5526-J5526*10000-K5526*100</f>
        <v>3</v>
      </c>
      <c r="M5526" s="325" t="n">
        <f aca="false">DATE(J5526,K5526,L5526)</f>
        <v>43284</v>
      </c>
      <c r="N5526" s="222" t="n">
        <f aca="false">M5526+E5526</f>
        <v>43284.3947106482</v>
      </c>
      <c r="O5526" s="0" t="n">
        <v>95.648</v>
      </c>
      <c r="P5526" s="0" t="n">
        <v>4.713855</v>
      </c>
      <c r="Q5526" s="0" t="s">
        <v>290</v>
      </c>
    </row>
    <row r="5527" customFormat="false" ht="15" hidden="false" customHeight="false" outlineLevel="0" collapsed="false">
      <c r="A5527" s="0" t="s">
        <v>3461</v>
      </c>
      <c r="B5527" s="0" t="s">
        <v>290</v>
      </c>
      <c r="C5527" s="0" t="s">
        <v>325</v>
      </c>
      <c r="D5527" s="0" t="n">
        <v>20180703</v>
      </c>
      <c r="E5527" s="0" t="s">
        <v>3471</v>
      </c>
      <c r="F5527" s="0" t="n">
        <v>375000</v>
      </c>
      <c r="G5527" s="0" t="n">
        <v>95.699</v>
      </c>
      <c r="H5527" s="0" t="n">
        <v>4.707065</v>
      </c>
      <c r="J5527" s="224" t="n">
        <f aca="false">ROUND(D5527/10000,0)</f>
        <v>2018</v>
      </c>
      <c r="K5527" s="224" t="n">
        <f aca="false">ROUND((D5527-J5527*10000)/100,0)</f>
        <v>7</v>
      </c>
      <c r="L5527" s="224" t="n">
        <f aca="false">D5527-J5527*10000-K5527*100</f>
        <v>3</v>
      </c>
      <c r="M5527" s="325" t="n">
        <f aca="false">DATE(J5527,K5527,L5527)</f>
        <v>43284</v>
      </c>
      <c r="N5527" s="222" t="n">
        <f aca="false">M5527+E5527</f>
        <v>43284.3956481482</v>
      </c>
      <c r="O5527" s="0" t="n">
        <v>95.699</v>
      </c>
      <c r="P5527" s="0" t="n">
        <v>4.707065</v>
      </c>
      <c r="Q5527" s="0" t="s">
        <v>290</v>
      </c>
    </row>
    <row r="5528" customFormat="false" ht="15" hidden="false" customHeight="false" outlineLevel="0" collapsed="false">
      <c r="A5528" s="0" t="s">
        <v>3461</v>
      </c>
      <c r="B5528" s="0" t="s">
        <v>290</v>
      </c>
      <c r="C5528" s="0" t="s">
        <v>325</v>
      </c>
      <c r="D5528" s="0" t="n">
        <v>20180703</v>
      </c>
      <c r="E5528" s="0" t="s">
        <v>3472</v>
      </c>
      <c r="F5528" s="0" t="n">
        <v>375000</v>
      </c>
      <c r="G5528" s="0" t="n">
        <v>95.699</v>
      </c>
      <c r="H5528" s="0" t="n">
        <v>4.707065</v>
      </c>
      <c r="J5528" s="224" t="n">
        <f aca="false">ROUND(D5528/10000,0)</f>
        <v>2018</v>
      </c>
      <c r="K5528" s="224" t="n">
        <f aca="false">ROUND((D5528-J5528*10000)/100,0)</f>
        <v>7</v>
      </c>
      <c r="L5528" s="224" t="n">
        <f aca="false">D5528-J5528*10000-K5528*100</f>
        <v>3</v>
      </c>
      <c r="M5528" s="325" t="n">
        <f aca="false">DATE(J5528,K5528,L5528)</f>
        <v>43284</v>
      </c>
      <c r="N5528" s="222" t="n">
        <f aca="false">M5528+E5528</f>
        <v>43284.395787037</v>
      </c>
      <c r="O5528" s="0" t="n">
        <v>95.699</v>
      </c>
      <c r="P5528" s="0" t="n">
        <v>4.707065</v>
      </c>
      <c r="Q5528" s="0" t="s">
        <v>290</v>
      </c>
    </row>
    <row r="5529" customFormat="false" ht="15" hidden="false" customHeight="false" outlineLevel="0" collapsed="false">
      <c r="A5529" s="0" t="s">
        <v>3461</v>
      </c>
      <c r="B5529" s="0" t="s">
        <v>290</v>
      </c>
      <c r="C5529" s="0" t="s">
        <v>325</v>
      </c>
      <c r="D5529" s="0" t="n">
        <v>20180703</v>
      </c>
      <c r="E5529" s="0" t="s">
        <v>3473</v>
      </c>
      <c r="F5529" s="0" t="n">
        <v>20000</v>
      </c>
      <c r="G5529" s="0" t="n">
        <v>97.927</v>
      </c>
      <c r="H5529" s="0" t="n">
        <v>4.414548</v>
      </c>
      <c r="J5529" s="224" t="n">
        <f aca="false">ROUND(D5529/10000,0)</f>
        <v>2018</v>
      </c>
      <c r="K5529" s="224" t="n">
        <f aca="false">ROUND((D5529-J5529*10000)/100,0)</f>
        <v>7</v>
      </c>
      <c r="L5529" s="224" t="n">
        <f aca="false">D5529-J5529*10000-K5529*100</f>
        <v>3</v>
      </c>
      <c r="M5529" s="325" t="n">
        <f aca="false">DATE(J5529,K5529,L5529)</f>
        <v>43284</v>
      </c>
      <c r="N5529" s="222" t="n">
        <f aca="false">M5529+E5529</f>
        <v>43284.4778587963</v>
      </c>
      <c r="O5529" s="0" t="n">
        <v>97.927</v>
      </c>
      <c r="P5529" s="0" t="n">
        <v>4.414548</v>
      </c>
      <c r="Q5529" s="0" t="s">
        <v>290</v>
      </c>
    </row>
    <row r="5530" customFormat="false" ht="15" hidden="false" customHeight="false" outlineLevel="0" collapsed="false">
      <c r="A5530" s="0" t="s">
        <v>3461</v>
      </c>
      <c r="B5530" s="0" t="s">
        <v>290</v>
      </c>
      <c r="C5530" s="0" t="s">
        <v>325</v>
      </c>
      <c r="D5530" s="0" t="n">
        <v>20180703</v>
      </c>
      <c r="E5530" s="0" t="s">
        <v>3474</v>
      </c>
      <c r="F5530" s="0" t="n">
        <v>20000</v>
      </c>
      <c r="G5530" s="0" t="n">
        <v>96.237</v>
      </c>
      <c r="H5530" s="0" t="n">
        <v>4.635696</v>
      </c>
      <c r="J5530" s="224" t="n">
        <f aca="false">ROUND(D5530/10000,0)</f>
        <v>2018</v>
      </c>
      <c r="K5530" s="224" t="n">
        <f aca="false">ROUND((D5530-J5530*10000)/100,0)</f>
        <v>7</v>
      </c>
      <c r="L5530" s="224" t="n">
        <f aca="false">D5530-J5530*10000-K5530*100</f>
        <v>3</v>
      </c>
      <c r="M5530" s="325" t="n">
        <f aca="false">DATE(J5530,K5530,L5530)</f>
        <v>43284</v>
      </c>
      <c r="N5530" s="222" t="n">
        <f aca="false">M5530+E5530</f>
        <v>43284.4779861111</v>
      </c>
      <c r="O5530" s="0" t="n">
        <v>96.237</v>
      </c>
      <c r="P5530" s="0" t="n">
        <v>4.635696</v>
      </c>
      <c r="Q5530" s="0" t="s">
        <v>290</v>
      </c>
    </row>
    <row r="5531" customFormat="false" ht="15" hidden="false" customHeight="false" outlineLevel="0" collapsed="false">
      <c r="A5531" s="0" t="s">
        <v>3461</v>
      </c>
      <c r="B5531" s="0" t="s">
        <v>290</v>
      </c>
      <c r="C5531" s="0" t="s">
        <v>325</v>
      </c>
      <c r="D5531" s="0" t="n">
        <v>20180703</v>
      </c>
      <c r="E5531" s="0" t="s">
        <v>3475</v>
      </c>
      <c r="F5531" s="0" t="n">
        <v>25000</v>
      </c>
      <c r="G5531" s="0" t="n">
        <v>97.1</v>
      </c>
      <c r="H5531" s="0" t="n">
        <v>4.522197</v>
      </c>
      <c r="J5531" s="224" t="n">
        <f aca="false">ROUND(D5531/10000,0)</f>
        <v>2018</v>
      </c>
      <c r="K5531" s="224" t="n">
        <f aca="false">ROUND((D5531-J5531*10000)/100,0)</f>
        <v>7</v>
      </c>
      <c r="L5531" s="224" t="n">
        <f aca="false">D5531-J5531*10000-K5531*100</f>
        <v>3</v>
      </c>
      <c r="M5531" s="325" t="n">
        <f aca="false">DATE(J5531,K5531,L5531)</f>
        <v>43284</v>
      </c>
      <c r="N5531" s="222" t="n">
        <f aca="false">M5531+E5531</f>
        <v>43284.5020023148</v>
      </c>
      <c r="O5531" s="0" t="n">
        <v>97.1</v>
      </c>
      <c r="P5531" s="0" t="n">
        <v>4.522197</v>
      </c>
      <c r="Q5531" s="0" t="s">
        <v>290</v>
      </c>
    </row>
    <row r="5532" customFormat="false" ht="15" hidden="false" customHeight="false" outlineLevel="0" collapsed="false">
      <c r="A5532" s="0" t="s">
        <v>3461</v>
      </c>
      <c r="B5532" s="0" t="s">
        <v>290</v>
      </c>
      <c r="C5532" s="0" t="s">
        <v>325</v>
      </c>
      <c r="D5532" s="0" t="n">
        <v>20180705</v>
      </c>
      <c r="E5532" s="0" t="s">
        <v>3476</v>
      </c>
      <c r="F5532" s="0" t="n">
        <v>55000</v>
      </c>
      <c r="G5532" s="0" t="n">
        <v>96.2621</v>
      </c>
      <c r="H5532" s="0" t="n">
        <v>4.632728</v>
      </c>
      <c r="J5532" s="224" t="n">
        <f aca="false">ROUND(D5532/10000,0)</f>
        <v>2018</v>
      </c>
      <c r="K5532" s="224" t="n">
        <f aca="false">ROUND((D5532-J5532*10000)/100,0)</f>
        <v>7</v>
      </c>
      <c r="L5532" s="224" t="n">
        <f aca="false">D5532-J5532*10000-K5532*100</f>
        <v>5</v>
      </c>
      <c r="M5532" s="325" t="n">
        <f aca="false">DATE(J5532,K5532,L5532)</f>
        <v>43286</v>
      </c>
      <c r="N5532" s="222" t="n">
        <f aca="false">M5532+E5532</f>
        <v>43286.4952199074</v>
      </c>
      <c r="O5532" s="0" t="n">
        <v>96.2621</v>
      </c>
      <c r="P5532" s="0" t="n">
        <v>4.632728</v>
      </c>
      <c r="Q5532" s="0" t="s">
        <v>290</v>
      </c>
    </row>
    <row r="5533" customFormat="false" ht="15" hidden="false" customHeight="false" outlineLevel="0" collapsed="false">
      <c r="A5533" s="0" t="s">
        <v>3461</v>
      </c>
      <c r="B5533" s="0" t="s">
        <v>290</v>
      </c>
      <c r="C5533" s="0" t="s">
        <v>325</v>
      </c>
      <c r="D5533" s="0" t="n">
        <v>20180705</v>
      </c>
      <c r="E5533" s="0" t="s">
        <v>3477</v>
      </c>
      <c r="F5533" s="0" t="n">
        <v>20000</v>
      </c>
      <c r="G5533" s="0" t="n">
        <v>96.2621</v>
      </c>
      <c r="H5533" s="0" t="n">
        <v>4.632728</v>
      </c>
      <c r="J5533" s="224" t="n">
        <f aca="false">ROUND(D5533/10000,0)</f>
        <v>2018</v>
      </c>
      <c r="K5533" s="224" t="n">
        <f aca="false">ROUND((D5533-J5533*10000)/100,0)</f>
        <v>7</v>
      </c>
      <c r="L5533" s="224" t="n">
        <f aca="false">D5533-J5533*10000-K5533*100</f>
        <v>5</v>
      </c>
      <c r="M5533" s="325" t="n">
        <f aca="false">DATE(J5533,K5533,L5533)</f>
        <v>43286</v>
      </c>
      <c r="N5533" s="222" t="n">
        <f aca="false">M5533+E5533</f>
        <v>43286.4968981482</v>
      </c>
      <c r="O5533" s="0" t="n">
        <v>96.2621</v>
      </c>
      <c r="P5533" s="0" t="n">
        <v>4.632728</v>
      </c>
      <c r="Q5533" s="0" t="s">
        <v>290</v>
      </c>
    </row>
    <row r="5534" customFormat="false" ht="15" hidden="false" customHeight="false" outlineLevel="0" collapsed="false">
      <c r="A5534" s="0" t="s">
        <v>3461</v>
      </c>
      <c r="B5534" s="0" t="s">
        <v>290</v>
      </c>
      <c r="C5534" s="0" t="s">
        <v>325</v>
      </c>
      <c r="D5534" s="0" t="n">
        <v>20180705</v>
      </c>
      <c r="E5534" s="0" t="s">
        <v>3478</v>
      </c>
      <c r="F5534" s="0" t="n">
        <v>35000</v>
      </c>
      <c r="G5534" s="0" t="n">
        <v>96.2621</v>
      </c>
      <c r="H5534" s="0" t="n">
        <v>4.632728</v>
      </c>
      <c r="J5534" s="224" t="n">
        <f aca="false">ROUND(D5534/10000,0)</f>
        <v>2018</v>
      </c>
      <c r="K5534" s="224" t="n">
        <f aca="false">ROUND((D5534-J5534*10000)/100,0)</f>
        <v>7</v>
      </c>
      <c r="L5534" s="224" t="n">
        <f aca="false">D5534-J5534*10000-K5534*100</f>
        <v>5</v>
      </c>
      <c r="M5534" s="325" t="n">
        <f aca="false">DATE(J5534,K5534,L5534)</f>
        <v>43286</v>
      </c>
      <c r="N5534" s="222" t="n">
        <f aca="false">M5534+E5534</f>
        <v>43286.4970486111</v>
      </c>
      <c r="O5534" s="0" t="n">
        <v>96.2621</v>
      </c>
      <c r="P5534" s="0" t="n">
        <v>4.632728</v>
      </c>
      <c r="Q5534" s="0" t="s">
        <v>290</v>
      </c>
    </row>
    <row r="5535" customFormat="false" ht="15" hidden="false" customHeight="false" outlineLevel="0" collapsed="false">
      <c r="A5535" s="0" t="s">
        <v>3461</v>
      </c>
      <c r="B5535" s="0" t="s">
        <v>290</v>
      </c>
      <c r="C5535" s="0" t="s">
        <v>325</v>
      </c>
      <c r="D5535" s="0" t="n">
        <v>20180705</v>
      </c>
      <c r="E5535" s="0" t="s">
        <v>2074</v>
      </c>
      <c r="F5535" s="0" t="n">
        <v>300000</v>
      </c>
      <c r="G5535" s="0" t="n">
        <v>96.117</v>
      </c>
      <c r="H5535" s="0" t="n">
        <v>4.651937</v>
      </c>
      <c r="J5535" s="224" t="n">
        <f aca="false">ROUND(D5535/10000,0)</f>
        <v>2018</v>
      </c>
      <c r="K5535" s="224" t="n">
        <f aca="false">ROUND((D5535-J5535*10000)/100,0)</f>
        <v>7</v>
      </c>
      <c r="L5535" s="224" t="n">
        <f aca="false">D5535-J5535*10000-K5535*100</f>
        <v>5</v>
      </c>
      <c r="M5535" s="325" t="n">
        <f aca="false">DATE(J5535,K5535,L5535)</f>
        <v>43286</v>
      </c>
      <c r="N5535" s="222" t="n">
        <f aca="false">M5535+E5535</f>
        <v>43286.527962963</v>
      </c>
      <c r="O5535" s="0" t="n">
        <v>96.117</v>
      </c>
      <c r="P5535" s="0" t="n">
        <v>4.651937</v>
      </c>
      <c r="Q5535" s="0" t="s">
        <v>290</v>
      </c>
    </row>
    <row r="5536" customFormat="false" ht="15" hidden="false" customHeight="false" outlineLevel="0" collapsed="false">
      <c r="A5536" s="0" t="s">
        <v>3461</v>
      </c>
      <c r="B5536" s="0" t="s">
        <v>290</v>
      </c>
      <c r="C5536" s="0" t="s">
        <v>325</v>
      </c>
      <c r="D5536" s="0" t="n">
        <v>20180705</v>
      </c>
      <c r="E5536" s="0" t="s">
        <v>3479</v>
      </c>
      <c r="F5536" s="0" t="n">
        <v>23000</v>
      </c>
      <c r="G5536" s="0" t="n">
        <v>96.1996</v>
      </c>
      <c r="H5536" s="0" t="n">
        <v>4.640998</v>
      </c>
      <c r="J5536" s="224" t="n">
        <f aca="false">ROUND(D5536/10000,0)</f>
        <v>2018</v>
      </c>
      <c r="K5536" s="224" t="n">
        <f aca="false">ROUND((D5536-J5536*10000)/100,0)</f>
        <v>7</v>
      </c>
      <c r="L5536" s="224" t="n">
        <f aca="false">D5536-J5536*10000-K5536*100</f>
        <v>5</v>
      </c>
      <c r="M5536" s="325" t="n">
        <f aca="false">DATE(J5536,K5536,L5536)</f>
        <v>43286</v>
      </c>
      <c r="N5536" s="222" t="n">
        <f aca="false">M5536+E5536</f>
        <v>43286.5954513889</v>
      </c>
      <c r="O5536" s="0" t="n">
        <v>96.1996</v>
      </c>
      <c r="P5536" s="0" t="n">
        <v>4.640998</v>
      </c>
      <c r="Q5536" s="0" t="s">
        <v>290</v>
      </c>
    </row>
    <row r="5537" customFormat="false" ht="15" hidden="false" customHeight="false" outlineLevel="0" collapsed="false">
      <c r="A5537" s="0" t="s">
        <v>3461</v>
      </c>
      <c r="B5537" s="0" t="s">
        <v>290</v>
      </c>
      <c r="C5537" s="0" t="s">
        <v>325</v>
      </c>
      <c r="D5537" s="0" t="n">
        <v>20180705</v>
      </c>
      <c r="E5537" s="0" t="s">
        <v>3338</v>
      </c>
      <c r="F5537" s="0" t="n">
        <v>23000</v>
      </c>
      <c r="G5537" s="0" t="n">
        <v>96.1996</v>
      </c>
      <c r="H5537" s="0" t="n">
        <v>4.640998</v>
      </c>
      <c r="J5537" s="224" t="n">
        <f aca="false">ROUND(D5537/10000,0)</f>
        <v>2018</v>
      </c>
      <c r="K5537" s="224" t="n">
        <f aca="false">ROUND((D5537-J5537*10000)/100,0)</f>
        <v>7</v>
      </c>
      <c r="L5537" s="224" t="n">
        <f aca="false">D5537-J5537*10000-K5537*100</f>
        <v>5</v>
      </c>
      <c r="M5537" s="325" t="n">
        <f aca="false">DATE(J5537,K5537,L5537)</f>
        <v>43286</v>
      </c>
      <c r="N5537" s="222" t="n">
        <f aca="false">M5537+E5537</f>
        <v>43286.5956597222</v>
      </c>
      <c r="O5537" s="0" t="n">
        <v>96.1996</v>
      </c>
      <c r="P5537" s="0" t="n">
        <v>4.640998</v>
      </c>
      <c r="Q5537" s="0" t="s">
        <v>290</v>
      </c>
    </row>
    <row r="5538" customFormat="false" ht="15" hidden="false" customHeight="false" outlineLevel="0" collapsed="false">
      <c r="A5538" s="0" t="s">
        <v>3461</v>
      </c>
      <c r="B5538" s="0" t="s">
        <v>290</v>
      </c>
      <c r="C5538" s="0" t="s">
        <v>325</v>
      </c>
      <c r="D5538" s="0" t="n">
        <v>20180705</v>
      </c>
      <c r="E5538" s="0" t="s">
        <v>3480</v>
      </c>
      <c r="F5538" s="0" t="n">
        <v>100000</v>
      </c>
      <c r="G5538" s="0" t="n">
        <v>97.599</v>
      </c>
      <c r="H5538" s="0" t="n">
        <v>4.457341</v>
      </c>
      <c r="J5538" s="224" t="n">
        <f aca="false">ROUND(D5538/10000,0)</f>
        <v>2018</v>
      </c>
      <c r="K5538" s="224" t="n">
        <f aca="false">ROUND((D5538-J5538*10000)/100,0)</f>
        <v>7</v>
      </c>
      <c r="L5538" s="224" t="n">
        <f aca="false">D5538-J5538*10000-K5538*100</f>
        <v>5</v>
      </c>
      <c r="M5538" s="325" t="n">
        <f aca="false">DATE(J5538,K5538,L5538)</f>
        <v>43286</v>
      </c>
      <c r="N5538" s="222" t="n">
        <f aca="false">M5538+E5538</f>
        <v>43286.6342013889</v>
      </c>
      <c r="O5538" s="0" t="n">
        <v>97.599</v>
      </c>
      <c r="P5538" s="0" t="n">
        <v>4.457341</v>
      </c>
      <c r="Q5538" s="0" t="s">
        <v>290</v>
      </c>
    </row>
    <row r="5539" customFormat="false" ht="15" hidden="false" customHeight="false" outlineLevel="0" collapsed="false">
      <c r="A5539" s="0" t="s">
        <v>3461</v>
      </c>
      <c r="B5539" s="0" t="s">
        <v>290</v>
      </c>
      <c r="C5539" s="0" t="s">
        <v>325</v>
      </c>
      <c r="D5539" s="0" t="n">
        <v>20180705</v>
      </c>
      <c r="E5539" s="0" t="s">
        <v>2337</v>
      </c>
      <c r="F5539" s="0" t="n">
        <v>50000</v>
      </c>
      <c r="G5539" s="0" t="n">
        <v>96.433593</v>
      </c>
      <c r="H5539" s="0" t="n">
        <v>4.610069</v>
      </c>
      <c r="J5539" s="224" t="n">
        <f aca="false">ROUND(D5539/10000,0)</f>
        <v>2018</v>
      </c>
      <c r="K5539" s="224" t="n">
        <f aca="false">ROUND((D5539-J5539*10000)/100,0)</f>
        <v>7</v>
      </c>
      <c r="L5539" s="224" t="n">
        <f aca="false">D5539-J5539*10000-K5539*100</f>
        <v>5</v>
      </c>
      <c r="M5539" s="325" t="n">
        <f aca="false">DATE(J5539,K5539,L5539)</f>
        <v>43286</v>
      </c>
      <c r="N5539" s="222" t="n">
        <f aca="false">M5539+E5539</f>
        <v>43286.6344212963</v>
      </c>
      <c r="O5539" s="0" t="n">
        <v>96.433593</v>
      </c>
      <c r="P5539" s="0" t="n">
        <v>4.610069</v>
      </c>
      <c r="Q5539" s="0" t="s">
        <v>290</v>
      </c>
    </row>
    <row r="5540" customFormat="false" ht="15" hidden="false" customHeight="false" outlineLevel="0" collapsed="false">
      <c r="A5540" s="0" t="s">
        <v>3461</v>
      </c>
      <c r="B5540" s="0" t="s">
        <v>290</v>
      </c>
      <c r="C5540" s="0" t="s">
        <v>325</v>
      </c>
      <c r="D5540" s="0" t="n">
        <v>20180705</v>
      </c>
      <c r="E5540" s="0" t="s">
        <v>1708</v>
      </c>
      <c r="F5540" s="0" t="n">
        <v>5000</v>
      </c>
      <c r="G5540" s="0" t="n">
        <v>96.6465</v>
      </c>
      <c r="H5540" s="0" t="n">
        <v>4.582004</v>
      </c>
      <c r="J5540" s="224" t="n">
        <f aca="false">ROUND(D5540/10000,0)</f>
        <v>2018</v>
      </c>
      <c r="K5540" s="224" t="n">
        <f aca="false">ROUND((D5540-J5540*10000)/100,0)</f>
        <v>7</v>
      </c>
      <c r="L5540" s="224" t="n">
        <f aca="false">D5540-J5540*10000-K5540*100</f>
        <v>5</v>
      </c>
      <c r="M5540" s="325" t="n">
        <f aca="false">DATE(J5540,K5540,L5540)</f>
        <v>43286</v>
      </c>
      <c r="N5540" s="222" t="n">
        <f aca="false">M5540+E5540</f>
        <v>43286.6504282407</v>
      </c>
      <c r="O5540" s="0" t="n">
        <v>96.6465</v>
      </c>
      <c r="P5540" s="0" t="n">
        <v>4.582004</v>
      </c>
      <c r="Q5540" s="0" t="s">
        <v>290</v>
      </c>
    </row>
    <row r="5541" customFormat="false" ht="15" hidden="false" customHeight="false" outlineLevel="0" collapsed="false">
      <c r="A5541" s="0" t="s">
        <v>3461</v>
      </c>
      <c r="B5541" s="0" t="s">
        <v>290</v>
      </c>
      <c r="C5541" s="0" t="s">
        <v>325</v>
      </c>
      <c r="D5541" s="0" t="n">
        <v>20180705</v>
      </c>
      <c r="E5541" s="0" t="s">
        <v>3481</v>
      </c>
      <c r="F5541" s="0" t="n">
        <v>5000</v>
      </c>
      <c r="G5541" s="0" t="n">
        <v>96.6465</v>
      </c>
      <c r="H5541" s="0" t="n">
        <v>4.582004</v>
      </c>
      <c r="J5541" s="224" t="n">
        <f aca="false">ROUND(D5541/10000,0)</f>
        <v>2018</v>
      </c>
      <c r="K5541" s="224" t="n">
        <f aca="false">ROUND((D5541-J5541*10000)/100,0)</f>
        <v>7</v>
      </c>
      <c r="L5541" s="224" t="n">
        <f aca="false">D5541-J5541*10000-K5541*100</f>
        <v>5</v>
      </c>
      <c r="M5541" s="325" t="n">
        <f aca="false">DATE(J5541,K5541,L5541)</f>
        <v>43286</v>
      </c>
      <c r="N5541" s="222" t="n">
        <f aca="false">M5541+E5541</f>
        <v>43286.6505902778</v>
      </c>
      <c r="O5541" s="0" t="n">
        <v>96.6465</v>
      </c>
      <c r="P5541" s="0" t="n">
        <v>4.582004</v>
      </c>
      <c r="Q5541" s="0" t="s">
        <v>290</v>
      </c>
    </row>
    <row r="5542" customFormat="false" ht="15" hidden="false" customHeight="false" outlineLevel="0" collapsed="false">
      <c r="A5542" s="0" t="s">
        <v>3461</v>
      </c>
      <c r="B5542" s="0" t="s">
        <v>290</v>
      </c>
      <c r="C5542" s="0" t="s">
        <v>325</v>
      </c>
      <c r="D5542" s="0" t="n">
        <v>20180705</v>
      </c>
      <c r="E5542" s="0" t="s">
        <v>3482</v>
      </c>
      <c r="F5542" s="0" t="n">
        <v>15000</v>
      </c>
      <c r="G5542" s="0" t="n">
        <v>96.877</v>
      </c>
      <c r="H5542" s="0" t="n">
        <v>4.551703</v>
      </c>
      <c r="J5542" s="224" t="n">
        <f aca="false">ROUND(D5542/10000,0)</f>
        <v>2018</v>
      </c>
      <c r="K5542" s="224" t="n">
        <f aca="false">ROUND((D5542-J5542*10000)/100,0)</f>
        <v>7</v>
      </c>
      <c r="L5542" s="224" t="n">
        <f aca="false">D5542-J5542*10000-K5542*100</f>
        <v>5</v>
      </c>
      <c r="M5542" s="325" t="n">
        <f aca="false">DATE(J5542,K5542,L5542)</f>
        <v>43286</v>
      </c>
      <c r="N5542" s="222" t="n">
        <f aca="false">M5542+E5542</f>
        <v>43286.6556944444</v>
      </c>
      <c r="O5542" s="0" t="n">
        <v>96.877</v>
      </c>
      <c r="P5542" s="0" t="n">
        <v>4.551703</v>
      </c>
      <c r="Q5542" s="0" t="s">
        <v>290</v>
      </c>
    </row>
    <row r="5543" customFormat="false" ht="15" hidden="false" customHeight="false" outlineLevel="0" collapsed="false">
      <c r="A5543" s="0" t="s">
        <v>3461</v>
      </c>
      <c r="B5543" s="0" t="s">
        <v>290</v>
      </c>
      <c r="C5543" s="0" t="s">
        <v>325</v>
      </c>
      <c r="D5543" s="0" t="n">
        <v>20180705</v>
      </c>
      <c r="E5543" s="0" t="s">
        <v>3482</v>
      </c>
      <c r="F5543" s="0" t="n">
        <v>15000</v>
      </c>
      <c r="G5543" s="0" t="n">
        <v>98.814</v>
      </c>
      <c r="H5543" s="0" t="n">
        <v>4.300396</v>
      </c>
      <c r="J5543" s="224" t="n">
        <f aca="false">ROUND(D5543/10000,0)</f>
        <v>2018</v>
      </c>
      <c r="K5543" s="224" t="n">
        <f aca="false">ROUND((D5543-J5543*10000)/100,0)</f>
        <v>7</v>
      </c>
      <c r="L5543" s="224" t="n">
        <f aca="false">D5543-J5543*10000-K5543*100</f>
        <v>5</v>
      </c>
      <c r="M5543" s="325" t="n">
        <f aca="false">DATE(J5543,K5543,L5543)</f>
        <v>43286</v>
      </c>
      <c r="N5543" s="222" t="n">
        <f aca="false">M5543+E5543</f>
        <v>43286.6556944444</v>
      </c>
      <c r="O5543" s="0" t="n">
        <v>98.814</v>
      </c>
      <c r="P5543" s="0" t="n">
        <v>4.300396</v>
      </c>
      <c r="Q5543" s="0" t="s">
        <v>290</v>
      </c>
    </row>
    <row r="5544" customFormat="false" ht="15" hidden="false" customHeight="false" outlineLevel="0" collapsed="false">
      <c r="A5544" s="0" t="s">
        <v>3461</v>
      </c>
      <c r="B5544" s="0" t="s">
        <v>290</v>
      </c>
      <c r="C5544" s="0" t="s">
        <v>325</v>
      </c>
      <c r="D5544" s="0" t="n">
        <v>20180705</v>
      </c>
      <c r="E5544" s="0" t="s">
        <v>3482</v>
      </c>
      <c r="F5544" s="0" t="n">
        <v>15000</v>
      </c>
      <c r="G5544" s="0" t="n">
        <v>96.877</v>
      </c>
      <c r="H5544" s="0" t="n">
        <v>4.551703</v>
      </c>
      <c r="J5544" s="224" t="n">
        <f aca="false">ROUND(D5544/10000,0)</f>
        <v>2018</v>
      </c>
      <c r="K5544" s="224" t="n">
        <f aca="false">ROUND((D5544-J5544*10000)/100,0)</f>
        <v>7</v>
      </c>
      <c r="L5544" s="224" t="n">
        <f aca="false">D5544-J5544*10000-K5544*100</f>
        <v>5</v>
      </c>
      <c r="M5544" s="325" t="n">
        <f aca="false">DATE(J5544,K5544,L5544)</f>
        <v>43286</v>
      </c>
      <c r="N5544" s="222" t="n">
        <f aca="false">M5544+E5544</f>
        <v>43286.6556944444</v>
      </c>
      <c r="O5544" s="0" t="n">
        <v>96.877</v>
      </c>
      <c r="P5544" s="0" t="n">
        <v>4.551703</v>
      </c>
      <c r="Q5544" s="0" t="s">
        <v>290</v>
      </c>
    </row>
    <row r="5545" customFormat="false" ht="15" hidden="false" customHeight="false" outlineLevel="0" collapsed="false">
      <c r="A5545" s="0" t="s">
        <v>3461</v>
      </c>
      <c r="B5545" s="0" t="s">
        <v>290</v>
      </c>
      <c r="C5545" s="0" t="s">
        <v>325</v>
      </c>
      <c r="D5545" s="0" t="n">
        <v>20180706</v>
      </c>
      <c r="E5545" s="0" t="s">
        <v>3483</v>
      </c>
      <c r="F5545" s="0" t="n">
        <v>3000</v>
      </c>
      <c r="G5545" s="0" t="n">
        <v>95.869</v>
      </c>
      <c r="H5545" s="0" t="n">
        <v>4.684978</v>
      </c>
      <c r="J5545" s="224" t="n">
        <f aca="false">ROUND(D5545/10000,0)</f>
        <v>2018</v>
      </c>
      <c r="K5545" s="224" t="n">
        <f aca="false">ROUND((D5545-J5545*10000)/100,0)</f>
        <v>7</v>
      </c>
      <c r="L5545" s="224" t="n">
        <f aca="false">D5545-J5545*10000-K5545*100</f>
        <v>6</v>
      </c>
      <c r="M5545" s="325" t="n">
        <f aca="false">DATE(J5545,K5545,L5545)</f>
        <v>43287</v>
      </c>
      <c r="N5545" s="222" t="n">
        <f aca="false">M5545+E5545</f>
        <v>43287.4485185185</v>
      </c>
      <c r="O5545" s="0" t="n">
        <v>95.869</v>
      </c>
      <c r="P5545" s="0" t="n">
        <v>4.684978</v>
      </c>
      <c r="Q5545" s="0" t="s">
        <v>290</v>
      </c>
    </row>
    <row r="5546" customFormat="false" ht="15" hidden="false" customHeight="false" outlineLevel="0" collapsed="false">
      <c r="A5546" s="0" t="s">
        <v>3461</v>
      </c>
      <c r="B5546" s="0" t="s">
        <v>290</v>
      </c>
      <c r="C5546" s="0" t="s">
        <v>325</v>
      </c>
      <c r="D5546" s="0" t="n">
        <v>20180706</v>
      </c>
      <c r="E5546" s="0" t="s">
        <v>3483</v>
      </c>
      <c r="F5546" s="0" t="n">
        <v>3000</v>
      </c>
      <c r="G5546" s="0" t="n">
        <v>95.982</v>
      </c>
      <c r="H5546" s="0" t="n">
        <v>4.669966</v>
      </c>
      <c r="J5546" s="224" t="n">
        <f aca="false">ROUND(D5546/10000,0)</f>
        <v>2018</v>
      </c>
      <c r="K5546" s="224" t="n">
        <f aca="false">ROUND((D5546-J5546*10000)/100,0)</f>
        <v>7</v>
      </c>
      <c r="L5546" s="224" t="n">
        <f aca="false">D5546-J5546*10000-K5546*100</f>
        <v>6</v>
      </c>
      <c r="M5546" s="325" t="n">
        <f aca="false">DATE(J5546,K5546,L5546)</f>
        <v>43287</v>
      </c>
      <c r="N5546" s="222" t="n">
        <f aca="false">M5546+E5546</f>
        <v>43287.4485185185</v>
      </c>
      <c r="O5546" s="0" t="n">
        <v>95.982</v>
      </c>
      <c r="P5546" s="0" t="n">
        <v>4.669966</v>
      </c>
      <c r="Q5546" s="0" t="s">
        <v>290</v>
      </c>
    </row>
    <row r="5547" customFormat="false" ht="15" hidden="false" customHeight="false" outlineLevel="0" collapsed="false">
      <c r="A5547" s="0" t="s">
        <v>3461</v>
      </c>
      <c r="B5547" s="0" t="s">
        <v>290</v>
      </c>
      <c r="C5547" s="0" t="s">
        <v>325</v>
      </c>
      <c r="D5547" s="0" t="n">
        <v>20180706</v>
      </c>
      <c r="E5547" s="0" t="s">
        <v>3484</v>
      </c>
      <c r="F5547" s="0" t="n">
        <v>9000</v>
      </c>
      <c r="G5547" s="0" t="n">
        <v>96.5638</v>
      </c>
      <c r="H5547" s="0" t="n">
        <v>4.593004</v>
      </c>
      <c r="J5547" s="224" t="n">
        <f aca="false">ROUND(D5547/10000,0)</f>
        <v>2018</v>
      </c>
      <c r="K5547" s="224" t="n">
        <f aca="false">ROUND((D5547-J5547*10000)/100,0)</f>
        <v>7</v>
      </c>
      <c r="L5547" s="224" t="n">
        <f aca="false">D5547-J5547*10000-K5547*100</f>
        <v>6</v>
      </c>
      <c r="M5547" s="325" t="n">
        <f aca="false">DATE(J5547,K5547,L5547)</f>
        <v>43287</v>
      </c>
      <c r="N5547" s="222" t="n">
        <f aca="false">M5547+E5547</f>
        <v>43287.4592708333</v>
      </c>
      <c r="O5547" s="0" t="n">
        <v>96.5638</v>
      </c>
      <c r="P5547" s="0" t="n">
        <v>4.593004</v>
      </c>
      <c r="Q5547" s="0" t="s">
        <v>290</v>
      </c>
    </row>
    <row r="5548" customFormat="false" ht="15" hidden="false" customHeight="false" outlineLevel="0" collapsed="false">
      <c r="A5548" s="0" t="s">
        <v>3461</v>
      </c>
      <c r="B5548" s="0" t="s">
        <v>290</v>
      </c>
      <c r="C5548" s="0" t="s">
        <v>325</v>
      </c>
      <c r="D5548" s="0" t="n">
        <v>20180706</v>
      </c>
      <c r="E5548" s="0" t="s">
        <v>3485</v>
      </c>
      <c r="F5548" s="0" t="n">
        <v>9000</v>
      </c>
      <c r="G5548" s="0" t="n">
        <v>96.5638</v>
      </c>
      <c r="H5548" s="0" t="n">
        <v>4.593004</v>
      </c>
      <c r="J5548" s="224" t="n">
        <f aca="false">ROUND(D5548/10000,0)</f>
        <v>2018</v>
      </c>
      <c r="K5548" s="224" t="n">
        <f aca="false">ROUND((D5548-J5548*10000)/100,0)</f>
        <v>7</v>
      </c>
      <c r="L5548" s="224" t="n">
        <f aca="false">D5548-J5548*10000-K5548*100</f>
        <v>6</v>
      </c>
      <c r="M5548" s="325" t="n">
        <f aca="false">DATE(J5548,K5548,L5548)</f>
        <v>43287</v>
      </c>
      <c r="N5548" s="222" t="n">
        <f aca="false">M5548+E5548</f>
        <v>43287.4596412037</v>
      </c>
      <c r="O5548" s="0" t="n">
        <v>96.5638</v>
      </c>
      <c r="P5548" s="0" t="n">
        <v>4.593004</v>
      </c>
      <c r="Q5548" s="0" t="s">
        <v>290</v>
      </c>
    </row>
    <row r="5549" customFormat="false" ht="15" hidden="false" customHeight="false" outlineLevel="0" collapsed="false">
      <c r="A5549" s="0" t="s">
        <v>3461</v>
      </c>
      <c r="B5549" s="0" t="s">
        <v>290</v>
      </c>
      <c r="C5549" s="0" t="s">
        <v>325</v>
      </c>
      <c r="D5549" s="0" t="n">
        <v>20180706</v>
      </c>
      <c r="E5549" s="0" t="s">
        <v>3486</v>
      </c>
      <c r="F5549" s="0" t="n">
        <v>14000</v>
      </c>
      <c r="G5549" s="0" t="n">
        <v>95.578</v>
      </c>
      <c r="H5549" s="0" t="n">
        <v>4.723734</v>
      </c>
      <c r="J5549" s="224" t="n">
        <f aca="false">ROUND(D5549/10000,0)</f>
        <v>2018</v>
      </c>
      <c r="K5549" s="224" t="n">
        <f aca="false">ROUND((D5549-J5549*10000)/100,0)</f>
        <v>7</v>
      </c>
      <c r="L5549" s="224" t="n">
        <f aca="false">D5549-J5549*10000-K5549*100</f>
        <v>6</v>
      </c>
      <c r="M5549" s="325" t="n">
        <f aca="false">DATE(J5549,K5549,L5549)</f>
        <v>43287</v>
      </c>
      <c r="N5549" s="222" t="n">
        <f aca="false">M5549+E5549</f>
        <v>43287.503275463</v>
      </c>
      <c r="O5549" s="0" t="n">
        <v>95.578</v>
      </c>
      <c r="P5549" s="0" t="n">
        <v>4.723734</v>
      </c>
      <c r="Q5549" s="0" t="s">
        <v>290</v>
      </c>
    </row>
    <row r="5550" customFormat="false" ht="15" hidden="false" customHeight="false" outlineLevel="0" collapsed="false">
      <c r="A5550" s="0" t="s">
        <v>3461</v>
      </c>
      <c r="B5550" s="0" t="s">
        <v>290</v>
      </c>
      <c r="C5550" s="0" t="s">
        <v>325</v>
      </c>
      <c r="D5550" s="0" t="n">
        <v>20180706</v>
      </c>
      <c r="E5550" s="0" t="s">
        <v>3487</v>
      </c>
      <c r="F5550" s="0" t="n">
        <v>125000</v>
      </c>
      <c r="G5550" s="0" t="n">
        <v>96.29</v>
      </c>
      <c r="H5550" s="0" t="n">
        <v>4.629154</v>
      </c>
      <c r="J5550" s="224" t="n">
        <f aca="false">ROUND(D5550/10000,0)</f>
        <v>2018</v>
      </c>
      <c r="K5550" s="224" t="n">
        <f aca="false">ROUND((D5550-J5550*10000)/100,0)</f>
        <v>7</v>
      </c>
      <c r="L5550" s="224" t="n">
        <f aca="false">D5550-J5550*10000-K5550*100</f>
        <v>6</v>
      </c>
      <c r="M5550" s="325" t="n">
        <f aca="false">DATE(J5550,K5550,L5550)</f>
        <v>43287</v>
      </c>
      <c r="N5550" s="222" t="n">
        <f aca="false">M5550+E5550</f>
        <v>43287.550162037</v>
      </c>
      <c r="O5550" s="0" t="n">
        <v>96.29</v>
      </c>
      <c r="P5550" s="0" t="n">
        <v>4.629154</v>
      </c>
      <c r="Q5550" s="0" t="s">
        <v>290</v>
      </c>
    </row>
    <row r="5551" customFormat="false" ht="15" hidden="false" customHeight="false" outlineLevel="0" collapsed="false">
      <c r="A5551" s="0" t="s">
        <v>3461</v>
      </c>
      <c r="B5551" s="0" t="s">
        <v>290</v>
      </c>
      <c r="C5551" s="0" t="s">
        <v>325</v>
      </c>
      <c r="D5551" s="0" t="n">
        <v>20180706</v>
      </c>
      <c r="E5551" s="0" t="s">
        <v>3487</v>
      </c>
      <c r="F5551" s="0" t="n">
        <v>125000</v>
      </c>
      <c r="G5551" s="0" t="n">
        <v>96.306</v>
      </c>
      <c r="H5551" s="0" t="n">
        <v>4.627039</v>
      </c>
      <c r="J5551" s="224" t="n">
        <f aca="false">ROUND(D5551/10000,0)</f>
        <v>2018</v>
      </c>
      <c r="K5551" s="224" t="n">
        <f aca="false">ROUND((D5551-J5551*10000)/100,0)</f>
        <v>7</v>
      </c>
      <c r="L5551" s="224" t="n">
        <f aca="false">D5551-J5551*10000-K5551*100</f>
        <v>6</v>
      </c>
      <c r="M5551" s="325" t="n">
        <f aca="false">DATE(J5551,K5551,L5551)</f>
        <v>43287</v>
      </c>
      <c r="N5551" s="222" t="n">
        <f aca="false">M5551+E5551</f>
        <v>43287.550162037</v>
      </c>
      <c r="O5551" s="0" t="n">
        <v>96.306</v>
      </c>
      <c r="P5551" s="0" t="n">
        <v>4.627039</v>
      </c>
      <c r="Q5551" s="0" t="s">
        <v>290</v>
      </c>
    </row>
    <row r="5552" customFormat="false" ht="15" hidden="false" customHeight="false" outlineLevel="0" collapsed="false">
      <c r="A5552" s="0" t="s">
        <v>3461</v>
      </c>
      <c r="B5552" s="0" t="s">
        <v>290</v>
      </c>
      <c r="C5552" s="0" t="s">
        <v>325</v>
      </c>
      <c r="D5552" s="0" t="n">
        <v>20180706</v>
      </c>
      <c r="E5552" s="0" t="s">
        <v>3488</v>
      </c>
      <c r="F5552" s="0" t="n">
        <v>620000</v>
      </c>
      <c r="G5552" s="0" t="n">
        <v>96.095</v>
      </c>
      <c r="H5552" s="0" t="n">
        <v>4.654975</v>
      </c>
      <c r="J5552" s="224" t="n">
        <f aca="false">ROUND(D5552/10000,0)</f>
        <v>2018</v>
      </c>
      <c r="K5552" s="224" t="n">
        <f aca="false">ROUND((D5552-J5552*10000)/100,0)</f>
        <v>7</v>
      </c>
      <c r="L5552" s="224" t="n">
        <f aca="false">D5552-J5552*10000-K5552*100</f>
        <v>6</v>
      </c>
      <c r="M5552" s="325" t="n">
        <f aca="false">DATE(J5552,K5552,L5552)</f>
        <v>43287</v>
      </c>
      <c r="N5552" s="222" t="n">
        <f aca="false">M5552+E5552</f>
        <v>43287.5775347222</v>
      </c>
      <c r="O5552" s="0" t="n">
        <v>96.095</v>
      </c>
      <c r="P5552" s="0" t="n">
        <v>4.654975</v>
      </c>
      <c r="Q5552" s="0" t="s">
        <v>290</v>
      </c>
    </row>
    <row r="5553" customFormat="false" ht="15" hidden="false" customHeight="false" outlineLevel="0" collapsed="false">
      <c r="A5553" s="0" t="s">
        <v>3461</v>
      </c>
      <c r="B5553" s="0" t="s">
        <v>290</v>
      </c>
      <c r="C5553" s="0" t="s">
        <v>325</v>
      </c>
      <c r="D5553" s="0" t="n">
        <v>20180706</v>
      </c>
      <c r="E5553" s="0" t="s">
        <v>3489</v>
      </c>
      <c r="F5553" s="0" t="n">
        <v>100000</v>
      </c>
      <c r="G5553" s="0" t="n">
        <v>96.044</v>
      </c>
      <c r="H5553" s="0" t="n">
        <v>4.661738</v>
      </c>
      <c r="J5553" s="224" t="n">
        <f aca="false">ROUND(D5553/10000,0)</f>
        <v>2018</v>
      </c>
      <c r="K5553" s="224" t="n">
        <f aca="false">ROUND((D5553-J5553*10000)/100,0)</f>
        <v>7</v>
      </c>
      <c r="L5553" s="224" t="n">
        <f aca="false">D5553-J5553*10000-K5553*100</f>
        <v>6</v>
      </c>
      <c r="M5553" s="325" t="n">
        <f aca="false">DATE(J5553,K5553,L5553)</f>
        <v>43287</v>
      </c>
      <c r="N5553" s="222" t="n">
        <f aca="false">M5553+E5553</f>
        <v>43287.6022685185</v>
      </c>
      <c r="O5553" s="0" t="n">
        <v>96.044</v>
      </c>
      <c r="P5553" s="0" t="n">
        <v>4.661738</v>
      </c>
      <c r="Q5553" s="0" t="s">
        <v>290</v>
      </c>
    </row>
    <row r="5554" customFormat="false" ht="15" hidden="false" customHeight="false" outlineLevel="0" collapsed="false">
      <c r="A5554" s="0" t="s">
        <v>3461</v>
      </c>
      <c r="B5554" s="0" t="s">
        <v>290</v>
      </c>
      <c r="C5554" s="0" t="s">
        <v>325</v>
      </c>
      <c r="D5554" s="0" t="n">
        <v>20180706</v>
      </c>
      <c r="E5554" s="0" t="s">
        <v>3490</v>
      </c>
      <c r="F5554" s="0" t="n">
        <v>100000</v>
      </c>
      <c r="G5554" s="0" t="n">
        <v>95.994</v>
      </c>
      <c r="H5554" s="0" t="n">
        <v>4.668373</v>
      </c>
      <c r="J5554" s="224" t="n">
        <f aca="false">ROUND(D5554/10000,0)</f>
        <v>2018</v>
      </c>
      <c r="K5554" s="224" t="n">
        <f aca="false">ROUND((D5554-J5554*10000)/100,0)</f>
        <v>7</v>
      </c>
      <c r="L5554" s="224" t="n">
        <f aca="false">D5554-J5554*10000-K5554*100</f>
        <v>6</v>
      </c>
      <c r="M5554" s="325" t="n">
        <f aca="false">DATE(J5554,K5554,L5554)</f>
        <v>43287</v>
      </c>
      <c r="N5554" s="222" t="n">
        <f aca="false">M5554+E5554</f>
        <v>43287.6023032407</v>
      </c>
      <c r="O5554" s="0" t="n">
        <v>95.994</v>
      </c>
      <c r="P5554" s="0" t="n">
        <v>4.668373</v>
      </c>
      <c r="Q5554" s="0" t="s">
        <v>290</v>
      </c>
    </row>
    <row r="5555" customFormat="false" ht="15" hidden="false" customHeight="false" outlineLevel="0" collapsed="false">
      <c r="A5555" s="0" t="s">
        <v>3461</v>
      </c>
      <c r="B5555" s="0" t="s">
        <v>290</v>
      </c>
      <c r="C5555" s="0" t="s">
        <v>325</v>
      </c>
      <c r="D5555" s="0" t="n">
        <v>20180709</v>
      </c>
      <c r="E5555" s="0" t="s">
        <v>3491</v>
      </c>
      <c r="F5555" s="0" t="n">
        <v>40000</v>
      </c>
      <c r="G5555" s="0" t="n">
        <v>97.447</v>
      </c>
      <c r="H5555" s="0" t="n">
        <v>4.477299</v>
      </c>
      <c r="J5555" s="224" t="n">
        <f aca="false">ROUND(D5555/10000,0)</f>
        <v>2018</v>
      </c>
      <c r="K5555" s="224" t="n">
        <f aca="false">ROUND((D5555-J5555*10000)/100,0)</f>
        <v>7</v>
      </c>
      <c r="L5555" s="224" t="n">
        <f aca="false">D5555-J5555*10000-K5555*100</f>
        <v>9</v>
      </c>
      <c r="M5555" s="325" t="n">
        <f aca="false">DATE(J5555,K5555,L5555)</f>
        <v>43290</v>
      </c>
      <c r="N5555" s="222" t="n">
        <f aca="false">M5555+E5555</f>
        <v>43290.4057986111</v>
      </c>
      <c r="O5555" s="0" t="n">
        <v>97.447</v>
      </c>
      <c r="P5555" s="0" t="n">
        <v>4.477299</v>
      </c>
      <c r="Q5555" s="0" t="s">
        <v>290</v>
      </c>
    </row>
    <row r="5556" customFormat="false" ht="15" hidden="false" customHeight="false" outlineLevel="0" collapsed="false">
      <c r="A5556" s="0" t="s">
        <v>3461</v>
      </c>
      <c r="B5556" s="0" t="s">
        <v>290</v>
      </c>
      <c r="C5556" s="0" t="s">
        <v>325</v>
      </c>
      <c r="D5556" s="0" t="n">
        <v>20180709</v>
      </c>
      <c r="E5556" s="0" t="s">
        <v>3492</v>
      </c>
      <c r="F5556" s="0" t="n">
        <v>103000</v>
      </c>
      <c r="G5556" s="0" t="n">
        <v>96.276</v>
      </c>
      <c r="H5556" s="0" t="n">
        <v>4.631123</v>
      </c>
      <c r="J5556" s="224" t="n">
        <f aca="false">ROUND(D5556/10000,0)</f>
        <v>2018</v>
      </c>
      <c r="K5556" s="224" t="n">
        <f aca="false">ROUND((D5556-J5556*10000)/100,0)</f>
        <v>7</v>
      </c>
      <c r="L5556" s="224" t="n">
        <f aca="false">D5556-J5556*10000-K5556*100</f>
        <v>9</v>
      </c>
      <c r="M5556" s="325" t="n">
        <f aca="false">DATE(J5556,K5556,L5556)</f>
        <v>43290</v>
      </c>
      <c r="N5556" s="222" t="n">
        <f aca="false">M5556+E5556</f>
        <v>43290.4421412037</v>
      </c>
      <c r="O5556" s="0" t="n">
        <v>96.276</v>
      </c>
      <c r="P5556" s="0" t="n">
        <v>4.631123</v>
      </c>
      <c r="Q5556" s="0" t="s">
        <v>290</v>
      </c>
    </row>
    <row r="5557" customFormat="false" ht="15" hidden="false" customHeight="false" outlineLevel="0" collapsed="false">
      <c r="A5557" s="0" t="s">
        <v>3461</v>
      </c>
      <c r="B5557" s="0" t="s">
        <v>290</v>
      </c>
      <c r="C5557" s="0" t="s">
        <v>325</v>
      </c>
      <c r="D5557" s="0" t="n">
        <v>20180709</v>
      </c>
      <c r="E5557" s="0" t="s">
        <v>3493</v>
      </c>
      <c r="F5557" s="0" t="n">
        <v>5000</v>
      </c>
      <c r="G5557" s="0" t="n">
        <v>96.373</v>
      </c>
      <c r="H5557" s="0" t="n">
        <v>4.618297</v>
      </c>
      <c r="J5557" s="224" t="n">
        <f aca="false">ROUND(D5557/10000,0)</f>
        <v>2018</v>
      </c>
      <c r="K5557" s="224" t="n">
        <f aca="false">ROUND((D5557-J5557*10000)/100,0)</f>
        <v>7</v>
      </c>
      <c r="L5557" s="224" t="n">
        <f aca="false">D5557-J5557*10000-K5557*100</f>
        <v>9</v>
      </c>
      <c r="M5557" s="325" t="n">
        <f aca="false">DATE(J5557,K5557,L5557)</f>
        <v>43290</v>
      </c>
      <c r="N5557" s="222" t="n">
        <f aca="false">M5557+E5557</f>
        <v>43290.4592361111</v>
      </c>
      <c r="O5557" s="0" t="n">
        <v>96.373</v>
      </c>
      <c r="P5557" s="0" t="n">
        <v>4.618297</v>
      </c>
      <c r="Q5557" s="0" t="s">
        <v>290</v>
      </c>
    </row>
    <row r="5558" customFormat="false" ht="15" hidden="false" customHeight="false" outlineLevel="0" collapsed="false">
      <c r="A5558" s="0" t="s">
        <v>3461</v>
      </c>
      <c r="B5558" s="0" t="s">
        <v>290</v>
      </c>
      <c r="C5558" s="0" t="s">
        <v>325</v>
      </c>
      <c r="D5558" s="0" t="n">
        <v>20180709</v>
      </c>
      <c r="E5558" s="0" t="s">
        <v>3494</v>
      </c>
      <c r="F5558" s="0" t="n">
        <v>5000</v>
      </c>
      <c r="G5558" s="0" t="n">
        <v>96.373</v>
      </c>
      <c r="H5558" s="0" t="n">
        <v>4.618297</v>
      </c>
      <c r="J5558" s="224" t="n">
        <f aca="false">ROUND(D5558/10000,0)</f>
        <v>2018</v>
      </c>
      <c r="K5558" s="224" t="n">
        <f aca="false">ROUND((D5558-J5558*10000)/100,0)</f>
        <v>7</v>
      </c>
      <c r="L5558" s="224" t="n">
        <f aca="false">D5558-J5558*10000-K5558*100</f>
        <v>9</v>
      </c>
      <c r="M5558" s="325" t="n">
        <f aca="false">DATE(J5558,K5558,L5558)</f>
        <v>43290</v>
      </c>
      <c r="N5558" s="222" t="n">
        <f aca="false">M5558+E5558</f>
        <v>43290.4592476852</v>
      </c>
      <c r="O5558" s="0" t="n">
        <v>96.373</v>
      </c>
      <c r="P5558" s="0" t="n">
        <v>4.618297</v>
      </c>
      <c r="Q5558" s="0" t="s">
        <v>290</v>
      </c>
    </row>
    <row r="5559" customFormat="false" ht="15" hidden="false" customHeight="false" outlineLevel="0" collapsed="false">
      <c r="A5559" s="0" t="s">
        <v>3461</v>
      </c>
      <c r="B5559" s="0" t="s">
        <v>290</v>
      </c>
      <c r="C5559" s="0" t="s">
        <v>325</v>
      </c>
      <c r="D5559" s="0" t="n">
        <v>20180709</v>
      </c>
      <c r="E5559" s="0" t="s">
        <v>3495</v>
      </c>
      <c r="F5559" s="0" t="n">
        <v>25000</v>
      </c>
      <c r="G5559" s="0" t="n">
        <v>96.419</v>
      </c>
      <c r="H5559" s="0" t="n">
        <v>4.61222</v>
      </c>
      <c r="J5559" s="224" t="n">
        <f aca="false">ROUND(D5559/10000,0)</f>
        <v>2018</v>
      </c>
      <c r="K5559" s="224" t="n">
        <f aca="false">ROUND((D5559-J5559*10000)/100,0)</f>
        <v>7</v>
      </c>
      <c r="L5559" s="224" t="n">
        <f aca="false">D5559-J5559*10000-K5559*100</f>
        <v>9</v>
      </c>
      <c r="M5559" s="325" t="n">
        <f aca="false">DATE(J5559,K5559,L5559)</f>
        <v>43290</v>
      </c>
      <c r="N5559" s="222" t="n">
        <f aca="false">M5559+E5559</f>
        <v>43290.491412037</v>
      </c>
      <c r="O5559" s="0" t="n">
        <v>96.419</v>
      </c>
      <c r="P5559" s="0" t="n">
        <v>4.61222</v>
      </c>
      <c r="Q5559" s="0" t="s">
        <v>290</v>
      </c>
    </row>
    <row r="5560" customFormat="false" ht="15" hidden="false" customHeight="false" outlineLevel="0" collapsed="false">
      <c r="A5560" s="0" t="s">
        <v>3461</v>
      </c>
      <c r="B5560" s="0" t="s">
        <v>290</v>
      </c>
      <c r="C5560" s="0" t="s">
        <v>325</v>
      </c>
      <c r="D5560" s="0" t="n">
        <v>20180709</v>
      </c>
      <c r="E5560" s="0" t="s">
        <v>3495</v>
      </c>
      <c r="F5560" s="0" t="n">
        <v>25000</v>
      </c>
      <c r="G5560" s="0" t="n">
        <v>96.369</v>
      </c>
      <c r="H5560" s="0" t="n">
        <v>4.618826</v>
      </c>
      <c r="J5560" s="224" t="n">
        <f aca="false">ROUND(D5560/10000,0)</f>
        <v>2018</v>
      </c>
      <c r="K5560" s="224" t="n">
        <f aca="false">ROUND((D5560-J5560*10000)/100,0)</f>
        <v>7</v>
      </c>
      <c r="L5560" s="224" t="n">
        <f aca="false">D5560-J5560*10000-K5560*100</f>
        <v>9</v>
      </c>
      <c r="M5560" s="325" t="n">
        <f aca="false">DATE(J5560,K5560,L5560)</f>
        <v>43290</v>
      </c>
      <c r="N5560" s="222" t="n">
        <f aca="false">M5560+E5560</f>
        <v>43290.491412037</v>
      </c>
      <c r="O5560" s="0" t="n">
        <v>96.369</v>
      </c>
      <c r="P5560" s="0" t="n">
        <v>4.618826</v>
      </c>
      <c r="Q5560" s="0" t="s">
        <v>290</v>
      </c>
    </row>
    <row r="5561" customFormat="false" ht="15" hidden="false" customHeight="false" outlineLevel="0" collapsed="false">
      <c r="A5561" s="0" t="s">
        <v>3461</v>
      </c>
      <c r="B5561" s="0" t="s">
        <v>290</v>
      </c>
      <c r="C5561" s="0" t="s">
        <v>325</v>
      </c>
      <c r="D5561" s="0" t="n">
        <v>20180709</v>
      </c>
      <c r="E5561" s="0" t="s">
        <v>3496</v>
      </c>
      <c r="F5561" s="0" t="n">
        <v>25000</v>
      </c>
      <c r="G5561" s="0" t="n">
        <v>96.419</v>
      </c>
      <c r="H5561" s="0" t="n">
        <v>4.61222</v>
      </c>
      <c r="J5561" s="224" t="n">
        <f aca="false">ROUND(D5561/10000,0)</f>
        <v>2018</v>
      </c>
      <c r="K5561" s="224" t="n">
        <f aca="false">ROUND((D5561-J5561*10000)/100,0)</f>
        <v>7</v>
      </c>
      <c r="L5561" s="224" t="n">
        <f aca="false">D5561-J5561*10000-K5561*100</f>
        <v>9</v>
      </c>
      <c r="M5561" s="325" t="n">
        <f aca="false">DATE(J5561,K5561,L5561)</f>
        <v>43290</v>
      </c>
      <c r="N5561" s="222" t="n">
        <f aca="false">M5561+E5561</f>
        <v>43290.4914699074</v>
      </c>
      <c r="O5561" s="0" t="n">
        <v>96.419</v>
      </c>
      <c r="P5561" s="0" t="n">
        <v>4.61222</v>
      </c>
      <c r="Q5561" s="0" t="s">
        <v>290</v>
      </c>
    </row>
    <row r="5562" customFormat="false" ht="15" hidden="false" customHeight="false" outlineLevel="0" collapsed="false">
      <c r="A5562" s="0" t="s">
        <v>3461</v>
      </c>
      <c r="B5562" s="0" t="s">
        <v>290</v>
      </c>
      <c r="C5562" s="0" t="s">
        <v>325</v>
      </c>
      <c r="D5562" s="0" t="n">
        <v>20180709</v>
      </c>
      <c r="E5562" s="0" t="s">
        <v>3497</v>
      </c>
      <c r="F5562" s="0" t="n">
        <v>25000</v>
      </c>
      <c r="G5562" s="0" t="n">
        <v>98.347</v>
      </c>
      <c r="H5562" s="0" t="n">
        <v>4.360555</v>
      </c>
      <c r="J5562" s="224" t="n">
        <f aca="false">ROUND(D5562/10000,0)</f>
        <v>2018</v>
      </c>
      <c r="K5562" s="224" t="n">
        <f aca="false">ROUND((D5562-J5562*10000)/100,0)</f>
        <v>7</v>
      </c>
      <c r="L5562" s="224" t="n">
        <f aca="false">D5562-J5562*10000-K5562*100</f>
        <v>9</v>
      </c>
      <c r="M5562" s="325" t="n">
        <f aca="false">DATE(J5562,K5562,L5562)</f>
        <v>43290</v>
      </c>
      <c r="N5562" s="222" t="n">
        <f aca="false">M5562+E5562</f>
        <v>43290.4914814815</v>
      </c>
      <c r="O5562" s="0" t="n">
        <v>98.347</v>
      </c>
      <c r="P5562" s="0" t="n">
        <v>4.360555</v>
      </c>
      <c r="Q5562" s="0" t="s">
        <v>290</v>
      </c>
    </row>
    <row r="5563" customFormat="false" ht="15" hidden="false" customHeight="false" outlineLevel="0" collapsed="false">
      <c r="A5563" s="0" t="s">
        <v>3461</v>
      </c>
      <c r="B5563" s="0" t="s">
        <v>290</v>
      </c>
      <c r="C5563" s="0" t="s">
        <v>325</v>
      </c>
      <c r="D5563" s="0" t="n">
        <v>20180709</v>
      </c>
      <c r="E5563" s="0" t="s">
        <v>3498</v>
      </c>
      <c r="F5563" s="0" t="n">
        <v>47000</v>
      </c>
      <c r="G5563" s="0" t="n">
        <v>96.437</v>
      </c>
      <c r="H5563" s="0" t="n">
        <v>4.609843</v>
      </c>
      <c r="J5563" s="224" t="n">
        <f aca="false">ROUND(D5563/10000,0)</f>
        <v>2018</v>
      </c>
      <c r="K5563" s="224" t="n">
        <f aca="false">ROUND((D5563-J5563*10000)/100,0)</f>
        <v>7</v>
      </c>
      <c r="L5563" s="224" t="n">
        <f aca="false">D5563-J5563*10000-K5563*100</f>
        <v>9</v>
      </c>
      <c r="M5563" s="325" t="n">
        <f aca="false">DATE(J5563,K5563,L5563)</f>
        <v>43290</v>
      </c>
      <c r="N5563" s="222" t="n">
        <f aca="false">M5563+E5563</f>
        <v>43290.5047685185</v>
      </c>
      <c r="O5563" s="0" t="n">
        <v>96.437</v>
      </c>
      <c r="P5563" s="0" t="n">
        <v>4.609843</v>
      </c>
      <c r="Q5563" s="0" t="s">
        <v>290</v>
      </c>
    </row>
    <row r="5564" customFormat="false" ht="15" hidden="false" customHeight="false" outlineLevel="0" collapsed="false">
      <c r="A5564" s="0" t="s">
        <v>3461</v>
      </c>
      <c r="B5564" s="0" t="s">
        <v>290</v>
      </c>
      <c r="C5564" s="0" t="s">
        <v>325</v>
      </c>
      <c r="D5564" s="0" t="n">
        <v>20180709</v>
      </c>
      <c r="E5564" s="0" t="s">
        <v>3498</v>
      </c>
      <c r="F5564" s="0" t="n">
        <v>47000</v>
      </c>
      <c r="G5564" s="0" t="n">
        <v>96.537</v>
      </c>
      <c r="H5564" s="0" t="n">
        <v>4.596646</v>
      </c>
      <c r="J5564" s="224" t="n">
        <f aca="false">ROUND(D5564/10000,0)</f>
        <v>2018</v>
      </c>
      <c r="K5564" s="224" t="n">
        <f aca="false">ROUND((D5564-J5564*10000)/100,0)</f>
        <v>7</v>
      </c>
      <c r="L5564" s="224" t="n">
        <f aca="false">D5564-J5564*10000-K5564*100</f>
        <v>9</v>
      </c>
      <c r="M5564" s="325" t="n">
        <f aca="false">DATE(J5564,K5564,L5564)</f>
        <v>43290</v>
      </c>
      <c r="N5564" s="222" t="n">
        <f aca="false">M5564+E5564</f>
        <v>43290.5047685185</v>
      </c>
      <c r="O5564" s="0" t="n">
        <v>96.537</v>
      </c>
      <c r="P5564" s="0" t="n">
        <v>4.596646</v>
      </c>
      <c r="Q5564" s="0" t="s">
        <v>290</v>
      </c>
    </row>
    <row r="5565" customFormat="false" ht="15" hidden="false" customHeight="false" outlineLevel="0" collapsed="false">
      <c r="A5565" s="0" t="s">
        <v>3461</v>
      </c>
      <c r="B5565" s="0" t="s">
        <v>290</v>
      </c>
      <c r="C5565" s="0" t="s">
        <v>325</v>
      </c>
      <c r="D5565" s="0" t="n">
        <v>20180709</v>
      </c>
      <c r="E5565" s="0" t="s">
        <v>3498</v>
      </c>
      <c r="F5565" s="0" t="n">
        <v>47000</v>
      </c>
      <c r="G5565" s="0" t="n">
        <v>96.437</v>
      </c>
      <c r="H5565" s="0" t="n">
        <v>4.609843</v>
      </c>
      <c r="J5565" s="224" t="n">
        <f aca="false">ROUND(D5565/10000,0)</f>
        <v>2018</v>
      </c>
      <c r="K5565" s="224" t="n">
        <f aca="false">ROUND((D5565-J5565*10000)/100,0)</f>
        <v>7</v>
      </c>
      <c r="L5565" s="224" t="n">
        <f aca="false">D5565-J5565*10000-K5565*100</f>
        <v>9</v>
      </c>
      <c r="M5565" s="325" t="n">
        <f aca="false">DATE(J5565,K5565,L5565)</f>
        <v>43290</v>
      </c>
      <c r="N5565" s="222" t="n">
        <f aca="false">M5565+E5565</f>
        <v>43290.5047685185</v>
      </c>
      <c r="O5565" s="0" t="n">
        <v>96.437</v>
      </c>
      <c r="P5565" s="0" t="n">
        <v>4.609843</v>
      </c>
      <c r="Q5565" s="0" t="s">
        <v>290</v>
      </c>
    </row>
    <row r="5566" customFormat="false" ht="15" hidden="false" customHeight="false" outlineLevel="0" collapsed="false">
      <c r="A5566" s="0" t="s">
        <v>3461</v>
      </c>
      <c r="B5566" s="0" t="s">
        <v>290</v>
      </c>
      <c r="C5566" s="0" t="s">
        <v>325</v>
      </c>
      <c r="D5566" s="0" t="n">
        <v>20180709</v>
      </c>
      <c r="E5566" s="0" t="s">
        <v>3499</v>
      </c>
      <c r="F5566" s="0" t="n">
        <v>120000</v>
      </c>
      <c r="G5566" s="0" t="n">
        <v>96.261</v>
      </c>
      <c r="H5566" s="0" t="n">
        <v>4.633108</v>
      </c>
      <c r="J5566" s="224" t="n">
        <f aca="false">ROUND(D5566/10000,0)</f>
        <v>2018</v>
      </c>
      <c r="K5566" s="224" t="n">
        <f aca="false">ROUND((D5566-J5566*10000)/100,0)</f>
        <v>7</v>
      </c>
      <c r="L5566" s="224" t="n">
        <f aca="false">D5566-J5566*10000-K5566*100</f>
        <v>9</v>
      </c>
      <c r="M5566" s="325" t="n">
        <f aca="false">DATE(J5566,K5566,L5566)</f>
        <v>43290</v>
      </c>
      <c r="N5566" s="222" t="n">
        <f aca="false">M5566+E5566</f>
        <v>43290.5570023148</v>
      </c>
      <c r="O5566" s="0" t="n">
        <v>96.261</v>
      </c>
      <c r="P5566" s="0" t="n">
        <v>4.633108</v>
      </c>
      <c r="Q5566" s="0" t="s">
        <v>290</v>
      </c>
    </row>
    <row r="5567" customFormat="false" ht="15" hidden="false" customHeight="false" outlineLevel="0" collapsed="false">
      <c r="A5567" s="0" t="s">
        <v>3461</v>
      </c>
      <c r="B5567" s="0" t="s">
        <v>290</v>
      </c>
      <c r="C5567" s="0" t="s">
        <v>325</v>
      </c>
      <c r="D5567" s="0" t="n">
        <v>20180709</v>
      </c>
      <c r="E5567" s="0" t="s">
        <v>3021</v>
      </c>
      <c r="F5567" s="0" t="n">
        <v>20000</v>
      </c>
      <c r="G5567" s="0" t="n">
        <v>97.761</v>
      </c>
      <c r="H5567" s="0" t="n">
        <v>4.436424</v>
      </c>
      <c r="J5567" s="224" t="n">
        <f aca="false">ROUND(D5567/10000,0)</f>
        <v>2018</v>
      </c>
      <c r="K5567" s="224" t="n">
        <f aca="false">ROUND((D5567-J5567*10000)/100,0)</f>
        <v>7</v>
      </c>
      <c r="L5567" s="224" t="n">
        <f aca="false">D5567-J5567*10000-K5567*100</f>
        <v>9</v>
      </c>
      <c r="M5567" s="325" t="n">
        <f aca="false">DATE(J5567,K5567,L5567)</f>
        <v>43290</v>
      </c>
      <c r="N5567" s="222" t="n">
        <f aca="false">M5567+E5567</f>
        <v>43290.5604976852</v>
      </c>
      <c r="O5567" s="0" t="n">
        <v>97.761</v>
      </c>
      <c r="P5567" s="0" t="n">
        <v>4.436424</v>
      </c>
      <c r="Q5567" s="0" t="s">
        <v>290</v>
      </c>
    </row>
    <row r="5568" customFormat="false" ht="15" hidden="false" customHeight="false" outlineLevel="0" collapsed="false">
      <c r="A5568" s="0" t="s">
        <v>3461</v>
      </c>
      <c r="B5568" s="0" t="s">
        <v>290</v>
      </c>
      <c r="C5568" s="0" t="s">
        <v>325</v>
      </c>
      <c r="D5568" s="0" t="n">
        <v>20180709</v>
      </c>
      <c r="E5568" s="0" t="s">
        <v>3500</v>
      </c>
      <c r="F5568" s="0" t="n">
        <v>192000</v>
      </c>
      <c r="G5568" s="0" t="n">
        <v>96.141</v>
      </c>
      <c r="H5568" s="0" t="n">
        <v>4.648999</v>
      </c>
      <c r="J5568" s="224" t="n">
        <f aca="false">ROUND(D5568/10000,0)</f>
        <v>2018</v>
      </c>
      <c r="K5568" s="224" t="n">
        <f aca="false">ROUND((D5568-J5568*10000)/100,0)</f>
        <v>7</v>
      </c>
      <c r="L5568" s="224" t="n">
        <f aca="false">D5568-J5568*10000-K5568*100</f>
        <v>9</v>
      </c>
      <c r="M5568" s="325" t="n">
        <f aca="false">DATE(J5568,K5568,L5568)</f>
        <v>43290</v>
      </c>
      <c r="N5568" s="222" t="n">
        <f aca="false">M5568+E5568</f>
        <v>43290.6191087963</v>
      </c>
      <c r="O5568" s="0" t="n">
        <v>96.141</v>
      </c>
      <c r="P5568" s="0" t="n">
        <v>4.648999</v>
      </c>
      <c r="Q5568" s="0" t="s">
        <v>290</v>
      </c>
    </row>
    <row r="5569" customFormat="false" ht="15" hidden="false" customHeight="false" outlineLevel="0" collapsed="false">
      <c r="A5569" s="0" t="s">
        <v>3461</v>
      </c>
      <c r="B5569" s="0" t="s">
        <v>290</v>
      </c>
      <c r="C5569" s="0" t="s">
        <v>325</v>
      </c>
      <c r="D5569" s="0" t="n">
        <v>20180709</v>
      </c>
      <c r="E5569" s="0" t="s">
        <v>3501</v>
      </c>
      <c r="F5569" s="0" t="n">
        <v>10000</v>
      </c>
      <c r="G5569" s="0" t="n">
        <v>96.567</v>
      </c>
      <c r="H5569" s="0" t="n">
        <v>4.592691</v>
      </c>
      <c r="J5569" s="224" t="n">
        <f aca="false">ROUND(D5569/10000,0)</f>
        <v>2018</v>
      </c>
      <c r="K5569" s="224" t="n">
        <f aca="false">ROUND((D5569-J5569*10000)/100,0)</f>
        <v>7</v>
      </c>
      <c r="L5569" s="224" t="n">
        <f aca="false">D5569-J5569*10000-K5569*100</f>
        <v>9</v>
      </c>
      <c r="M5569" s="325" t="n">
        <f aca="false">DATE(J5569,K5569,L5569)</f>
        <v>43290</v>
      </c>
      <c r="N5569" s="222" t="n">
        <f aca="false">M5569+E5569</f>
        <v>43290.6266782407</v>
      </c>
      <c r="O5569" s="0" t="n">
        <v>96.567</v>
      </c>
      <c r="P5569" s="0" t="n">
        <v>4.592691</v>
      </c>
      <c r="Q5569" s="0" t="s">
        <v>290</v>
      </c>
    </row>
    <row r="5570" customFormat="false" ht="15" hidden="false" customHeight="false" outlineLevel="0" collapsed="false">
      <c r="A5570" s="0" t="s">
        <v>3461</v>
      </c>
      <c r="B5570" s="0" t="s">
        <v>290</v>
      </c>
      <c r="C5570" s="0" t="s">
        <v>325</v>
      </c>
      <c r="D5570" s="0" t="n">
        <v>20180709</v>
      </c>
      <c r="E5570" s="0" t="s">
        <v>3501</v>
      </c>
      <c r="F5570" s="0" t="n">
        <v>10000</v>
      </c>
      <c r="G5570" s="0" t="n">
        <v>96.567</v>
      </c>
      <c r="H5570" s="0" t="n">
        <v>4.592691</v>
      </c>
      <c r="J5570" s="224" t="n">
        <f aca="false">ROUND(D5570/10000,0)</f>
        <v>2018</v>
      </c>
      <c r="K5570" s="224" t="n">
        <f aca="false">ROUND((D5570-J5570*10000)/100,0)</f>
        <v>7</v>
      </c>
      <c r="L5570" s="224" t="n">
        <f aca="false">D5570-J5570*10000-K5570*100</f>
        <v>9</v>
      </c>
      <c r="M5570" s="325" t="n">
        <f aca="false">DATE(J5570,K5570,L5570)</f>
        <v>43290</v>
      </c>
      <c r="N5570" s="222" t="n">
        <f aca="false">M5570+E5570</f>
        <v>43290.6266782407</v>
      </c>
      <c r="O5570" s="0" t="n">
        <v>96.567</v>
      </c>
      <c r="P5570" s="0" t="n">
        <v>4.592691</v>
      </c>
      <c r="Q5570" s="0" t="s">
        <v>290</v>
      </c>
    </row>
    <row r="5571" customFormat="false" ht="15" hidden="false" customHeight="false" outlineLevel="0" collapsed="false">
      <c r="A5571" s="0" t="s">
        <v>3461</v>
      </c>
      <c r="B5571" s="0" t="s">
        <v>290</v>
      </c>
      <c r="C5571" s="0" t="s">
        <v>325</v>
      </c>
      <c r="D5571" s="0" t="n">
        <v>20180709</v>
      </c>
      <c r="E5571" s="0" t="s">
        <v>3502</v>
      </c>
      <c r="F5571" s="0" t="n">
        <v>50000</v>
      </c>
      <c r="G5571" s="0" t="n">
        <v>97.761</v>
      </c>
      <c r="H5571" s="0" t="n">
        <v>4.436424</v>
      </c>
      <c r="J5571" s="224" t="n">
        <f aca="false">ROUND(D5571/10000,0)</f>
        <v>2018</v>
      </c>
      <c r="K5571" s="224" t="n">
        <f aca="false">ROUND((D5571-J5571*10000)/100,0)</f>
        <v>7</v>
      </c>
      <c r="L5571" s="224" t="n">
        <f aca="false">D5571-J5571*10000-K5571*100</f>
        <v>9</v>
      </c>
      <c r="M5571" s="325" t="n">
        <f aca="false">DATE(J5571,K5571,L5571)</f>
        <v>43290</v>
      </c>
      <c r="N5571" s="222" t="n">
        <f aca="false">M5571+E5571</f>
        <v>43290.6681134259</v>
      </c>
      <c r="O5571" s="0" t="n">
        <v>97.761</v>
      </c>
      <c r="P5571" s="0" t="n">
        <v>4.436424</v>
      </c>
      <c r="Q5571" s="0" t="s">
        <v>290</v>
      </c>
    </row>
    <row r="5572" customFormat="false" ht="15" hidden="false" customHeight="false" outlineLevel="0" collapsed="false">
      <c r="A5572" s="0" t="s">
        <v>3461</v>
      </c>
      <c r="B5572" s="0" t="s">
        <v>290</v>
      </c>
      <c r="C5572" s="0" t="s">
        <v>325</v>
      </c>
      <c r="D5572" s="0" t="n">
        <v>20180710</v>
      </c>
      <c r="E5572" s="0" t="s">
        <v>3503</v>
      </c>
      <c r="F5572" s="0" t="n">
        <v>50000</v>
      </c>
      <c r="G5572" s="0" t="n">
        <v>96.503906</v>
      </c>
      <c r="H5572" s="0" t="n">
        <v>4.601122</v>
      </c>
      <c r="J5572" s="224" t="n">
        <f aca="false">ROUND(D5572/10000,0)</f>
        <v>2018</v>
      </c>
      <c r="K5572" s="224" t="n">
        <f aca="false">ROUND((D5572-J5572*10000)/100,0)</f>
        <v>7</v>
      </c>
      <c r="L5572" s="224" t="n">
        <f aca="false">D5572-J5572*10000-K5572*100</f>
        <v>10</v>
      </c>
      <c r="M5572" s="325" t="n">
        <f aca="false">DATE(J5572,K5572,L5572)</f>
        <v>43291</v>
      </c>
      <c r="N5572" s="222" t="n">
        <f aca="false">M5572+E5572</f>
        <v>43291.3698032407</v>
      </c>
      <c r="O5572" s="0" t="n">
        <v>96.503906</v>
      </c>
      <c r="P5572" s="0" t="n">
        <v>4.601122</v>
      </c>
      <c r="Q5572" s="0" t="s">
        <v>290</v>
      </c>
    </row>
    <row r="5573" customFormat="false" ht="15" hidden="false" customHeight="false" outlineLevel="0" collapsed="false">
      <c r="A5573" s="0" t="s">
        <v>3461</v>
      </c>
      <c r="B5573" s="0" t="s">
        <v>290</v>
      </c>
      <c r="C5573" s="0" t="s">
        <v>325</v>
      </c>
      <c r="D5573" s="0" t="n">
        <v>20180710</v>
      </c>
      <c r="E5573" s="0" t="s">
        <v>3043</v>
      </c>
      <c r="F5573" s="0" t="n">
        <v>5000</v>
      </c>
      <c r="G5573" s="0" t="n">
        <v>96.293</v>
      </c>
      <c r="H5573" s="0" t="n">
        <v>4.628991</v>
      </c>
      <c r="J5573" s="224" t="n">
        <f aca="false">ROUND(D5573/10000,0)</f>
        <v>2018</v>
      </c>
      <c r="K5573" s="224" t="n">
        <f aca="false">ROUND((D5573-J5573*10000)/100,0)</f>
        <v>7</v>
      </c>
      <c r="L5573" s="224" t="n">
        <f aca="false">D5573-J5573*10000-K5573*100</f>
        <v>10</v>
      </c>
      <c r="M5573" s="325" t="n">
        <f aca="false">DATE(J5573,K5573,L5573)</f>
        <v>43291</v>
      </c>
      <c r="N5573" s="222" t="n">
        <f aca="false">M5573+E5573</f>
        <v>43291.3997453704</v>
      </c>
      <c r="O5573" s="0" t="n">
        <v>96.293</v>
      </c>
      <c r="P5573" s="0" t="n">
        <v>4.628991</v>
      </c>
      <c r="Q5573" s="0" t="s">
        <v>290</v>
      </c>
    </row>
    <row r="5574" customFormat="false" ht="15" hidden="false" customHeight="false" outlineLevel="0" collapsed="false">
      <c r="A5574" s="0" t="s">
        <v>3461</v>
      </c>
      <c r="B5574" s="0" t="s">
        <v>290</v>
      </c>
      <c r="C5574" s="0" t="s">
        <v>325</v>
      </c>
      <c r="D5574" s="0" t="n">
        <v>20180710</v>
      </c>
      <c r="E5574" s="0" t="s">
        <v>3504</v>
      </c>
      <c r="F5574" s="0" t="n">
        <v>5000</v>
      </c>
      <c r="G5574" s="0" t="n">
        <v>96.293</v>
      </c>
      <c r="H5574" s="0" t="n">
        <v>4.628991</v>
      </c>
      <c r="J5574" s="224" t="n">
        <f aca="false">ROUND(D5574/10000,0)</f>
        <v>2018</v>
      </c>
      <c r="K5574" s="224" t="n">
        <f aca="false">ROUND((D5574-J5574*10000)/100,0)</f>
        <v>7</v>
      </c>
      <c r="L5574" s="224" t="n">
        <f aca="false">D5574-J5574*10000-K5574*100</f>
        <v>10</v>
      </c>
      <c r="M5574" s="325" t="n">
        <f aca="false">DATE(J5574,K5574,L5574)</f>
        <v>43291</v>
      </c>
      <c r="N5574" s="222" t="n">
        <f aca="false">M5574+E5574</f>
        <v>43291.3997569445</v>
      </c>
      <c r="O5574" s="0" t="n">
        <v>96.293</v>
      </c>
      <c r="P5574" s="0" t="n">
        <v>4.628991</v>
      </c>
      <c r="Q5574" s="0" t="s">
        <v>290</v>
      </c>
    </row>
    <row r="5575" customFormat="false" ht="15" hidden="false" customHeight="false" outlineLevel="0" collapsed="false">
      <c r="A5575" s="0" t="s">
        <v>3461</v>
      </c>
      <c r="B5575" s="0" t="s">
        <v>290</v>
      </c>
      <c r="C5575" s="0" t="s">
        <v>325</v>
      </c>
      <c r="D5575" s="0" t="n">
        <v>20180710</v>
      </c>
      <c r="E5575" s="0" t="s">
        <v>3505</v>
      </c>
      <c r="F5575" s="0" t="n">
        <v>1675000</v>
      </c>
      <c r="G5575" s="0" t="n">
        <v>96.308</v>
      </c>
      <c r="H5575" s="0" t="n">
        <v>4.627006</v>
      </c>
      <c r="J5575" s="224" t="n">
        <f aca="false">ROUND(D5575/10000,0)</f>
        <v>2018</v>
      </c>
      <c r="K5575" s="224" t="n">
        <f aca="false">ROUND((D5575-J5575*10000)/100,0)</f>
        <v>7</v>
      </c>
      <c r="L5575" s="224" t="n">
        <f aca="false">D5575-J5575*10000-K5575*100</f>
        <v>10</v>
      </c>
      <c r="M5575" s="325" t="n">
        <f aca="false">DATE(J5575,K5575,L5575)</f>
        <v>43291</v>
      </c>
      <c r="N5575" s="222" t="n">
        <f aca="false">M5575+E5575</f>
        <v>43291.4005787037</v>
      </c>
      <c r="O5575" s="0" t="n">
        <v>96.308</v>
      </c>
      <c r="P5575" s="0" t="n">
        <v>4.627006</v>
      </c>
      <c r="Q5575" s="0" t="s">
        <v>290</v>
      </c>
    </row>
    <row r="5576" customFormat="false" ht="15" hidden="false" customHeight="false" outlineLevel="0" collapsed="false">
      <c r="A5576" s="0" t="s">
        <v>3461</v>
      </c>
      <c r="B5576" s="0" t="s">
        <v>290</v>
      </c>
      <c r="C5576" s="0" t="s">
        <v>325</v>
      </c>
      <c r="D5576" s="0" t="n">
        <v>20180710</v>
      </c>
      <c r="E5576" s="0" t="s">
        <v>3473</v>
      </c>
      <c r="F5576" s="0" t="n">
        <v>2000</v>
      </c>
      <c r="G5576" s="0" t="n">
        <v>96.461</v>
      </c>
      <c r="H5576" s="0" t="n">
        <v>4.606786</v>
      </c>
      <c r="J5576" s="224" t="n">
        <f aca="false">ROUND(D5576/10000,0)</f>
        <v>2018</v>
      </c>
      <c r="K5576" s="224" t="n">
        <f aca="false">ROUND((D5576-J5576*10000)/100,0)</f>
        <v>7</v>
      </c>
      <c r="L5576" s="224" t="n">
        <f aca="false">D5576-J5576*10000-K5576*100</f>
        <v>10</v>
      </c>
      <c r="M5576" s="325" t="n">
        <f aca="false">DATE(J5576,K5576,L5576)</f>
        <v>43291</v>
      </c>
      <c r="N5576" s="222" t="n">
        <f aca="false">M5576+E5576</f>
        <v>43291.4778587963</v>
      </c>
      <c r="O5576" s="0" t="n">
        <v>96.461</v>
      </c>
      <c r="P5576" s="0" t="n">
        <v>4.606786</v>
      </c>
      <c r="Q5576" s="0" t="s">
        <v>290</v>
      </c>
    </row>
    <row r="5577" customFormat="false" ht="15" hidden="false" customHeight="false" outlineLevel="0" collapsed="false">
      <c r="A5577" s="0" t="s">
        <v>3461</v>
      </c>
      <c r="B5577" s="0" t="s">
        <v>290</v>
      </c>
      <c r="C5577" s="0" t="s">
        <v>325</v>
      </c>
      <c r="D5577" s="0" t="n">
        <v>20180710</v>
      </c>
      <c r="E5577" s="0" t="s">
        <v>3473</v>
      </c>
      <c r="F5577" s="0" t="n">
        <v>18000</v>
      </c>
      <c r="G5577" s="0" t="n">
        <v>96.724</v>
      </c>
      <c r="H5577" s="0" t="n">
        <v>4.572116</v>
      </c>
      <c r="J5577" s="224" t="n">
        <f aca="false">ROUND(D5577/10000,0)</f>
        <v>2018</v>
      </c>
      <c r="K5577" s="224" t="n">
        <f aca="false">ROUND((D5577-J5577*10000)/100,0)</f>
        <v>7</v>
      </c>
      <c r="L5577" s="224" t="n">
        <f aca="false">D5577-J5577*10000-K5577*100</f>
        <v>10</v>
      </c>
      <c r="M5577" s="325" t="n">
        <f aca="false">DATE(J5577,K5577,L5577)</f>
        <v>43291</v>
      </c>
      <c r="N5577" s="222" t="n">
        <f aca="false">M5577+E5577</f>
        <v>43291.4778587963</v>
      </c>
      <c r="O5577" s="0" t="n">
        <v>96.724</v>
      </c>
      <c r="P5577" s="0" t="n">
        <v>4.572116</v>
      </c>
      <c r="Q5577" s="0" t="s">
        <v>290</v>
      </c>
    </row>
    <row r="5578" customFormat="false" ht="15" hidden="false" customHeight="false" outlineLevel="0" collapsed="false">
      <c r="A5578" s="0" t="s">
        <v>3461</v>
      </c>
      <c r="B5578" s="0" t="s">
        <v>290</v>
      </c>
      <c r="C5578" s="0" t="s">
        <v>325</v>
      </c>
      <c r="D5578" s="0" t="n">
        <v>20180710</v>
      </c>
      <c r="E5578" s="0" t="s">
        <v>3473</v>
      </c>
      <c r="F5578" s="0" t="n">
        <v>20000</v>
      </c>
      <c r="G5578" s="0" t="n">
        <v>96.697</v>
      </c>
      <c r="H5578" s="0" t="n">
        <v>4.57567</v>
      </c>
      <c r="J5578" s="224" t="n">
        <f aca="false">ROUND(D5578/10000,0)</f>
        <v>2018</v>
      </c>
      <c r="K5578" s="224" t="n">
        <f aca="false">ROUND((D5578-J5578*10000)/100,0)</f>
        <v>7</v>
      </c>
      <c r="L5578" s="224" t="n">
        <f aca="false">D5578-J5578*10000-K5578*100</f>
        <v>10</v>
      </c>
      <c r="M5578" s="325" t="n">
        <f aca="false">DATE(J5578,K5578,L5578)</f>
        <v>43291</v>
      </c>
      <c r="N5578" s="222" t="n">
        <f aca="false">M5578+E5578</f>
        <v>43291.4778587963</v>
      </c>
      <c r="O5578" s="0" t="n">
        <v>96.697</v>
      </c>
      <c r="P5578" s="0" t="n">
        <v>4.57567</v>
      </c>
      <c r="Q5578" s="0" t="s">
        <v>290</v>
      </c>
    </row>
    <row r="5579" customFormat="false" ht="15" hidden="false" customHeight="false" outlineLevel="0" collapsed="false">
      <c r="A5579" s="0" t="s">
        <v>3461</v>
      </c>
      <c r="B5579" s="0" t="s">
        <v>290</v>
      </c>
      <c r="C5579" s="0" t="s">
        <v>325</v>
      </c>
      <c r="D5579" s="0" t="n">
        <v>20180710</v>
      </c>
      <c r="E5579" s="0" t="s">
        <v>3506</v>
      </c>
      <c r="F5579" s="0" t="n">
        <v>20000</v>
      </c>
      <c r="G5579" s="0" t="n">
        <v>96.697</v>
      </c>
      <c r="H5579" s="0" t="n">
        <v>4.57567</v>
      </c>
      <c r="J5579" s="224" t="n">
        <f aca="false">ROUND(D5579/10000,0)</f>
        <v>2018</v>
      </c>
      <c r="K5579" s="224" t="n">
        <f aca="false">ROUND((D5579-J5579*10000)/100,0)</f>
        <v>7</v>
      </c>
      <c r="L5579" s="224" t="n">
        <f aca="false">D5579-J5579*10000-K5579*100</f>
        <v>10</v>
      </c>
      <c r="M5579" s="325" t="n">
        <f aca="false">DATE(J5579,K5579,L5579)</f>
        <v>43291</v>
      </c>
      <c r="N5579" s="222" t="n">
        <f aca="false">M5579+E5579</f>
        <v>43291.4782638889</v>
      </c>
      <c r="O5579" s="0" t="n">
        <v>96.697</v>
      </c>
      <c r="P5579" s="0" t="n">
        <v>4.57567</v>
      </c>
      <c r="Q5579" s="0" t="s">
        <v>290</v>
      </c>
    </row>
    <row r="5580" customFormat="false" ht="15" hidden="false" customHeight="false" outlineLevel="0" collapsed="false">
      <c r="A5580" s="0" t="s">
        <v>3461</v>
      </c>
      <c r="B5580" s="0" t="s">
        <v>290</v>
      </c>
      <c r="C5580" s="0" t="s">
        <v>325</v>
      </c>
      <c r="D5580" s="0" t="n">
        <v>20180710</v>
      </c>
      <c r="E5580" s="0" t="s">
        <v>3507</v>
      </c>
      <c r="F5580" s="0" t="n">
        <v>14000</v>
      </c>
      <c r="G5580" s="0" t="n">
        <v>96.077</v>
      </c>
      <c r="H5580" s="0" t="n">
        <v>4.657608</v>
      </c>
      <c r="J5580" s="224" t="n">
        <f aca="false">ROUND(D5580/10000,0)</f>
        <v>2018</v>
      </c>
      <c r="K5580" s="224" t="n">
        <f aca="false">ROUND((D5580-J5580*10000)/100,0)</f>
        <v>7</v>
      </c>
      <c r="L5580" s="224" t="n">
        <f aca="false">D5580-J5580*10000-K5580*100</f>
        <v>10</v>
      </c>
      <c r="M5580" s="325" t="n">
        <f aca="false">DATE(J5580,K5580,L5580)</f>
        <v>43291</v>
      </c>
      <c r="N5580" s="222" t="n">
        <f aca="false">M5580+E5580</f>
        <v>43291.5798611111</v>
      </c>
      <c r="O5580" s="0" t="n">
        <v>96.077</v>
      </c>
      <c r="P5580" s="0" t="n">
        <v>4.657608</v>
      </c>
      <c r="Q5580" s="0" t="s">
        <v>290</v>
      </c>
    </row>
    <row r="5581" customFormat="false" ht="15" hidden="false" customHeight="false" outlineLevel="0" collapsed="false">
      <c r="A5581" s="0" t="s">
        <v>3461</v>
      </c>
      <c r="B5581" s="0" t="s">
        <v>290</v>
      </c>
      <c r="C5581" s="0" t="s">
        <v>325</v>
      </c>
      <c r="D5581" s="0" t="n">
        <v>20180710</v>
      </c>
      <c r="E5581" s="0" t="s">
        <v>3452</v>
      </c>
      <c r="F5581" s="0" t="n">
        <v>5000000</v>
      </c>
      <c r="G5581" s="0" t="n">
        <v>95.781</v>
      </c>
      <c r="H5581" s="0" t="n">
        <v>4.696948</v>
      </c>
      <c r="J5581" s="224" t="n">
        <f aca="false">ROUND(D5581/10000,0)</f>
        <v>2018</v>
      </c>
      <c r="K5581" s="224" t="n">
        <f aca="false">ROUND((D5581-J5581*10000)/100,0)</f>
        <v>7</v>
      </c>
      <c r="L5581" s="224" t="n">
        <f aca="false">D5581-J5581*10000-K5581*100</f>
        <v>10</v>
      </c>
      <c r="M5581" s="325" t="n">
        <f aca="false">DATE(J5581,K5581,L5581)</f>
        <v>43291</v>
      </c>
      <c r="N5581" s="222" t="n">
        <f aca="false">M5581+E5581</f>
        <v>43291.6326157407</v>
      </c>
      <c r="O5581" s="0" t="n">
        <v>95.781</v>
      </c>
      <c r="P5581" s="0" t="n">
        <v>4.696948</v>
      </c>
      <c r="Q5581" s="0" t="s">
        <v>290</v>
      </c>
    </row>
    <row r="5582" customFormat="false" ht="15" hidden="false" customHeight="false" outlineLevel="0" collapsed="false">
      <c r="A5582" s="0" t="s">
        <v>3461</v>
      </c>
      <c r="B5582" s="0" t="s">
        <v>290</v>
      </c>
      <c r="C5582" s="0" t="s">
        <v>325</v>
      </c>
      <c r="D5582" s="0" t="n">
        <v>20180710</v>
      </c>
      <c r="E5582" s="0" t="s">
        <v>1143</v>
      </c>
      <c r="F5582" s="0" t="n">
        <v>20000</v>
      </c>
      <c r="G5582" s="0" t="n">
        <v>98.887</v>
      </c>
      <c r="H5582" s="0" t="n">
        <v>4.291151</v>
      </c>
      <c r="J5582" s="224" t="n">
        <f aca="false">ROUND(D5582/10000,0)</f>
        <v>2018</v>
      </c>
      <c r="K5582" s="224" t="n">
        <f aca="false">ROUND((D5582-J5582*10000)/100,0)</f>
        <v>7</v>
      </c>
      <c r="L5582" s="224" t="n">
        <f aca="false">D5582-J5582*10000-K5582*100</f>
        <v>10</v>
      </c>
      <c r="M5582" s="325" t="n">
        <f aca="false">DATE(J5582,K5582,L5582)</f>
        <v>43291</v>
      </c>
      <c r="N5582" s="222" t="n">
        <f aca="false">M5582+E5582</f>
        <v>43291.6557638889</v>
      </c>
      <c r="O5582" s="0" t="n">
        <v>98.887</v>
      </c>
      <c r="P5582" s="0" t="n">
        <v>4.291151</v>
      </c>
      <c r="Q5582" s="0" t="s">
        <v>290</v>
      </c>
    </row>
    <row r="5583" customFormat="false" ht="15" hidden="false" customHeight="false" outlineLevel="0" collapsed="false">
      <c r="A5583" s="0" t="s">
        <v>3461</v>
      </c>
      <c r="B5583" s="0" t="s">
        <v>290</v>
      </c>
      <c r="C5583" s="0" t="s">
        <v>325</v>
      </c>
      <c r="D5583" s="0" t="n">
        <v>20180710</v>
      </c>
      <c r="E5583" s="0" t="s">
        <v>1144</v>
      </c>
      <c r="F5583" s="0" t="n">
        <v>20000</v>
      </c>
      <c r="G5583" s="0" t="n">
        <v>97.537</v>
      </c>
      <c r="H5583" s="0" t="n">
        <v>4.465646</v>
      </c>
      <c r="J5583" s="224" t="n">
        <f aca="false">ROUND(D5583/10000,0)</f>
        <v>2018</v>
      </c>
      <c r="K5583" s="224" t="n">
        <f aca="false">ROUND((D5583-J5583*10000)/100,0)</f>
        <v>7</v>
      </c>
      <c r="L5583" s="224" t="n">
        <f aca="false">D5583-J5583*10000-K5583*100</f>
        <v>10</v>
      </c>
      <c r="M5583" s="325" t="n">
        <f aca="false">DATE(J5583,K5583,L5583)</f>
        <v>43291</v>
      </c>
      <c r="N5583" s="222" t="n">
        <f aca="false">M5583+E5583</f>
        <v>43291.655775463</v>
      </c>
      <c r="O5583" s="0" t="n">
        <v>97.537</v>
      </c>
      <c r="P5583" s="0" t="n">
        <v>4.465646</v>
      </c>
      <c r="Q5583" s="0" t="s">
        <v>290</v>
      </c>
    </row>
    <row r="5584" customFormat="false" ht="15" hidden="false" customHeight="false" outlineLevel="0" collapsed="false">
      <c r="A5584" s="0" t="s">
        <v>3461</v>
      </c>
      <c r="B5584" s="0" t="s">
        <v>290</v>
      </c>
      <c r="C5584" s="0" t="s">
        <v>325</v>
      </c>
      <c r="D5584" s="0" t="n">
        <v>20180710</v>
      </c>
      <c r="E5584" s="0" t="s">
        <v>3508</v>
      </c>
      <c r="F5584" s="0" t="n">
        <v>20000</v>
      </c>
      <c r="G5584" s="0" t="n">
        <v>96.52</v>
      </c>
      <c r="H5584" s="0" t="n">
        <v>4.598998</v>
      </c>
      <c r="J5584" s="224" t="n">
        <f aca="false">ROUND(D5584/10000,0)</f>
        <v>2018</v>
      </c>
      <c r="K5584" s="224" t="n">
        <f aca="false">ROUND((D5584-J5584*10000)/100,0)</f>
        <v>7</v>
      </c>
      <c r="L5584" s="224" t="n">
        <f aca="false">D5584-J5584*10000-K5584*100</f>
        <v>10</v>
      </c>
      <c r="M5584" s="325" t="n">
        <f aca="false">DATE(J5584,K5584,L5584)</f>
        <v>43291</v>
      </c>
      <c r="N5584" s="222" t="n">
        <f aca="false">M5584+E5584</f>
        <v>43291.6580671296</v>
      </c>
      <c r="O5584" s="0" t="n">
        <v>96.52</v>
      </c>
      <c r="P5584" s="0" t="n">
        <v>4.598998</v>
      </c>
      <c r="Q5584" s="0" t="s">
        <v>290</v>
      </c>
    </row>
    <row r="5585" customFormat="false" ht="15" hidden="false" customHeight="false" outlineLevel="0" collapsed="false">
      <c r="A5585" s="0" t="s">
        <v>3461</v>
      </c>
      <c r="B5585" s="0" t="s">
        <v>290</v>
      </c>
      <c r="C5585" s="0" t="s">
        <v>325</v>
      </c>
      <c r="D5585" s="0" t="n">
        <v>20180710</v>
      </c>
      <c r="E5585" s="0" t="s">
        <v>3509</v>
      </c>
      <c r="F5585" s="0" t="n">
        <v>1000000</v>
      </c>
      <c r="G5585" s="0" t="n">
        <v>95.926</v>
      </c>
      <c r="H5585" s="0" t="n">
        <v>4.677659</v>
      </c>
      <c r="J5585" s="224" t="n">
        <f aca="false">ROUND(D5585/10000,0)</f>
        <v>2018</v>
      </c>
      <c r="K5585" s="224" t="n">
        <f aca="false">ROUND((D5585-J5585*10000)/100,0)</f>
        <v>7</v>
      </c>
      <c r="L5585" s="224" t="n">
        <f aca="false">D5585-J5585*10000-K5585*100</f>
        <v>10</v>
      </c>
      <c r="M5585" s="325" t="n">
        <f aca="false">DATE(J5585,K5585,L5585)</f>
        <v>43291</v>
      </c>
      <c r="N5585" s="222" t="n">
        <f aca="false">M5585+E5585</f>
        <v>43291.6590972222</v>
      </c>
      <c r="O5585" s="0" t="n">
        <v>95.926</v>
      </c>
      <c r="P5585" s="0" t="n">
        <v>4.677659</v>
      </c>
      <c r="Q5585" s="0" t="s">
        <v>290</v>
      </c>
    </row>
    <row r="5586" customFormat="false" ht="15" hidden="false" customHeight="false" outlineLevel="0" collapsed="false">
      <c r="A5586" s="0" t="s">
        <v>3461</v>
      </c>
      <c r="B5586" s="0" t="s">
        <v>290</v>
      </c>
      <c r="C5586" s="0" t="s">
        <v>325</v>
      </c>
      <c r="D5586" s="0" t="n">
        <v>20180710</v>
      </c>
      <c r="E5586" s="0" t="s">
        <v>3510</v>
      </c>
      <c r="F5586" s="0" t="n">
        <v>500000</v>
      </c>
      <c r="G5586" s="0" t="n">
        <v>95.926</v>
      </c>
      <c r="H5586" s="0" t="n">
        <v>4.677659</v>
      </c>
      <c r="J5586" s="224" t="n">
        <f aca="false">ROUND(D5586/10000,0)</f>
        <v>2018</v>
      </c>
      <c r="K5586" s="224" t="n">
        <f aca="false">ROUND((D5586-J5586*10000)/100,0)</f>
        <v>7</v>
      </c>
      <c r="L5586" s="224" t="n">
        <f aca="false">D5586-J5586*10000-K5586*100</f>
        <v>10</v>
      </c>
      <c r="M5586" s="325" t="n">
        <f aca="false">DATE(J5586,K5586,L5586)</f>
        <v>43291</v>
      </c>
      <c r="N5586" s="222" t="n">
        <f aca="false">M5586+E5586</f>
        <v>43291.6592939815</v>
      </c>
      <c r="O5586" s="0" t="n">
        <v>95.926</v>
      </c>
      <c r="P5586" s="0" t="n">
        <v>4.677659</v>
      </c>
      <c r="Q5586" s="0" t="s">
        <v>290</v>
      </c>
    </row>
    <row r="5587" customFormat="false" ht="15" hidden="false" customHeight="false" outlineLevel="0" collapsed="false">
      <c r="A5587" s="0" t="s">
        <v>3461</v>
      </c>
      <c r="B5587" s="0" t="s">
        <v>290</v>
      </c>
      <c r="C5587" s="0" t="s">
        <v>325</v>
      </c>
      <c r="D5587" s="0" t="n">
        <v>20180710</v>
      </c>
      <c r="E5587" s="0" t="s">
        <v>3510</v>
      </c>
      <c r="F5587" s="0" t="n">
        <v>1500000</v>
      </c>
      <c r="G5587" s="0" t="n">
        <v>95.863</v>
      </c>
      <c r="H5587" s="0" t="n">
        <v>4.686035</v>
      </c>
      <c r="J5587" s="224" t="n">
        <f aca="false">ROUND(D5587/10000,0)</f>
        <v>2018</v>
      </c>
      <c r="K5587" s="224" t="n">
        <f aca="false">ROUND((D5587-J5587*10000)/100,0)</f>
        <v>7</v>
      </c>
      <c r="L5587" s="224" t="n">
        <f aca="false">D5587-J5587*10000-K5587*100</f>
        <v>10</v>
      </c>
      <c r="M5587" s="325" t="n">
        <f aca="false">DATE(J5587,K5587,L5587)</f>
        <v>43291</v>
      </c>
      <c r="N5587" s="222" t="n">
        <f aca="false">M5587+E5587</f>
        <v>43291.6592939815</v>
      </c>
      <c r="O5587" s="0" t="n">
        <v>95.863</v>
      </c>
      <c r="P5587" s="0" t="n">
        <v>4.686035</v>
      </c>
      <c r="Q5587" s="0" t="s">
        <v>290</v>
      </c>
    </row>
    <row r="5588" customFormat="false" ht="15" hidden="false" customHeight="false" outlineLevel="0" collapsed="false">
      <c r="A5588" s="0" t="s">
        <v>3461</v>
      </c>
      <c r="B5588" s="0" t="s">
        <v>290</v>
      </c>
      <c r="C5588" s="0" t="s">
        <v>325</v>
      </c>
      <c r="D5588" s="0" t="n">
        <v>20180711</v>
      </c>
      <c r="E5588" s="0" t="s">
        <v>3511</v>
      </c>
      <c r="F5588" s="0" t="n">
        <v>50000</v>
      </c>
      <c r="G5588" s="0" t="n">
        <v>96.157</v>
      </c>
      <c r="H5588" s="0" t="n">
        <v>4.647121</v>
      </c>
      <c r="J5588" s="224" t="n">
        <f aca="false">ROUND(D5588/10000,0)</f>
        <v>2018</v>
      </c>
      <c r="K5588" s="224" t="n">
        <f aca="false">ROUND((D5588-J5588*10000)/100,0)</f>
        <v>7</v>
      </c>
      <c r="L5588" s="224" t="n">
        <f aca="false">D5588-J5588*10000-K5588*100</f>
        <v>11</v>
      </c>
      <c r="M5588" s="325" t="n">
        <f aca="false">DATE(J5588,K5588,L5588)</f>
        <v>43292</v>
      </c>
      <c r="N5588" s="222" t="n">
        <f aca="false">M5588+E5588</f>
        <v>43292.383275463</v>
      </c>
      <c r="O5588" s="0" t="n">
        <v>96.157</v>
      </c>
      <c r="P5588" s="0" t="n">
        <v>4.647121</v>
      </c>
      <c r="Q5588" s="0" t="s">
        <v>290</v>
      </c>
    </row>
    <row r="5589" customFormat="false" ht="15" hidden="false" customHeight="false" outlineLevel="0" collapsed="false">
      <c r="A5589" s="0" t="s">
        <v>3461</v>
      </c>
      <c r="B5589" s="0" t="s">
        <v>290</v>
      </c>
      <c r="C5589" s="0" t="s">
        <v>325</v>
      </c>
      <c r="D5589" s="0" t="n">
        <v>20180711</v>
      </c>
      <c r="E5589" s="0" t="s">
        <v>3511</v>
      </c>
      <c r="F5589" s="0" t="n">
        <v>50000</v>
      </c>
      <c r="G5589" s="0" t="n">
        <v>96.257</v>
      </c>
      <c r="H5589" s="0" t="n">
        <v>4.633873</v>
      </c>
      <c r="J5589" s="224" t="n">
        <f aca="false">ROUND(D5589/10000,0)</f>
        <v>2018</v>
      </c>
      <c r="K5589" s="224" t="n">
        <f aca="false">ROUND((D5589-J5589*10000)/100,0)</f>
        <v>7</v>
      </c>
      <c r="L5589" s="224" t="n">
        <f aca="false">D5589-J5589*10000-K5589*100</f>
        <v>11</v>
      </c>
      <c r="M5589" s="325" t="n">
        <f aca="false">DATE(J5589,K5589,L5589)</f>
        <v>43292</v>
      </c>
      <c r="N5589" s="222" t="n">
        <f aca="false">M5589+E5589</f>
        <v>43292.383275463</v>
      </c>
      <c r="O5589" s="0" t="n">
        <v>96.257</v>
      </c>
      <c r="P5589" s="0" t="n">
        <v>4.633873</v>
      </c>
      <c r="Q5589" s="0" t="s">
        <v>290</v>
      </c>
    </row>
    <row r="5590" customFormat="false" ht="15" hidden="false" customHeight="false" outlineLevel="0" collapsed="false">
      <c r="A5590" s="0" t="s">
        <v>3461</v>
      </c>
      <c r="B5590" s="0" t="s">
        <v>290</v>
      </c>
      <c r="C5590" s="0" t="s">
        <v>325</v>
      </c>
      <c r="D5590" s="0" t="n">
        <v>20180711</v>
      </c>
      <c r="E5590" s="0" t="s">
        <v>3512</v>
      </c>
      <c r="F5590" s="0" t="n">
        <v>65000</v>
      </c>
      <c r="G5590" s="0" t="n">
        <v>96.109</v>
      </c>
      <c r="H5590" s="0" t="n">
        <v>4.653486</v>
      </c>
      <c r="J5590" s="224" t="n">
        <f aca="false">ROUND(D5590/10000,0)</f>
        <v>2018</v>
      </c>
      <c r="K5590" s="224" t="n">
        <f aca="false">ROUND((D5590-J5590*10000)/100,0)</f>
        <v>7</v>
      </c>
      <c r="L5590" s="224" t="n">
        <f aca="false">D5590-J5590*10000-K5590*100</f>
        <v>11</v>
      </c>
      <c r="M5590" s="325" t="n">
        <f aca="false">DATE(J5590,K5590,L5590)</f>
        <v>43292</v>
      </c>
      <c r="N5590" s="222" t="n">
        <f aca="false">M5590+E5590</f>
        <v>43292.3833912037</v>
      </c>
      <c r="O5590" s="0" t="n">
        <v>96.109</v>
      </c>
      <c r="P5590" s="0" t="n">
        <v>4.653486</v>
      </c>
      <c r="Q5590" s="0" t="s">
        <v>290</v>
      </c>
    </row>
    <row r="5591" customFormat="false" ht="15" hidden="false" customHeight="false" outlineLevel="0" collapsed="false">
      <c r="A5591" s="0" t="s">
        <v>3461</v>
      </c>
      <c r="B5591" s="0" t="s">
        <v>290</v>
      </c>
      <c r="C5591" s="0" t="s">
        <v>325</v>
      </c>
      <c r="D5591" s="0" t="n">
        <v>20180711</v>
      </c>
      <c r="E5591" s="0" t="s">
        <v>390</v>
      </c>
      <c r="F5591" s="0" t="n">
        <v>29000</v>
      </c>
      <c r="G5591" s="0" t="n">
        <v>96.189</v>
      </c>
      <c r="H5591" s="0" t="n">
        <v>4.64288</v>
      </c>
      <c r="J5591" s="224" t="n">
        <f aca="false">ROUND(D5591/10000,0)</f>
        <v>2018</v>
      </c>
      <c r="K5591" s="224" t="n">
        <f aca="false">ROUND((D5591-J5591*10000)/100,0)</f>
        <v>7</v>
      </c>
      <c r="L5591" s="224" t="n">
        <f aca="false">D5591-J5591*10000-K5591*100</f>
        <v>11</v>
      </c>
      <c r="M5591" s="325" t="n">
        <f aca="false">DATE(J5591,K5591,L5591)</f>
        <v>43292</v>
      </c>
      <c r="N5591" s="222" t="n">
        <f aca="false">M5591+E5591</f>
        <v>43292.4617824074</v>
      </c>
      <c r="O5591" s="0" t="n">
        <v>96.189</v>
      </c>
      <c r="P5591" s="0" t="n">
        <v>4.64288</v>
      </c>
      <c r="Q5591" s="0" t="s">
        <v>290</v>
      </c>
    </row>
    <row r="5592" customFormat="false" ht="15" hidden="false" customHeight="false" outlineLevel="0" collapsed="false">
      <c r="A5592" s="0" t="s">
        <v>3461</v>
      </c>
      <c r="B5592" s="0" t="s">
        <v>290</v>
      </c>
      <c r="C5592" s="0" t="s">
        <v>325</v>
      </c>
      <c r="D5592" s="0" t="n">
        <v>20180711</v>
      </c>
      <c r="E5592" s="0" t="s">
        <v>3513</v>
      </c>
      <c r="F5592" s="0" t="n">
        <v>50000</v>
      </c>
      <c r="G5592" s="0" t="n">
        <v>96.459</v>
      </c>
      <c r="H5592" s="0" t="n">
        <v>4.607161</v>
      </c>
      <c r="J5592" s="224" t="n">
        <f aca="false">ROUND(D5592/10000,0)</f>
        <v>2018</v>
      </c>
      <c r="K5592" s="224" t="n">
        <f aca="false">ROUND((D5592-J5592*10000)/100,0)</f>
        <v>7</v>
      </c>
      <c r="L5592" s="224" t="n">
        <f aca="false">D5592-J5592*10000-K5592*100</f>
        <v>11</v>
      </c>
      <c r="M5592" s="325" t="n">
        <f aca="false">DATE(J5592,K5592,L5592)</f>
        <v>43292</v>
      </c>
      <c r="N5592" s="222" t="n">
        <f aca="false">M5592+E5592</f>
        <v>43292.4699652778</v>
      </c>
      <c r="O5592" s="0" t="n">
        <v>96.459</v>
      </c>
      <c r="P5592" s="0" t="n">
        <v>4.607161</v>
      </c>
      <c r="Q5592" s="0" t="s">
        <v>290</v>
      </c>
    </row>
    <row r="5593" customFormat="false" ht="15" hidden="false" customHeight="false" outlineLevel="0" collapsed="false">
      <c r="A5593" s="0" t="s">
        <v>3461</v>
      </c>
      <c r="B5593" s="0" t="s">
        <v>290</v>
      </c>
      <c r="C5593" s="0" t="s">
        <v>325</v>
      </c>
      <c r="D5593" s="0" t="n">
        <v>20180711</v>
      </c>
      <c r="E5593" s="0" t="s">
        <v>3513</v>
      </c>
      <c r="F5593" s="0" t="n">
        <v>50000</v>
      </c>
      <c r="G5593" s="0" t="n">
        <v>96.459</v>
      </c>
      <c r="H5593" s="0" t="n">
        <v>4.607161</v>
      </c>
      <c r="J5593" s="224" t="n">
        <f aca="false">ROUND(D5593/10000,0)</f>
        <v>2018</v>
      </c>
      <c r="K5593" s="224" t="n">
        <f aca="false">ROUND((D5593-J5593*10000)/100,0)</f>
        <v>7</v>
      </c>
      <c r="L5593" s="224" t="n">
        <f aca="false">D5593-J5593*10000-K5593*100</f>
        <v>11</v>
      </c>
      <c r="M5593" s="325" t="n">
        <f aca="false">DATE(J5593,K5593,L5593)</f>
        <v>43292</v>
      </c>
      <c r="N5593" s="222" t="n">
        <f aca="false">M5593+E5593</f>
        <v>43292.4699652778</v>
      </c>
      <c r="O5593" s="0" t="n">
        <v>96.459</v>
      </c>
      <c r="P5593" s="0" t="n">
        <v>4.607161</v>
      </c>
      <c r="Q5593" s="0" t="s">
        <v>290</v>
      </c>
    </row>
    <row r="5594" customFormat="false" ht="15" hidden="false" customHeight="false" outlineLevel="0" collapsed="false">
      <c r="A5594" s="0" t="s">
        <v>3461</v>
      </c>
      <c r="B5594" s="0" t="s">
        <v>290</v>
      </c>
      <c r="C5594" s="0" t="s">
        <v>325</v>
      </c>
      <c r="D5594" s="0" t="n">
        <v>20180711</v>
      </c>
      <c r="E5594" s="0" t="s">
        <v>3514</v>
      </c>
      <c r="F5594" s="0" t="n">
        <v>50000</v>
      </c>
      <c r="G5594" s="0" t="n">
        <v>96.209</v>
      </c>
      <c r="H5594" s="0" t="n">
        <v>4.64023</v>
      </c>
      <c r="J5594" s="224" t="n">
        <f aca="false">ROUND(D5594/10000,0)</f>
        <v>2018</v>
      </c>
      <c r="K5594" s="224" t="n">
        <f aca="false">ROUND((D5594-J5594*10000)/100,0)</f>
        <v>7</v>
      </c>
      <c r="L5594" s="224" t="n">
        <f aca="false">D5594-J5594*10000-K5594*100</f>
        <v>11</v>
      </c>
      <c r="M5594" s="325" t="n">
        <f aca="false">DATE(J5594,K5594,L5594)</f>
        <v>43292</v>
      </c>
      <c r="N5594" s="222" t="n">
        <f aca="false">M5594+E5594</f>
        <v>43292.4699768519</v>
      </c>
      <c r="O5594" s="0" t="n">
        <v>96.209</v>
      </c>
      <c r="P5594" s="0" t="n">
        <v>4.64023</v>
      </c>
      <c r="Q5594" s="0" t="s">
        <v>290</v>
      </c>
    </row>
    <row r="5595" customFormat="false" ht="15" hidden="false" customHeight="false" outlineLevel="0" collapsed="false">
      <c r="A5595" s="0" t="s">
        <v>3461</v>
      </c>
      <c r="B5595" s="0" t="s">
        <v>290</v>
      </c>
      <c r="C5595" s="0" t="s">
        <v>325</v>
      </c>
      <c r="D5595" s="0" t="n">
        <v>20180711</v>
      </c>
      <c r="E5595" s="0" t="s">
        <v>3515</v>
      </c>
      <c r="F5595" s="0" t="n">
        <v>500000</v>
      </c>
      <c r="G5595" s="0" t="n">
        <v>96.09</v>
      </c>
      <c r="H5595" s="0" t="n">
        <v>4.656007</v>
      </c>
      <c r="J5595" s="224" t="n">
        <f aca="false">ROUND(D5595/10000,0)</f>
        <v>2018</v>
      </c>
      <c r="K5595" s="224" t="n">
        <f aca="false">ROUND((D5595-J5595*10000)/100,0)</f>
        <v>7</v>
      </c>
      <c r="L5595" s="224" t="n">
        <f aca="false">D5595-J5595*10000-K5595*100</f>
        <v>11</v>
      </c>
      <c r="M5595" s="325" t="n">
        <f aca="false">DATE(J5595,K5595,L5595)</f>
        <v>43292</v>
      </c>
      <c r="N5595" s="222" t="n">
        <f aca="false">M5595+E5595</f>
        <v>43292.5179861111</v>
      </c>
      <c r="O5595" s="0" t="n">
        <v>96.09</v>
      </c>
      <c r="P5595" s="0" t="n">
        <v>4.656007</v>
      </c>
      <c r="Q5595" s="0" t="s">
        <v>290</v>
      </c>
    </row>
    <row r="5596" customFormat="false" ht="15" hidden="false" customHeight="false" outlineLevel="0" collapsed="false">
      <c r="A5596" s="0" t="s">
        <v>3461</v>
      </c>
      <c r="B5596" s="0" t="s">
        <v>290</v>
      </c>
      <c r="C5596" s="0" t="s">
        <v>325</v>
      </c>
      <c r="D5596" s="0" t="n">
        <v>20180711</v>
      </c>
      <c r="E5596" s="0" t="s">
        <v>3516</v>
      </c>
      <c r="F5596" s="0" t="n">
        <v>15000</v>
      </c>
      <c r="G5596" s="0" t="n">
        <v>96.332</v>
      </c>
      <c r="H5596" s="0" t="n">
        <v>4.623948</v>
      </c>
      <c r="J5596" s="224" t="n">
        <f aca="false">ROUND(D5596/10000,0)</f>
        <v>2018</v>
      </c>
      <c r="K5596" s="224" t="n">
        <f aca="false">ROUND((D5596-J5596*10000)/100,0)</f>
        <v>7</v>
      </c>
      <c r="L5596" s="224" t="n">
        <f aca="false">D5596-J5596*10000-K5596*100</f>
        <v>11</v>
      </c>
      <c r="M5596" s="325" t="n">
        <f aca="false">DATE(J5596,K5596,L5596)</f>
        <v>43292</v>
      </c>
      <c r="N5596" s="222" t="n">
        <f aca="false">M5596+E5596</f>
        <v>43292.5201157407</v>
      </c>
      <c r="O5596" s="0" t="n">
        <v>96.332</v>
      </c>
      <c r="P5596" s="0" t="n">
        <v>4.623948</v>
      </c>
      <c r="Q5596" s="0" t="s">
        <v>290</v>
      </c>
    </row>
    <row r="5597" customFormat="false" ht="15" hidden="false" customHeight="false" outlineLevel="0" collapsed="false">
      <c r="A5597" s="0" t="s">
        <v>3461</v>
      </c>
      <c r="B5597" s="0" t="s">
        <v>290</v>
      </c>
      <c r="C5597" s="0" t="s">
        <v>325</v>
      </c>
      <c r="D5597" s="0" t="n">
        <v>20180711</v>
      </c>
      <c r="E5597" s="0" t="s">
        <v>3517</v>
      </c>
      <c r="F5597" s="0" t="n">
        <v>15000</v>
      </c>
      <c r="G5597" s="0" t="n">
        <v>96.332</v>
      </c>
      <c r="H5597" s="0" t="n">
        <v>4.623948</v>
      </c>
      <c r="J5597" s="224" t="n">
        <f aca="false">ROUND(D5597/10000,0)</f>
        <v>2018</v>
      </c>
      <c r="K5597" s="224" t="n">
        <f aca="false">ROUND((D5597-J5597*10000)/100,0)</f>
        <v>7</v>
      </c>
      <c r="L5597" s="224" t="n">
        <f aca="false">D5597-J5597*10000-K5597*100</f>
        <v>11</v>
      </c>
      <c r="M5597" s="325" t="n">
        <f aca="false">DATE(J5597,K5597,L5597)</f>
        <v>43292</v>
      </c>
      <c r="N5597" s="222" t="n">
        <f aca="false">M5597+E5597</f>
        <v>43292.5202777778</v>
      </c>
      <c r="O5597" s="0" t="n">
        <v>96.332</v>
      </c>
      <c r="P5597" s="0" t="n">
        <v>4.623948</v>
      </c>
      <c r="Q5597" s="0" t="s">
        <v>290</v>
      </c>
    </row>
    <row r="5598" customFormat="false" ht="15" hidden="false" customHeight="false" outlineLevel="0" collapsed="false">
      <c r="A5598" s="0" t="s">
        <v>3461</v>
      </c>
      <c r="B5598" s="0" t="s">
        <v>290</v>
      </c>
      <c r="C5598" s="0" t="s">
        <v>325</v>
      </c>
      <c r="D5598" s="0" t="n">
        <v>20180711</v>
      </c>
      <c r="E5598" s="0" t="s">
        <v>3518</v>
      </c>
      <c r="F5598" s="0" t="n">
        <v>5000</v>
      </c>
      <c r="G5598" s="0" t="n">
        <v>96.233</v>
      </c>
      <c r="H5598" s="0" t="n">
        <v>4.637051</v>
      </c>
      <c r="J5598" s="224" t="n">
        <f aca="false">ROUND(D5598/10000,0)</f>
        <v>2018</v>
      </c>
      <c r="K5598" s="224" t="n">
        <f aca="false">ROUND((D5598-J5598*10000)/100,0)</f>
        <v>7</v>
      </c>
      <c r="L5598" s="224" t="n">
        <f aca="false">D5598-J5598*10000-K5598*100</f>
        <v>11</v>
      </c>
      <c r="M5598" s="325" t="n">
        <f aca="false">DATE(J5598,K5598,L5598)</f>
        <v>43292</v>
      </c>
      <c r="N5598" s="222" t="n">
        <f aca="false">M5598+E5598</f>
        <v>43292.668125</v>
      </c>
      <c r="O5598" s="0" t="n">
        <v>96.233</v>
      </c>
      <c r="P5598" s="0" t="n">
        <v>4.637051</v>
      </c>
      <c r="Q5598" s="0" t="s">
        <v>290</v>
      </c>
    </row>
    <row r="5599" customFormat="false" ht="15" hidden="false" customHeight="false" outlineLevel="0" collapsed="false">
      <c r="A5599" s="0" t="s">
        <v>3461</v>
      </c>
      <c r="B5599" s="0" t="s">
        <v>290</v>
      </c>
      <c r="C5599" s="0" t="s">
        <v>325</v>
      </c>
      <c r="D5599" s="0" t="n">
        <v>20180711</v>
      </c>
      <c r="E5599" s="0" t="s">
        <v>3518</v>
      </c>
      <c r="F5599" s="0" t="n">
        <v>5000</v>
      </c>
      <c r="G5599" s="0" t="n">
        <v>96.233</v>
      </c>
      <c r="H5599" s="0" t="n">
        <v>4.637051</v>
      </c>
      <c r="J5599" s="224" t="n">
        <f aca="false">ROUND(D5599/10000,0)</f>
        <v>2018</v>
      </c>
      <c r="K5599" s="224" t="n">
        <f aca="false">ROUND((D5599-J5599*10000)/100,0)</f>
        <v>7</v>
      </c>
      <c r="L5599" s="224" t="n">
        <f aca="false">D5599-J5599*10000-K5599*100</f>
        <v>11</v>
      </c>
      <c r="M5599" s="325" t="n">
        <f aca="false">DATE(J5599,K5599,L5599)</f>
        <v>43292</v>
      </c>
      <c r="N5599" s="222" t="n">
        <f aca="false">M5599+E5599</f>
        <v>43292.668125</v>
      </c>
      <c r="O5599" s="0" t="n">
        <v>96.233</v>
      </c>
      <c r="P5599" s="0" t="n">
        <v>4.637051</v>
      </c>
      <c r="Q5599" s="0" t="s">
        <v>290</v>
      </c>
    </row>
    <row r="5600" customFormat="false" ht="15" hidden="false" customHeight="false" outlineLevel="0" collapsed="false">
      <c r="A5600" s="0" t="s">
        <v>3461</v>
      </c>
      <c r="B5600" s="0" t="s">
        <v>290</v>
      </c>
      <c r="C5600" s="0" t="s">
        <v>325</v>
      </c>
      <c r="D5600" s="0" t="n">
        <v>20180711</v>
      </c>
      <c r="E5600" s="0" t="s">
        <v>3519</v>
      </c>
      <c r="F5600" s="0" t="n">
        <v>5000000</v>
      </c>
      <c r="G5600" s="0" t="n">
        <v>96.211</v>
      </c>
      <c r="H5600" s="0" t="n">
        <v>4.639965</v>
      </c>
      <c r="J5600" s="224" t="n">
        <f aca="false">ROUND(D5600/10000,0)</f>
        <v>2018</v>
      </c>
      <c r="K5600" s="224" t="n">
        <f aca="false">ROUND((D5600-J5600*10000)/100,0)</f>
        <v>7</v>
      </c>
      <c r="L5600" s="224" t="n">
        <f aca="false">D5600-J5600*10000-K5600*100</f>
        <v>11</v>
      </c>
      <c r="M5600" s="325" t="n">
        <f aca="false">DATE(J5600,K5600,L5600)</f>
        <v>43292</v>
      </c>
      <c r="N5600" s="222" t="n">
        <f aca="false">M5600+E5600</f>
        <v>43292.6750810185</v>
      </c>
      <c r="O5600" s="0" t="n">
        <v>96.211</v>
      </c>
      <c r="P5600" s="0" t="n">
        <v>4.639965</v>
      </c>
      <c r="Q5600" s="0" t="s">
        <v>290</v>
      </c>
    </row>
    <row r="5601" customFormat="false" ht="15" hidden="false" customHeight="false" outlineLevel="0" collapsed="false">
      <c r="A5601" s="0" t="s">
        <v>3461</v>
      </c>
      <c r="B5601" s="0" t="s">
        <v>290</v>
      </c>
      <c r="C5601" s="0" t="s">
        <v>325</v>
      </c>
      <c r="D5601" s="0" t="n">
        <v>20180712</v>
      </c>
      <c r="E5601" s="0" t="s">
        <v>3520</v>
      </c>
      <c r="F5601" s="0" t="n">
        <v>5000000</v>
      </c>
      <c r="G5601" s="0" t="n">
        <v>96.259</v>
      </c>
      <c r="H5601" s="0" t="n">
        <v>4.633964</v>
      </c>
      <c r="J5601" s="224" t="n">
        <f aca="false">ROUND(D5601/10000,0)</f>
        <v>2018</v>
      </c>
      <c r="K5601" s="224" t="n">
        <f aca="false">ROUND((D5601-J5601*10000)/100,0)</f>
        <v>7</v>
      </c>
      <c r="L5601" s="224" t="n">
        <f aca="false">D5601-J5601*10000-K5601*100</f>
        <v>12</v>
      </c>
      <c r="M5601" s="325" t="n">
        <f aca="false">DATE(J5601,K5601,L5601)</f>
        <v>43293</v>
      </c>
      <c r="N5601" s="222" t="n">
        <f aca="false">M5601+E5601</f>
        <v>43293.3542708333</v>
      </c>
      <c r="O5601" s="0" t="n">
        <v>96.259</v>
      </c>
      <c r="P5601" s="0" t="n">
        <v>4.633964</v>
      </c>
      <c r="Q5601" s="0" t="s">
        <v>290</v>
      </c>
    </row>
    <row r="5602" customFormat="false" ht="15" hidden="false" customHeight="false" outlineLevel="0" collapsed="false">
      <c r="A5602" s="0" t="s">
        <v>3461</v>
      </c>
      <c r="B5602" s="0" t="s">
        <v>290</v>
      </c>
      <c r="C5602" s="0" t="s">
        <v>325</v>
      </c>
      <c r="D5602" s="0" t="n">
        <v>20180712</v>
      </c>
      <c r="E5602" s="0" t="s">
        <v>3521</v>
      </c>
      <c r="F5602" s="0" t="n">
        <v>150000</v>
      </c>
      <c r="G5602" s="0" t="n">
        <v>96.59</v>
      </c>
      <c r="H5602" s="0" t="n">
        <v>4.590199</v>
      </c>
      <c r="J5602" s="224" t="n">
        <f aca="false">ROUND(D5602/10000,0)</f>
        <v>2018</v>
      </c>
      <c r="K5602" s="224" t="n">
        <f aca="false">ROUND((D5602-J5602*10000)/100,0)</f>
        <v>7</v>
      </c>
      <c r="L5602" s="224" t="n">
        <f aca="false">D5602-J5602*10000-K5602*100</f>
        <v>12</v>
      </c>
      <c r="M5602" s="325" t="n">
        <f aca="false">DATE(J5602,K5602,L5602)</f>
        <v>43293</v>
      </c>
      <c r="N5602" s="222" t="n">
        <f aca="false">M5602+E5602</f>
        <v>43293.3675578704</v>
      </c>
      <c r="O5602" s="0" t="n">
        <v>96.59</v>
      </c>
      <c r="P5602" s="0" t="n">
        <v>4.590199</v>
      </c>
      <c r="Q5602" s="0" t="s">
        <v>290</v>
      </c>
    </row>
    <row r="5603" customFormat="false" ht="15" hidden="false" customHeight="false" outlineLevel="0" collapsed="false">
      <c r="A5603" s="0" t="s">
        <v>3461</v>
      </c>
      <c r="B5603" s="0" t="s">
        <v>290</v>
      </c>
      <c r="C5603" s="0" t="s">
        <v>325</v>
      </c>
      <c r="D5603" s="0" t="n">
        <v>20180712</v>
      </c>
      <c r="E5603" s="0" t="s">
        <v>3521</v>
      </c>
      <c r="F5603" s="0" t="n">
        <v>150000</v>
      </c>
      <c r="G5603" s="0" t="n">
        <v>96.59</v>
      </c>
      <c r="H5603" s="0" t="n">
        <v>4.590199</v>
      </c>
      <c r="J5603" s="224" t="n">
        <f aca="false">ROUND(D5603/10000,0)</f>
        <v>2018</v>
      </c>
      <c r="K5603" s="224" t="n">
        <f aca="false">ROUND((D5603-J5603*10000)/100,0)</f>
        <v>7</v>
      </c>
      <c r="L5603" s="224" t="n">
        <f aca="false">D5603-J5603*10000-K5603*100</f>
        <v>12</v>
      </c>
      <c r="M5603" s="325" t="n">
        <f aca="false">DATE(J5603,K5603,L5603)</f>
        <v>43293</v>
      </c>
      <c r="N5603" s="222" t="n">
        <f aca="false">M5603+E5603</f>
        <v>43293.3675578704</v>
      </c>
      <c r="O5603" s="0" t="n">
        <v>96.59</v>
      </c>
      <c r="P5603" s="0" t="n">
        <v>4.590199</v>
      </c>
      <c r="Q5603" s="0" t="s">
        <v>290</v>
      </c>
    </row>
    <row r="5604" customFormat="false" ht="15" hidden="false" customHeight="false" outlineLevel="0" collapsed="false">
      <c r="A5604" s="0" t="s">
        <v>3461</v>
      </c>
      <c r="B5604" s="0" t="s">
        <v>290</v>
      </c>
      <c r="C5604" s="0" t="s">
        <v>325</v>
      </c>
      <c r="D5604" s="0" t="n">
        <v>20180712</v>
      </c>
      <c r="E5604" s="0" t="s">
        <v>3522</v>
      </c>
      <c r="F5604" s="0" t="n">
        <v>1000000</v>
      </c>
      <c r="G5604" s="0" t="n">
        <v>96.213</v>
      </c>
      <c r="H5604" s="0" t="n">
        <v>4.64006</v>
      </c>
      <c r="J5604" s="224" t="n">
        <f aca="false">ROUND(D5604/10000,0)</f>
        <v>2018</v>
      </c>
      <c r="K5604" s="224" t="n">
        <f aca="false">ROUND((D5604-J5604*10000)/100,0)</f>
        <v>7</v>
      </c>
      <c r="L5604" s="224" t="n">
        <f aca="false">D5604-J5604*10000-K5604*100</f>
        <v>12</v>
      </c>
      <c r="M5604" s="325" t="n">
        <f aca="false">DATE(J5604,K5604,L5604)</f>
        <v>43293</v>
      </c>
      <c r="N5604" s="222" t="n">
        <f aca="false">M5604+E5604</f>
        <v>43293.3734375</v>
      </c>
      <c r="O5604" s="0" t="n">
        <v>96.213</v>
      </c>
      <c r="P5604" s="0" t="n">
        <v>4.64006</v>
      </c>
      <c r="Q5604" s="0" t="s">
        <v>290</v>
      </c>
    </row>
    <row r="5605" customFormat="false" ht="15" hidden="false" customHeight="false" outlineLevel="0" collapsed="false">
      <c r="A5605" s="0" t="s">
        <v>3461</v>
      </c>
      <c r="B5605" s="0" t="s">
        <v>290</v>
      </c>
      <c r="C5605" s="0" t="s">
        <v>325</v>
      </c>
      <c r="D5605" s="0" t="n">
        <v>20180712</v>
      </c>
      <c r="E5605" s="0" t="s">
        <v>3523</v>
      </c>
      <c r="F5605" s="0" t="n">
        <v>1000000</v>
      </c>
      <c r="G5605" s="0" t="n">
        <v>96.276</v>
      </c>
      <c r="H5605" s="0" t="n">
        <v>4.631712</v>
      </c>
      <c r="J5605" s="224" t="n">
        <f aca="false">ROUND(D5605/10000,0)</f>
        <v>2018</v>
      </c>
      <c r="K5605" s="224" t="n">
        <f aca="false">ROUND((D5605-J5605*10000)/100,0)</f>
        <v>7</v>
      </c>
      <c r="L5605" s="224" t="n">
        <f aca="false">D5605-J5605*10000-K5605*100</f>
        <v>12</v>
      </c>
      <c r="M5605" s="325" t="n">
        <f aca="false">DATE(J5605,K5605,L5605)</f>
        <v>43293</v>
      </c>
      <c r="N5605" s="222" t="n">
        <f aca="false">M5605+E5605</f>
        <v>43293.3748611111</v>
      </c>
      <c r="O5605" s="0" t="n">
        <v>96.276</v>
      </c>
      <c r="P5605" s="0" t="n">
        <v>4.631712</v>
      </c>
      <c r="Q5605" s="0" t="s">
        <v>290</v>
      </c>
    </row>
    <row r="5606" customFormat="false" ht="15" hidden="false" customHeight="false" outlineLevel="0" collapsed="false">
      <c r="A5606" s="0" t="s">
        <v>3461</v>
      </c>
      <c r="B5606" s="0" t="s">
        <v>290</v>
      </c>
      <c r="C5606" s="0" t="s">
        <v>325</v>
      </c>
      <c r="D5606" s="0" t="n">
        <v>20180712</v>
      </c>
      <c r="E5606" s="0" t="s">
        <v>3524</v>
      </c>
      <c r="F5606" s="0" t="n">
        <v>4000000</v>
      </c>
      <c r="G5606" s="0" t="n">
        <v>96.432</v>
      </c>
      <c r="H5606" s="0" t="n">
        <v>4.611067</v>
      </c>
      <c r="J5606" s="224" t="n">
        <f aca="false">ROUND(D5606/10000,0)</f>
        <v>2018</v>
      </c>
      <c r="K5606" s="224" t="n">
        <f aca="false">ROUND((D5606-J5606*10000)/100,0)</f>
        <v>7</v>
      </c>
      <c r="L5606" s="224" t="n">
        <f aca="false">D5606-J5606*10000-K5606*100</f>
        <v>12</v>
      </c>
      <c r="M5606" s="325" t="n">
        <f aca="false">DATE(J5606,K5606,L5606)</f>
        <v>43293</v>
      </c>
      <c r="N5606" s="222" t="n">
        <f aca="false">M5606+E5606</f>
        <v>43293.4155439815</v>
      </c>
      <c r="O5606" s="0" t="n">
        <v>96.432</v>
      </c>
      <c r="P5606" s="0" t="n">
        <v>4.611067</v>
      </c>
      <c r="Q5606" s="0" t="s">
        <v>290</v>
      </c>
    </row>
    <row r="5607" customFormat="false" ht="15" hidden="false" customHeight="false" outlineLevel="0" collapsed="false">
      <c r="A5607" s="0" t="s">
        <v>3461</v>
      </c>
      <c r="B5607" s="0" t="s">
        <v>290</v>
      </c>
      <c r="C5607" s="0" t="s">
        <v>325</v>
      </c>
      <c r="D5607" s="0" t="n">
        <v>20180712</v>
      </c>
      <c r="E5607" s="0" t="s">
        <v>3525</v>
      </c>
      <c r="F5607" s="0" t="n">
        <v>20000</v>
      </c>
      <c r="G5607" s="0" t="n">
        <v>97.1</v>
      </c>
      <c r="H5607" s="0" t="n">
        <v>4.523113</v>
      </c>
      <c r="J5607" s="224" t="n">
        <f aca="false">ROUND(D5607/10000,0)</f>
        <v>2018</v>
      </c>
      <c r="K5607" s="224" t="n">
        <f aca="false">ROUND((D5607-J5607*10000)/100,0)</f>
        <v>7</v>
      </c>
      <c r="L5607" s="224" t="n">
        <f aca="false">D5607-J5607*10000-K5607*100</f>
        <v>12</v>
      </c>
      <c r="M5607" s="325" t="n">
        <f aca="false">DATE(J5607,K5607,L5607)</f>
        <v>43293</v>
      </c>
      <c r="N5607" s="222" t="n">
        <f aca="false">M5607+E5607</f>
        <v>43293.4502199074</v>
      </c>
      <c r="O5607" s="0" t="n">
        <v>97.1</v>
      </c>
      <c r="P5607" s="0" t="n">
        <v>4.523113</v>
      </c>
      <c r="Q5607" s="0" t="s">
        <v>290</v>
      </c>
    </row>
    <row r="5608" customFormat="false" ht="15" hidden="false" customHeight="false" outlineLevel="0" collapsed="false">
      <c r="A5608" s="0" t="s">
        <v>3461</v>
      </c>
      <c r="B5608" s="0" t="s">
        <v>290</v>
      </c>
      <c r="C5608" s="0" t="s">
        <v>325</v>
      </c>
      <c r="D5608" s="0" t="n">
        <v>20180712</v>
      </c>
      <c r="E5608" s="0" t="s">
        <v>3525</v>
      </c>
      <c r="F5608" s="0" t="n">
        <v>20000</v>
      </c>
      <c r="G5608" s="0" t="n">
        <v>97.18</v>
      </c>
      <c r="H5608" s="0" t="n">
        <v>4.512628</v>
      </c>
      <c r="J5608" s="224" t="n">
        <f aca="false">ROUND(D5608/10000,0)</f>
        <v>2018</v>
      </c>
      <c r="K5608" s="224" t="n">
        <f aca="false">ROUND((D5608-J5608*10000)/100,0)</f>
        <v>7</v>
      </c>
      <c r="L5608" s="224" t="n">
        <f aca="false">D5608-J5608*10000-K5608*100</f>
        <v>12</v>
      </c>
      <c r="M5608" s="325" t="n">
        <f aca="false">DATE(J5608,K5608,L5608)</f>
        <v>43293</v>
      </c>
      <c r="N5608" s="222" t="n">
        <f aca="false">M5608+E5608</f>
        <v>43293.4502199074</v>
      </c>
      <c r="O5608" s="0" t="n">
        <v>97.18</v>
      </c>
      <c r="P5608" s="0" t="n">
        <v>4.512628</v>
      </c>
      <c r="Q5608" s="0" t="s">
        <v>290</v>
      </c>
    </row>
    <row r="5609" customFormat="false" ht="15" hidden="false" customHeight="false" outlineLevel="0" collapsed="false">
      <c r="A5609" s="0" t="s">
        <v>3461</v>
      </c>
      <c r="B5609" s="0" t="s">
        <v>290</v>
      </c>
      <c r="C5609" s="0" t="s">
        <v>325</v>
      </c>
      <c r="D5609" s="0" t="n">
        <v>20180712</v>
      </c>
      <c r="E5609" s="0" t="s">
        <v>3526</v>
      </c>
      <c r="F5609" s="0" t="n">
        <v>20000</v>
      </c>
      <c r="G5609" s="0" t="n">
        <v>97.23</v>
      </c>
      <c r="H5609" s="0" t="n">
        <v>4.50608</v>
      </c>
      <c r="J5609" s="224" t="n">
        <f aca="false">ROUND(D5609/10000,0)</f>
        <v>2018</v>
      </c>
      <c r="K5609" s="224" t="n">
        <f aca="false">ROUND((D5609-J5609*10000)/100,0)</f>
        <v>7</v>
      </c>
      <c r="L5609" s="224" t="n">
        <f aca="false">D5609-J5609*10000-K5609*100</f>
        <v>12</v>
      </c>
      <c r="M5609" s="325" t="n">
        <f aca="false">DATE(J5609,K5609,L5609)</f>
        <v>43293</v>
      </c>
      <c r="N5609" s="222" t="n">
        <f aca="false">M5609+E5609</f>
        <v>43293.4502314815</v>
      </c>
      <c r="O5609" s="0" t="n">
        <v>97.23</v>
      </c>
      <c r="P5609" s="0" t="n">
        <v>4.50608</v>
      </c>
      <c r="Q5609" s="0" t="s">
        <v>290</v>
      </c>
    </row>
    <row r="5610" customFormat="false" ht="15" hidden="false" customHeight="false" outlineLevel="0" collapsed="false">
      <c r="A5610" s="0" t="s">
        <v>3461</v>
      </c>
      <c r="B5610" s="0" t="s">
        <v>290</v>
      </c>
      <c r="C5610" s="0" t="s">
        <v>325</v>
      </c>
      <c r="D5610" s="0" t="n">
        <v>20180712</v>
      </c>
      <c r="E5610" s="0" t="s">
        <v>3526</v>
      </c>
      <c r="F5610" s="0" t="n">
        <v>20000</v>
      </c>
      <c r="G5610" s="0" t="n">
        <v>99.174</v>
      </c>
      <c r="H5610" s="0" t="n">
        <v>4.254535</v>
      </c>
      <c r="J5610" s="224" t="n">
        <f aca="false">ROUND(D5610/10000,0)</f>
        <v>2018</v>
      </c>
      <c r="K5610" s="224" t="n">
        <f aca="false">ROUND((D5610-J5610*10000)/100,0)</f>
        <v>7</v>
      </c>
      <c r="L5610" s="224" t="n">
        <f aca="false">D5610-J5610*10000-K5610*100</f>
        <v>12</v>
      </c>
      <c r="M5610" s="325" t="n">
        <f aca="false">DATE(J5610,K5610,L5610)</f>
        <v>43293</v>
      </c>
      <c r="N5610" s="222" t="n">
        <f aca="false">M5610+E5610</f>
        <v>43293.4502314815</v>
      </c>
      <c r="O5610" s="0" t="n">
        <v>99.174</v>
      </c>
      <c r="P5610" s="0" t="n">
        <v>4.254535</v>
      </c>
      <c r="Q5610" s="0" t="s">
        <v>290</v>
      </c>
    </row>
    <row r="5611" customFormat="false" ht="15" hidden="false" customHeight="false" outlineLevel="0" collapsed="false">
      <c r="A5611" s="0" t="s">
        <v>3461</v>
      </c>
      <c r="B5611" s="0" t="s">
        <v>290</v>
      </c>
      <c r="C5611" s="0" t="s">
        <v>325</v>
      </c>
      <c r="D5611" s="0" t="n">
        <v>20180712</v>
      </c>
      <c r="E5611" s="0" t="s">
        <v>3526</v>
      </c>
      <c r="F5611" s="0" t="n">
        <v>20000</v>
      </c>
      <c r="G5611" s="0" t="n">
        <v>97.23</v>
      </c>
      <c r="H5611" s="0" t="n">
        <v>4.50608</v>
      </c>
      <c r="J5611" s="224" t="n">
        <f aca="false">ROUND(D5611/10000,0)</f>
        <v>2018</v>
      </c>
      <c r="K5611" s="224" t="n">
        <f aca="false">ROUND((D5611-J5611*10000)/100,0)</f>
        <v>7</v>
      </c>
      <c r="L5611" s="224" t="n">
        <f aca="false">D5611-J5611*10000-K5611*100</f>
        <v>12</v>
      </c>
      <c r="M5611" s="325" t="n">
        <f aca="false">DATE(J5611,K5611,L5611)</f>
        <v>43293</v>
      </c>
      <c r="N5611" s="222" t="n">
        <f aca="false">M5611+E5611</f>
        <v>43293.4502314815</v>
      </c>
      <c r="O5611" s="0" t="n">
        <v>97.23</v>
      </c>
      <c r="P5611" s="0" t="n">
        <v>4.50608</v>
      </c>
      <c r="Q5611" s="0" t="s">
        <v>290</v>
      </c>
    </row>
    <row r="5612" customFormat="false" ht="15" hidden="false" customHeight="false" outlineLevel="0" collapsed="false">
      <c r="A5612" s="0" t="s">
        <v>3461</v>
      </c>
      <c r="B5612" s="0" t="s">
        <v>290</v>
      </c>
      <c r="C5612" s="0" t="s">
        <v>325</v>
      </c>
      <c r="D5612" s="0" t="n">
        <v>20180712</v>
      </c>
      <c r="E5612" s="0" t="s">
        <v>3527</v>
      </c>
      <c r="F5612" s="0" t="n">
        <v>20000</v>
      </c>
      <c r="G5612" s="0" t="n">
        <v>96.683</v>
      </c>
      <c r="H5612" s="0" t="n">
        <v>4.577934</v>
      </c>
      <c r="J5612" s="224" t="n">
        <f aca="false">ROUND(D5612/10000,0)</f>
        <v>2018</v>
      </c>
      <c r="K5612" s="224" t="n">
        <f aca="false">ROUND((D5612-J5612*10000)/100,0)</f>
        <v>7</v>
      </c>
      <c r="L5612" s="224" t="n">
        <f aca="false">D5612-J5612*10000-K5612*100</f>
        <v>12</v>
      </c>
      <c r="M5612" s="325" t="n">
        <f aca="false">DATE(J5612,K5612,L5612)</f>
        <v>43293</v>
      </c>
      <c r="N5612" s="222" t="n">
        <f aca="false">M5612+E5612</f>
        <v>43293.4641550926</v>
      </c>
      <c r="O5612" s="0" t="n">
        <v>96.683</v>
      </c>
      <c r="P5612" s="0" t="n">
        <v>4.577934</v>
      </c>
      <c r="Q5612" s="0" t="s">
        <v>290</v>
      </c>
    </row>
    <row r="5613" customFormat="false" ht="15" hidden="false" customHeight="false" outlineLevel="0" collapsed="false">
      <c r="A5613" s="0" t="s">
        <v>3461</v>
      </c>
      <c r="B5613" s="0" t="s">
        <v>290</v>
      </c>
      <c r="C5613" s="0" t="s">
        <v>325</v>
      </c>
      <c r="D5613" s="0" t="n">
        <v>20180712</v>
      </c>
      <c r="E5613" s="0" t="s">
        <v>3528</v>
      </c>
      <c r="F5613" s="0" t="n">
        <v>115000</v>
      </c>
      <c r="G5613" s="0" t="n">
        <v>96.477</v>
      </c>
      <c r="H5613" s="0" t="n">
        <v>4.60512</v>
      </c>
      <c r="J5613" s="224" t="n">
        <f aca="false">ROUND(D5613/10000,0)</f>
        <v>2018</v>
      </c>
      <c r="K5613" s="224" t="n">
        <f aca="false">ROUND((D5613-J5613*10000)/100,0)</f>
        <v>7</v>
      </c>
      <c r="L5613" s="224" t="n">
        <f aca="false">D5613-J5613*10000-K5613*100</f>
        <v>12</v>
      </c>
      <c r="M5613" s="325" t="n">
        <f aca="false">DATE(J5613,K5613,L5613)</f>
        <v>43293</v>
      </c>
      <c r="N5613" s="222" t="n">
        <f aca="false">M5613+E5613</f>
        <v>43293.5323958333</v>
      </c>
      <c r="O5613" s="0" t="n">
        <v>96.477</v>
      </c>
      <c r="P5613" s="0" t="n">
        <v>4.60512</v>
      </c>
      <c r="Q5613" s="0" t="s">
        <v>290</v>
      </c>
    </row>
    <row r="5614" customFormat="false" ht="15" hidden="false" customHeight="false" outlineLevel="0" collapsed="false">
      <c r="A5614" s="0" t="s">
        <v>3461</v>
      </c>
      <c r="B5614" s="0" t="s">
        <v>290</v>
      </c>
      <c r="C5614" s="0" t="s">
        <v>325</v>
      </c>
      <c r="D5614" s="0" t="n">
        <v>20180712</v>
      </c>
      <c r="E5614" s="0" t="s">
        <v>983</v>
      </c>
      <c r="F5614" s="0" t="n">
        <v>25000</v>
      </c>
      <c r="G5614" s="0" t="n">
        <v>96.861</v>
      </c>
      <c r="H5614" s="0" t="n">
        <v>4.554499</v>
      </c>
      <c r="J5614" s="224" t="n">
        <f aca="false">ROUND(D5614/10000,0)</f>
        <v>2018</v>
      </c>
      <c r="K5614" s="224" t="n">
        <f aca="false">ROUND((D5614-J5614*10000)/100,0)</f>
        <v>7</v>
      </c>
      <c r="L5614" s="224" t="n">
        <f aca="false">D5614-J5614*10000-K5614*100</f>
        <v>12</v>
      </c>
      <c r="M5614" s="325" t="n">
        <f aca="false">DATE(J5614,K5614,L5614)</f>
        <v>43293</v>
      </c>
      <c r="N5614" s="222" t="n">
        <f aca="false">M5614+E5614</f>
        <v>43293.6029976852</v>
      </c>
      <c r="O5614" s="0" t="n">
        <v>96.861</v>
      </c>
      <c r="P5614" s="0" t="n">
        <v>4.554499</v>
      </c>
      <c r="Q5614" s="0" t="s">
        <v>290</v>
      </c>
    </row>
    <row r="5615" customFormat="false" ht="15" hidden="false" customHeight="false" outlineLevel="0" collapsed="false">
      <c r="A5615" s="0" t="s">
        <v>3461</v>
      </c>
      <c r="B5615" s="0" t="s">
        <v>290</v>
      </c>
      <c r="C5615" s="0" t="s">
        <v>325</v>
      </c>
      <c r="D5615" s="0" t="n">
        <v>20180712</v>
      </c>
      <c r="E5615" s="0" t="s">
        <v>983</v>
      </c>
      <c r="F5615" s="0" t="n">
        <v>25000</v>
      </c>
      <c r="G5615" s="0" t="n">
        <v>97.861</v>
      </c>
      <c r="H5615" s="0" t="n">
        <v>4.423783</v>
      </c>
      <c r="J5615" s="224" t="n">
        <f aca="false">ROUND(D5615/10000,0)</f>
        <v>2018</v>
      </c>
      <c r="K5615" s="224" t="n">
        <f aca="false">ROUND((D5615-J5615*10000)/100,0)</f>
        <v>7</v>
      </c>
      <c r="L5615" s="224" t="n">
        <f aca="false">D5615-J5615*10000-K5615*100</f>
        <v>12</v>
      </c>
      <c r="M5615" s="325" t="n">
        <f aca="false">DATE(J5615,K5615,L5615)</f>
        <v>43293</v>
      </c>
      <c r="N5615" s="222" t="n">
        <f aca="false">M5615+E5615</f>
        <v>43293.6029976852</v>
      </c>
      <c r="O5615" s="0" t="n">
        <v>97.861</v>
      </c>
      <c r="P5615" s="0" t="n">
        <v>4.423783</v>
      </c>
      <c r="Q5615" s="0" t="s">
        <v>290</v>
      </c>
    </row>
    <row r="5616" customFormat="false" ht="15" hidden="false" customHeight="false" outlineLevel="0" collapsed="false">
      <c r="A5616" s="0" t="s">
        <v>3461</v>
      </c>
      <c r="B5616" s="0" t="s">
        <v>290</v>
      </c>
      <c r="C5616" s="0" t="s">
        <v>325</v>
      </c>
      <c r="D5616" s="0" t="n">
        <v>20180712</v>
      </c>
      <c r="E5616" s="0" t="s">
        <v>983</v>
      </c>
      <c r="F5616" s="0" t="n">
        <v>25000</v>
      </c>
      <c r="G5616" s="0" t="n">
        <v>96.861</v>
      </c>
      <c r="H5616" s="0" t="n">
        <v>4.554499</v>
      </c>
      <c r="J5616" s="224" t="n">
        <f aca="false">ROUND(D5616/10000,0)</f>
        <v>2018</v>
      </c>
      <c r="K5616" s="224" t="n">
        <f aca="false">ROUND((D5616-J5616*10000)/100,0)</f>
        <v>7</v>
      </c>
      <c r="L5616" s="224" t="n">
        <f aca="false">D5616-J5616*10000-K5616*100</f>
        <v>12</v>
      </c>
      <c r="M5616" s="325" t="n">
        <f aca="false">DATE(J5616,K5616,L5616)</f>
        <v>43293</v>
      </c>
      <c r="N5616" s="222" t="n">
        <f aca="false">M5616+E5616</f>
        <v>43293.6029976852</v>
      </c>
      <c r="O5616" s="0" t="n">
        <v>96.861</v>
      </c>
      <c r="P5616" s="0" t="n">
        <v>4.554499</v>
      </c>
      <c r="Q5616" s="0" t="s">
        <v>290</v>
      </c>
    </row>
    <row r="5617" customFormat="false" ht="15" hidden="false" customHeight="false" outlineLevel="0" collapsed="false">
      <c r="A5617" s="0" t="s">
        <v>3461</v>
      </c>
      <c r="B5617" s="0" t="s">
        <v>290</v>
      </c>
      <c r="C5617" s="0" t="s">
        <v>325</v>
      </c>
      <c r="D5617" s="0" t="n">
        <v>20180712</v>
      </c>
      <c r="E5617" s="0" t="s">
        <v>3529</v>
      </c>
      <c r="F5617" s="0" t="n">
        <v>25000</v>
      </c>
      <c r="G5617" s="0" t="n">
        <v>96.861</v>
      </c>
      <c r="H5617" s="0" t="n">
        <v>4.554499</v>
      </c>
      <c r="J5617" s="224" t="n">
        <f aca="false">ROUND(D5617/10000,0)</f>
        <v>2018</v>
      </c>
      <c r="K5617" s="224" t="n">
        <f aca="false">ROUND((D5617-J5617*10000)/100,0)</f>
        <v>7</v>
      </c>
      <c r="L5617" s="224" t="n">
        <f aca="false">D5617-J5617*10000-K5617*100</f>
        <v>12</v>
      </c>
      <c r="M5617" s="325" t="n">
        <f aca="false">DATE(J5617,K5617,L5617)</f>
        <v>43293</v>
      </c>
      <c r="N5617" s="222" t="n">
        <f aca="false">M5617+E5617</f>
        <v>43293.6033680556</v>
      </c>
      <c r="O5617" s="0" t="n">
        <v>96.861</v>
      </c>
      <c r="P5617" s="0" t="n">
        <v>4.554499</v>
      </c>
      <c r="Q5617" s="0" t="s">
        <v>290</v>
      </c>
    </row>
    <row r="5618" customFormat="false" ht="15" hidden="false" customHeight="false" outlineLevel="0" collapsed="false">
      <c r="A5618" s="0" t="s">
        <v>3461</v>
      </c>
      <c r="B5618" s="0" t="s">
        <v>290</v>
      </c>
      <c r="C5618" s="0" t="s">
        <v>325</v>
      </c>
      <c r="D5618" s="0" t="n">
        <v>20180712</v>
      </c>
      <c r="E5618" s="0" t="s">
        <v>3530</v>
      </c>
      <c r="F5618" s="0" t="n">
        <v>10000</v>
      </c>
      <c r="G5618" s="0" t="n">
        <v>98.119</v>
      </c>
      <c r="H5618" s="0" t="n">
        <v>4.390315</v>
      </c>
      <c r="J5618" s="224" t="n">
        <f aca="false">ROUND(D5618/10000,0)</f>
        <v>2018</v>
      </c>
      <c r="K5618" s="224" t="n">
        <f aca="false">ROUND((D5618-J5618*10000)/100,0)</f>
        <v>7</v>
      </c>
      <c r="L5618" s="224" t="n">
        <f aca="false">D5618-J5618*10000-K5618*100</f>
        <v>12</v>
      </c>
      <c r="M5618" s="325" t="n">
        <f aca="false">DATE(J5618,K5618,L5618)</f>
        <v>43293</v>
      </c>
      <c r="N5618" s="222" t="n">
        <f aca="false">M5618+E5618</f>
        <v>43293.6471643519</v>
      </c>
      <c r="O5618" s="0" t="n">
        <v>98.119</v>
      </c>
      <c r="P5618" s="0" t="n">
        <v>4.390315</v>
      </c>
      <c r="Q5618" s="0" t="s">
        <v>290</v>
      </c>
    </row>
    <row r="5619" customFormat="false" ht="15" hidden="false" customHeight="false" outlineLevel="0" collapsed="false">
      <c r="A5619" s="0" t="s">
        <v>3461</v>
      </c>
      <c r="B5619" s="0" t="s">
        <v>290</v>
      </c>
      <c r="C5619" s="0" t="s">
        <v>325</v>
      </c>
      <c r="D5619" s="0" t="n">
        <v>20180712</v>
      </c>
      <c r="E5619" s="0" t="s">
        <v>3531</v>
      </c>
      <c r="F5619" s="0" t="n">
        <v>15000</v>
      </c>
      <c r="G5619" s="0" t="n">
        <v>99.221713</v>
      </c>
      <c r="H5619" s="0" t="n">
        <v>4.248435</v>
      </c>
      <c r="J5619" s="224" t="n">
        <f aca="false">ROUND(D5619/10000,0)</f>
        <v>2018</v>
      </c>
      <c r="K5619" s="224" t="n">
        <f aca="false">ROUND((D5619-J5619*10000)/100,0)</f>
        <v>7</v>
      </c>
      <c r="L5619" s="224" t="n">
        <f aca="false">D5619-J5619*10000-K5619*100</f>
        <v>12</v>
      </c>
      <c r="M5619" s="325" t="n">
        <f aca="false">DATE(J5619,K5619,L5619)</f>
        <v>43293</v>
      </c>
      <c r="N5619" s="222" t="n">
        <f aca="false">M5619+E5619</f>
        <v>43293.6496759259</v>
      </c>
      <c r="O5619" s="0" t="n">
        <v>99.221713</v>
      </c>
      <c r="P5619" s="0" t="n">
        <v>4.248435</v>
      </c>
      <c r="Q5619" s="0" t="s">
        <v>290</v>
      </c>
    </row>
    <row r="5620" customFormat="false" ht="15" hidden="false" customHeight="false" outlineLevel="0" collapsed="false">
      <c r="A5620" s="0" t="s">
        <v>3461</v>
      </c>
      <c r="B5620" s="0" t="s">
        <v>290</v>
      </c>
      <c r="C5620" s="0" t="s">
        <v>325</v>
      </c>
      <c r="D5620" s="0" t="n">
        <v>20180712</v>
      </c>
      <c r="E5620" s="0" t="s">
        <v>3531</v>
      </c>
      <c r="F5620" s="0" t="n">
        <v>15000</v>
      </c>
      <c r="G5620" s="0" t="n">
        <v>97.276713</v>
      </c>
      <c r="H5620" s="0" t="n">
        <v>4.499966</v>
      </c>
      <c r="J5620" s="224" t="n">
        <f aca="false">ROUND(D5620/10000,0)</f>
        <v>2018</v>
      </c>
      <c r="K5620" s="224" t="n">
        <f aca="false">ROUND((D5620-J5620*10000)/100,0)</f>
        <v>7</v>
      </c>
      <c r="L5620" s="224" t="n">
        <f aca="false">D5620-J5620*10000-K5620*100</f>
        <v>12</v>
      </c>
      <c r="M5620" s="325" t="n">
        <f aca="false">DATE(J5620,K5620,L5620)</f>
        <v>43293</v>
      </c>
      <c r="N5620" s="222" t="n">
        <f aca="false">M5620+E5620</f>
        <v>43293.6496759259</v>
      </c>
      <c r="O5620" s="0" t="n">
        <v>97.276713</v>
      </c>
      <c r="P5620" s="0" t="n">
        <v>4.499966</v>
      </c>
      <c r="Q5620" s="0" t="s">
        <v>290</v>
      </c>
    </row>
    <row r="5621" customFormat="false" ht="15" hidden="false" customHeight="false" outlineLevel="0" collapsed="false">
      <c r="A5621" s="0" t="s">
        <v>3461</v>
      </c>
      <c r="B5621" s="0" t="s">
        <v>290</v>
      </c>
      <c r="C5621" s="0" t="s">
        <v>325</v>
      </c>
      <c r="D5621" s="0" t="n">
        <v>20180712</v>
      </c>
      <c r="E5621" s="0" t="s">
        <v>3532</v>
      </c>
      <c r="F5621" s="0" t="n">
        <v>14000</v>
      </c>
      <c r="G5621" s="0" t="n">
        <v>97.262957</v>
      </c>
      <c r="H5621" s="0" t="n">
        <v>4.501766</v>
      </c>
      <c r="J5621" s="224" t="n">
        <f aca="false">ROUND(D5621/10000,0)</f>
        <v>2018</v>
      </c>
      <c r="K5621" s="224" t="n">
        <f aca="false">ROUND((D5621-J5621*10000)/100,0)</f>
        <v>7</v>
      </c>
      <c r="L5621" s="224" t="n">
        <f aca="false">D5621-J5621*10000-K5621*100</f>
        <v>12</v>
      </c>
      <c r="M5621" s="325" t="n">
        <f aca="false">DATE(J5621,K5621,L5621)</f>
        <v>43293</v>
      </c>
      <c r="N5621" s="222" t="n">
        <f aca="false">M5621+E5621</f>
        <v>43293.651875</v>
      </c>
      <c r="O5621" s="0" t="n">
        <v>97.262957</v>
      </c>
      <c r="P5621" s="0" t="n">
        <v>4.501766</v>
      </c>
      <c r="Q5621" s="0" t="s">
        <v>290</v>
      </c>
    </row>
    <row r="5622" customFormat="false" ht="15" hidden="false" customHeight="false" outlineLevel="0" collapsed="false">
      <c r="A5622" s="0" t="s">
        <v>3461</v>
      </c>
      <c r="B5622" s="0" t="s">
        <v>290</v>
      </c>
      <c r="C5622" s="0" t="s">
        <v>325</v>
      </c>
      <c r="D5622" s="0" t="n">
        <v>20180712</v>
      </c>
      <c r="E5622" s="0" t="s">
        <v>3532</v>
      </c>
      <c r="F5622" s="0" t="n">
        <v>14000</v>
      </c>
      <c r="G5622" s="0" t="n">
        <v>99.207958</v>
      </c>
      <c r="H5622" s="0" t="n">
        <v>4.250193</v>
      </c>
      <c r="J5622" s="224" t="n">
        <f aca="false">ROUND(D5622/10000,0)</f>
        <v>2018</v>
      </c>
      <c r="K5622" s="224" t="n">
        <f aca="false">ROUND((D5622-J5622*10000)/100,0)</f>
        <v>7</v>
      </c>
      <c r="L5622" s="224" t="n">
        <f aca="false">D5622-J5622*10000-K5622*100</f>
        <v>12</v>
      </c>
      <c r="M5622" s="325" t="n">
        <f aca="false">DATE(J5622,K5622,L5622)</f>
        <v>43293</v>
      </c>
      <c r="N5622" s="222" t="n">
        <f aca="false">M5622+E5622</f>
        <v>43293.651875</v>
      </c>
      <c r="O5622" s="0" t="n">
        <v>99.207958</v>
      </c>
      <c r="P5622" s="0" t="n">
        <v>4.250193</v>
      </c>
      <c r="Q5622" s="0" t="s">
        <v>290</v>
      </c>
    </row>
    <row r="5623" customFormat="false" ht="15" hidden="false" customHeight="false" outlineLevel="0" collapsed="false">
      <c r="A5623" s="0" t="s">
        <v>3461</v>
      </c>
      <c r="B5623" s="0" t="s">
        <v>290</v>
      </c>
      <c r="C5623" s="0" t="s">
        <v>325</v>
      </c>
      <c r="D5623" s="0" t="n">
        <v>20180712</v>
      </c>
      <c r="E5623" s="0" t="s">
        <v>3533</v>
      </c>
      <c r="F5623" s="0" t="n">
        <v>87000</v>
      </c>
      <c r="G5623" s="0" t="n">
        <v>96.659</v>
      </c>
      <c r="H5623" s="0" t="n">
        <v>4.581098</v>
      </c>
      <c r="J5623" s="224" t="n">
        <f aca="false">ROUND(D5623/10000,0)</f>
        <v>2018</v>
      </c>
      <c r="K5623" s="224" t="n">
        <f aca="false">ROUND((D5623-J5623*10000)/100,0)</f>
        <v>7</v>
      </c>
      <c r="L5623" s="224" t="n">
        <f aca="false">D5623-J5623*10000-K5623*100</f>
        <v>12</v>
      </c>
      <c r="M5623" s="325" t="n">
        <f aca="false">DATE(J5623,K5623,L5623)</f>
        <v>43293</v>
      </c>
      <c r="N5623" s="222" t="n">
        <f aca="false">M5623+E5623</f>
        <v>43293.6527430556</v>
      </c>
      <c r="O5623" s="0" t="n">
        <v>96.659</v>
      </c>
      <c r="P5623" s="0" t="n">
        <v>4.581098</v>
      </c>
      <c r="Q5623" s="0" t="s">
        <v>290</v>
      </c>
    </row>
    <row r="5624" customFormat="false" ht="15" hidden="false" customHeight="false" outlineLevel="0" collapsed="false">
      <c r="A5624" s="0" t="s">
        <v>3461</v>
      </c>
      <c r="B5624" s="0" t="s">
        <v>290</v>
      </c>
      <c r="C5624" s="0" t="s">
        <v>325</v>
      </c>
      <c r="D5624" s="0" t="n">
        <v>20180712</v>
      </c>
      <c r="E5624" s="0" t="s">
        <v>3534</v>
      </c>
      <c r="F5624" s="0" t="n">
        <v>500000</v>
      </c>
      <c r="G5624" s="0" t="n">
        <v>96.592</v>
      </c>
      <c r="H5624" s="0" t="n">
        <v>4.589935</v>
      </c>
      <c r="J5624" s="224" t="n">
        <f aca="false">ROUND(D5624/10000,0)</f>
        <v>2018</v>
      </c>
      <c r="K5624" s="224" t="n">
        <f aca="false">ROUND((D5624-J5624*10000)/100,0)</f>
        <v>7</v>
      </c>
      <c r="L5624" s="224" t="n">
        <f aca="false">D5624-J5624*10000-K5624*100</f>
        <v>12</v>
      </c>
      <c r="M5624" s="325" t="n">
        <f aca="false">DATE(J5624,K5624,L5624)</f>
        <v>43293</v>
      </c>
      <c r="N5624" s="222" t="n">
        <f aca="false">M5624+E5624</f>
        <v>43293.6723958333</v>
      </c>
      <c r="O5624" s="0" t="n">
        <v>96.592</v>
      </c>
      <c r="P5624" s="0" t="n">
        <v>4.589935</v>
      </c>
      <c r="Q5624" s="0" t="s">
        <v>290</v>
      </c>
    </row>
    <row r="5625" customFormat="false" ht="15" hidden="false" customHeight="false" outlineLevel="0" collapsed="false">
      <c r="A5625" s="0" t="s">
        <v>3461</v>
      </c>
      <c r="B5625" s="0" t="s">
        <v>290</v>
      </c>
      <c r="C5625" s="0" t="s">
        <v>325</v>
      </c>
      <c r="D5625" s="0" t="n">
        <v>20180712</v>
      </c>
      <c r="E5625" s="0" t="s">
        <v>3534</v>
      </c>
      <c r="F5625" s="0" t="n">
        <v>500000</v>
      </c>
      <c r="G5625" s="0" t="n">
        <v>96.592</v>
      </c>
      <c r="H5625" s="0" t="n">
        <v>4.589935</v>
      </c>
      <c r="J5625" s="224" t="n">
        <f aca="false">ROUND(D5625/10000,0)</f>
        <v>2018</v>
      </c>
      <c r="K5625" s="224" t="n">
        <f aca="false">ROUND((D5625-J5625*10000)/100,0)</f>
        <v>7</v>
      </c>
      <c r="L5625" s="224" t="n">
        <f aca="false">D5625-J5625*10000-K5625*100</f>
        <v>12</v>
      </c>
      <c r="M5625" s="325" t="n">
        <f aca="false">DATE(J5625,K5625,L5625)</f>
        <v>43293</v>
      </c>
      <c r="N5625" s="222" t="n">
        <f aca="false">M5625+E5625</f>
        <v>43293.6723958333</v>
      </c>
      <c r="O5625" s="0" t="n">
        <v>96.592</v>
      </c>
      <c r="P5625" s="0" t="n">
        <v>4.589935</v>
      </c>
      <c r="Q5625" s="0" t="s">
        <v>290</v>
      </c>
    </row>
    <row r="5626" customFormat="false" ht="15" hidden="false" customHeight="false" outlineLevel="0" collapsed="false">
      <c r="A5626" s="0" t="s">
        <v>3461</v>
      </c>
      <c r="B5626" s="0" t="s">
        <v>290</v>
      </c>
      <c r="C5626" s="0" t="s">
        <v>325</v>
      </c>
      <c r="D5626" s="0" t="n">
        <v>20180712</v>
      </c>
      <c r="E5626" s="0" t="s">
        <v>3535</v>
      </c>
      <c r="F5626" s="0" t="n">
        <v>500000</v>
      </c>
      <c r="G5626" s="0" t="n">
        <v>96.592</v>
      </c>
      <c r="H5626" s="0" t="n">
        <v>4.589935</v>
      </c>
      <c r="J5626" s="224" t="n">
        <f aca="false">ROUND(D5626/10000,0)</f>
        <v>2018</v>
      </c>
      <c r="K5626" s="224" t="n">
        <f aca="false">ROUND((D5626-J5626*10000)/100,0)</f>
        <v>7</v>
      </c>
      <c r="L5626" s="224" t="n">
        <f aca="false">D5626-J5626*10000-K5626*100</f>
        <v>12</v>
      </c>
      <c r="M5626" s="325" t="n">
        <f aca="false">DATE(J5626,K5626,L5626)</f>
        <v>43293</v>
      </c>
      <c r="N5626" s="222" t="n">
        <f aca="false">M5626+E5626</f>
        <v>43293.6725462963</v>
      </c>
      <c r="O5626" s="0" t="n">
        <v>96.592</v>
      </c>
      <c r="P5626" s="0" t="n">
        <v>4.589935</v>
      </c>
      <c r="Q5626" s="0" t="s">
        <v>290</v>
      </c>
    </row>
    <row r="5627" customFormat="false" ht="15" hidden="false" customHeight="false" outlineLevel="0" collapsed="false">
      <c r="A5627" s="0" t="s">
        <v>3461</v>
      </c>
      <c r="B5627" s="0" t="s">
        <v>290</v>
      </c>
      <c r="C5627" s="0" t="s">
        <v>325</v>
      </c>
      <c r="D5627" s="0" t="n">
        <v>20180713</v>
      </c>
      <c r="E5627" s="0" t="s">
        <v>3536</v>
      </c>
      <c r="F5627" s="0" t="n">
        <v>5000000</v>
      </c>
      <c r="G5627" s="0" t="n">
        <v>96.38</v>
      </c>
      <c r="H5627" s="0" t="n">
        <v>4.61806</v>
      </c>
      <c r="J5627" s="224" t="n">
        <f aca="false">ROUND(D5627/10000,0)</f>
        <v>2018</v>
      </c>
      <c r="K5627" s="224" t="n">
        <f aca="false">ROUND((D5627-J5627*10000)/100,0)</f>
        <v>7</v>
      </c>
      <c r="L5627" s="224" t="n">
        <f aca="false">D5627-J5627*10000-K5627*100</f>
        <v>13</v>
      </c>
      <c r="M5627" s="325" t="n">
        <f aca="false">DATE(J5627,K5627,L5627)</f>
        <v>43294</v>
      </c>
      <c r="N5627" s="222" t="n">
        <f aca="false">M5627+E5627</f>
        <v>43294.3980671296</v>
      </c>
      <c r="O5627" s="0" t="n">
        <v>96.38</v>
      </c>
      <c r="P5627" s="0" t="n">
        <v>4.61806</v>
      </c>
      <c r="Q5627" s="0" t="s">
        <v>290</v>
      </c>
    </row>
    <row r="5628" customFormat="false" ht="15" hidden="false" customHeight="false" outlineLevel="0" collapsed="false">
      <c r="A5628" s="0" t="s">
        <v>3461</v>
      </c>
      <c r="B5628" s="0" t="s">
        <v>290</v>
      </c>
      <c r="C5628" s="0" t="s">
        <v>325</v>
      </c>
      <c r="D5628" s="0" t="n">
        <v>20180713</v>
      </c>
      <c r="E5628" s="0" t="s">
        <v>3537</v>
      </c>
      <c r="F5628" s="0" t="n">
        <v>1660000</v>
      </c>
      <c r="G5628" s="0" t="n">
        <v>96.517</v>
      </c>
      <c r="H5628" s="0" t="n">
        <v>4.599947</v>
      </c>
      <c r="J5628" s="224" t="n">
        <f aca="false">ROUND(D5628/10000,0)</f>
        <v>2018</v>
      </c>
      <c r="K5628" s="224" t="n">
        <f aca="false">ROUND((D5628-J5628*10000)/100,0)</f>
        <v>7</v>
      </c>
      <c r="L5628" s="224" t="n">
        <f aca="false">D5628-J5628*10000-K5628*100</f>
        <v>13</v>
      </c>
      <c r="M5628" s="325" t="n">
        <f aca="false">DATE(J5628,K5628,L5628)</f>
        <v>43294</v>
      </c>
      <c r="N5628" s="222" t="n">
        <f aca="false">M5628+E5628</f>
        <v>43294.3996875</v>
      </c>
      <c r="O5628" s="0" t="n">
        <v>96.517</v>
      </c>
      <c r="P5628" s="0" t="n">
        <v>4.599947</v>
      </c>
      <c r="Q5628" s="0" t="s">
        <v>290</v>
      </c>
    </row>
    <row r="5629" customFormat="false" ht="15" hidden="false" customHeight="false" outlineLevel="0" collapsed="false">
      <c r="A5629" s="0" t="s">
        <v>3461</v>
      </c>
      <c r="B5629" s="0" t="s">
        <v>290</v>
      </c>
      <c r="C5629" s="0" t="s">
        <v>325</v>
      </c>
      <c r="D5629" s="0" t="n">
        <v>20180713</v>
      </c>
      <c r="E5629" s="0" t="s">
        <v>3538</v>
      </c>
      <c r="F5629" s="0" t="n">
        <v>25000</v>
      </c>
      <c r="G5629" s="0" t="n">
        <v>96.8901</v>
      </c>
      <c r="H5629" s="0" t="n">
        <v>4.550772</v>
      </c>
      <c r="J5629" s="224" t="n">
        <f aca="false">ROUND(D5629/10000,0)</f>
        <v>2018</v>
      </c>
      <c r="K5629" s="224" t="n">
        <f aca="false">ROUND((D5629-J5629*10000)/100,0)</f>
        <v>7</v>
      </c>
      <c r="L5629" s="224" t="n">
        <f aca="false">D5629-J5629*10000-K5629*100</f>
        <v>13</v>
      </c>
      <c r="M5629" s="325" t="n">
        <f aca="false">DATE(J5629,K5629,L5629)</f>
        <v>43294</v>
      </c>
      <c r="N5629" s="222" t="n">
        <f aca="false">M5629+E5629</f>
        <v>43294.4895023148</v>
      </c>
      <c r="O5629" s="0" t="n">
        <v>96.8901</v>
      </c>
      <c r="P5629" s="0" t="n">
        <v>4.550772</v>
      </c>
      <c r="Q5629" s="0" t="s">
        <v>290</v>
      </c>
    </row>
    <row r="5630" customFormat="false" ht="15" hidden="false" customHeight="false" outlineLevel="0" collapsed="false">
      <c r="A5630" s="0" t="s">
        <v>3461</v>
      </c>
      <c r="B5630" s="0" t="s">
        <v>290</v>
      </c>
      <c r="C5630" s="0" t="s">
        <v>325</v>
      </c>
      <c r="D5630" s="0" t="n">
        <v>20180713</v>
      </c>
      <c r="E5630" s="0" t="s">
        <v>3538</v>
      </c>
      <c r="F5630" s="0" t="n">
        <v>25000</v>
      </c>
      <c r="G5630" s="0" t="n">
        <v>97.869</v>
      </c>
      <c r="H5630" s="0" t="n">
        <v>4.422813</v>
      </c>
      <c r="J5630" s="224" t="n">
        <f aca="false">ROUND(D5630/10000,0)</f>
        <v>2018</v>
      </c>
      <c r="K5630" s="224" t="n">
        <f aca="false">ROUND((D5630-J5630*10000)/100,0)</f>
        <v>7</v>
      </c>
      <c r="L5630" s="224" t="n">
        <f aca="false">D5630-J5630*10000-K5630*100</f>
        <v>13</v>
      </c>
      <c r="M5630" s="325" t="n">
        <f aca="false">DATE(J5630,K5630,L5630)</f>
        <v>43294</v>
      </c>
      <c r="N5630" s="222" t="n">
        <f aca="false">M5630+E5630</f>
        <v>43294.4895023148</v>
      </c>
      <c r="O5630" s="0" t="n">
        <v>97.869</v>
      </c>
      <c r="P5630" s="0" t="n">
        <v>4.422813</v>
      </c>
      <c r="Q5630" s="0" t="s">
        <v>290</v>
      </c>
    </row>
    <row r="5631" customFormat="false" ht="15" hidden="false" customHeight="false" outlineLevel="0" collapsed="false">
      <c r="A5631" s="0" t="s">
        <v>3461</v>
      </c>
      <c r="B5631" s="0" t="s">
        <v>290</v>
      </c>
      <c r="C5631" s="0" t="s">
        <v>325</v>
      </c>
      <c r="D5631" s="0" t="n">
        <v>20180713</v>
      </c>
      <c r="E5631" s="0" t="s">
        <v>3539</v>
      </c>
      <c r="F5631" s="0" t="n">
        <v>25000</v>
      </c>
      <c r="G5631" s="0" t="n">
        <v>96.862</v>
      </c>
      <c r="H5631" s="0" t="n">
        <v>4.554468</v>
      </c>
      <c r="J5631" s="224" t="n">
        <f aca="false">ROUND(D5631/10000,0)</f>
        <v>2018</v>
      </c>
      <c r="K5631" s="224" t="n">
        <f aca="false">ROUND((D5631-J5631*10000)/100,0)</f>
        <v>7</v>
      </c>
      <c r="L5631" s="224" t="n">
        <f aca="false">D5631-J5631*10000-K5631*100</f>
        <v>13</v>
      </c>
      <c r="M5631" s="325" t="n">
        <f aca="false">DATE(J5631,K5631,L5631)</f>
        <v>43294</v>
      </c>
      <c r="N5631" s="222" t="n">
        <f aca="false">M5631+E5631</f>
        <v>43294.5071064815</v>
      </c>
      <c r="O5631" s="0" t="n">
        <v>96.862</v>
      </c>
      <c r="P5631" s="0" t="n">
        <v>4.554468</v>
      </c>
      <c r="Q5631" s="0" t="s">
        <v>290</v>
      </c>
    </row>
    <row r="5632" customFormat="false" ht="15" hidden="false" customHeight="false" outlineLevel="0" collapsed="false">
      <c r="A5632" s="0" t="s">
        <v>3461</v>
      </c>
      <c r="B5632" s="0" t="s">
        <v>290</v>
      </c>
      <c r="C5632" s="0" t="s">
        <v>325</v>
      </c>
      <c r="D5632" s="0" t="n">
        <v>20180713</v>
      </c>
      <c r="E5632" s="0" t="s">
        <v>917</v>
      </c>
      <c r="F5632" s="0" t="n">
        <v>25000</v>
      </c>
      <c r="G5632" s="0" t="n">
        <v>96.962</v>
      </c>
      <c r="H5632" s="0" t="n">
        <v>4.541322</v>
      </c>
      <c r="J5632" s="224" t="n">
        <f aca="false">ROUND(D5632/10000,0)</f>
        <v>2018</v>
      </c>
      <c r="K5632" s="224" t="n">
        <f aca="false">ROUND((D5632-J5632*10000)/100,0)</f>
        <v>7</v>
      </c>
      <c r="L5632" s="224" t="n">
        <f aca="false">D5632-J5632*10000-K5632*100</f>
        <v>13</v>
      </c>
      <c r="M5632" s="325" t="n">
        <f aca="false">DATE(J5632,K5632,L5632)</f>
        <v>43294</v>
      </c>
      <c r="N5632" s="222" t="n">
        <f aca="false">M5632+E5632</f>
        <v>43294.5071180556</v>
      </c>
      <c r="O5632" s="0" t="n">
        <v>96.962</v>
      </c>
      <c r="P5632" s="0" t="n">
        <v>4.541322</v>
      </c>
      <c r="Q5632" s="0" t="s">
        <v>290</v>
      </c>
    </row>
    <row r="5633" customFormat="false" ht="15" hidden="false" customHeight="false" outlineLevel="0" collapsed="false">
      <c r="A5633" s="0" t="s">
        <v>3461</v>
      </c>
      <c r="B5633" s="0" t="s">
        <v>290</v>
      </c>
      <c r="C5633" s="0" t="s">
        <v>325</v>
      </c>
      <c r="D5633" s="0" t="n">
        <v>20180713</v>
      </c>
      <c r="E5633" s="0" t="s">
        <v>3540</v>
      </c>
      <c r="F5633" s="0" t="n">
        <v>10000</v>
      </c>
      <c r="G5633" s="0" t="n">
        <v>96.75</v>
      </c>
      <c r="H5633" s="0" t="n">
        <v>4.569211</v>
      </c>
      <c r="J5633" s="224" t="n">
        <f aca="false">ROUND(D5633/10000,0)</f>
        <v>2018</v>
      </c>
      <c r="K5633" s="224" t="n">
        <f aca="false">ROUND((D5633-J5633*10000)/100,0)</f>
        <v>7</v>
      </c>
      <c r="L5633" s="224" t="n">
        <f aca="false">D5633-J5633*10000-K5633*100</f>
        <v>13</v>
      </c>
      <c r="M5633" s="325" t="n">
        <f aca="false">DATE(J5633,K5633,L5633)</f>
        <v>43294</v>
      </c>
      <c r="N5633" s="222" t="n">
        <f aca="false">M5633+E5633</f>
        <v>43294.5214236111</v>
      </c>
      <c r="O5633" s="0" t="n">
        <v>96.75</v>
      </c>
      <c r="P5633" s="0" t="n">
        <v>4.569211</v>
      </c>
      <c r="Q5633" s="0" t="s">
        <v>290</v>
      </c>
    </row>
    <row r="5634" customFormat="false" ht="15" hidden="false" customHeight="false" outlineLevel="0" collapsed="false">
      <c r="A5634" s="0" t="s">
        <v>3461</v>
      </c>
      <c r="B5634" s="0" t="s">
        <v>290</v>
      </c>
      <c r="C5634" s="0" t="s">
        <v>325</v>
      </c>
      <c r="D5634" s="0" t="n">
        <v>20180713</v>
      </c>
      <c r="E5634" s="0" t="s">
        <v>3541</v>
      </c>
      <c r="F5634" s="0" t="n">
        <v>3000</v>
      </c>
      <c r="G5634" s="0" t="n">
        <v>96.403</v>
      </c>
      <c r="H5634" s="0" t="n">
        <v>4.615017</v>
      </c>
      <c r="J5634" s="224" t="n">
        <f aca="false">ROUND(D5634/10000,0)</f>
        <v>2018</v>
      </c>
      <c r="K5634" s="224" t="n">
        <f aca="false">ROUND((D5634-J5634*10000)/100,0)</f>
        <v>7</v>
      </c>
      <c r="L5634" s="224" t="n">
        <f aca="false">D5634-J5634*10000-K5634*100</f>
        <v>13</v>
      </c>
      <c r="M5634" s="325" t="n">
        <f aca="false">DATE(J5634,K5634,L5634)</f>
        <v>43294</v>
      </c>
      <c r="N5634" s="222" t="n">
        <f aca="false">M5634+E5634</f>
        <v>43294.5264699074</v>
      </c>
      <c r="O5634" s="0" t="n">
        <v>96.403</v>
      </c>
      <c r="P5634" s="0" t="n">
        <v>4.615017</v>
      </c>
      <c r="Q5634" s="0" t="s">
        <v>290</v>
      </c>
    </row>
    <row r="5635" customFormat="false" ht="15" hidden="false" customHeight="false" outlineLevel="0" collapsed="false">
      <c r="A5635" s="0" t="s">
        <v>3461</v>
      </c>
      <c r="B5635" s="0" t="s">
        <v>290</v>
      </c>
      <c r="C5635" s="0" t="s">
        <v>325</v>
      </c>
      <c r="D5635" s="0" t="n">
        <v>20180713</v>
      </c>
      <c r="E5635" s="0" t="s">
        <v>3541</v>
      </c>
      <c r="F5635" s="0" t="n">
        <v>3000</v>
      </c>
      <c r="G5635" s="0" t="n">
        <v>96.517</v>
      </c>
      <c r="H5635" s="0" t="n">
        <v>4.599947</v>
      </c>
      <c r="J5635" s="224" t="n">
        <f aca="false">ROUND(D5635/10000,0)</f>
        <v>2018</v>
      </c>
      <c r="K5635" s="224" t="n">
        <f aca="false">ROUND((D5635-J5635*10000)/100,0)</f>
        <v>7</v>
      </c>
      <c r="L5635" s="224" t="n">
        <f aca="false">D5635-J5635*10000-K5635*100</f>
        <v>13</v>
      </c>
      <c r="M5635" s="325" t="n">
        <f aca="false">DATE(J5635,K5635,L5635)</f>
        <v>43294</v>
      </c>
      <c r="N5635" s="222" t="n">
        <f aca="false">M5635+E5635</f>
        <v>43294.5264699074</v>
      </c>
      <c r="O5635" s="0" t="n">
        <v>96.517</v>
      </c>
      <c r="P5635" s="0" t="n">
        <v>4.599947</v>
      </c>
      <c r="Q5635" s="0" t="s">
        <v>290</v>
      </c>
    </row>
    <row r="5636" customFormat="false" ht="15" hidden="false" customHeight="false" outlineLevel="0" collapsed="false">
      <c r="A5636" s="0" t="s">
        <v>3461</v>
      </c>
      <c r="B5636" s="0" t="s">
        <v>290</v>
      </c>
      <c r="C5636" s="0" t="s">
        <v>325</v>
      </c>
      <c r="D5636" s="0" t="n">
        <v>20180713</v>
      </c>
      <c r="E5636" s="0" t="s">
        <v>3542</v>
      </c>
      <c r="F5636" s="0" t="s">
        <v>575</v>
      </c>
      <c r="G5636" s="0" t="n">
        <v>96.139</v>
      </c>
      <c r="H5636" s="0" t="n">
        <v>4.649997</v>
      </c>
      <c r="J5636" s="224" t="n">
        <f aca="false">ROUND(D5636/10000,0)</f>
        <v>2018</v>
      </c>
      <c r="K5636" s="224" t="n">
        <f aca="false">ROUND((D5636-J5636*10000)/100,0)</f>
        <v>7</v>
      </c>
      <c r="L5636" s="224" t="n">
        <f aca="false">D5636-J5636*10000-K5636*100</f>
        <v>13</v>
      </c>
      <c r="M5636" s="325" t="n">
        <f aca="false">DATE(J5636,K5636,L5636)</f>
        <v>43294</v>
      </c>
      <c r="N5636" s="222" t="n">
        <f aca="false">M5636+E5636</f>
        <v>43294.5778472222</v>
      </c>
      <c r="O5636" s="0" t="n">
        <v>96.139</v>
      </c>
      <c r="P5636" s="0" t="n">
        <v>4.649997</v>
      </c>
      <c r="Q5636" s="0" t="s">
        <v>290</v>
      </c>
    </row>
    <row r="5637" customFormat="false" ht="15" hidden="false" customHeight="false" outlineLevel="0" collapsed="false">
      <c r="A5637" s="0" t="s">
        <v>3461</v>
      </c>
      <c r="B5637" s="0" t="s">
        <v>290</v>
      </c>
      <c r="C5637" s="0" t="s">
        <v>325</v>
      </c>
      <c r="D5637" s="0" t="n">
        <v>20180713</v>
      </c>
      <c r="E5637" s="0" t="s">
        <v>3543</v>
      </c>
      <c r="F5637" s="0" t="n">
        <v>250000</v>
      </c>
      <c r="G5637" s="0" t="n">
        <v>96.435</v>
      </c>
      <c r="H5637" s="0" t="n">
        <v>4.610784</v>
      </c>
      <c r="J5637" s="224" t="n">
        <f aca="false">ROUND(D5637/10000,0)</f>
        <v>2018</v>
      </c>
      <c r="K5637" s="224" t="n">
        <f aca="false">ROUND((D5637-J5637*10000)/100,0)</f>
        <v>7</v>
      </c>
      <c r="L5637" s="224" t="n">
        <f aca="false">D5637-J5637*10000-K5637*100</f>
        <v>13</v>
      </c>
      <c r="M5637" s="325" t="n">
        <f aca="false">DATE(J5637,K5637,L5637)</f>
        <v>43294</v>
      </c>
      <c r="N5637" s="222" t="n">
        <f aca="false">M5637+E5637</f>
        <v>43294.5912615741</v>
      </c>
      <c r="O5637" s="0" t="n">
        <v>96.435</v>
      </c>
      <c r="P5637" s="0" t="n">
        <v>4.610784</v>
      </c>
      <c r="Q5637" s="0" t="s">
        <v>290</v>
      </c>
    </row>
    <row r="5638" customFormat="false" ht="15" hidden="false" customHeight="false" outlineLevel="0" collapsed="false">
      <c r="A5638" s="0" t="s">
        <v>3461</v>
      </c>
      <c r="B5638" s="0" t="s">
        <v>290</v>
      </c>
      <c r="C5638" s="0" t="s">
        <v>325</v>
      </c>
      <c r="D5638" s="0" t="n">
        <v>20180713</v>
      </c>
      <c r="E5638" s="0" t="s">
        <v>3544</v>
      </c>
      <c r="F5638" s="0" t="n">
        <v>40000</v>
      </c>
      <c r="G5638" s="0" t="n">
        <v>97.153</v>
      </c>
      <c r="H5638" s="0" t="n">
        <v>4.516257</v>
      </c>
      <c r="J5638" s="224" t="n">
        <f aca="false">ROUND(D5638/10000,0)</f>
        <v>2018</v>
      </c>
      <c r="K5638" s="224" t="n">
        <f aca="false">ROUND((D5638-J5638*10000)/100,0)</f>
        <v>7</v>
      </c>
      <c r="L5638" s="224" t="n">
        <f aca="false">D5638-J5638*10000-K5638*100</f>
        <v>13</v>
      </c>
      <c r="M5638" s="325" t="n">
        <f aca="false">DATE(J5638,K5638,L5638)</f>
        <v>43294</v>
      </c>
      <c r="N5638" s="222" t="n">
        <f aca="false">M5638+E5638</f>
        <v>43294.691400463</v>
      </c>
      <c r="O5638" s="0" t="n">
        <v>97.153</v>
      </c>
      <c r="P5638" s="0" t="n">
        <v>4.516257</v>
      </c>
      <c r="Q5638" s="0" t="s">
        <v>290</v>
      </c>
    </row>
    <row r="5639" customFormat="false" ht="15" hidden="false" customHeight="false" outlineLevel="0" collapsed="false">
      <c r="A5639" s="0" t="s">
        <v>3461</v>
      </c>
      <c r="B5639" s="0" t="s">
        <v>290</v>
      </c>
      <c r="C5639" s="0" t="s">
        <v>325</v>
      </c>
      <c r="D5639" s="0" t="n">
        <v>20180713</v>
      </c>
      <c r="E5639" s="0" t="s">
        <v>3544</v>
      </c>
      <c r="F5639" s="0" t="n">
        <v>40000</v>
      </c>
      <c r="G5639" s="0" t="n">
        <v>98.153</v>
      </c>
      <c r="H5639" s="0" t="n">
        <v>4.385973</v>
      </c>
      <c r="J5639" s="224" t="n">
        <f aca="false">ROUND(D5639/10000,0)</f>
        <v>2018</v>
      </c>
      <c r="K5639" s="224" t="n">
        <f aca="false">ROUND((D5639-J5639*10000)/100,0)</f>
        <v>7</v>
      </c>
      <c r="L5639" s="224" t="n">
        <f aca="false">D5639-J5639*10000-K5639*100</f>
        <v>13</v>
      </c>
      <c r="M5639" s="325" t="n">
        <f aca="false">DATE(J5639,K5639,L5639)</f>
        <v>43294</v>
      </c>
      <c r="N5639" s="222" t="n">
        <f aca="false">M5639+E5639</f>
        <v>43294.691400463</v>
      </c>
      <c r="O5639" s="0" t="n">
        <v>98.153</v>
      </c>
      <c r="P5639" s="0" t="n">
        <v>4.385973</v>
      </c>
      <c r="Q5639" s="0" t="s">
        <v>290</v>
      </c>
    </row>
    <row r="5640" customFormat="false" ht="15" hidden="false" customHeight="false" outlineLevel="0" collapsed="false">
      <c r="A5640" s="0" t="s">
        <v>3461</v>
      </c>
      <c r="B5640" s="0" t="s">
        <v>290</v>
      </c>
      <c r="C5640" s="0" t="s">
        <v>325</v>
      </c>
      <c r="D5640" s="0" t="n">
        <v>20180713</v>
      </c>
      <c r="E5640" s="0" t="s">
        <v>3544</v>
      </c>
      <c r="F5640" s="0" t="n">
        <v>40000</v>
      </c>
      <c r="G5640" s="0" t="n">
        <v>97.153</v>
      </c>
      <c r="H5640" s="0" t="n">
        <v>4.516257</v>
      </c>
      <c r="J5640" s="224" t="n">
        <f aca="false">ROUND(D5640/10000,0)</f>
        <v>2018</v>
      </c>
      <c r="K5640" s="224" t="n">
        <f aca="false">ROUND((D5640-J5640*10000)/100,0)</f>
        <v>7</v>
      </c>
      <c r="L5640" s="224" t="n">
        <f aca="false">D5640-J5640*10000-K5640*100</f>
        <v>13</v>
      </c>
      <c r="M5640" s="325" t="n">
        <f aca="false">DATE(J5640,K5640,L5640)</f>
        <v>43294</v>
      </c>
      <c r="N5640" s="222" t="n">
        <f aca="false">M5640+E5640</f>
        <v>43294.691400463</v>
      </c>
      <c r="O5640" s="0" t="n">
        <v>97.153</v>
      </c>
      <c r="P5640" s="0" t="n">
        <v>4.516257</v>
      </c>
      <c r="Q5640" s="0" t="s">
        <v>290</v>
      </c>
    </row>
    <row r="5641" customFormat="false" ht="15" hidden="false" customHeight="false" outlineLevel="0" collapsed="false">
      <c r="A5641" s="0" t="s">
        <v>3461</v>
      </c>
      <c r="B5641" s="0" t="s">
        <v>290</v>
      </c>
      <c r="C5641" s="0" t="s">
        <v>325</v>
      </c>
      <c r="D5641" s="0" t="n">
        <v>20180713</v>
      </c>
      <c r="E5641" s="0" t="s">
        <v>3545</v>
      </c>
      <c r="F5641" s="0" t="n">
        <v>40000</v>
      </c>
      <c r="G5641" s="0" t="n">
        <v>97.153</v>
      </c>
      <c r="H5641" s="0" t="n">
        <v>4.516257</v>
      </c>
      <c r="J5641" s="224" t="n">
        <f aca="false">ROUND(D5641/10000,0)</f>
        <v>2018</v>
      </c>
      <c r="K5641" s="224" t="n">
        <f aca="false">ROUND((D5641-J5641*10000)/100,0)</f>
        <v>7</v>
      </c>
      <c r="L5641" s="224" t="n">
        <f aca="false">D5641-J5641*10000-K5641*100</f>
        <v>13</v>
      </c>
      <c r="M5641" s="325" t="n">
        <f aca="false">DATE(J5641,K5641,L5641)</f>
        <v>43294</v>
      </c>
      <c r="N5641" s="222" t="n">
        <f aca="false">M5641+E5641</f>
        <v>43294.6916203704</v>
      </c>
      <c r="O5641" s="0" t="n">
        <v>97.153</v>
      </c>
      <c r="P5641" s="0" t="n">
        <v>4.516257</v>
      </c>
      <c r="Q5641" s="0" t="s">
        <v>290</v>
      </c>
    </row>
    <row r="5642" customFormat="false" ht="15" hidden="false" customHeight="false" outlineLevel="0" collapsed="false">
      <c r="A5642" s="0" t="s">
        <v>3461</v>
      </c>
      <c r="B5642" s="0" t="s">
        <v>290</v>
      </c>
      <c r="C5642" s="0" t="s">
        <v>325</v>
      </c>
      <c r="D5642" s="0" t="n">
        <v>20180716</v>
      </c>
      <c r="E5642" s="0" t="s">
        <v>1832</v>
      </c>
      <c r="F5642" s="0" t="n">
        <v>75000</v>
      </c>
      <c r="G5642" s="0" t="n">
        <v>97.4</v>
      </c>
      <c r="H5642" s="0" t="n">
        <v>4.484014</v>
      </c>
      <c r="J5642" s="224" t="n">
        <f aca="false">ROUND(D5642/10000,0)</f>
        <v>2018</v>
      </c>
      <c r="K5642" s="224" t="n">
        <f aca="false">ROUND((D5642-J5642*10000)/100,0)</f>
        <v>7</v>
      </c>
      <c r="L5642" s="224" t="n">
        <f aca="false">D5642-J5642*10000-K5642*100</f>
        <v>16</v>
      </c>
      <c r="M5642" s="325" t="n">
        <f aca="false">DATE(J5642,K5642,L5642)</f>
        <v>43297</v>
      </c>
      <c r="N5642" s="222" t="n">
        <f aca="false">M5642+E5642</f>
        <v>43297.4739351852</v>
      </c>
      <c r="O5642" s="0" t="n">
        <v>97.4</v>
      </c>
      <c r="P5642" s="0" t="n">
        <v>4.484014</v>
      </c>
      <c r="Q5642" s="0" t="s">
        <v>290</v>
      </c>
    </row>
    <row r="5643" customFormat="false" ht="15" hidden="false" customHeight="false" outlineLevel="0" collapsed="false">
      <c r="A5643" s="0" t="s">
        <v>3461</v>
      </c>
      <c r="B5643" s="0" t="s">
        <v>290</v>
      </c>
      <c r="C5643" s="0" t="s">
        <v>325</v>
      </c>
      <c r="D5643" s="0" t="n">
        <v>20180716</v>
      </c>
      <c r="E5643" s="0" t="s">
        <v>3546</v>
      </c>
      <c r="F5643" s="0" t="n">
        <v>500000</v>
      </c>
      <c r="G5643" s="0" t="n">
        <v>96.05</v>
      </c>
      <c r="H5643" s="0" t="n">
        <v>4.661941</v>
      </c>
      <c r="J5643" s="224" t="n">
        <f aca="false">ROUND(D5643/10000,0)</f>
        <v>2018</v>
      </c>
      <c r="K5643" s="224" t="n">
        <f aca="false">ROUND((D5643-J5643*10000)/100,0)</f>
        <v>7</v>
      </c>
      <c r="L5643" s="224" t="n">
        <f aca="false">D5643-J5643*10000-K5643*100</f>
        <v>16</v>
      </c>
      <c r="M5643" s="325" t="n">
        <f aca="false">DATE(J5643,K5643,L5643)</f>
        <v>43297</v>
      </c>
      <c r="N5643" s="222" t="n">
        <f aca="false">M5643+E5643</f>
        <v>43297.5193865741</v>
      </c>
      <c r="O5643" s="0" t="n">
        <v>96.05</v>
      </c>
      <c r="P5643" s="0" t="n">
        <v>4.661941</v>
      </c>
      <c r="Q5643" s="0" t="s">
        <v>290</v>
      </c>
    </row>
    <row r="5644" customFormat="false" ht="15" hidden="false" customHeight="false" outlineLevel="0" collapsed="false">
      <c r="A5644" s="0" t="s">
        <v>3461</v>
      </c>
      <c r="B5644" s="0" t="s">
        <v>290</v>
      </c>
      <c r="C5644" s="0" t="s">
        <v>325</v>
      </c>
      <c r="D5644" s="0" t="n">
        <v>20180716</v>
      </c>
      <c r="E5644" s="0" t="s">
        <v>3547</v>
      </c>
      <c r="F5644" s="0" t="n">
        <v>25000</v>
      </c>
      <c r="G5644" s="0" t="n">
        <v>98.105</v>
      </c>
      <c r="H5644" s="0" t="n">
        <v>4.392253</v>
      </c>
      <c r="J5644" s="224" t="n">
        <f aca="false">ROUND(D5644/10000,0)</f>
        <v>2018</v>
      </c>
      <c r="K5644" s="224" t="n">
        <f aca="false">ROUND((D5644-J5644*10000)/100,0)</f>
        <v>7</v>
      </c>
      <c r="L5644" s="224" t="n">
        <f aca="false">D5644-J5644*10000-K5644*100</f>
        <v>16</v>
      </c>
      <c r="M5644" s="325" t="n">
        <f aca="false">DATE(J5644,K5644,L5644)</f>
        <v>43297</v>
      </c>
      <c r="N5644" s="222" t="n">
        <f aca="false">M5644+E5644</f>
        <v>43297.6284722222</v>
      </c>
      <c r="O5644" s="0" t="n">
        <v>98.105</v>
      </c>
      <c r="P5644" s="0" t="n">
        <v>4.392253</v>
      </c>
      <c r="Q5644" s="0" t="s">
        <v>290</v>
      </c>
    </row>
    <row r="5645" customFormat="false" ht="15" hidden="false" customHeight="false" outlineLevel="0" collapsed="false">
      <c r="A5645" s="0" t="s">
        <v>3461</v>
      </c>
      <c r="B5645" s="0" t="s">
        <v>290</v>
      </c>
      <c r="C5645" s="0" t="s">
        <v>325</v>
      </c>
      <c r="D5645" s="0" t="n">
        <v>20180716</v>
      </c>
      <c r="E5645" s="0" t="s">
        <v>1251</v>
      </c>
      <c r="F5645" s="0" t="n">
        <v>15000</v>
      </c>
      <c r="G5645" s="0" t="n">
        <v>96.428</v>
      </c>
      <c r="H5645" s="0" t="n">
        <v>4.611824</v>
      </c>
      <c r="J5645" s="224" t="n">
        <f aca="false">ROUND(D5645/10000,0)</f>
        <v>2018</v>
      </c>
      <c r="K5645" s="224" t="n">
        <f aca="false">ROUND((D5645-J5645*10000)/100,0)</f>
        <v>7</v>
      </c>
      <c r="L5645" s="224" t="n">
        <f aca="false">D5645-J5645*10000-K5645*100</f>
        <v>16</v>
      </c>
      <c r="M5645" s="325" t="n">
        <f aca="false">DATE(J5645,K5645,L5645)</f>
        <v>43297</v>
      </c>
      <c r="N5645" s="222" t="n">
        <f aca="false">M5645+E5645</f>
        <v>43297.6478935185</v>
      </c>
      <c r="O5645" s="0" t="n">
        <v>96.428</v>
      </c>
      <c r="P5645" s="0" t="n">
        <v>4.611824</v>
      </c>
      <c r="Q5645" s="0" t="s">
        <v>290</v>
      </c>
    </row>
    <row r="5646" customFormat="false" ht="15" hidden="false" customHeight="false" outlineLevel="0" collapsed="false">
      <c r="A5646" s="0" t="s">
        <v>3461</v>
      </c>
      <c r="B5646" s="0" t="s">
        <v>290</v>
      </c>
      <c r="C5646" s="0" t="s">
        <v>325</v>
      </c>
      <c r="D5646" s="0" t="n">
        <v>20180716</v>
      </c>
      <c r="E5646" s="0" t="s">
        <v>3548</v>
      </c>
      <c r="F5646" s="0" t="n">
        <v>15000</v>
      </c>
      <c r="G5646" s="0" t="n">
        <v>96.428</v>
      </c>
      <c r="H5646" s="0" t="n">
        <v>4.611824</v>
      </c>
      <c r="J5646" s="224" t="n">
        <f aca="false">ROUND(D5646/10000,0)</f>
        <v>2018</v>
      </c>
      <c r="K5646" s="224" t="n">
        <f aca="false">ROUND((D5646-J5646*10000)/100,0)</f>
        <v>7</v>
      </c>
      <c r="L5646" s="224" t="n">
        <f aca="false">D5646-J5646*10000-K5646*100</f>
        <v>16</v>
      </c>
      <c r="M5646" s="325" t="n">
        <f aca="false">DATE(J5646,K5646,L5646)</f>
        <v>43297</v>
      </c>
      <c r="N5646" s="222" t="n">
        <f aca="false">M5646+E5646</f>
        <v>43297.647962963</v>
      </c>
      <c r="O5646" s="0" t="n">
        <v>96.428</v>
      </c>
      <c r="P5646" s="0" t="n">
        <v>4.611824</v>
      </c>
      <c r="Q5646" s="0" t="s">
        <v>290</v>
      </c>
    </row>
    <row r="5647" customFormat="false" ht="15" hidden="false" customHeight="false" outlineLevel="0" collapsed="false">
      <c r="A5647" s="0" t="s">
        <v>3461</v>
      </c>
      <c r="B5647" s="0" t="s">
        <v>290</v>
      </c>
      <c r="C5647" s="0" t="s">
        <v>325</v>
      </c>
      <c r="D5647" s="0" t="n">
        <v>20180716</v>
      </c>
      <c r="E5647" s="0" t="s">
        <v>3549</v>
      </c>
      <c r="F5647" s="0" t="n">
        <v>10000</v>
      </c>
      <c r="G5647" s="0" t="n">
        <v>96.361</v>
      </c>
      <c r="H5647" s="0" t="n">
        <v>4.62069</v>
      </c>
      <c r="J5647" s="224" t="n">
        <f aca="false">ROUND(D5647/10000,0)</f>
        <v>2018</v>
      </c>
      <c r="K5647" s="224" t="n">
        <f aca="false">ROUND((D5647-J5647*10000)/100,0)</f>
        <v>7</v>
      </c>
      <c r="L5647" s="224" t="n">
        <f aca="false">D5647-J5647*10000-K5647*100</f>
        <v>16</v>
      </c>
      <c r="M5647" s="325" t="n">
        <f aca="false">DATE(J5647,K5647,L5647)</f>
        <v>43297</v>
      </c>
      <c r="N5647" s="222" t="n">
        <f aca="false">M5647+E5647</f>
        <v>43297.6631828704</v>
      </c>
      <c r="O5647" s="0" t="n">
        <v>96.361</v>
      </c>
      <c r="P5647" s="0" t="n">
        <v>4.62069</v>
      </c>
      <c r="Q5647" s="0" t="s">
        <v>290</v>
      </c>
    </row>
    <row r="5648" customFormat="false" ht="15" hidden="false" customHeight="false" outlineLevel="0" collapsed="false">
      <c r="A5648" s="0" t="s">
        <v>3461</v>
      </c>
      <c r="B5648" s="0" t="s">
        <v>290</v>
      </c>
      <c r="C5648" s="0" t="s">
        <v>325</v>
      </c>
      <c r="D5648" s="0" t="n">
        <v>20180716</v>
      </c>
      <c r="E5648" s="0" t="s">
        <v>3550</v>
      </c>
      <c r="F5648" s="0" t="n">
        <v>10000</v>
      </c>
      <c r="G5648" s="0" t="n">
        <v>96.361</v>
      </c>
      <c r="H5648" s="0" t="n">
        <v>4.62069</v>
      </c>
      <c r="J5648" s="224" t="n">
        <f aca="false">ROUND(D5648/10000,0)</f>
        <v>2018</v>
      </c>
      <c r="K5648" s="224" t="n">
        <f aca="false">ROUND((D5648-J5648*10000)/100,0)</f>
        <v>7</v>
      </c>
      <c r="L5648" s="224" t="n">
        <f aca="false">D5648-J5648*10000-K5648*100</f>
        <v>16</v>
      </c>
      <c r="M5648" s="325" t="n">
        <f aca="false">DATE(J5648,K5648,L5648)</f>
        <v>43297</v>
      </c>
      <c r="N5648" s="222" t="n">
        <f aca="false">M5648+E5648</f>
        <v>43297.6631944444</v>
      </c>
      <c r="O5648" s="0" t="n">
        <v>96.361</v>
      </c>
      <c r="P5648" s="0" t="n">
        <v>4.62069</v>
      </c>
      <c r="Q5648" s="0" t="s">
        <v>290</v>
      </c>
    </row>
    <row r="5649" customFormat="false" ht="15" hidden="false" customHeight="false" outlineLevel="0" collapsed="false">
      <c r="A5649" s="0" t="s">
        <v>3461</v>
      </c>
      <c r="B5649" s="0" t="s">
        <v>290</v>
      </c>
      <c r="C5649" s="0" t="s">
        <v>325</v>
      </c>
      <c r="D5649" s="0" t="n">
        <v>20180717</v>
      </c>
      <c r="E5649" s="0" t="s">
        <v>3551</v>
      </c>
      <c r="F5649" s="0" t="n">
        <v>1675000</v>
      </c>
      <c r="G5649" s="0" t="n">
        <v>95.923</v>
      </c>
      <c r="H5649" s="0" t="n">
        <v>4.678962</v>
      </c>
      <c r="J5649" s="224" t="n">
        <f aca="false">ROUND(D5649/10000,0)</f>
        <v>2018</v>
      </c>
      <c r="K5649" s="224" t="n">
        <f aca="false">ROUND((D5649-J5649*10000)/100,0)</f>
        <v>7</v>
      </c>
      <c r="L5649" s="224" t="n">
        <f aca="false">D5649-J5649*10000-K5649*100</f>
        <v>17</v>
      </c>
      <c r="M5649" s="325" t="n">
        <f aca="false">DATE(J5649,K5649,L5649)</f>
        <v>43298</v>
      </c>
      <c r="N5649" s="222" t="n">
        <f aca="false">M5649+E5649</f>
        <v>43298.3764583333</v>
      </c>
      <c r="O5649" s="0" t="n">
        <v>95.923</v>
      </c>
      <c r="P5649" s="0" t="n">
        <v>4.678962</v>
      </c>
      <c r="Q5649" s="0" t="s">
        <v>290</v>
      </c>
    </row>
    <row r="5650" customFormat="false" ht="15" hidden="false" customHeight="false" outlineLevel="0" collapsed="false">
      <c r="A5650" s="0" t="s">
        <v>3461</v>
      </c>
      <c r="B5650" s="0" t="s">
        <v>290</v>
      </c>
      <c r="C5650" s="0" t="s">
        <v>325</v>
      </c>
      <c r="D5650" s="0" t="n">
        <v>20180717</v>
      </c>
      <c r="E5650" s="0" t="s">
        <v>3552</v>
      </c>
      <c r="F5650" s="0" t="n">
        <v>100000</v>
      </c>
      <c r="G5650" s="0" t="n">
        <v>96.2642</v>
      </c>
      <c r="H5650" s="0" t="n">
        <v>4.633632</v>
      </c>
      <c r="J5650" s="224" t="n">
        <f aca="false">ROUND(D5650/10000,0)</f>
        <v>2018</v>
      </c>
      <c r="K5650" s="224" t="n">
        <f aca="false">ROUND((D5650-J5650*10000)/100,0)</f>
        <v>7</v>
      </c>
      <c r="L5650" s="224" t="n">
        <f aca="false">D5650-J5650*10000-K5650*100</f>
        <v>17</v>
      </c>
      <c r="M5650" s="325" t="n">
        <f aca="false">DATE(J5650,K5650,L5650)</f>
        <v>43298</v>
      </c>
      <c r="N5650" s="222" t="n">
        <f aca="false">M5650+E5650</f>
        <v>43298.3895023148</v>
      </c>
      <c r="O5650" s="0" t="n">
        <v>96.2642</v>
      </c>
      <c r="P5650" s="0" t="n">
        <v>4.633632</v>
      </c>
      <c r="Q5650" s="0" t="s">
        <v>290</v>
      </c>
    </row>
    <row r="5651" customFormat="false" ht="15" hidden="false" customHeight="false" outlineLevel="0" collapsed="false">
      <c r="A5651" s="0" t="s">
        <v>3461</v>
      </c>
      <c r="B5651" s="0" t="s">
        <v>290</v>
      </c>
      <c r="C5651" s="0" t="s">
        <v>325</v>
      </c>
      <c r="D5651" s="0" t="n">
        <v>20180717</v>
      </c>
      <c r="E5651" s="0" t="s">
        <v>3553</v>
      </c>
      <c r="F5651" s="0" t="n">
        <v>20000</v>
      </c>
      <c r="G5651" s="0" t="n">
        <v>98.5</v>
      </c>
      <c r="H5651" s="0" t="n">
        <v>4.341232</v>
      </c>
      <c r="J5651" s="224" t="n">
        <f aca="false">ROUND(D5651/10000,0)</f>
        <v>2018</v>
      </c>
      <c r="K5651" s="224" t="n">
        <f aca="false">ROUND((D5651-J5651*10000)/100,0)</f>
        <v>7</v>
      </c>
      <c r="L5651" s="224" t="n">
        <f aca="false">D5651-J5651*10000-K5651*100</f>
        <v>17</v>
      </c>
      <c r="M5651" s="325" t="n">
        <f aca="false">DATE(J5651,K5651,L5651)</f>
        <v>43298</v>
      </c>
      <c r="N5651" s="222" t="n">
        <f aca="false">M5651+E5651</f>
        <v>43298.3932523148</v>
      </c>
      <c r="O5651" s="0" t="n">
        <v>98.5</v>
      </c>
      <c r="P5651" s="0" t="n">
        <v>4.341232</v>
      </c>
      <c r="Q5651" s="0" t="s">
        <v>290</v>
      </c>
    </row>
    <row r="5652" customFormat="false" ht="15" hidden="false" customHeight="false" outlineLevel="0" collapsed="false">
      <c r="A5652" s="0" t="s">
        <v>3461</v>
      </c>
      <c r="B5652" s="0" t="s">
        <v>290</v>
      </c>
      <c r="C5652" s="0" t="s">
        <v>325</v>
      </c>
      <c r="D5652" s="0" t="n">
        <v>20180717</v>
      </c>
      <c r="E5652" s="0" t="s">
        <v>3554</v>
      </c>
      <c r="F5652" s="0" t="n">
        <v>20000</v>
      </c>
      <c r="G5652" s="0" t="n">
        <v>96.738</v>
      </c>
      <c r="H5652" s="0" t="n">
        <v>4.571001</v>
      </c>
      <c r="J5652" s="224" t="n">
        <f aca="false">ROUND(D5652/10000,0)</f>
        <v>2018</v>
      </c>
      <c r="K5652" s="224" t="n">
        <f aca="false">ROUND((D5652-J5652*10000)/100,0)</f>
        <v>7</v>
      </c>
      <c r="L5652" s="224" t="n">
        <f aca="false">D5652-J5652*10000-K5652*100</f>
        <v>17</v>
      </c>
      <c r="M5652" s="325" t="n">
        <f aca="false">DATE(J5652,K5652,L5652)</f>
        <v>43298</v>
      </c>
      <c r="N5652" s="222" t="n">
        <f aca="false">M5652+E5652</f>
        <v>43298.3932638889</v>
      </c>
      <c r="O5652" s="0" t="n">
        <v>96.738</v>
      </c>
      <c r="P5652" s="0" t="n">
        <v>4.571001</v>
      </c>
      <c r="Q5652" s="0" t="s">
        <v>290</v>
      </c>
    </row>
    <row r="5653" customFormat="false" ht="15" hidden="false" customHeight="false" outlineLevel="0" collapsed="false">
      <c r="A5653" s="0" t="s">
        <v>3461</v>
      </c>
      <c r="B5653" s="0" t="s">
        <v>290</v>
      </c>
      <c r="C5653" s="0" t="s">
        <v>325</v>
      </c>
      <c r="D5653" s="0" t="n">
        <v>20180717</v>
      </c>
      <c r="E5653" s="0" t="s">
        <v>3555</v>
      </c>
      <c r="F5653" s="0" t="n">
        <v>10000</v>
      </c>
      <c r="G5653" s="0" t="n">
        <v>96.738</v>
      </c>
      <c r="H5653" s="0" t="n">
        <v>4.571001</v>
      </c>
      <c r="J5653" s="224" t="n">
        <f aca="false">ROUND(D5653/10000,0)</f>
        <v>2018</v>
      </c>
      <c r="K5653" s="224" t="n">
        <f aca="false">ROUND((D5653-J5653*10000)/100,0)</f>
        <v>7</v>
      </c>
      <c r="L5653" s="224" t="n">
        <f aca="false">D5653-J5653*10000-K5653*100</f>
        <v>17</v>
      </c>
      <c r="M5653" s="325" t="n">
        <f aca="false">DATE(J5653,K5653,L5653)</f>
        <v>43298</v>
      </c>
      <c r="N5653" s="222" t="n">
        <f aca="false">M5653+E5653</f>
        <v>43298.3948611111</v>
      </c>
      <c r="O5653" s="0" t="n">
        <v>96.738</v>
      </c>
      <c r="P5653" s="0" t="n">
        <v>4.571001</v>
      </c>
      <c r="Q5653" s="0" t="s">
        <v>290</v>
      </c>
    </row>
    <row r="5654" customFormat="false" ht="15" hidden="false" customHeight="false" outlineLevel="0" collapsed="false">
      <c r="A5654" s="0" t="s">
        <v>3461</v>
      </c>
      <c r="B5654" s="0" t="s">
        <v>290</v>
      </c>
      <c r="C5654" s="0" t="s">
        <v>325</v>
      </c>
      <c r="D5654" s="0" t="n">
        <v>20180717</v>
      </c>
      <c r="E5654" s="0" t="s">
        <v>3555</v>
      </c>
      <c r="F5654" s="0" t="n">
        <v>10000</v>
      </c>
      <c r="G5654" s="0" t="n">
        <v>96.738</v>
      </c>
      <c r="H5654" s="0" t="n">
        <v>4.571001</v>
      </c>
      <c r="J5654" s="224" t="n">
        <f aca="false">ROUND(D5654/10000,0)</f>
        <v>2018</v>
      </c>
      <c r="K5654" s="224" t="n">
        <f aca="false">ROUND((D5654-J5654*10000)/100,0)</f>
        <v>7</v>
      </c>
      <c r="L5654" s="224" t="n">
        <f aca="false">D5654-J5654*10000-K5654*100</f>
        <v>17</v>
      </c>
      <c r="M5654" s="325" t="n">
        <f aca="false">DATE(J5654,K5654,L5654)</f>
        <v>43298</v>
      </c>
      <c r="N5654" s="222" t="n">
        <f aca="false">M5654+E5654</f>
        <v>43298.3948611111</v>
      </c>
      <c r="O5654" s="0" t="n">
        <v>96.738</v>
      </c>
      <c r="P5654" s="0" t="n">
        <v>4.571001</v>
      </c>
      <c r="Q5654" s="0" t="s">
        <v>290</v>
      </c>
    </row>
    <row r="5655" customFormat="false" ht="15" hidden="false" customHeight="false" outlineLevel="0" collapsed="false">
      <c r="A5655" s="0" t="s">
        <v>3461</v>
      </c>
      <c r="B5655" s="0" t="s">
        <v>290</v>
      </c>
      <c r="C5655" s="0" t="s">
        <v>325</v>
      </c>
      <c r="D5655" s="0" t="n">
        <v>20180717</v>
      </c>
      <c r="E5655" s="0" t="s">
        <v>3556</v>
      </c>
      <c r="F5655" s="0" t="n">
        <v>15000</v>
      </c>
      <c r="G5655" s="0" t="n">
        <v>96.2991</v>
      </c>
      <c r="H5655" s="0" t="n">
        <v>4.629006</v>
      </c>
      <c r="J5655" s="224" t="n">
        <f aca="false">ROUND(D5655/10000,0)</f>
        <v>2018</v>
      </c>
      <c r="K5655" s="224" t="n">
        <f aca="false">ROUND((D5655-J5655*10000)/100,0)</f>
        <v>7</v>
      </c>
      <c r="L5655" s="224" t="n">
        <f aca="false">D5655-J5655*10000-K5655*100</f>
        <v>17</v>
      </c>
      <c r="M5655" s="325" t="n">
        <f aca="false">DATE(J5655,K5655,L5655)</f>
        <v>43298</v>
      </c>
      <c r="N5655" s="222" t="n">
        <f aca="false">M5655+E5655</f>
        <v>43298.3965162037</v>
      </c>
      <c r="O5655" s="0" t="n">
        <v>96.2991</v>
      </c>
      <c r="P5655" s="0" t="n">
        <v>4.629006</v>
      </c>
      <c r="Q5655" s="0" t="s">
        <v>290</v>
      </c>
    </row>
    <row r="5656" customFormat="false" ht="15" hidden="false" customHeight="false" outlineLevel="0" collapsed="false">
      <c r="A5656" s="0" t="s">
        <v>3461</v>
      </c>
      <c r="B5656" s="0" t="s">
        <v>290</v>
      </c>
      <c r="C5656" s="0" t="s">
        <v>325</v>
      </c>
      <c r="D5656" s="0" t="n">
        <v>20180717</v>
      </c>
      <c r="E5656" s="0" t="s">
        <v>3557</v>
      </c>
      <c r="F5656" s="0" t="n">
        <v>15000</v>
      </c>
      <c r="G5656" s="0" t="n">
        <v>96.2991</v>
      </c>
      <c r="H5656" s="0" t="n">
        <v>4.629006</v>
      </c>
      <c r="J5656" s="224" t="n">
        <f aca="false">ROUND(D5656/10000,0)</f>
        <v>2018</v>
      </c>
      <c r="K5656" s="224" t="n">
        <f aca="false">ROUND((D5656-J5656*10000)/100,0)</f>
        <v>7</v>
      </c>
      <c r="L5656" s="224" t="n">
        <f aca="false">D5656-J5656*10000-K5656*100</f>
        <v>17</v>
      </c>
      <c r="M5656" s="325" t="n">
        <f aca="false">DATE(J5656,K5656,L5656)</f>
        <v>43298</v>
      </c>
      <c r="N5656" s="222" t="n">
        <f aca="false">M5656+E5656</f>
        <v>43298.3968287037</v>
      </c>
      <c r="O5656" s="0" t="n">
        <v>96.2991</v>
      </c>
      <c r="P5656" s="0" t="n">
        <v>4.629006</v>
      </c>
      <c r="Q5656" s="0" t="s">
        <v>290</v>
      </c>
    </row>
    <row r="5657" customFormat="false" ht="15" hidden="false" customHeight="false" outlineLevel="0" collapsed="false">
      <c r="A5657" s="0" t="s">
        <v>3461</v>
      </c>
      <c r="B5657" s="0" t="s">
        <v>290</v>
      </c>
      <c r="C5657" s="0" t="s">
        <v>325</v>
      </c>
      <c r="D5657" s="0" t="n">
        <v>20180717</v>
      </c>
      <c r="E5657" s="0" t="s">
        <v>3558</v>
      </c>
      <c r="F5657" s="0" t="n">
        <v>10000</v>
      </c>
      <c r="G5657" s="0" t="n">
        <v>96.697</v>
      </c>
      <c r="H5657" s="0" t="n">
        <v>4.576406</v>
      </c>
      <c r="J5657" s="224" t="n">
        <f aca="false">ROUND(D5657/10000,0)</f>
        <v>2018</v>
      </c>
      <c r="K5657" s="224" t="n">
        <f aca="false">ROUND((D5657-J5657*10000)/100,0)</f>
        <v>7</v>
      </c>
      <c r="L5657" s="224" t="n">
        <f aca="false">D5657-J5657*10000-K5657*100</f>
        <v>17</v>
      </c>
      <c r="M5657" s="325" t="n">
        <f aca="false">DATE(J5657,K5657,L5657)</f>
        <v>43298</v>
      </c>
      <c r="N5657" s="222" t="n">
        <f aca="false">M5657+E5657</f>
        <v>43298.4726967593</v>
      </c>
      <c r="O5657" s="0" t="n">
        <v>96.697</v>
      </c>
      <c r="P5657" s="0" t="n">
        <v>4.576406</v>
      </c>
      <c r="Q5657" s="0" t="s">
        <v>290</v>
      </c>
    </row>
    <row r="5658" customFormat="false" ht="15" hidden="false" customHeight="false" outlineLevel="0" collapsed="false">
      <c r="A5658" s="0" t="s">
        <v>3461</v>
      </c>
      <c r="B5658" s="0" t="s">
        <v>290</v>
      </c>
      <c r="C5658" s="0" t="s">
        <v>325</v>
      </c>
      <c r="D5658" s="0" t="n">
        <v>20180717</v>
      </c>
      <c r="E5658" s="0" t="s">
        <v>3558</v>
      </c>
      <c r="F5658" s="0" t="n">
        <v>10000</v>
      </c>
      <c r="G5658" s="0" t="n">
        <v>98.422</v>
      </c>
      <c r="H5658" s="0" t="n">
        <v>4.351301</v>
      </c>
      <c r="J5658" s="224" t="n">
        <f aca="false">ROUND(D5658/10000,0)</f>
        <v>2018</v>
      </c>
      <c r="K5658" s="224" t="n">
        <f aca="false">ROUND((D5658-J5658*10000)/100,0)</f>
        <v>7</v>
      </c>
      <c r="L5658" s="224" t="n">
        <f aca="false">D5658-J5658*10000-K5658*100</f>
        <v>17</v>
      </c>
      <c r="M5658" s="325" t="n">
        <f aca="false">DATE(J5658,K5658,L5658)</f>
        <v>43298</v>
      </c>
      <c r="N5658" s="222" t="n">
        <f aca="false">M5658+E5658</f>
        <v>43298.4726967593</v>
      </c>
      <c r="O5658" s="0" t="n">
        <v>98.422</v>
      </c>
      <c r="P5658" s="0" t="n">
        <v>4.351301</v>
      </c>
      <c r="Q5658" s="0" t="s">
        <v>290</v>
      </c>
    </row>
    <row r="5659" customFormat="false" ht="15" hidden="false" customHeight="false" outlineLevel="0" collapsed="false">
      <c r="A5659" s="0" t="s">
        <v>3461</v>
      </c>
      <c r="B5659" s="0" t="s">
        <v>290</v>
      </c>
      <c r="C5659" s="0" t="s">
        <v>325</v>
      </c>
      <c r="D5659" s="0" t="n">
        <v>20180717</v>
      </c>
      <c r="E5659" s="0" t="s">
        <v>3559</v>
      </c>
      <c r="F5659" s="0" t="n">
        <v>50000</v>
      </c>
      <c r="G5659" s="0" t="n">
        <v>97.756</v>
      </c>
      <c r="H5659" s="0" t="n">
        <v>4.437653</v>
      </c>
      <c r="J5659" s="224" t="n">
        <f aca="false">ROUND(D5659/10000,0)</f>
        <v>2018</v>
      </c>
      <c r="K5659" s="224" t="n">
        <f aca="false">ROUND((D5659-J5659*10000)/100,0)</f>
        <v>7</v>
      </c>
      <c r="L5659" s="224" t="n">
        <f aca="false">D5659-J5659*10000-K5659*100</f>
        <v>17</v>
      </c>
      <c r="M5659" s="325" t="n">
        <f aca="false">DATE(J5659,K5659,L5659)</f>
        <v>43298</v>
      </c>
      <c r="N5659" s="222" t="n">
        <f aca="false">M5659+E5659</f>
        <v>43298.5032407407</v>
      </c>
      <c r="O5659" s="0" t="n">
        <v>97.756</v>
      </c>
      <c r="P5659" s="0" t="n">
        <v>4.437653</v>
      </c>
      <c r="Q5659" s="0" t="s">
        <v>290</v>
      </c>
    </row>
    <row r="5660" customFormat="false" ht="15" hidden="false" customHeight="false" outlineLevel="0" collapsed="false">
      <c r="A5660" s="0" t="s">
        <v>3461</v>
      </c>
      <c r="B5660" s="0" t="s">
        <v>290</v>
      </c>
      <c r="C5660" s="0" t="s">
        <v>325</v>
      </c>
      <c r="D5660" s="0" t="n">
        <v>20180717</v>
      </c>
      <c r="E5660" s="0" t="s">
        <v>3559</v>
      </c>
      <c r="F5660" s="0" t="n">
        <v>50000</v>
      </c>
      <c r="G5660" s="0" t="n">
        <v>96.788</v>
      </c>
      <c r="H5660" s="0" t="n">
        <v>4.564413</v>
      </c>
      <c r="J5660" s="224" t="n">
        <f aca="false">ROUND(D5660/10000,0)</f>
        <v>2018</v>
      </c>
      <c r="K5660" s="224" t="n">
        <f aca="false">ROUND((D5660-J5660*10000)/100,0)</f>
        <v>7</v>
      </c>
      <c r="L5660" s="224" t="n">
        <f aca="false">D5660-J5660*10000-K5660*100</f>
        <v>17</v>
      </c>
      <c r="M5660" s="325" t="n">
        <f aca="false">DATE(J5660,K5660,L5660)</f>
        <v>43298</v>
      </c>
      <c r="N5660" s="222" t="n">
        <f aca="false">M5660+E5660</f>
        <v>43298.5032407407</v>
      </c>
      <c r="O5660" s="0" t="n">
        <v>96.788</v>
      </c>
      <c r="P5660" s="0" t="n">
        <v>4.564413</v>
      </c>
      <c r="Q5660" s="0" t="s">
        <v>290</v>
      </c>
    </row>
    <row r="5661" customFormat="false" ht="15" hidden="false" customHeight="false" outlineLevel="0" collapsed="false">
      <c r="A5661" s="0" t="s">
        <v>3461</v>
      </c>
      <c r="B5661" s="0" t="s">
        <v>290</v>
      </c>
      <c r="C5661" s="0" t="s">
        <v>325</v>
      </c>
      <c r="D5661" s="0" t="n">
        <v>20180717</v>
      </c>
      <c r="E5661" s="0" t="s">
        <v>3559</v>
      </c>
      <c r="F5661" s="0" t="n">
        <v>50000</v>
      </c>
      <c r="G5661" s="0" t="n">
        <v>96.738</v>
      </c>
      <c r="H5661" s="0" t="n">
        <v>4.571001</v>
      </c>
      <c r="J5661" s="224" t="n">
        <f aca="false">ROUND(D5661/10000,0)</f>
        <v>2018</v>
      </c>
      <c r="K5661" s="224" t="n">
        <f aca="false">ROUND((D5661-J5661*10000)/100,0)</f>
        <v>7</v>
      </c>
      <c r="L5661" s="224" t="n">
        <f aca="false">D5661-J5661*10000-K5661*100</f>
        <v>17</v>
      </c>
      <c r="M5661" s="325" t="n">
        <f aca="false">DATE(J5661,K5661,L5661)</f>
        <v>43298</v>
      </c>
      <c r="N5661" s="222" t="n">
        <f aca="false">M5661+E5661</f>
        <v>43298.5032407407</v>
      </c>
      <c r="O5661" s="0" t="n">
        <v>96.738</v>
      </c>
      <c r="P5661" s="0" t="n">
        <v>4.571001</v>
      </c>
      <c r="Q5661" s="0" t="s">
        <v>290</v>
      </c>
    </row>
    <row r="5662" customFormat="false" ht="15" hidden="false" customHeight="false" outlineLevel="0" collapsed="false">
      <c r="A5662" s="0" t="s">
        <v>3461</v>
      </c>
      <c r="B5662" s="0" t="s">
        <v>290</v>
      </c>
      <c r="C5662" s="0" t="s">
        <v>325</v>
      </c>
      <c r="D5662" s="0" t="n">
        <v>20180717</v>
      </c>
      <c r="E5662" s="0" t="s">
        <v>3560</v>
      </c>
      <c r="F5662" s="0" t="n">
        <v>50000</v>
      </c>
      <c r="G5662" s="0" t="n">
        <v>96.738</v>
      </c>
      <c r="H5662" s="0" t="n">
        <v>4.571001</v>
      </c>
      <c r="J5662" s="224" t="n">
        <f aca="false">ROUND(D5662/10000,0)</f>
        <v>2018</v>
      </c>
      <c r="K5662" s="224" t="n">
        <f aca="false">ROUND((D5662-J5662*10000)/100,0)</f>
        <v>7</v>
      </c>
      <c r="L5662" s="224" t="n">
        <f aca="false">D5662-J5662*10000-K5662*100</f>
        <v>17</v>
      </c>
      <c r="M5662" s="325" t="n">
        <f aca="false">DATE(J5662,K5662,L5662)</f>
        <v>43298</v>
      </c>
      <c r="N5662" s="222" t="n">
        <f aca="false">M5662+E5662</f>
        <v>43298.5033796296</v>
      </c>
      <c r="O5662" s="0" t="n">
        <v>96.738</v>
      </c>
      <c r="P5662" s="0" t="n">
        <v>4.571001</v>
      </c>
      <c r="Q5662" s="0" t="s">
        <v>290</v>
      </c>
    </row>
    <row r="5663" customFormat="false" ht="15" hidden="false" customHeight="false" outlineLevel="0" collapsed="false">
      <c r="A5663" s="0" t="s">
        <v>3461</v>
      </c>
      <c r="B5663" s="0" t="s">
        <v>290</v>
      </c>
      <c r="C5663" s="0" t="s">
        <v>325</v>
      </c>
      <c r="D5663" s="0" t="n">
        <v>20180717</v>
      </c>
      <c r="E5663" s="0" t="s">
        <v>3561</v>
      </c>
      <c r="F5663" s="0" t="n">
        <v>15000</v>
      </c>
      <c r="G5663" s="0" t="n">
        <v>96.738</v>
      </c>
      <c r="H5663" s="0" t="n">
        <v>4.571001</v>
      </c>
      <c r="J5663" s="224" t="n">
        <f aca="false">ROUND(D5663/10000,0)</f>
        <v>2018</v>
      </c>
      <c r="K5663" s="224" t="n">
        <f aca="false">ROUND((D5663-J5663*10000)/100,0)</f>
        <v>7</v>
      </c>
      <c r="L5663" s="224" t="n">
        <f aca="false">D5663-J5663*10000-K5663*100</f>
        <v>17</v>
      </c>
      <c r="M5663" s="325" t="n">
        <f aca="false">DATE(J5663,K5663,L5663)</f>
        <v>43298</v>
      </c>
      <c r="N5663" s="222" t="n">
        <f aca="false">M5663+E5663</f>
        <v>43298.5055671296</v>
      </c>
      <c r="O5663" s="0" t="n">
        <v>96.738</v>
      </c>
      <c r="P5663" s="0" t="n">
        <v>4.571001</v>
      </c>
      <c r="Q5663" s="0" t="s">
        <v>290</v>
      </c>
    </row>
    <row r="5664" customFormat="false" ht="15" hidden="false" customHeight="false" outlineLevel="0" collapsed="false">
      <c r="A5664" s="0" t="s">
        <v>3461</v>
      </c>
      <c r="B5664" s="0" t="s">
        <v>290</v>
      </c>
      <c r="C5664" s="0" t="s">
        <v>325</v>
      </c>
      <c r="D5664" s="0" t="n">
        <v>20180717</v>
      </c>
      <c r="E5664" s="0" t="s">
        <v>3561</v>
      </c>
      <c r="F5664" s="0" t="n">
        <v>15000</v>
      </c>
      <c r="G5664" s="0" t="n">
        <v>96.738</v>
      </c>
      <c r="H5664" s="0" t="n">
        <v>4.571001</v>
      </c>
      <c r="J5664" s="224" t="n">
        <f aca="false">ROUND(D5664/10000,0)</f>
        <v>2018</v>
      </c>
      <c r="K5664" s="224" t="n">
        <f aca="false">ROUND((D5664-J5664*10000)/100,0)</f>
        <v>7</v>
      </c>
      <c r="L5664" s="224" t="n">
        <f aca="false">D5664-J5664*10000-K5664*100</f>
        <v>17</v>
      </c>
      <c r="M5664" s="325" t="n">
        <f aca="false">DATE(J5664,K5664,L5664)</f>
        <v>43298</v>
      </c>
      <c r="N5664" s="222" t="n">
        <f aca="false">M5664+E5664</f>
        <v>43298.5055671296</v>
      </c>
      <c r="O5664" s="0" t="n">
        <v>96.738</v>
      </c>
      <c r="P5664" s="0" t="n">
        <v>4.571001</v>
      </c>
      <c r="Q5664" s="0" t="s">
        <v>290</v>
      </c>
    </row>
    <row r="5665" customFormat="false" ht="15" hidden="false" customHeight="false" outlineLevel="0" collapsed="false">
      <c r="A5665" s="0" t="s">
        <v>3461</v>
      </c>
      <c r="B5665" s="0" t="s">
        <v>290</v>
      </c>
      <c r="C5665" s="0" t="s">
        <v>325</v>
      </c>
      <c r="D5665" s="0" t="n">
        <v>20180717</v>
      </c>
      <c r="E5665" s="0" t="s">
        <v>3562</v>
      </c>
      <c r="F5665" s="0" t="n">
        <v>10000</v>
      </c>
      <c r="G5665" s="0" t="n">
        <v>98.602</v>
      </c>
      <c r="H5665" s="0" t="n">
        <v>4.328081</v>
      </c>
      <c r="J5665" s="224" t="n">
        <f aca="false">ROUND(D5665/10000,0)</f>
        <v>2018</v>
      </c>
      <c r="K5665" s="224" t="n">
        <f aca="false">ROUND((D5665-J5665*10000)/100,0)</f>
        <v>7</v>
      </c>
      <c r="L5665" s="224" t="n">
        <f aca="false">D5665-J5665*10000-K5665*100</f>
        <v>17</v>
      </c>
      <c r="M5665" s="325" t="n">
        <f aca="false">DATE(J5665,K5665,L5665)</f>
        <v>43298</v>
      </c>
      <c r="N5665" s="222" t="n">
        <f aca="false">M5665+E5665</f>
        <v>43298.5918055556</v>
      </c>
      <c r="O5665" s="0" t="n">
        <v>98.602</v>
      </c>
      <c r="P5665" s="0" t="n">
        <v>4.328081</v>
      </c>
      <c r="Q5665" s="0" t="s">
        <v>290</v>
      </c>
    </row>
    <row r="5666" customFormat="false" ht="15" hidden="false" customHeight="false" outlineLevel="0" collapsed="false">
      <c r="A5666" s="0" t="s">
        <v>3461</v>
      </c>
      <c r="B5666" s="0" t="s">
        <v>290</v>
      </c>
      <c r="C5666" s="0" t="s">
        <v>325</v>
      </c>
      <c r="D5666" s="0" t="n">
        <v>20180717</v>
      </c>
      <c r="E5666" s="0" t="s">
        <v>3562</v>
      </c>
      <c r="F5666" s="0" t="n">
        <v>10000</v>
      </c>
      <c r="G5666" s="0" t="n">
        <v>96.669</v>
      </c>
      <c r="H5666" s="0" t="n">
        <v>4.580099</v>
      </c>
      <c r="J5666" s="224" t="n">
        <f aca="false">ROUND(D5666/10000,0)</f>
        <v>2018</v>
      </c>
      <c r="K5666" s="224" t="n">
        <f aca="false">ROUND((D5666-J5666*10000)/100,0)</f>
        <v>7</v>
      </c>
      <c r="L5666" s="224" t="n">
        <f aca="false">D5666-J5666*10000-K5666*100</f>
        <v>17</v>
      </c>
      <c r="M5666" s="325" t="n">
        <f aca="false">DATE(J5666,K5666,L5666)</f>
        <v>43298</v>
      </c>
      <c r="N5666" s="222" t="n">
        <f aca="false">M5666+E5666</f>
        <v>43298.5918055556</v>
      </c>
      <c r="O5666" s="0" t="n">
        <v>96.669</v>
      </c>
      <c r="P5666" s="0" t="n">
        <v>4.580099</v>
      </c>
      <c r="Q5666" s="0" t="s">
        <v>290</v>
      </c>
    </row>
    <row r="5667" customFormat="false" ht="15" hidden="false" customHeight="false" outlineLevel="0" collapsed="false">
      <c r="A5667" s="0" t="s">
        <v>3461</v>
      </c>
      <c r="B5667" s="0" t="s">
        <v>290</v>
      </c>
      <c r="C5667" s="0" t="s">
        <v>325</v>
      </c>
      <c r="D5667" s="0" t="n">
        <v>20180717</v>
      </c>
      <c r="E5667" s="0" t="s">
        <v>3017</v>
      </c>
      <c r="F5667" s="0" t="n">
        <v>2037000</v>
      </c>
      <c r="G5667" s="0" t="n">
        <v>96.029</v>
      </c>
      <c r="H5667" s="0" t="n">
        <v>4.664859</v>
      </c>
      <c r="J5667" s="224" t="n">
        <f aca="false">ROUND(D5667/10000,0)</f>
        <v>2018</v>
      </c>
      <c r="K5667" s="224" t="n">
        <f aca="false">ROUND((D5667-J5667*10000)/100,0)</f>
        <v>7</v>
      </c>
      <c r="L5667" s="224" t="n">
        <f aca="false">D5667-J5667*10000-K5667*100</f>
        <v>17</v>
      </c>
      <c r="M5667" s="325" t="n">
        <f aca="false">DATE(J5667,K5667,L5667)</f>
        <v>43298</v>
      </c>
      <c r="N5667" s="222" t="n">
        <f aca="false">M5667+E5667</f>
        <v>43298.6025115741</v>
      </c>
      <c r="O5667" s="0" t="n">
        <v>96.029</v>
      </c>
      <c r="P5667" s="0" t="n">
        <v>4.664859</v>
      </c>
      <c r="Q5667" s="0" t="s">
        <v>290</v>
      </c>
    </row>
    <row r="5668" customFormat="false" ht="15" hidden="false" customHeight="false" outlineLevel="0" collapsed="false">
      <c r="A5668" s="0" t="s">
        <v>3461</v>
      </c>
      <c r="B5668" s="0" t="s">
        <v>290</v>
      </c>
      <c r="C5668" s="0" t="s">
        <v>325</v>
      </c>
      <c r="D5668" s="0" t="n">
        <v>20180717</v>
      </c>
      <c r="E5668" s="0" t="s">
        <v>3563</v>
      </c>
      <c r="F5668" s="0" t="n">
        <v>25000</v>
      </c>
      <c r="G5668" s="0" t="n">
        <v>97.155</v>
      </c>
      <c r="H5668" s="0" t="n">
        <v>4.516178</v>
      </c>
      <c r="J5668" s="224" t="n">
        <f aca="false">ROUND(D5668/10000,0)</f>
        <v>2018</v>
      </c>
      <c r="K5668" s="224" t="n">
        <f aca="false">ROUND((D5668-J5668*10000)/100,0)</f>
        <v>7</v>
      </c>
      <c r="L5668" s="224" t="n">
        <f aca="false">D5668-J5668*10000-K5668*100</f>
        <v>17</v>
      </c>
      <c r="M5668" s="325" t="n">
        <f aca="false">DATE(J5668,K5668,L5668)</f>
        <v>43298</v>
      </c>
      <c r="N5668" s="222" t="n">
        <f aca="false">M5668+E5668</f>
        <v>43298.6130324074</v>
      </c>
      <c r="O5668" s="0" t="n">
        <v>97.155</v>
      </c>
      <c r="P5668" s="0" t="n">
        <v>4.516178</v>
      </c>
      <c r="Q5668" s="0" t="s">
        <v>290</v>
      </c>
    </row>
    <row r="5669" customFormat="false" ht="15" hidden="false" customHeight="false" outlineLevel="0" collapsed="false">
      <c r="A5669" s="0" t="s">
        <v>3461</v>
      </c>
      <c r="B5669" s="0" t="s">
        <v>290</v>
      </c>
      <c r="C5669" s="0" t="s">
        <v>325</v>
      </c>
      <c r="D5669" s="0" t="n">
        <v>20180717</v>
      </c>
      <c r="E5669" s="0" t="s">
        <v>3563</v>
      </c>
      <c r="F5669" s="0" t="n">
        <v>25000</v>
      </c>
      <c r="G5669" s="0" t="n">
        <v>96.655</v>
      </c>
      <c r="H5669" s="0" t="n">
        <v>4.581946</v>
      </c>
      <c r="J5669" s="224" t="n">
        <f aca="false">ROUND(D5669/10000,0)</f>
        <v>2018</v>
      </c>
      <c r="K5669" s="224" t="n">
        <f aca="false">ROUND((D5669-J5669*10000)/100,0)</f>
        <v>7</v>
      </c>
      <c r="L5669" s="224" t="n">
        <f aca="false">D5669-J5669*10000-K5669*100</f>
        <v>17</v>
      </c>
      <c r="M5669" s="325" t="n">
        <f aca="false">DATE(J5669,K5669,L5669)</f>
        <v>43298</v>
      </c>
      <c r="N5669" s="222" t="n">
        <f aca="false">M5669+E5669</f>
        <v>43298.6130324074</v>
      </c>
      <c r="O5669" s="0" t="n">
        <v>96.655</v>
      </c>
      <c r="P5669" s="0" t="n">
        <v>4.581946</v>
      </c>
      <c r="Q5669" s="0" t="s">
        <v>290</v>
      </c>
    </row>
    <row r="5670" customFormat="false" ht="15" hidden="false" customHeight="false" outlineLevel="0" collapsed="false">
      <c r="A5670" s="0" t="s">
        <v>3461</v>
      </c>
      <c r="B5670" s="0" t="s">
        <v>290</v>
      </c>
      <c r="C5670" s="0" t="s">
        <v>325</v>
      </c>
      <c r="D5670" s="0" t="n">
        <v>20180717</v>
      </c>
      <c r="E5670" s="0" t="s">
        <v>3564</v>
      </c>
      <c r="F5670" s="0" t="n">
        <v>109000</v>
      </c>
      <c r="G5670" s="0" t="n">
        <v>96.126</v>
      </c>
      <c r="H5670" s="0" t="n">
        <v>4.65197</v>
      </c>
      <c r="J5670" s="224" t="n">
        <f aca="false">ROUND(D5670/10000,0)</f>
        <v>2018</v>
      </c>
      <c r="K5670" s="224" t="n">
        <f aca="false">ROUND((D5670-J5670*10000)/100,0)</f>
        <v>7</v>
      </c>
      <c r="L5670" s="224" t="n">
        <f aca="false">D5670-J5670*10000-K5670*100</f>
        <v>17</v>
      </c>
      <c r="M5670" s="325" t="n">
        <f aca="false">DATE(J5670,K5670,L5670)</f>
        <v>43298</v>
      </c>
      <c r="N5670" s="222" t="n">
        <f aca="false">M5670+E5670</f>
        <v>43298.6487152778</v>
      </c>
      <c r="O5670" s="0" t="n">
        <v>96.126</v>
      </c>
      <c r="P5670" s="0" t="n">
        <v>4.65197</v>
      </c>
      <c r="Q5670" s="0" t="s">
        <v>290</v>
      </c>
    </row>
    <row r="5671" customFormat="false" ht="15" hidden="false" customHeight="false" outlineLevel="0" collapsed="false">
      <c r="A5671" s="0" t="s">
        <v>3461</v>
      </c>
      <c r="B5671" s="0" t="s">
        <v>290</v>
      </c>
      <c r="C5671" s="0" t="s">
        <v>325</v>
      </c>
      <c r="D5671" s="0" t="n">
        <v>20180718</v>
      </c>
      <c r="E5671" s="0" t="s">
        <v>2813</v>
      </c>
      <c r="F5671" s="0" t="n">
        <v>25000</v>
      </c>
      <c r="G5671" s="0" t="n">
        <v>96.254</v>
      </c>
      <c r="H5671" s="0" t="n">
        <v>4.635105</v>
      </c>
      <c r="J5671" s="224" t="n">
        <f aca="false">ROUND(D5671/10000,0)</f>
        <v>2018</v>
      </c>
      <c r="K5671" s="224" t="n">
        <f aca="false">ROUND((D5671-J5671*10000)/100,0)</f>
        <v>7</v>
      </c>
      <c r="L5671" s="224" t="n">
        <f aca="false">D5671-J5671*10000-K5671*100</f>
        <v>18</v>
      </c>
      <c r="M5671" s="325" t="n">
        <f aca="false">DATE(J5671,K5671,L5671)</f>
        <v>43299</v>
      </c>
      <c r="N5671" s="222" t="n">
        <f aca="false">M5671+E5671</f>
        <v>43299.4746180556</v>
      </c>
      <c r="O5671" s="0" t="n">
        <v>96.254</v>
      </c>
      <c r="P5671" s="0" t="n">
        <v>4.635105</v>
      </c>
      <c r="Q5671" s="0" t="s">
        <v>290</v>
      </c>
    </row>
    <row r="5672" customFormat="false" ht="15" hidden="false" customHeight="false" outlineLevel="0" collapsed="false">
      <c r="A5672" s="0" t="s">
        <v>3461</v>
      </c>
      <c r="B5672" s="0" t="s">
        <v>290</v>
      </c>
      <c r="C5672" s="0" t="s">
        <v>325</v>
      </c>
      <c r="D5672" s="0" t="n">
        <v>20180718</v>
      </c>
      <c r="E5672" s="0" t="s">
        <v>3565</v>
      </c>
      <c r="F5672" s="0" t="n">
        <v>25000</v>
      </c>
      <c r="G5672" s="0" t="n">
        <v>96.254</v>
      </c>
      <c r="H5672" s="0" t="n">
        <v>4.635105</v>
      </c>
      <c r="J5672" s="224" t="n">
        <f aca="false">ROUND(D5672/10000,0)</f>
        <v>2018</v>
      </c>
      <c r="K5672" s="224" t="n">
        <f aca="false">ROUND((D5672-J5672*10000)/100,0)</f>
        <v>7</v>
      </c>
      <c r="L5672" s="224" t="n">
        <f aca="false">D5672-J5672*10000-K5672*100</f>
        <v>18</v>
      </c>
      <c r="M5672" s="325" t="n">
        <f aca="false">DATE(J5672,K5672,L5672)</f>
        <v>43299</v>
      </c>
      <c r="N5672" s="222" t="n">
        <f aca="false">M5672+E5672</f>
        <v>43299.4746412037</v>
      </c>
      <c r="O5672" s="0" t="n">
        <v>96.254</v>
      </c>
      <c r="P5672" s="0" t="n">
        <v>4.635105</v>
      </c>
      <c r="Q5672" s="0" t="s">
        <v>290</v>
      </c>
    </row>
    <row r="5673" customFormat="false" ht="15" hidden="false" customHeight="false" outlineLevel="0" collapsed="false">
      <c r="A5673" s="0" t="s">
        <v>3461</v>
      </c>
      <c r="B5673" s="0" t="s">
        <v>290</v>
      </c>
      <c r="C5673" s="0" t="s">
        <v>325</v>
      </c>
      <c r="D5673" s="0" t="n">
        <v>20180718</v>
      </c>
      <c r="E5673" s="0" t="s">
        <v>3565</v>
      </c>
      <c r="F5673" s="0" t="n">
        <v>25000</v>
      </c>
      <c r="G5673" s="0" t="n">
        <v>96.354</v>
      </c>
      <c r="H5673" s="0" t="n">
        <v>4.621851</v>
      </c>
      <c r="J5673" s="224" t="n">
        <f aca="false">ROUND(D5673/10000,0)</f>
        <v>2018</v>
      </c>
      <c r="K5673" s="224" t="n">
        <f aca="false">ROUND((D5673-J5673*10000)/100,0)</f>
        <v>7</v>
      </c>
      <c r="L5673" s="224" t="n">
        <f aca="false">D5673-J5673*10000-K5673*100</f>
        <v>18</v>
      </c>
      <c r="M5673" s="325" t="n">
        <f aca="false">DATE(J5673,K5673,L5673)</f>
        <v>43299</v>
      </c>
      <c r="N5673" s="222" t="n">
        <f aca="false">M5673+E5673</f>
        <v>43299.4746412037</v>
      </c>
      <c r="O5673" s="0" t="n">
        <v>96.354</v>
      </c>
      <c r="P5673" s="0" t="n">
        <v>4.621851</v>
      </c>
      <c r="Q5673" s="0" t="s">
        <v>290</v>
      </c>
    </row>
    <row r="5674" customFormat="false" ht="15" hidden="false" customHeight="false" outlineLevel="0" collapsed="false">
      <c r="A5674" s="0" t="s">
        <v>3461</v>
      </c>
      <c r="B5674" s="0" t="s">
        <v>290</v>
      </c>
      <c r="C5674" s="0" t="s">
        <v>325</v>
      </c>
      <c r="D5674" s="0" t="n">
        <v>20180718</v>
      </c>
      <c r="E5674" s="0" t="s">
        <v>3565</v>
      </c>
      <c r="F5674" s="0" t="n">
        <v>25000</v>
      </c>
      <c r="G5674" s="0" t="n">
        <v>96.254</v>
      </c>
      <c r="H5674" s="0" t="n">
        <v>4.635105</v>
      </c>
      <c r="J5674" s="224" t="n">
        <f aca="false">ROUND(D5674/10000,0)</f>
        <v>2018</v>
      </c>
      <c r="K5674" s="224" t="n">
        <f aca="false">ROUND((D5674-J5674*10000)/100,0)</f>
        <v>7</v>
      </c>
      <c r="L5674" s="224" t="n">
        <f aca="false">D5674-J5674*10000-K5674*100</f>
        <v>18</v>
      </c>
      <c r="M5674" s="325" t="n">
        <f aca="false">DATE(J5674,K5674,L5674)</f>
        <v>43299</v>
      </c>
      <c r="N5674" s="222" t="n">
        <f aca="false">M5674+E5674</f>
        <v>43299.4746412037</v>
      </c>
      <c r="O5674" s="0" t="n">
        <v>96.254</v>
      </c>
      <c r="P5674" s="0" t="n">
        <v>4.635105</v>
      </c>
      <c r="Q5674" s="0" t="s">
        <v>290</v>
      </c>
    </row>
    <row r="5675" customFormat="false" ht="15" hidden="false" customHeight="false" outlineLevel="0" collapsed="false">
      <c r="A5675" s="0" t="s">
        <v>3461</v>
      </c>
      <c r="B5675" s="0" t="s">
        <v>290</v>
      </c>
      <c r="C5675" s="0" t="s">
        <v>325</v>
      </c>
      <c r="D5675" s="0" t="n">
        <v>20180718</v>
      </c>
      <c r="E5675" s="0" t="s">
        <v>3566</v>
      </c>
      <c r="F5675" s="0" t="n">
        <v>10000</v>
      </c>
      <c r="G5675" s="0" t="n">
        <v>96.642</v>
      </c>
      <c r="H5675" s="0" t="n">
        <v>4.58377</v>
      </c>
      <c r="J5675" s="224" t="n">
        <f aca="false">ROUND(D5675/10000,0)</f>
        <v>2018</v>
      </c>
      <c r="K5675" s="224" t="n">
        <f aca="false">ROUND((D5675-J5675*10000)/100,0)</f>
        <v>7</v>
      </c>
      <c r="L5675" s="224" t="n">
        <f aca="false">D5675-J5675*10000-K5675*100</f>
        <v>18</v>
      </c>
      <c r="M5675" s="325" t="n">
        <f aca="false">DATE(J5675,K5675,L5675)</f>
        <v>43299</v>
      </c>
      <c r="N5675" s="222" t="n">
        <f aca="false">M5675+E5675</f>
        <v>43299.483912037</v>
      </c>
      <c r="O5675" s="0" t="n">
        <v>96.642</v>
      </c>
      <c r="P5675" s="0" t="n">
        <v>4.58377</v>
      </c>
      <c r="Q5675" s="0" t="s">
        <v>290</v>
      </c>
    </row>
    <row r="5676" customFormat="false" ht="15" hidden="false" customHeight="false" outlineLevel="0" collapsed="false">
      <c r="A5676" s="0" t="s">
        <v>3461</v>
      </c>
      <c r="B5676" s="0" t="s">
        <v>290</v>
      </c>
      <c r="C5676" s="0" t="s">
        <v>325</v>
      </c>
      <c r="D5676" s="0" t="n">
        <v>20180718</v>
      </c>
      <c r="E5676" s="0" t="s">
        <v>3236</v>
      </c>
      <c r="F5676" s="0" t="n">
        <v>10000</v>
      </c>
      <c r="G5676" s="0" t="n">
        <v>96.642</v>
      </c>
      <c r="H5676" s="0" t="n">
        <v>4.58377</v>
      </c>
      <c r="J5676" s="224" t="n">
        <f aca="false">ROUND(D5676/10000,0)</f>
        <v>2018</v>
      </c>
      <c r="K5676" s="224" t="n">
        <f aca="false">ROUND((D5676-J5676*10000)/100,0)</f>
        <v>7</v>
      </c>
      <c r="L5676" s="224" t="n">
        <f aca="false">D5676-J5676*10000-K5676*100</f>
        <v>18</v>
      </c>
      <c r="M5676" s="325" t="n">
        <f aca="false">DATE(J5676,K5676,L5676)</f>
        <v>43299</v>
      </c>
      <c r="N5676" s="222" t="n">
        <f aca="false">M5676+E5676</f>
        <v>43299.4840046296</v>
      </c>
      <c r="O5676" s="0" t="n">
        <v>96.642</v>
      </c>
      <c r="P5676" s="0" t="n">
        <v>4.58377</v>
      </c>
      <c r="Q5676" s="0" t="s">
        <v>290</v>
      </c>
    </row>
    <row r="5677" customFormat="false" ht="15" hidden="false" customHeight="false" outlineLevel="0" collapsed="false">
      <c r="A5677" s="0" t="s">
        <v>3461</v>
      </c>
      <c r="B5677" s="0" t="s">
        <v>290</v>
      </c>
      <c r="C5677" s="0" t="s">
        <v>325</v>
      </c>
      <c r="D5677" s="0" t="n">
        <v>20180718</v>
      </c>
      <c r="E5677" s="0" t="s">
        <v>3567</v>
      </c>
      <c r="F5677" s="0" t="n">
        <v>25000</v>
      </c>
      <c r="G5677" s="0" t="n">
        <v>96.212</v>
      </c>
      <c r="H5677" s="0" t="n">
        <v>4.640676</v>
      </c>
      <c r="J5677" s="224" t="n">
        <f aca="false">ROUND(D5677/10000,0)</f>
        <v>2018</v>
      </c>
      <c r="K5677" s="224" t="n">
        <f aca="false">ROUND((D5677-J5677*10000)/100,0)</f>
        <v>7</v>
      </c>
      <c r="L5677" s="224" t="n">
        <f aca="false">D5677-J5677*10000-K5677*100</f>
        <v>18</v>
      </c>
      <c r="M5677" s="325" t="n">
        <f aca="false">DATE(J5677,K5677,L5677)</f>
        <v>43299</v>
      </c>
      <c r="N5677" s="222" t="n">
        <f aca="false">M5677+E5677</f>
        <v>43299.5695138889</v>
      </c>
      <c r="O5677" s="0" t="n">
        <v>96.212</v>
      </c>
      <c r="P5677" s="0" t="n">
        <v>4.640676</v>
      </c>
      <c r="Q5677" s="0" t="s">
        <v>290</v>
      </c>
    </row>
    <row r="5678" customFormat="false" ht="15" hidden="false" customHeight="false" outlineLevel="0" collapsed="false">
      <c r="A5678" s="0" t="s">
        <v>3461</v>
      </c>
      <c r="B5678" s="0" t="s">
        <v>290</v>
      </c>
      <c r="C5678" s="0" t="s">
        <v>325</v>
      </c>
      <c r="D5678" s="0" t="n">
        <v>20180718</v>
      </c>
      <c r="E5678" s="0" t="s">
        <v>3567</v>
      </c>
      <c r="F5678" s="0" t="n">
        <v>25000</v>
      </c>
      <c r="G5678" s="0" t="n">
        <v>96.212</v>
      </c>
      <c r="H5678" s="0" t="n">
        <v>4.640676</v>
      </c>
      <c r="J5678" s="224" t="n">
        <f aca="false">ROUND(D5678/10000,0)</f>
        <v>2018</v>
      </c>
      <c r="K5678" s="224" t="n">
        <f aca="false">ROUND((D5678-J5678*10000)/100,0)</f>
        <v>7</v>
      </c>
      <c r="L5678" s="224" t="n">
        <f aca="false">D5678-J5678*10000-K5678*100</f>
        <v>18</v>
      </c>
      <c r="M5678" s="325" t="n">
        <f aca="false">DATE(J5678,K5678,L5678)</f>
        <v>43299</v>
      </c>
      <c r="N5678" s="222" t="n">
        <f aca="false">M5678+E5678</f>
        <v>43299.5695138889</v>
      </c>
      <c r="O5678" s="0" t="n">
        <v>96.212</v>
      </c>
      <c r="P5678" s="0" t="n">
        <v>4.640676</v>
      </c>
      <c r="Q5678" s="0" t="s">
        <v>290</v>
      </c>
    </row>
    <row r="5679" customFormat="false" ht="15" hidden="false" customHeight="false" outlineLevel="0" collapsed="false">
      <c r="A5679" s="0" t="s">
        <v>3461</v>
      </c>
      <c r="B5679" s="0" t="s">
        <v>290</v>
      </c>
      <c r="C5679" s="0" t="s">
        <v>325</v>
      </c>
      <c r="D5679" s="0" t="n">
        <v>20180718</v>
      </c>
      <c r="E5679" s="0" t="s">
        <v>3567</v>
      </c>
      <c r="F5679" s="0" t="n">
        <v>25000</v>
      </c>
      <c r="G5679" s="0" t="n">
        <v>97.712</v>
      </c>
      <c r="H5679" s="0" t="n">
        <v>4.443457</v>
      </c>
      <c r="J5679" s="224" t="n">
        <f aca="false">ROUND(D5679/10000,0)</f>
        <v>2018</v>
      </c>
      <c r="K5679" s="224" t="n">
        <f aca="false">ROUND((D5679-J5679*10000)/100,0)</f>
        <v>7</v>
      </c>
      <c r="L5679" s="224" t="n">
        <f aca="false">D5679-J5679*10000-K5679*100</f>
        <v>18</v>
      </c>
      <c r="M5679" s="325" t="n">
        <f aca="false">DATE(J5679,K5679,L5679)</f>
        <v>43299</v>
      </c>
      <c r="N5679" s="222" t="n">
        <f aca="false">M5679+E5679</f>
        <v>43299.5695138889</v>
      </c>
      <c r="O5679" s="0" t="n">
        <v>97.712</v>
      </c>
      <c r="P5679" s="0" t="n">
        <v>4.443457</v>
      </c>
      <c r="Q5679" s="0" t="s">
        <v>290</v>
      </c>
    </row>
    <row r="5680" customFormat="false" ht="15" hidden="false" customHeight="false" outlineLevel="0" collapsed="false">
      <c r="A5680" s="0" t="s">
        <v>3461</v>
      </c>
      <c r="B5680" s="0" t="s">
        <v>290</v>
      </c>
      <c r="C5680" s="0" t="s">
        <v>325</v>
      </c>
      <c r="D5680" s="0" t="n">
        <v>20180718</v>
      </c>
      <c r="E5680" s="0" t="s">
        <v>3568</v>
      </c>
      <c r="F5680" s="0" t="n">
        <v>15000</v>
      </c>
      <c r="G5680" s="0" t="n">
        <v>96.22</v>
      </c>
      <c r="H5680" s="0" t="n">
        <v>4.639615</v>
      </c>
      <c r="J5680" s="224" t="n">
        <f aca="false">ROUND(D5680/10000,0)</f>
        <v>2018</v>
      </c>
      <c r="K5680" s="224" t="n">
        <f aca="false">ROUND((D5680-J5680*10000)/100,0)</f>
        <v>7</v>
      </c>
      <c r="L5680" s="224" t="n">
        <f aca="false">D5680-J5680*10000-K5680*100</f>
        <v>18</v>
      </c>
      <c r="M5680" s="325" t="n">
        <f aca="false">DATE(J5680,K5680,L5680)</f>
        <v>43299</v>
      </c>
      <c r="N5680" s="222" t="n">
        <f aca="false">M5680+E5680</f>
        <v>43299.644837963</v>
      </c>
      <c r="O5680" s="0" t="n">
        <v>96.22</v>
      </c>
      <c r="P5680" s="0" t="n">
        <v>4.639615</v>
      </c>
      <c r="Q5680" s="0" t="s">
        <v>290</v>
      </c>
    </row>
    <row r="5681" customFormat="false" ht="15" hidden="false" customHeight="false" outlineLevel="0" collapsed="false">
      <c r="A5681" s="0" t="s">
        <v>3461</v>
      </c>
      <c r="B5681" s="0" t="s">
        <v>290</v>
      </c>
      <c r="C5681" s="0" t="s">
        <v>325</v>
      </c>
      <c r="D5681" s="0" t="n">
        <v>20180718</v>
      </c>
      <c r="E5681" s="0" t="s">
        <v>3569</v>
      </c>
      <c r="F5681" s="0" t="n">
        <v>15000</v>
      </c>
      <c r="G5681" s="0" t="n">
        <v>96.22</v>
      </c>
      <c r="H5681" s="0" t="n">
        <v>4.639615</v>
      </c>
      <c r="J5681" s="224" t="n">
        <f aca="false">ROUND(D5681/10000,0)</f>
        <v>2018</v>
      </c>
      <c r="K5681" s="224" t="n">
        <f aca="false">ROUND((D5681-J5681*10000)/100,0)</f>
        <v>7</v>
      </c>
      <c r="L5681" s="224" t="n">
        <f aca="false">D5681-J5681*10000-K5681*100</f>
        <v>18</v>
      </c>
      <c r="M5681" s="325" t="n">
        <f aca="false">DATE(J5681,K5681,L5681)</f>
        <v>43299</v>
      </c>
      <c r="N5681" s="222" t="n">
        <f aca="false">M5681+E5681</f>
        <v>43299.644849537</v>
      </c>
      <c r="O5681" s="0" t="n">
        <v>96.22</v>
      </c>
      <c r="P5681" s="0" t="n">
        <v>4.639615</v>
      </c>
      <c r="Q5681" s="0" t="s">
        <v>290</v>
      </c>
    </row>
    <row r="5682" customFormat="false" ht="15" hidden="false" customHeight="false" outlineLevel="0" collapsed="false">
      <c r="A5682" s="0" t="s">
        <v>3461</v>
      </c>
      <c r="B5682" s="0" t="s">
        <v>290</v>
      </c>
      <c r="C5682" s="0" t="s">
        <v>325</v>
      </c>
      <c r="D5682" s="0" t="n">
        <v>20180718</v>
      </c>
      <c r="E5682" s="0" t="s">
        <v>3569</v>
      </c>
      <c r="F5682" s="0" t="n">
        <v>15000</v>
      </c>
      <c r="G5682" s="0" t="n">
        <v>96.22</v>
      </c>
      <c r="H5682" s="0" t="n">
        <v>4.639615</v>
      </c>
      <c r="J5682" s="224" t="n">
        <f aca="false">ROUND(D5682/10000,0)</f>
        <v>2018</v>
      </c>
      <c r="K5682" s="224" t="n">
        <f aca="false">ROUND((D5682-J5682*10000)/100,0)</f>
        <v>7</v>
      </c>
      <c r="L5682" s="224" t="n">
        <f aca="false">D5682-J5682*10000-K5682*100</f>
        <v>18</v>
      </c>
      <c r="M5682" s="325" t="n">
        <f aca="false">DATE(J5682,K5682,L5682)</f>
        <v>43299</v>
      </c>
      <c r="N5682" s="222" t="n">
        <f aca="false">M5682+E5682</f>
        <v>43299.644849537</v>
      </c>
      <c r="O5682" s="0" t="n">
        <v>96.22</v>
      </c>
      <c r="P5682" s="0" t="n">
        <v>4.639615</v>
      </c>
      <c r="Q5682" s="0" t="s">
        <v>290</v>
      </c>
    </row>
    <row r="5683" customFormat="false" ht="15" hidden="false" customHeight="false" outlineLevel="0" collapsed="false">
      <c r="A5683" s="0" t="s">
        <v>3461</v>
      </c>
      <c r="B5683" s="0" t="s">
        <v>290</v>
      </c>
      <c r="C5683" s="0" t="s">
        <v>325</v>
      </c>
      <c r="D5683" s="0" t="n">
        <v>20180718</v>
      </c>
      <c r="E5683" s="0" t="s">
        <v>2259</v>
      </c>
      <c r="F5683" s="0" t="n">
        <v>10000</v>
      </c>
      <c r="G5683" s="0" t="n">
        <v>98.134</v>
      </c>
      <c r="H5683" s="0" t="n">
        <v>4.388619</v>
      </c>
      <c r="J5683" s="224" t="n">
        <f aca="false">ROUND(D5683/10000,0)</f>
        <v>2018</v>
      </c>
      <c r="K5683" s="224" t="n">
        <f aca="false">ROUND((D5683-J5683*10000)/100,0)</f>
        <v>7</v>
      </c>
      <c r="L5683" s="224" t="n">
        <f aca="false">D5683-J5683*10000-K5683*100</f>
        <v>18</v>
      </c>
      <c r="M5683" s="325" t="n">
        <f aca="false">DATE(J5683,K5683,L5683)</f>
        <v>43299</v>
      </c>
      <c r="N5683" s="222" t="n">
        <f aca="false">M5683+E5683</f>
        <v>43299.6534490741</v>
      </c>
      <c r="O5683" s="0" t="n">
        <v>98.134</v>
      </c>
      <c r="P5683" s="0" t="n">
        <v>4.388619</v>
      </c>
      <c r="Q5683" s="0" t="s">
        <v>290</v>
      </c>
    </row>
    <row r="5684" customFormat="false" ht="15" hidden="false" customHeight="false" outlineLevel="0" collapsed="false">
      <c r="A5684" s="0" t="s">
        <v>3461</v>
      </c>
      <c r="B5684" s="0" t="s">
        <v>290</v>
      </c>
      <c r="C5684" s="0" t="s">
        <v>325</v>
      </c>
      <c r="D5684" s="0" t="n">
        <v>20180718</v>
      </c>
      <c r="E5684" s="0" t="s">
        <v>2259</v>
      </c>
      <c r="F5684" s="0" t="n">
        <v>10000</v>
      </c>
      <c r="G5684" s="0" t="n">
        <v>96.21</v>
      </c>
      <c r="H5684" s="0" t="n">
        <v>4.640942</v>
      </c>
      <c r="J5684" s="224" t="n">
        <f aca="false">ROUND(D5684/10000,0)</f>
        <v>2018</v>
      </c>
      <c r="K5684" s="224" t="n">
        <f aca="false">ROUND((D5684-J5684*10000)/100,0)</f>
        <v>7</v>
      </c>
      <c r="L5684" s="224" t="n">
        <f aca="false">D5684-J5684*10000-K5684*100</f>
        <v>18</v>
      </c>
      <c r="M5684" s="325" t="n">
        <f aca="false">DATE(J5684,K5684,L5684)</f>
        <v>43299</v>
      </c>
      <c r="N5684" s="222" t="n">
        <f aca="false">M5684+E5684</f>
        <v>43299.6534490741</v>
      </c>
      <c r="O5684" s="0" t="n">
        <v>96.21</v>
      </c>
      <c r="P5684" s="0" t="n">
        <v>4.640942</v>
      </c>
      <c r="Q5684" s="0" t="s">
        <v>290</v>
      </c>
    </row>
    <row r="5685" customFormat="false" ht="15" hidden="false" customHeight="false" outlineLevel="0" collapsed="false">
      <c r="A5685" s="0" t="s">
        <v>3461</v>
      </c>
      <c r="B5685" s="0" t="s">
        <v>290</v>
      </c>
      <c r="C5685" s="0" t="s">
        <v>325</v>
      </c>
      <c r="D5685" s="0" t="n">
        <v>20180718</v>
      </c>
      <c r="E5685" s="0" t="s">
        <v>3570</v>
      </c>
      <c r="F5685" s="0" t="n">
        <v>10000</v>
      </c>
      <c r="G5685" s="0" t="n">
        <v>96.346</v>
      </c>
      <c r="H5685" s="0" t="n">
        <v>4.62291</v>
      </c>
      <c r="J5685" s="224" t="n">
        <f aca="false">ROUND(D5685/10000,0)</f>
        <v>2018</v>
      </c>
      <c r="K5685" s="224" t="n">
        <f aca="false">ROUND((D5685-J5685*10000)/100,0)</f>
        <v>7</v>
      </c>
      <c r="L5685" s="224" t="n">
        <f aca="false">D5685-J5685*10000-K5685*100</f>
        <v>18</v>
      </c>
      <c r="M5685" s="325" t="n">
        <f aca="false">DATE(J5685,K5685,L5685)</f>
        <v>43299</v>
      </c>
      <c r="N5685" s="222" t="n">
        <f aca="false">M5685+E5685</f>
        <v>43299.700787037</v>
      </c>
      <c r="O5685" s="0" t="n">
        <v>96.346</v>
      </c>
      <c r="P5685" s="0" t="n">
        <v>4.62291</v>
      </c>
      <c r="Q5685" s="0" t="s">
        <v>290</v>
      </c>
    </row>
    <row r="5686" customFormat="false" ht="15" hidden="false" customHeight="false" outlineLevel="0" collapsed="false">
      <c r="A5686" s="0" t="s">
        <v>3461</v>
      </c>
      <c r="B5686" s="0" t="s">
        <v>290</v>
      </c>
      <c r="C5686" s="0" t="s">
        <v>325</v>
      </c>
      <c r="D5686" s="0" t="n">
        <v>20180718</v>
      </c>
      <c r="E5686" s="0" t="s">
        <v>3570</v>
      </c>
      <c r="F5686" s="0" t="n">
        <v>10000</v>
      </c>
      <c r="G5686" s="0" t="n">
        <v>97.846</v>
      </c>
      <c r="H5686" s="0" t="n">
        <v>4.426014</v>
      </c>
      <c r="J5686" s="224" t="n">
        <f aca="false">ROUND(D5686/10000,0)</f>
        <v>2018</v>
      </c>
      <c r="K5686" s="224" t="n">
        <f aca="false">ROUND((D5686-J5686*10000)/100,0)</f>
        <v>7</v>
      </c>
      <c r="L5686" s="224" t="n">
        <f aca="false">D5686-J5686*10000-K5686*100</f>
        <v>18</v>
      </c>
      <c r="M5686" s="325" t="n">
        <f aca="false">DATE(J5686,K5686,L5686)</f>
        <v>43299</v>
      </c>
      <c r="N5686" s="222" t="n">
        <f aca="false">M5686+E5686</f>
        <v>43299.700787037</v>
      </c>
      <c r="O5686" s="0" t="n">
        <v>97.846</v>
      </c>
      <c r="P5686" s="0" t="n">
        <v>4.426014</v>
      </c>
      <c r="Q5686" s="0" t="s">
        <v>290</v>
      </c>
    </row>
    <row r="5687" customFormat="false" ht="15" hidden="false" customHeight="false" outlineLevel="0" collapsed="false">
      <c r="A5687" s="0" t="s">
        <v>3461</v>
      </c>
      <c r="B5687" s="0" t="s">
        <v>290</v>
      </c>
      <c r="C5687" s="0" t="s">
        <v>325</v>
      </c>
      <c r="D5687" s="0" t="n">
        <v>20180719</v>
      </c>
      <c r="E5687" s="0" t="s">
        <v>3571</v>
      </c>
      <c r="F5687" s="0" t="n">
        <v>10000</v>
      </c>
      <c r="G5687" s="0" t="n">
        <v>96.46</v>
      </c>
      <c r="H5687" s="0" t="n">
        <v>4.608161</v>
      </c>
      <c r="J5687" s="224" t="n">
        <f aca="false">ROUND(D5687/10000,0)</f>
        <v>2018</v>
      </c>
      <c r="K5687" s="224" t="n">
        <f aca="false">ROUND((D5687-J5687*10000)/100,0)</f>
        <v>7</v>
      </c>
      <c r="L5687" s="224" t="n">
        <f aca="false">D5687-J5687*10000-K5687*100</f>
        <v>19</v>
      </c>
      <c r="M5687" s="325" t="n">
        <f aca="false">DATE(J5687,K5687,L5687)</f>
        <v>43300</v>
      </c>
      <c r="N5687" s="222" t="n">
        <f aca="false">M5687+E5687</f>
        <v>43300.4357523148</v>
      </c>
      <c r="O5687" s="0" t="n">
        <v>96.46</v>
      </c>
      <c r="P5687" s="0" t="n">
        <v>4.608161</v>
      </c>
      <c r="Q5687" s="0" t="s">
        <v>290</v>
      </c>
    </row>
    <row r="5688" customFormat="false" ht="15" hidden="false" customHeight="false" outlineLevel="0" collapsed="false">
      <c r="A5688" s="0" t="s">
        <v>3461</v>
      </c>
      <c r="B5688" s="0" t="s">
        <v>290</v>
      </c>
      <c r="C5688" s="0" t="s">
        <v>325</v>
      </c>
      <c r="D5688" s="0" t="n">
        <v>20180719</v>
      </c>
      <c r="E5688" s="0" t="s">
        <v>3571</v>
      </c>
      <c r="F5688" s="0" t="n">
        <v>10000</v>
      </c>
      <c r="G5688" s="0" t="n">
        <v>96.46</v>
      </c>
      <c r="H5688" s="0" t="n">
        <v>4.608161</v>
      </c>
      <c r="J5688" s="224" t="n">
        <f aca="false">ROUND(D5688/10000,0)</f>
        <v>2018</v>
      </c>
      <c r="K5688" s="224" t="n">
        <f aca="false">ROUND((D5688-J5688*10000)/100,0)</f>
        <v>7</v>
      </c>
      <c r="L5688" s="224" t="n">
        <f aca="false">D5688-J5688*10000-K5688*100</f>
        <v>19</v>
      </c>
      <c r="M5688" s="325" t="n">
        <f aca="false">DATE(J5688,K5688,L5688)</f>
        <v>43300</v>
      </c>
      <c r="N5688" s="222" t="n">
        <f aca="false">M5688+E5688</f>
        <v>43300.4357523148</v>
      </c>
      <c r="O5688" s="0" t="n">
        <v>96.46</v>
      </c>
      <c r="P5688" s="0" t="n">
        <v>4.608161</v>
      </c>
      <c r="Q5688" s="0" t="s">
        <v>290</v>
      </c>
    </row>
    <row r="5689" customFormat="false" ht="15" hidden="false" customHeight="false" outlineLevel="0" collapsed="false">
      <c r="A5689" s="0" t="s">
        <v>3461</v>
      </c>
      <c r="B5689" s="0" t="s">
        <v>290</v>
      </c>
      <c r="C5689" s="0" t="s">
        <v>325</v>
      </c>
      <c r="D5689" s="0" t="n">
        <v>20180719</v>
      </c>
      <c r="E5689" s="0" t="s">
        <v>3572</v>
      </c>
      <c r="F5689" s="0" t="n">
        <v>15000</v>
      </c>
      <c r="G5689" s="0" t="n">
        <v>96.24</v>
      </c>
      <c r="H5689" s="0" t="n">
        <v>4.637324</v>
      </c>
      <c r="J5689" s="224" t="n">
        <f aca="false">ROUND(D5689/10000,0)</f>
        <v>2018</v>
      </c>
      <c r="K5689" s="224" t="n">
        <f aca="false">ROUND((D5689-J5689*10000)/100,0)</f>
        <v>7</v>
      </c>
      <c r="L5689" s="224" t="n">
        <f aca="false">D5689-J5689*10000-K5689*100</f>
        <v>19</v>
      </c>
      <c r="M5689" s="325" t="n">
        <f aca="false">DATE(J5689,K5689,L5689)</f>
        <v>43300</v>
      </c>
      <c r="N5689" s="222" t="n">
        <f aca="false">M5689+E5689</f>
        <v>43300.4397685185</v>
      </c>
      <c r="O5689" s="0" t="n">
        <v>96.24</v>
      </c>
      <c r="P5689" s="0" t="n">
        <v>4.637324</v>
      </c>
      <c r="Q5689" s="0" t="s">
        <v>290</v>
      </c>
    </row>
    <row r="5690" customFormat="false" ht="15" hidden="false" customHeight="false" outlineLevel="0" collapsed="false">
      <c r="A5690" s="0" t="s">
        <v>3461</v>
      </c>
      <c r="B5690" s="0" t="s">
        <v>290</v>
      </c>
      <c r="C5690" s="0" t="s">
        <v>325</v>
      </c>
      <c r="D5690" s="0" t="n">
        <v>20180719</v>
      </c>
      <c r="E5690" s="0" t="s">
        <v>3573</v>
      </c>
      <c r="F5690" s="0" t="n">
        <v>15000</v>
      </c>
      <c r="G5690" s="0" t="n">
        <v>96.24</v>
      </c>
      <c r="H5690" s="0" t="n">
        <v>4.637324</v>
      </c>
      <c r="J5690" s="224" t="n">
        <f aca="false">ROUND(D5690/10000,0)</f>
        <v>2018</v>
      </c>
      <c r="K5690" s="224" t="n">
        <f aca="false">ROUND((D5690-J5690*10000)/100,0)</f>
        <v>7</v>
      </c>
      <c r="L5690" s="224" t="n">
        <f aca="false">D5690-J5690*10000-K5690*100</f>
        <v>19</v>
      </c>
      <c r="M5690" s="325" t="n">
        <f aca="false">DATE(J5690,K5690,L5690)</f>
        <v>43300</v>
      </c>
      <c r="N5690" s="222" t="n">
        <f aca="false">M5690+E5690</f>
        <v>43300.4398032407</v>
      </c>
      <c r="O5690" s="0" t="n">
        <v>96.24</v>
      </c>
      <c r="P5690" s="0" t="n">
        <v>4.637324</v>
      </c>
      <c r="Q5690" s="0" t="s">
        <v>290</v>
      </c>
    </row>
    <row r="5691" customFormat="false" ht="15" hidden="false" customHeight="false" outlineLevel="0" collapsed="false">
      <c r="A5691" s="0" t="s">
        <v>3461</v>
      </c>
      <c r="B5691" s="0" t="s">
        <v>290</v>
      </c>
      <c r="C5691" s="0" t="s">
        <v>325</v>
      </c>
      <c r="D5691" s="0" t="n">
        <v>20180719</v>
      </c>
      <c r="E5691" s="0" t="s">
        <v>3573</v>
      </c>
      <c r="F5691" s="0" t="n">
        <v>15000</v>
      </c>
      <c r="G5691" s="0" t="n">
        <v>96.24</v>
      </c>
      <c r="H5691" s="0" t="n">
        <v>4.637324</v>
      </c>
      <c r="J5691" s="224" t="n">
        <f aca="false">ROUND(D5691/10000,0)</f>
        <v>2018</v>
      </c>
      <c r="K5691" s="224" t="n">
        <f aca="false">ROUND((D5691-J5691*10000)/100,0)</f>
        <v>7</v>
      </c>
      <c r="L5691" s="224" t="n">
        <f aca="false">D5691-J5691*10000-K5691*100</f>
        <v>19</v>
      </c>
      <c r="M5691" s="325" t="n">
        <f aca="false">DATE(J5691,K5691,L5691)</f>
        <v>43300</v>
      </c>
      <c r="N5691" s="222" t="n">
        <f aca="false">M5691+E5691</f>
        <v>43300.4398032407</v>
      </c>
      <c r="O5691" s="0" t="n">
        <v>96.24</v>
      </c>
      <c r="P5691" s="0" t="n">
        <v>4.637324</v>
      </c>
      <c r="Q5691" s="0" t="s">
        <v>290</v>
      </c>
    </row>
    <row r="5692" customFormat="false" ht="15" hidden="false" customHeight="false" outlineLevel="0" collapsed="false">
      <c r="A5692" s="0" t="s">
        <v>3461</v>
      </c>
      <c r="B5692" s="0" t="s">
        <v>290</v>
      </c>
      <c r="C5692" s="0" t="s">
        <v>325</v>
      </c>
      <c r="D5692" s="0" t="n">
        <v>20180719</v>
      </c>
      <c r="E5692" s="0" t="s">
        <v>3574</v>
      </c>
      <c r="F5692" s="0" t="n">
        <v>23000</v>
      </c>
      <c r="G5692" s="0" t="n">
        <v>96.2726</v>
      </c>
      <c r="H5692" s="0" t="n">
        <v>4.632998</v>
      </c>
      <c r="J5692" s="224" t="n">
        <f aca="false">ROUND(D5692/10000,0)</f>
        <v>2018</v>
      </c>
      <c r="K5692" s="224" t="n">
        <f aca="false">ROUND((D5692-J5692*10000)/100,0)</f>
        <v>7</v>
      </c>
      <c r="L5692" s="224" t="n">
        <f aca="false">D5692-J5692*10000-K5692*100</f>
        <v>19</v>
      </c>
      <c r="M5692" s="325" t="n">
        <f aca="false">DATE(J5692,K5692,L5692)</f>
        <v>43300</v>
      </c>
      <c r="N5692" s="222" t="n">
        <f aca="false">M5692+E5692</f>
        <v>43300.498900463</v>
      </c>
      <c r="O5692" s="0" t="n">
        <v>96.2726</v>
      </c>
      <c r="P5692" s="0" t="n">
        <v>4.632998</v>
      </c>
      <c r="Q5692" s="0" t="s">
        <v>290</v>
      </c>
    </row>
    <row r="5693" customFormat="false" ht="15" hidden="false" customHeight="false" outlineLevel="0" collapsed="false">
      <c r="A5693" s="0" t="s">
        <v>3461</v>
      </c>
      <c r="B5693" s="0" t="s">
        <v>290</v>
      </c>
      <c r="C5693" s="0" t="s">
        <v>325</v>
      </c>
      <c r="D5693" s="0" t="n">
        <v>20180719</v>
      </c>
      <c r="E5693" s="0" t="s">
        <v>3575</v>
      </c>
      <c r="F5693" s="0" t="n">
        <v>23000</v>
      </c>
      <c r="G5693" s="0" t="n">
        <v>96.2726</v>
      </c>
      <c r="H5693" s="0" t="n">
        <v>4.632998</v>
      </c>
      <c r="J5693" s="224" t="n">
        <f aca="false">ROUND(D5693/10000,0)</f>
        <v>2018</v>
      </c>
      <c r="K5693" s="224" t="n">
        <f aca="false">ROUND((D5693-J5693*10000)/100,0)</f>
        <v>7</v>
      </c>
      <c r="L5693" s="224" t="n">
        <f aca="false">D5693-J5693*10000-K5693*100</f>
        <v>19</v>
      </c>
      <c r="M5693" s="325" t="n">
        <f aca="false">DATE(J5693,K5693,L5693)</f>
        <v>43300</v>
      </c>
      <c r="N5693" s="222" t="n">
        <f aca="false">M5693+E5693</f>
        <v>43300.4991782407</v>
      </c>
      <c r="O5693" s="0" t="n">
        <v>96.2726</v>
      </c>
      <c r="P5693" s="0" t="n">
        <v>4.632998</v>
      </c>
      <c r="Q5693" s="0" t="s">
        <v>290</v>
      </c>
    </row>
    <row r="5694" customFormat="false" ht="15" hidden="false" customHeight="false" outlineLevel="0" collapsed="false">
      <c r="A5694" s="0" t="s">
        <v>3461</v>
      </c>
      <c r="B5694" s="0" t="s">
        <v>290</v>
      </c>
      <c r="C5694" s="0" t="s">
        <v>325</v>
      </c>
      <c r="D5694" s="0" t="n">
        <v>20180719</v>
      </c>
      <c r="E5694" s="0" t="s">
        <v>3576</v>
      </c>
      <c r="F5694" s="0" t="n">
        <v>75000</v>
      </c>
      <c r="G5694" s="0" t="n">
        <v>98.297</v>
      </c>
      <c r="H5694" s="0" t="n">
        <v>4.367684</v>
      </c>
      <c r="J5694" s="224" t="n">
        <f aca="false">ROUND(D5694/10000,0)</f>
        <v>2018</v>
      </c>
      <c r="K5694" s="224" t="n">
        <f aca="false">ROUND((D5694-J5694*10000)/100,0)</f>
        <v>7</v>
      </c>
      <c r="L5694" s="224" t="n">
        <f aca="false">D5694-J5694*10000-K5694*100</f>
        <v>19</v>
      </c>
      <c r="M5694" s="325" t="n">
        <f aca="false">DATE(J5694,K5694,L5694)</f>
        <v>43300</v>
      </c>
      <c r="N5694" s="222" t="n">
        <f aca="false">M5694+E5694</f>
        <v>43300.542025463</v>
      </c>
      <c r="O5694" s="0" t="n">
        <v>98.297</v>
      </c>
      <c r="P5694" s="0" t="n">
        <v>4.367684</v>
      </c>
      <c r="Q5694" s="0" t="s">
        <v>290</v>
      </c>
    </row>
    <row r="5695" customFormat="false" ht="15" hidden="false" customHeight="false" outlineLevel="0" collapsed="false">
      <c r="A5695" s="0" t="s">
        <v>3461</v>
      </c>
      <c r="B5695" s="0" t="s">
        <v>290</v>
      </c>
      <c r="C5695" s="0" t="s">
        <v>325</v>
      </c>
      <c r="D5695" s="0" t="n">
        <v>20180719</v>
      </c>
      <c r="E5695" s="0" t="s">
        <v>3576</v>
      </c>
      <c r="F5695" s="0" t="n">
        <v>75000</v>
      </c>
      <c r="G5695" s="0" t="n">
        <v>96.37</v>
      </c>
      <c r="H5695" s="0" t="n">
        <v>4.620082</v>
      </c>
      <c r="J5695" s="224" t="n">
        <f aca="false">ROUND(D5695/10000,0)</f>
        <v>2018</v>
      </c>
      <c r="K5695" s="224" t="n">
        <f aca="false">ROUND((D5695-J5695*10000)/100,0)</f>
        <v>7</v>
      </c>
      <c r="L5695" s="224" t="n">
        <f aca="false">D5695-J5695*10000-K5695*100</f>
        <v>19</v>
      </c>
      <c r="M5695" s="325" t="n">
        <f aca="false">DATE(J5695,K5695,L5695)</f>
        <v>43300</v>
      </c>
      <c r="N5695" s="222" t="n">
        <f aca="false">M5695+E5695</f>
        <v>43300.542025463</v>
      </c>
      <c r="O5695" s="0" t="n">
        <v>96.37</v>
      </c>
      <c r="P5695" s="0" t="n">
        <v>4.620082</v>
      </c>
      <c r="Q5695" s="0" t="s">
        <v>290</v>
      </c>
    </row>
    <row r="5696" customFormat="false" ht="15" hidden="false" customHeight="false" outlineLevel="0" collapsed="false">
      <c r="A5696" s="0" t="s">
        <v>3461</v>
      </c>
      <c r="B5696" s="0" t="s">
        <v>290</v>
      </c>
      <c r="C5696" s="0" t="s">
        <v>325</v>
      </c>
      <c r="D5696" s="0" t="n">
        <v>20180719</v>
      </c>
      <c r="E5696" s="0" t="s">
        <v>3577</v>
      </c>
      <c r="F5696" s="0" t="s">
        <v>575</v>
      </c>
      <c r="G5696" s="0" t="n">
        <v>96.491</v>
      </c>
      <c r="H5696" s="0" t="n">
        <v>4.604058</v>
      </c>
      <c r="J5696" s="224" t="n">
        <f aca="false">ROUND(D5696/10000,0)</f>
        <v>2018</v>
      </c>
      <c r="K5696" s="224" t="n">
        <f aca="false">ROUND((D5696-J5696*10000)/100,0)</f>
        <v>7</v>
      </c>
      <c r="L5696" s="224" t="n">
        <f aca="false">D5696-J5696*10000-K5696*100</f>
        <v>19</v>
      </c>
      <c r="M5696" s="325" t="n">
        <f aca="false">DATE(J5696,K5696,L5696)</f>
        <v>43300</v>
      </c>
      <c r="N5696" s="222" t="n">
        <f aca="false">M5696+E5696</f>
        <v>43300.5596180556</v>
      </c>
      <c r="O5696" s="0" t="n">
        <v>96.491</v>
      </c>
      <c r="P5696" s="0" t="n">
        <v>4.604058</v>
      </c>
      <c r="Q5696" s="0" t="s">
        <v>290</v>
      </c>
    </row>
    <row r="5697" customFormat="false" ht="15" hidden="false" customHeight="false" outlineLevel="0" collapsed="false">
      <c r="A5697" s="0" t="s">
        <v>3461</v>
      </c>
      <c r="B5697" s="0" t="s">
        <v>290</v>
      </c>
      <c r="C5697" s="0" t="s">
        <v>325</v>
      </c>
      <c r="D5697" s="0" t="n">
        <v>20180719</v>
      </c>
      <c r="E5697" s="0" t="s">
        <v>3578</v>
      </c>
      <c r="F5697" s="0" t="s">
        <v>575</v>
      </c>
      <c r="G5697" s="0" t="n">
        <v>96.114</v>
      </c>
      <c r="H5697" s="0" t="n">
        <v>4.654063</v>
      </c>
      <c r="J5697" s="224" t="n">
        <f aca="false">ROUND(D5697/10000,0)</f>
        <v>2018</v>
      </c>
      <c r="K5697" s="224" t="n">
        <f aca="false">ROUND((D5697-J5697*10000)/100,0)</f>
        <v>7</v>
      </c>
      <c r="L5697" s="224" t="n">
        <f aca="false">D5697-J5697*10000-K5697*100</f>
        <v>19</v>
      </c>
      <c r="M5697" s="325" t="n">
        <f aca="false">DATE(J5697,K5697,L5697)</f>
        <v>43300</v>
      </c>
      <c r="N5697" s="222" t="n">
        <f aca="false">M5697+E5697</f>
        <v>43300.575625</v>
      </c>
      <c r="O5697" s="0" t="n">
        <v>96.114</v>
      </c>
      <c r="P5697" s="0" t="n">
        <v>4.654063</v>
      </c>
      <c r="Q5697" s="0" t="s">
        <v>290</v>
      </c>
    </row>
    <row r="5698" customFormat="false" ht="15" hidden="false" customHeight="false" outlineLevel="0" collapsed="false">
      <c r="A5698" s="0" t="s">
        <v>3461</v>
      </c>
      <c r="B5698" s="0" t="s">
        <v>290</v>
      </c>
      <c r="C5698" s="0" t="s">
        <v>325</v>
      </c>
      <c r="D5698" s="0" t="n">
        <v>20180719</v>
      </c>
      <c r="E5698" s="0" t="s">
        <v>3579</v>
      </c>
      <c r="F5698" s="0" t="n">
        <v>1000000</v>
      </c>
      <c r="G5698" s="0" t="n">
        <v>96.207</v>
      </c>
      <c r="H5698" s="0" t="n">
        <v>4.641706</v>
      </c>
      <c r="J5698" s="224" t="n">
        <f aca="false">ROUND(D5698/10000,0)</f>
        <v>2018</v>
      </c>
      <c r="K5698" s="224" t="n">
        <f aca="false">ROUND((D5698-J5698*10000)/100,0)</f>
        <v>7</v>
      </c>
      <c r="L5698" s="224" t="n">
        <f aca="false">D5698-J5698*10000-K5698*100</f>
        <v>19</v>
      </c>
      <c r="M5698" s="325" t="n">
        <f aca="false">DATE(J5698,K5698,L5698)</f>
        <v>43300</v>
      </c>
      <c r="N5698" s="222" t="n">
        <f aca="false">M5698+E5698</f>
        <v>43300.6025925926</v>
      </c>
      <c r="O5698" s="0" t="n">
        <v>96.207</v>
      </c>
      <c r="P5698" s="0" t="n">
        <v>4.641706</v>
      </c>
      <c r="Q5698" s="0" t="s">
        <v>290</v>
      </c>
    </row>
    <row r="5699" customFormat="false" ht="15" hidden="false" customHeight="false" outlineLevel="0" collapsed="false">
      <c r="A5699" s="0" t="s">
        <v>3461</v>
      </c>
      <c r="B5699" s="0" t="s">
        <v>290</v>
      </c>
      <c r="C5699" s="0" t="s">
        <v>325</v>
      </c>
      <c r="D5699" s="0" t="n">
        <v>20180719</v>
      </c>
      <c r="E5699" s="0" t="s">
        <v>3580</v>
      </c>
      <c r="F5699" s="0" t="n">
        <v>1000000</v>
      </c>
      <c r="G5699" s="0" t="n">
        <v>96.182</v>
      </c>
      <c r="H5699" s="0" t="n">
        <v>4.645026</v>
      </c>
      <c r="J5699" s="224" t="n">
        <f aca="false">ROUND(D5699/10000,0)</f>
        <v>2018</v>
      </c>
      <c r="K5699" s="224" t="n">
        <f aca="false">ROUND((D5699-J5699*10000)/100,0)</f>
        <v>7</v>
      </c>
      <c r="L5699" s="224" t="n">
        <f aca="false">D5699-J5699*10000-K5699*100</f>
        <v>19</v>
      </c>
      <c r="M5699" s="325" t="n">
        <f aca="false">DATE(J5699,K5699,L5699)</f>
        <v>43300</v>
      </c>
      <c r="N5699" s="222" t="n">
        <f aca="false">M5699+E5699</f>
        <v>43300.6041666667</v>
      </c>
      <c r="O5699" s="0" t="n">
        <v>96.182</v>
      </c>
      <c r="P5699" s="0" t="n">
        <v>4.645026</v>
      </c>
      <c r="Q5699" s="0" t="s">
        <v>290</v>
      </c>
    </row>
    <row r="5700" customFormat="false" ht="15" hidden="false" customHeight="false" outlineLevel="0" collapsed="false">
      <c r="A5700" s="0" t="s">
        <v>3461</v>
      </c>
      <c r="B5700" s="0" t="s">
        <v>290</v>
      </c>
      <c r="C5700" s="0" t="s">
        <v>325</v>
      </c>
      <c r="D5700" s="0" t="n">
        <v>20180719</v>
      </c>
      <c r="E5700" s="0" t="s">
        <v>3580</v>
      </c>
      <c r="F5700" s="0" t="n">
        <v>1000000</v>
      </c>
      <c r="G5700" s="0" t="n">
        <v>96.182</v>
      </c>
      <c r="H5700" s="0" t="n">
        <v>4.645026</v>
      </c>
      <c r="J5700" s="224" t="n">
        <f aca="false">ROUND(D5700/10000,0)</f>
        <v>2018</v>
      </c>
      <c r="K5700" s="224" t="n">
        <f aca="false">ROUND((D5700-J5700*10000)/100,0)</f>
        <v>7</v>
      </c>
      <c r="L5700" s="224" t="n">
        <f aca="false">D5700-J5700*10000-K5700*100</f>
        <v>19</v>
      </c>
      <c r="M5700" s="325" t="n">
        <f aca="false">DATE(J5700,K5700,L5700)</f>
        <v>43300</v>
      </c>
      <c r="N5700" s="222" t="n">
        <f aca="false">M5700+E5700</f>
        <v>43300.6041666667</v>
      </c>
      <c r="O5700" s="0" t="n">
        <v>96.182</v>
      </c>
      <c r="P5700" s="0" t="n">
        <v>4.645026</v>
      </c>
      <c r="Q5700" s="0" t="s">
        <v>290</v>
      </c>
    </row>
    <row r="5701" customFormat="false" ht="15" hidden="false" customHeight="false" outlineLevel="0" collapsed="false">
      <c r="A5701" s="0" t="s">
        <v>3461</v>
      </c>
      <c r="B5701" s="0" t="s">
        <v>290</v>
      </c>
      <c r="C5701" s="0" t="s">
        <v>325</v>
      </c>
      <c r="D5701" s="0" t="n">
        <v>20180719</v>
      </c>
      <c r="E5701" s="0" t="s">
        <v>3581</v>
      </c>
      <c r="F5701" s="0" t="n">
        <v>50000</v>
      </c>
      <c r="G5701" s="0" t="n">
        <v>96.35</v>
      </c>
      <c r="H5701" s="0" t="n">
        <v>4.622733</v>
      </c>
      <c r="J5701" s="224" t="n">
        <f aca="false">ROUND(D5701/10000,0)</f>
        <v>2018</v>
      </c>
      <c r="K5701" s="224" t="n">
        <f aca="false">ROUND((D5701-J5701*10000)/100,0)</f>
        <v>7</v>
      </c>
      <c r="L5701" s="224" t="n">
        <f aca="false">D5701-J5701*10000-K5701*100</f>
        <v>19</v>
      </c>
      <c r="M5701" s="325" t="n">
        <f aca="false">DATE(J5701,K5701,L5701)</f>
        <v>43300</v>
      </c>
      <c r="N5701" s="222" t="n">
        <f aca="false">M5701+E5701</f>
        <v>43300.6044907407</v>
      </c>
      <c r="O5701" s="0" t="n">
        <v>96.35</v>
      </c>
      <c r="P5701" s="0" t="n">
        <v>4.622733</v>
      </c>
      <c r="Q5701" s="0" t="s">
        <v>290</v>
      </c>
    </row>
    <row r="5702" customFormat="false" ht="15" hidden="false" customHeight="false" outlineLevel="0" collapsed="false">
      <c r="A5702" s="0" t="s">
        <v>3461</v>
      </c>
      <c r="B5702" s="0" t="s">
        <v>290</v>
      </c>
      <c r="C5702" s="0" t="s">
        <v>325</v>
      </c>
      <c r="D5702" s="0" t="n">
        <v>20180719</v>
      </c>
      <c r="E5702" s="0" t="s">
        <v>3582</v>
      </c>
      <c r="F5702" s="0" t="n">
        <v>50000</v>
      </c>
      <c r="G5702" s="0" t="n">
        <v>97.05</v>
      </c>
      <c r="H5702" s="0" t="n">
        <v>4.530338</v>
      </c>
      <c r="J5702" s="224" t="n">
        <f aca="false">ROUND(D5702/10000,0)</f>
        <v>2018</v>
      </c>
      <c r="K5702" s="224" t="n">
        <f aca="false">ROUND((D5702-J5702*10000)/100,0)</f>
        <v>7</v>
      </c>
      <c r="L5702" s="224" t="n">
        <f aca="false">D5702-J5702*10000-K5702*100</f>
        <v>19</v>
      </c>
      <c r="M5702" s="325" t="n">
        <f aca="false">DATE(J5702,K5702,L5702)</f>
        <v>43300</v>
      </c>
      <c r="N5702" s="222" t="n">
        <f aca="false">M5702+E5702</f>
        <v>43300.6381712963</v>
      </c>
      <c r="O5702" s="0" t="n">
        <v>97.05</v>
      </c>
      <c r="P5702" s="0" t="n">
        <v>4.530338</v>
      </c>
      <c r="Q5702" s="0" t="s">
        <v>290</v>
      </c>
    </row>
    <row r="5703" customFormat="false" ht="15" hidden="false" customHeight="false" outlineLevel="0" collapsed="false">
      <c r="A5703" s="0" t="s">
        <v>3461</v>
      </c>
      <c r="B5703" s="0" t="s">
        <v>290</v>
      </c>
      <c r="C5703" s="0" t="s">
        <v>325</v>
      </c>
      <c r="D5703" s="0" t="n">
        <v>20180719</v>
      </c>
      <c r="E5703" s="0" t="s">
        <v>399</v>
      </c>
      <c r="F5703" s="0" t="n">
        <v>10000</v>
      </c>
      <c r="G5703" s="0" t="n">
        <v>98.083</v>
      </c>
      <c r="H5703" s="0" t="n">
        <v>4.395423</v>
      </c>
      <c r="J5703" s="224" t="n">
        <f aca="false">ROUND(D5703/10000,0)</f>
        <v>2018</v>
      </c>
      <c r="K5703" s="224" t="n">
        <f aca="false">ROUND((D5703-J5703*10000)/100,0)</f>
        <v>7</v>
      </c>
      <c r="L5703" s="224" t="n">
        <f aca="false">D5703-J5703*10000-K5703*100</f>
        <v>19</v>
      </c>
      <c r="M5703" s="325" t="n">
        <f aca="false">DATE(J5703,K5703,L5703)</f>
        <v>43300</v>
      </c>
      <c r="N5703" s="222" t="n">
        <f aca="false">M5703+E5703</f>
        <v>43300.6546180556</v>
      </c>
      <c r="O5703" s="0" t="n">
        <v>98.083</v>
      </c>
      <c r="P5703" s="0" t="n">
        <v>4.395423</v>
      </c>
      <c r="Q5703" s="0" t="s">
        <v>290</v>
      </c>
    </row>
    <row r="5704" customFormat="false" ht="15" hidden="false" customHeight="false" outlineLevel="0" collapsed="false">
      <c r="A5704" s="0" t="s">
        <v>3461</v>
      </c>
      <c r="B5704" s="0" t="s">
        <v>290</v>
      </c>
      <c r="C5704" s="0" t="s">
        <v>325</v>
      </c>
      <c r="D5704" s="0" t="n">
        <v>20180719</v>
      </c>
      <c r="E5704" s="0" t="s">
        <v>399</v>
      </c>
      <c r="F5704" s="0" t="n">
        <v>10000</v>
      </c>
      <c r="G5704" s="0" t="n">
        <v>96.783</v>
      </c>
      <c r="H5704" s="0" t="n">
        <v>4.565487</v>
      </c>
      <c r="J5704" s="224" t="n">
        <f aca="false">ROUND(D5704/10000,0)</f>
        <v>2018</v>
      </c>
      <c r="K5704" s="224" t="n">
        <f aca="false">ROUND((D5704-J5704*10000)/100,0)</f>
        <v>7</v>
      </c>
      <c r="L5704" s="224" t="n">
        <f aca="false">D5704-J5704*10000-K5704*100</f>
        <v>19</v>
      </c>
      <c r="M5704" s="325" t="n">
        <f aca="false">DATE(J5704,K5704,L5704)</f>
        <v>43300</v>
      </c>
      <c r="N5704" s="222" t="n">
        <f aca="false">M5704+E5704</f>
        <v>43300.6546180556</v>
      </c>
      <c r="O5704" s="0" t="n">
        <v>96.783</v>
      </c>
      <c r="P5704" s="0" t="n">
        <v>4.565487</v>
      </c>
      <c r="Q5704" s="0" t="s">
        <v>290</v>
      </c>
    </row>
    <row r="5705" customFormat="false" ht="15" hidden="false" customHeight="false" outlineLevel="0" collapsed="false">
      <c r="A5705" s="0" t="s">
        <v>3461</v>
      </c>
      <c r="B5705" s="0" t="s">
        <v>290</v>
      </c>
      <c r="C5705" s="0" t="s">
        <v>325</v>
      </c>
      <c r="D5705" s="0" t="n">
        <v>20180719</v>
      </c>
      <c r="E5705" s="0" t="s">
        <v>399</v>
      </c>
      <c r="F5705" s="0" t="n">
        <v>10000</v>
      </c>
      <c r="G5705" s="0" t="n">
        <v>96.783</v>
      </c>
      <c r="H5705" s="0" t="n">
        <v>4.565487</v>
      </c>
      <c r="J5705" s="224" t="n">
        <f aca="false">ROUND(D5705/10000,0)</f>
        <v>2018</v>
      </c>
      <c r="K5705" s="224" t="n">
        <f aca="false">ROUND((D5705-J5705*10000)/100,0)</f>
        <v>7</v>
      </c>
      <c r="L5705" s="224" t="n">
        <f aca="false">D5705-J5705*10000-K5705*100</f>
        <v>19</v>
      </c>
      <c r="M5705" s="325" t="n">
        <f aca="false">DATE(J5705,K5705,L5705)</f>
        <v>43300</v>
      </c>
      <c r="N5705" s="222" t="n">
        <f aca="false">M5705+E5705</f>
        <v>43300.6546180556</v>
      </c>
      <c r="O5705" s="0" t="n">
        <v>96.783</v>
      </c>
      <c r="P5705" s="0" t="n">
        <v>4.565487</v>
      </c>
      <c r="Q5705" s="0" t="s">
        <v>290</v>
      </c>
    </row>
    <row r="5706" customFormat="false" ht="15" hidden="false" customHeight="false" outlineLevel="0" collapsed="false">
      <c r="A5706" s="0" t="s">
        <v>3461</v>
      </c>
      <c r="B5706" s="0" t="s">
        <v>290</v>
      </c>
      <c r="C5706" s="0" t="s">
        <v>325</v>
      </c>
      <c r="D5706" s="0" t="n">
        <v>20180720</v>
      </c>
      <c r="E5706" s="0" t="s">
        <v>3583</v>
      </c>
      <c r="F5706" s="0" t="s">
        <v>575</v>
      </c>
      <c r="G5706" s="0" t="n">
        <v>96.09</v>
      </c>
      <c r="H5706" s="0" t="n">
        <v>4.65738</v>
      </c>
      <c r="J5706" s="224" t="n">
        <f aca="false">ROUND(D5706/10000,0)</f>
        <v>2018</v>
      </c>
      <c r="K5706" s="224" t="n">
        <f aca="false">ROUND((D5706-J5706*10000)/100,0)</f>
        <v>7</v>
      </c>
      <c r="L5706" s="224" t="n">
        <f aca="false">D5706-J5706*10000-K5706*100</f>
        <v>20</v>
      </c>
      <c r="M5706" s="325" t="n">
        <f aca="false">DATE(J5706,K5706,L5706)</f>
        <v>43301</v>
      </c>
      <c r="N5706" s="222" t="n">
        <f aca="false">M5706+E5706</f>
        <v>43301.3907407407</v>
      </c>
      <c r="O5706" s="0" t="n">
        <v>96.09</v>
      </c>
      <c r="P5706" s="0" t="n">
        <v>4.65738</v>
      </c>
      <c r="Q5706" s="0" t="s">
        <v>290</v>
      </c>
    </row>
    <row r="5707" customFormat="false" ht="15" hidden="false" customHeight="false" outlineLevel="0" collapsed="false">
      <c r="A5707" s="0" t="s">
        <v>3461</v>
      </c>
      <c r="B5707" s="0" t="s">
        <v>290</v>
      </c>
      <c r="C5707" s="0" t="s">
        <v>325</v>
      </c>
      <c r="D5707" s="0" t="n">
        <v>20180720</v>
      </c>
      <c r="E5707" s="0" t="s">
        <v>3584</v>
      </c>
      <c r="F5707" s="0" t="n">
        <v>3814000</v>
      </c>
      <c r="G5707" s="0" t="n">
        <v>96.01</v>
      </c>
      <c r="H5707" s="0" t="n">
        <v>4.668026</v>
      </c>
      <c r="J5707" s="224" t="n">
        <f aca="false">ROUND(D5707/10000,0)</f>
        <v>2018</v>
      </c>
      <c r="K5707" s="224" t="n">
        <f aca="false">ROUND((D5707-J5707*10000)/100,0)</f>
        <v>7</v>
      </c>
      <c r="L5707" s="224" t="n">
        <f aca="false">D5707-J5707*10000-K5707*100</f>
        <v>20</v>
      </c>
      <c r="M5707" s="325" t="n">
        <f aca="false">DATE(J5707,K5707,L5707)</f>
        <v>43301</v>
      </c>
      <c r="N5707" s="222" t="n">
        <f aca="false">M5707+E5707</f>
        <v>43301.4153703704</v>
      </c>
      <c r="O5707" s="0" t="n">
        <v>96.01</v>
      </c>
      <c r="P5707" s="0" t="n">
        <v>4.668026</v>
      </c>
      <c r="Q5707" s="0" t="s">
        <v>290</v>
      </c>
    </row>
    <row r="5708" customFormat="false" ht="15" hidden="false" customHeight="false" outlineLevel="0" collapsed="false">
      <c r="A5708" s="0" t="s">
        <v>3461</v>
      </c>
      <c r="B5708" s="0" t="s">
        <v>290</v>
      </c>
      <c r="C5708" s="0" t="s">
        <v>325</v>
      </c>
      <c r="D5708" s="0" t="n">
        <v>20180720</v>
      </c>
      <c r="E5708" s="0" t="s">
        <v>3585</v>
      </c>
      <c r="F5708" s="0" t="s">
        <v>575</v>
      </c>
      <c r="G5708" s="0" t="n">
        <v>95.95</v>
      </c>
      <c r="H5708" s="0" t="n">
        <v>4.676018</v>
      </c>
      <c r="J5708" s="224" t="n">
        <f aca="false">ROUND(D5708/10000,0)</f>
        <v>2018</v>
      </c>
      <c r="K5708" s="224" t="n">
        <f aca="false">ROUND((D5708-J5708*10000)/100,0)</f>
        <v>7</v>
      </c>
      <c r="L5708" s="224" t="n">
        <f aca="false">D5708-J5708*10000-K5708*100</f>
        <v>20</v>
      </c>
      <c r="M5708" s="325" t="n">
        <f aca="false">DATE(J5708,K5708,L5708)</f>
        <v>43301</v>
      </c>
      <c r="N5708" s="222" t="n">
        <f aca="false">M5708+E5708</f>
        <v>43301.4436921296</v>
      </c>
      <c r="O5708" s="0" t="n">
        <v>95.95</v>
      </c>
      <c r="P5708" s="0" t="n">
        <v>4.676018</v>
      </c>
      <c r="Q5708" s="0" t="s">
        <v>290</v>
      </c>
    </row>
    <row r="5709" customFormat="false" ht="15" hidden="false" customHeight="false" outlineLevel="0" collapsed="false">
      <c r="A5709" s="0" t="s">
        <v>3461</v>
      </c>
      <c r="B5709" s="0" t="s">
        <v>290</v>
      </c>
      <c r="C5709" s="0" t="s">
        <v>325</v>
      </c>
      <c r="D5709" s="0" t="n">
        <v>20180720</v>
      </c>
      <c r="E5709" s="0" t="s">
        <v>2431</v>
      </c>
      <c r="F5709" s="0" t="n">
        <v>25000</v>
      </c>
      <c r="G5709" s="0" t="n">
        <v>96.106</v>
      </c>
      <c r="H5709" s="0" t="n">
        <v>4.655252</v>
      </c>
      <c r="J5709" s="224" t="n">
        <f aca="false">ROUND(D5709/10000,0)</f>
        <v>2018</v>
      </c>
      <c r="K5709" s="224" t="n">
        <f aca="false">ROUND((D5709-J5709*10000)/100,0)</f>
        <v>7</v>
      </c>
      <c r="L5709" s="224" t="n">
        <f aca="false">D5709-J5709*10000-K5709*100</f>
        <v>20</v>
      </c>
      <c r="M5709" s="325" t="n">
        <f aca="false">DATE(J5709,K5709,L5709)</f>
        <v>43301</v>
      </c>
      <c r="N5709" s="222" t="n">
        <f aca="false">M5709+E5709</f>
        <v>43301.5071875</v>
      </c>
      <c r="O5709" s="0" t="n">
        <v>96.106</v>
      </c>
      <c r="P5709" s="0" t="n">
        <v>4.655252</v>
      </c>
      <c r="Q5709" s="0" t="s">
        <v>290</v>
      </c>
    </row>
    <row r="5710" customFormat="false" ht="15" hidden="false" customHeight="false" outlineLevel="0" collapsed="false">
      <c r="A5710" s="0" t="s">
        <v>3461</v>
      </c>
      <c r="B5710" s="0" t="s">
        <v>290</v>
      </c>
      <c r="C5710" s="0" t="s">
        <v>325</v>
      </c>
      <c r="D5710" s="0" t="n">
        <v>20180720</v>
      </c>
      <c r="E5710" s="0" t="s">
        <v>2431</v>
      </c>
      <c r="F5710" s="0" t="n">
        <v>25000</v>
      </c>
      <c r="G5710" s="0" t="n">
        <v>96.106</v>
      </c>
      <c r="H5710" s="0" t="n">
        <v>4.655252</v>
      </c>
      <c r="J5710" s="224" t="n">
        <f aca="false">ROUND(D5710/10000,0)</f>
        <v>2018</v>
      </c>
      <c r="K5710" s="224" t="n">
        <f aca="false">ROUND((D5710-J5710*10000)/100,0)</f>
        <v>7</v>
      </c>
      <c r="L5710" s="224" t="n">
        <f aca="false">D5710-J5710*10000-K5710*100</f>
        <v>20</v>
      </c>
      <c r="M5710" s="325" t="n">
        <f aca="false">DATE(J5710,K5710,L5710)</f>
        <v>43301</v>
      </c>
      <c r="N5710" s="222" t="n">
        <f aca="false">M5710+E5710</f>
        <v>43301.5071875</v>
      </c>
      <c r="O5710" s="0" t="n">
        <v>96.106</v>
      </c>
      <c r="P5710" s="0" t="n">
        <v>4.655252</v>
      </c>
      <c r="Q5710" s="0" t="s">
        <v>290</v>
      </c>
    </row>
    <row r="5711" customFormat="false" ht="15" hidden="false" customHeight="false" outlineLevel="0" collapsed="false">
      <c r="A5711" s="0" t="s">
        <v>3461</v>
      </c>
      <c r="B5711" s="0" t="s">
        <v>290</v>
      </c>
      <c r="C5711" s="0" t="s">
        <v>325</v>
      </c>
      <c r="D5711" s="0" t="n">
        <v>20180720</v>
      </c>
      <c r="E5711" s="0" t="s">
        <v>2431</v>
      </c>
      <c r="F5711" s="0" t="n">
        <v>25000</v>
      </c>
      <c r="G5711" s="0" t="n">
        <v>97.356</v>
      </c>
      <c r="H5711" s="0" t="n">
        <v>4.490283</v>
      </c>
      <c r="J5711" s="224" t="n">
        <f aca="false">ROUND(D5711/10000,0)</f>
        <v>2018</v>
      </c>
      <c r="K5711" s="224" t="n">
        <f aca="false">ROUND((D5711-J5711*10000)/100,0)</f>
        <v>7</v>
      </c>
      <c r="L5711" s="224" t="n">
        <f aca="false">D5711-J5711*10000-K5711*100</f>
        <v>20</v>
      </c>
      <c r="M5711" s="325" t="n">
        <f aca="false">DATE(J5711,K5711,L5711)</f>
        <v>43301</v>
      </c>
      <c r="N5711" s="222" t="n">
        <f aca="false">M5711+E5711</f>
        <v>43301.5071875</v>
      </c>
      <c r="O5711" s="0" t="n">
        <v>97.356</v>
      </c>
      <c r="P5711" s="0" t="n">
        <v>4.490283</v>
      </c>
      <c r="Q5711" s="0" t="s">
        <v>290</v>
      </c>
    </row>
    <row r="5712" customFormat="false" ht="15" hidden="false" customHeight="false" outlineLevel="0" collapsed="false">
      <c r="A5712" s="0" t="s">
        <v>3461</v>
      </c>
      <c r="B5712" s="0" t="s">
        <v>290</v>
      </c>
      <c r="C5712" s="0" t="s">
        <v>325</v>
      </c>
      <c r="D5712" s="0" t="n">
        <v>20180720</v>
      </c>
      <c r="E5712" s="0" t="s">
        <v>3586</v>
      </c>
      <c r="F5712" s="0" t="n">
        <v>50000</v>
      </c>
      <c r="G5712" s="0" t="n">
        <v>96.078</v>
      </c>
      <c r="H5712" s="0" t="n">
        <v>4.658976</v>
      </c>
      <c r="J5712" s="224" t="n">
        <f aca="false">ROUND(D5712/10000,0)</f>
        <v>2018</v>
      </c>
      <c r="K5712" s="224" t="n">
        <f aca="false">ROUND((D5712-J5712*10000)/100,0)</f>
        <v>7</v>
      </c>
      <c r="L5712" s="224" t="n">
        <f aca="false">D5712-J5712*10000-K5712*100</f>
        <v>20</v>
      </c>
      <c r="M5712" s="325" t="n">
        <f aca="false">DATE(J5712,K5712,L5712)</f>
        <v>43301</v>
      </c>
      <c r="N5712" s="222" t="n">
        <f aca="false">M5712+E5712</f>
        <v>43301.5223958333</v>
      </c>
      <c r="O5712" s="0" t="n">
        <v>96.078</v>
      </c>
      <c r="P5712" s="0" t="n">
        <v>4.658976</v>
      </c>
      <c r="Q5712" s="0" t="s">
        <v>290</v>
      </c>
    </row>
    <row r="5713" customFormat="false" ht="15" hidden="false" customHeight="false" outlineLevel="0" collapsed="false">
      <c r="A5713" s="0" t="s">
        <v>3461</v>
      </c>
      <c r="B5713" s="0" t="s">
        <v>290</v>
      </c>
      <c r="C5713" s="0" t="s">
        <v>325</v>
      </c>
      <c r="D5713" s="0" t="n">
        <v>20180720</v>
      </c>
      <c r="E5713" s="0" t="s">
        <v>3586</v>
      </c>
      <c r="F5713" s="0" t="n">
        <v>50000</v>
      </c>
      <c r="G5713" s="0" t="n">
        <v>96.578</v>
      </c>
      <c r="H5713" s="0" t="n">
        <v>4.592662</v>
      </c>
      <c r="J5713" s="224" t="n">
        <f aca="false">ROUND(D5713/10000,0)</f>
        <v>2018</v>
      </c>
      <c r="K5713" s="224" t="n">
        <f aca="false">ROUND((D5713-J5713*10000)/100,0)</f>
        <v>7</v>
      </c>
      <c r="L5713" s="224" t="n">
        <f aca="false">D5713-J5713*10000-K5713*100</f>
        <v>20</v>
      </c>
      <c r="M5713" s="325" t="n">
        <f aca="false">DATE(J5713,K5713,L5713)</f>
        <v>43301</v>
      </c>
      <c r="N5713" s="222" t="n">
        <f aca="false">M5713+E5713</f>
        <v>43301.5223958333</v>
      </c>
      <c r="O5713" s="0" t="n">
        <v>96.578</v>
      </c>
      <c r="P5713" s="0" t="n">
        <v>4.592662</v>
      </c>
      <c r="Q5713" s="0" t="s">
        <v>290</v>
      </c>
    </row>
    <row r="5714" customFormat="false" ht="15" hidden="false" customHeight="false" outlineLevel="0" collapsed="false">
      <c r="A5714" s="0" t="s">
        <v>3461</v>
      </c>
      <c r="B5714" s="0" t="s">
        <v>290</v>
      </c>
      <c r="C5714" s="0" t="s">
        <v>325</v>
      </c>
      <c r="D5714" s="0" t="n">
        <v>20180723</v>
      </c>
      <c r="E5714" s="0" t="s">
        <v>3587</v>
      </c>
      <c r="F5714" s="0" t="n">
        <v>10000</v>
      </c>
      <c r="G5714" s="0" t="n">
        <v>96.339</v>
      </c>
      <c r="H5714" s="0" t="n">
        <v>4.624428</v>
      </c>
      <c r="J5714" s="224" t="n">
        <f aca="false">ROUND(D5714/10000,0)</f>
        <v>2018</v>
      </c>
      <c r="K5714" s="224" t="n">
        <f aca="false">ROUND((D5714-J5714*10000)/100,0)</f>
        <v>7</v>
      </c>
      <c r="L5714" s="224" t="n">
        <f aca="false">D5714-J5714*10000-K5714*100</f>
        <v>23</v>
      </c>
      <c r="M5714" s="325" t="n">
        <f aca="false">DATE(J5714,K5714,L5714)</f>
        <v>43304</v>
      </c>
      <c r="N5714" s="222" t="n">
        <f aca="false">M5714+E5714</f>
        <v>43304.4054398148</v>
      </c>
      <c r="O5714" s="0" t="n">
        <v>96.339</v>
      </c>
      <c r="P5714" s="0" t="n">
        <v>4.624428</v>
      </c>
      <c r="Q5714" s="0" t="s">
        <v>290</v>
      </c>
    </row>
    <row r="5715" customFormat="false" ht="15" hidden="false" customHeight="false" outlineLevel="0" collapsed="false">
      <c r="A5715" s="0" t="s">
        <v>3461</v>
      </c>
      <c r="B5715" s="0" t="s">
        <v>290</v>
      </c>
      <c r="C5715" s="0" t="s">
        <v>325</v>
      </c>
      <c r="D5715" s="0" t="n">
        <v>20180723</v>
      </c>
      <c r="E5715" s="0" t="s">
        <v>3587</v>
      </c>
      <c r="F5715" s="0" t="n">
        <v>10000</v>
      </c>
      <c r="G5715" s="0" t="n">
        <v>96.239</v>
      </c>
      <c r="H5715" s="0" t="n">
        <v>4.6377</v>
      </c>
      <c r="J5715" s="224" t="n">
        <f aca="false">ROUND(D5715/10000,0)</f>
        <v>2018</v>
      </c>
      <c r="K5715" s="224" t="n">
        <f aca="false">ROUND((D5715-J5715*10000)/100,0)</f>
        <v>7</v>
      </c>
      <c r="L5715" s="224" t="n">
        <f aca="false">D5715-J5715*10000-K5715*100</f>
        <v>23</v>
      </c>
      <c r="M5715" s="325" t="n">
        <f aca="false">DATE(J5715,K5715,L5715)</f>
        <v>43304</v>
      </c>
      <c r="N5715" s="222" t="n">
        <f aca="false">M5715+E5715</f>
        <v>43304.4054398148</v>
      </c>
      <c r="O5715" s="0" t="n">
        <v>96.239</v>
      </c>
      <c r="P5715" s="0" t="n">
        <v>4.6377</v>
      </c>
      <c r="Q5715" s="0" t="s">
        <v>290</v>
      </c>
    </row>
    <row r="5716" customFormat="false" ht="15" hidden="false" customHeight="false" outlineLevel="0" collapsed="false">
      <c r="A5716" s="0" t="s">
        <v>3461</v>
      </c>
      <c r="B5716" s="0" t="s">
        <v>290</v>
      </c>
      <c r="C5716" s="0" t="s">
        <v>325</v>
      </c>
      <c r="D5716" s="0" t="n">
        <v>20180723</v>
      </c>
      <c r="E5716" s="0" t="s">
        <v>3588</v>
      </c>
      <c r="F5716" s="0" t="n">
        <v>3056000</v>
      </c>
      <c r="G5716" s="0" t="n">
        <v>95.614</v>
      </c>
      <c r="H5716" s="0" t="n">
        <v>4.721024</v>
      </c>
      <c r="J5716" s="224" t="n">
        <f aca="false">ROUND(D5716/10000,0)</f>
        <v>2018</v>
      </c>
      <c r="K5716" s="224" t="n">
        <f aca="false">ROUND((D5716-J5716*10000)/100,0)</f>
        <v>7</v>
      </c>
      <c r="L5716" s="224" t="n">
        <f aca="false">D5716-J5716*10000-K5716*100</f>
        <v>23</v>
      </c>
      <c r="M5716" s="325" t="n">
        <f aca="false">DATE(J5716,K5716,L5716)</f>
        <v>43304</v>
      </c>
      <c r="N5716" s="222" t="n">
        <f aca="false">M5716+E5716</f>
        <v>43304.427662037</v>
      </c>
      <c r="O5716" s="0" t="n">
        <v>95.614</v>
      </c>
      <c r="P5716" s="0" t="n">
        <v>4.721024</v>
      </c>
      <c r="Q5716" s="0" t="s">
        <v>290</v>
      </c>
    </row>
    <row r="5717" customFormat="false" ht="15" hidden="false" customHeight="false" outlineLevel="0" collapsed="false">
      <c r="A5717" s="0" t="s">
        <v>3461</v>
      </c>
      <c r="B5717" s="0" t="s">
        <v>290</v>
      </c>
      <c r="C5717" s="0" t="s">
        <v>325</v>
      </c>
      <c r="D5717" s="0" t="n">
        <v>20180723</v>
      </c>
      <c r="E5717" s="0" t="s">
        <v>3589</v>
      </c>
      <c r="F5717" s="0" t="n">
        <v>50000</v>
      </c>
      <c r="G5717" s="0" t="n">
        <v>97.294</v>
      </c>
      <c r="H5717" s="0" t="n">
        <v>4.498495</v>
      </c>
      <c r="J5717" s="224" t="n">
        <f aca="false">ROUND(D5717/10000,0)</f>
        <v>2018</v>
      </c>
      <c r="K5717" s="224" t="n">
        <f aca="false">ROUND((D5717-J5717*10000)/100,0)</f>
        <v>7</v>
      </c>
      <c r="L5717" s="224" t="n">
        <f aca="false">D5717-J5717*10000-K5717*100</f>
        <v>23</v>
      </c>
      <c r="M5717" s="325" t="n">
        <f aca="false">DATE(J5717,K5717,L5717)</f>
        <v>43304</v>
      </c>
      <c r="N5717" s="222" t="n">
        <f aca="false">M5717+E5717</f>
        <v>43304.5008912037</v>
      </c>
      <c r="O5717" s="0" t="n">
        <v>97.294</v>
      </c>
      <c r="P5717" s="0" t="n">
        <v>4.498495</v>
      </c>
      <c r="Q5717" s="0" t="s">
        <v>290</v>
      </c>
    </row>
    <row r="5718" customFormat="false" ht="15" hidden="false" customHeight="false" outlineLevel="0" collapsed="false">
      <c r="A5718" s="0" t="s">
        <v>3461</v>
      </c>
      <c r="B5718" s="0" t="s">
        <v>290</v>
      </c>
      <c r="C5718" s="0" t="s">
        <v>325</v>
      </c>
      <c r="D5718" s="0" t="n">
        <v>20180723</v>
      </c>
      <c r="E5718" s="0" t="s">
        <v>3589</v>
      </c>
      <c r="F5718" s="0" t="n">
        <v>50000</v>
      </c>
      <c r="G5718" s="0" t="n">
        <v>96.294</v>
      </c>
      <c r="H5718" s="0" t="n">
        <v>4.630399</v>
      </c>
      <c r="J5718" s="224" t="n">
        <f aca="false">ROUND(D5718/10000,0)</f>
        <v>2018</v>
      </c>
      <c r="K5718" s="224" t="n">
        <f aca="false">ROUND((D5718-J5718*10000)/100,0)</f>
        <v>7</v>
      </c>
      <c r="L5718" s="224" t="n">
        <f aca="false">D5718-J5718*10000-K5718*100</f>
        <v>23</v>
      </c>
      <c r="M5718" s="325" t="n">
        <f aca="false">DATE(J5718,K5718,L5718)</f>
        <v>43304</v>
      </c>
      <c r="N5718" s="222" t="n">
        <f aca="false">M5718+E5718</f>
        <v>43304.5008912037</v>
      </c>
      <c r="O5718" s="0" t="n">
        <v>96.294</v>
      </c>
      <c r="P5718" s="0" t="n">
        <v>4.630399</v>
      </c>
      <c r="Q5718" s="0" t="s">
        <v>290</v>
      </c>
    </row>
    <row r="5719" customFormat="false" ht="15" hidden="false" customHeight="false" outlineLevel="0" collapsed="false">
      <c r="A5719" s="0" t="s">
        <v>3461</v>
      </c>
      <c r="B5719" s="0" t="s">
        <v>290</v>
      </c>
      <c r="C5719" s="0" t="s">
        <v>325</v>
      </c>
      <c r="D5719" s="0" t="n">
        <v>20180723</v>
      </c>
      <c r="E5719" s="0" t="s">
        <v>3590</v>
      </c>
      <c r="F5719" s="0" t="n">
        <v>34000</v>
      </c>
      <c r="G5719" s="0" t="n">
        <v>95.7413</v>
      </c>
      <c r="H5719" s="0" t="n">
        <v>4.704</v>
      </c>
      <c r="J5719" s="224" t="n">
        <f aca="false">ROUND(D5719/10000,0)</f>
        <v>2018</v>
      </c>
      <c r="K5719" s="224" t="n">
        <f aca="false">ROUND((D5719-J5719*10000)/100,0)</f>
        <v>7</v>
      </c>
      <c r="L5719" s="224" t="n">
        <f aca="false">D5719-J5719*10000-K5719*100</f>
        <v>23</v>
      </c>
      <c r="M5719" s="325" t="n">
        <f aca="false">DATE(J5719,K5719,L5719)</f>
        <v>43304</v>
      </c>
      <c r="N5719" s="222" t="n">
        <f aca="false">M5719+E5719</f>
        <v>43304.529837963</v>
      </c>
      <c r="O5719" s="0" t="n">
        <v>95.7413</v>
      </c>
      <c r="P5719" s="0" t="n">
        <v>4.704</v>
      </c>
      <c r="Q5719" s="0" t="s">
        <v>290</v>
      </c>
    </row>
    <row r="5720" customFormat="false" ht="15" hidden="false" customHeight="false" outlineLevel="0" collapsed="false">
      <c r="A5720" s="0" t="s">
        <v>3461</v>
      </c>
      <c r="B5720" s="0" t="s">
        <v>290</v>
      </c>
      <c r="C5720" s="0" t="s">
        <v>325</v>
      </c>
      <c r="D5720" s="0" t="n">
        <v>20180723</v>
      </c>
      <c r="E5720" s="0" t="s">
        <v>3591</v>
      </c>
      <c r="F5720" s="0" t="n">
        <v>34000</v>
      </c>
      <c r="G5720" s="0" t="n">
        <v>95.7413</v>
      </c>
      <c r="H5720" s="0" t="n">
        <v>4.704</v>
      </c>
      <c r="J5720" s="224" t="n">
        <f aca="false">ROUND(D5720/10000,0)</f>
        <v>2018</v>
      </c>
      <c r="K5720" s="224" t="n">
        <f aca="false">ROUND((D5720-J5720*10000)/100,0)</f>
        <v>7</v>
      </c>
      <c r="L5720" s="224" t="n">
        <f aca="false">D5720-J5720*10000-K5720*100</f>
        <v>23</v>
      </c>
      <c r="M5720" s="325" t="n">
        <f aca="false">DATE(J5720,K5720,L5720)</f>
        <v>43304</v>
      </c>
      <c r="N5720" s="222" t="n">
        <f aca="false">M5720+E5720</f>
        <v>43304.5301157407</v>
      </c>
      <c r="O5720" s="0" t="n">
        <v>95.7413</v>
      </c>
      <c r="P5720" s="0" t="n">
        <v>4.704</v>
      </c>
      <c r="Q5720" s="0" t="s">
        <v>290</v>
      </c>
    </row>
    <row r="5721" customFormat="false" ht="15" hidden="false" customHeight="false" outlineLevel="0" collapsed="false">
      <c r="A5721" s="0" t="s">
        <v>3461</v>
      </c>
      <c r="B5721" s="0" t="s">
        <v>290</v>
      </c>
      <c r="C5721" s="0" t="s">
        <v>325</v>
      </c>
      <c r="D5721" s="0" t="n">
        <v>20180723</v>
      </c>
      <c r="E5721" s="0" t="s">
        <v>3592</v>
      </c>
      <c r="F5721" s="0" t="n">
        <v>70000</v>
      </c>
      <c r="G5721" s="0" t="n">
        <v>95.722656</v>
      </c>
      <c r="H5721" s="0" t="n">
        <v>4.706492</v>
      </c>
      <c r="J5721" s="224" t="n">
        <f aca="false">ROUND(D5721/10000,0)</f>
        <v>2018</v>
      </c>
      <c r="K5721" s="224" t="n">
        <f aca="false">ROUND((D5721-J5721*10000)/100,0)</f>
        <v>7</v>
      </c>
      <c r="L5721" s="224" t="n">
        <f aca="false">D5721-J5721*10000-K5721*100</f>
        <v>23</v>
      </c>
      <c r="M5721" s="325" t="n">
        <f aca="false">DATE(J5721,K5721,L5721)</f>
        <v>43304</v>
      </c>
      <c r="N5721" s="222" t="n">
        <f aca="false">M5721+E5721</f>
        <v>43304.536099537</v>
      </c>
      <c r="O5721" s="0" t="n">
        <v>95.722656</v>
      </c>
      <c r="P5721" s="0" t="n">
        <v>4.706492</v>
      </c>
      <c r="Q5721" s="0" t="s">
        <v>290</v>
      </c>
    </row>
    <row r="5722" customFormat="false" ht="15" hidden="false" customHeight="false" outlineLevel="0" collapsed="false">
      <c r="A5722" s="0" t="s">
        <v>3461</v>
      </c>
      <c r="B5722" s="0" t="s">
        <v>290</v>
      </c>
      <c r="C5722" s="0" t="s">
        <v>325</v>
      </c>
      <c r="D5722" s="0" t="n">
        <v>20180723</v>
      </c>
      <c r="E5722" s="0" t="s">
        <v>3593</v>
      </c>
      <c r="F5722" s="0" t="n">
        <v>25000</v>
      </c>
      <c r="G5722" s="0" t="n">
        <v>98.293</v>
      </c>
      <c r="H5722" s="0" t="n">
        <v>4.368318</v>
      </c>
      <c r="J5722" s="224" t="n">
        <f aca="false">ROUND(D5722/10000,0)</f>
        <v>2018</v>
      </c>
      <c r="K5722" s="224" t="n">
        <f aca="false">ROUND((D5722-J5722*10000)/100,0)</f>
        <v>7</v>
      </c>
      <c r="L5722" s="224" t="n">
        <f aca="false">D5722-J5722*10000-K5722*100</f>
        <v>23</v>
      </c>
      <c r="M5722" s="325" t="n">
        <f aca="false">DATE(J5722,K5722,L5722)</f>
        <v>43304</v>
      </c>
      <c r="N5722" s="222" t="n">
        <f aca="false">M5722+E5722</f>
        <v>43304.5367708333</v>
      </c>
      <c r="O5722" s="0" t="n">
        <v>98.293</v>
      </c>
      <c r="P5722" s="0" t="n">
        <v>4.368318</v>
      </c>
      <c r="Q5722" s="0" t="s">
        <v>290</v>
      </c>
    </row>
    <row r="5723" customFormat="false" ht="15" hidden="false" customHeight="false" outlineLevel="0" collapsed="false">
      <c r="A5723" s="0" t="s">
        <v>3461</v>
      </c>
      <c r="B5723" s="0" t="s">
        <v>290</v>
      </c>
      <c r="C5723" s="0" t="s">
        <v>325</v>
      </c>
      <c r="D5723" s="0" t="n">
        <v>20180723</v>
      </c>
      <c r="E5723" s="0" t="s">
        <v>3593</v>
      </c>
      <c r="F5723" s="0" t="n">
        <v>25000</v>
      </c>
      <c r="G5723" s="0" t="n">
        <v>95.793</v>
      </c>
      <c r="H5723" s="0" t="n">
        <v>4.697094</v>
      </c>
      <c r="J5723" s="224" t="n">
        <f aca="false">ROUND(D5723/10000,0)</f>
        <v>2018</v>
      </c>
      <c r="K5723" s="224" t="n">
        <f aca="false">ROUND((D5723-J5723*10000)/100,0)</f>
        <v>7</v>
      </c>
      <c r="L5723" s="224" t="n">
        <f aca="false">D5723-J5723*10000-K5723*100</f>
        <v>23</v>
      </c>
      <c r="M5723" s="325" t="n">
        <f aca="false">DATE(J5723,K5723,L5723)</f>
        <v>43304</v>
      </c>
      <c r="N5723" s="222" t="n">
        <f aca="false">M5723+E5723</f>
        <v>43304.5367708333</v>
      </c>
      <c r="O5723" s="0" t="n">
        <v>95.793</v>
      </c>
      <c r="P5723" s="0" t="n">
        <v>4.697094</v>
      </c>
      <c r="Q5723" s="0" t="s">
        <v>290</v>
      </c>
    </row>
    <row r="5724" customFormat="false" ht="15" hidden="false" customHeight="false" outlineLevel="0" collapsed="false">
      <c r="A5724" s="0" t="s">
        <v>3461</v>
      </c>
      <c r="B5724" s="0" t="s">
        <v>290</v>
      </c>
      <c r="C5724" s="0" t="s">
        <v>325</v>
      </c>
      <c r="D5724" s="0" t="n">
        <v>20180723</v>
      </c>
      <c r="E5724" s="0" t="s">
        <v>3593</v>
      </c>
      <c r="F5724" s="0" t="n">
        <v>25000</v>
      </c>
      <c r="G5724" s="0" t="n">
        <v>95.734</v>
      </c>
      <c r="H5724" s="0" t="n">
        <v>4.704976</v>
      </c>
      <c r="J5724" s="224" t="n">
        <f aca="false">ROUND(D5724/10000,0)</f>
        <v>2018</v>
      </c>
      <c r="K5724" s="224" t="n">
        <f aca="false">ROUND((D5724-J5724*10000)/100,0)</f>
        <v>7</v>
      </c>
      <c r="L5724" s="224" t="n">
        <f aca="false">D5724-J5724*10000-K5724*100</f>
        <v>23</v>
      </c>
      <c r="M5724" s="325" t="n">
        <f aca="false">DATE(J5724,K5724,L5724)</f>
        <v>43304</v>
      </c>
      <c r="N5724" s="222" t="n">
        <f aca="false">M5724+E5724</f>
        <v>43304.5367708333</v>
      </c>
      <c r="O5724" s="0" t="n">
        <v>95.734</v>
      </c>
      <c r="P5724" s="0" t="n">
        <v>4.704976</v>
      </c>
      <c r="Q5724" s="0" t="s">
        <v>290</v>
      </c>
    </row>
    <row r="5725" customFormat="false" ht="15" hidden="false" customHeight="false" outlineLevel="0" collapsed="false">
      <c r="A5725" s="0" t="s">
        <v>3461</v>
      </c>
      <c r="B5725" s="0" t="s">
        <v>290</v>
      </c>
      <c r="C5725" s="0" t="s">
        <v>325</v>
      </c>
      <c r="D5725" s="0" t="n">
        <v>20180723</v>
      </c>
      <c r="E5725" s="0" t="s">
        <v>3594</v>
      </c>
      <c r="F5725" s="0" t="n">
        <v>25000</v>
      </c>
      <c r="G5725" s="0" t="n">
        <v>95.699</v>
      </c>
      <c r="H5725" s="0" t="n">
        <v>4.709654</v>
      </c>
      <c r="J5725" s="224" t="n">
        <f aca="false">ROUND(D5725/10000,0)</f>
        <v>2018</v>
      </c>
      <c r="K5725" s="224" t="n">
        <f aca="false">ROUND((D5725-J5725*10000)/100,0)</f>
        <v>7</v>
      </c>
      <c r="L5725" s="224" t="n">
        <f aca="false">D5725-J5725*10000-K5725*100</f>
        <v>23</v>
      </c>
      <c r="M5725" s="325" t="n">
        <f aca="false">DATE(J5725,K5725,L5725)</f>
        <v>43304</v>
      </c>
      <c r="N5725" s="222" t="n">
        <f aca="false">M5725+E5725</f>
        <v>43304.5636458333</v>
      </c>
      <c r="O5725" s="0" t="n">
        <v>95.699</v>
      </c>
      <c r="P5725" s="0" t="n">
        <v>4.709654</v>
      </c>
      <c r="Q5725" s="0" t="s">
        <v>290</v>
      </c>
    </row>
    <row r="5726" customFormat="false" ht="15" hidden="false" customHeight="false" outlineLevel="0" collapsed="false">
      <c r="A5726" s="0" t="s">
        <v>3461</v>
      </c>
      <c r="B5726" s="0" t="s">
        <v>290</v>
      </c>
      <c r="C5726" s="0" t="s">
        <v>325</v>
      </c>
      <c r="D5726" s="0" t="n">
        <v>20180723</v>
      </c>
      <c r="E5726" s="0" t="s">
        <v>3594</v>
      </c>
      <c r="F5726" s="0" t="n">
        <v>25000</v>
      </c>
      <c r="G5726" s="0" t="n">
        <v>95.599</v>
      </c>
      <c r="H5726" s="0" t="n">
        <v>4.723032</v>
      </c>
      <c r="J5726" s="224" t="n">
        <f aca="false">ROUND(D5726/10000,0)</f>
        <v>2018</v>
      </c>
      <c r="K5726" s="224" t="n">
        <f aca="false">ROUND((D5726-J5726*10000)/100,0)</f>
        <v>7</v>
      </c>
      <c r="L5726" s="224" t="n">
        <f aca="false">D5726-J5726*10000-K5726*100</f>
        <v>23</v>
      </c>
      <c r="M5726" s="325" t="n">
        <f aca="false">DATE(J5726,K5726,L5726)</f>
        <v>43304</v>
      </c>
      <c r="N5726" s="222" t="n">
        <f aca="false">M5726+E5726</f>
        <v>43304.5636458333</v>
      </c>
      <c r="O5726" s="0" t="n">
        <v>95.599</v>
      </c>
      <c r="P5726" s="0" t="n">
        <v>4.723032</v>
      </c>
      <c r="Q5726" s="0" t="s">
        <v>290</v>
      </c>
    </row>
    <row r="5727" customFormat="false" ht="15" hidden="false" customHeight="false" outlineLevel="0" collapsed="false">
      <c r="A5727" s="0" t="s">
        <v>3461</v>
      </c>
      <c r="B5727" s="0" t="s">
        <v>290</v>
      </c>
      <c r="C5727" s="0" t="s">
        <v>325</v>
      </c>
      <c r="D5727" s="0" t="n">
        <v>20180723</v>
      </c>
      <c r="E5727" s="0" t="s">
        <v>3595</v>
      </c>
      <c r="F5727" s="0" t="n">
        <v>25000</v>
      </c>
      <c r="G5727" s="0" t="n">
        <v>95.799</v>
      </c>
      <c r="H5727" s="0" t="n">
        <v>4.696293</v>
      </c>
      <c r="J5727" s="224" t="n">
        <f aca="false">ROUND(D5727/10000,0)</f>
        <v>2018</v>
      </c>
      <c r="K5727" s="224" t="n">
        <f aca="false">ROUND((D5727-J5727*10000)/100,0)</f>
        <v>7</v>
      </c>
      <c r="L5727" s="224" t="n">
        <f aca="false">D5727-J5727*10000-K5727*100</f>
        <v>23</v>
      </c>
      <c r="M5727" s="325" t="n">
        <f aca="false">DATE(J5727,K5727,L5727)</f>
        <v>43304</v>
      </c>
      <c r="N5727" s="222" t="n">
        <f aca="false">M5727+E5727</f>
        <v>43304.5636574074</v>
      </c>
      <c r="O5727" s="0" t="n">
        <v>95.799</v>
      </c>
      <c r="P5727" s="0" t="n">
        <v>4.696293</v>
      </c>
      <c r="Q5727" s="0" t="s">
        <v>290</v>
      </c>
    </row>
    <row r="5728" customFormat="false" ht="15" hidden="false" customHeight="false" outlineLevel="0" collapsed="false">
      <c r="A5728" s="0" t="s">
        <v>3461</v>
      </c>
      <c r="B5728" s="0" t="s">
        <v>290</v>
      </c>
      <c r="C5728" s="0" t="s">
        <v>325</v>
      </c>
      <c r="D5728" s="0" t="n">
        <v>20180724</v>
      </c>
      <c r="E5728" s="0" t="s">
        <v>3596</v>
      </c>
      <c r="F5728" s="0" t="n">
        <v>100000</v>
      </c>
      <c r="G5728" s="0" t="n">
        <v>95.526</v>
      </c>
      <c r="H5728" s="0" t="n">
        <v>4.732952</v>
      </c>
      <c r="J5728" s="224" t="n">
        <f aca="false">ROUND(D5728/10000,0)</f>
        <v>2018</v>
      </c>
      <c r="K5728" s="224" t="n">
        <f aca="false">ROUND((D5728-J5728*10000)/100,0)</f>
        <v>7</v>
      </c>
      <c r="L5728" s="224" t="n">
        <f aca="false">D5728-J5728*10000-K5728*100</f>
        <v>24</v>
      </c>
      <c r="M5728" s="325" t="n">
        <f aca="false">DATE(J5728,K5728,L5728)</f>
        <v>43305</v>
      </c>
      <c r="N5728" s="222" t="n">
        <f aca="false">M5728+E5728</f>
        <v>43305.4083449074</v>
      </c>
      <c r="O5728" s="0" t="n">
        <v>95.526</v>
      </c>
      <c r="P5728" s="0" t="n">
        <v>4.732952</v>
      </c>
      <c r="Q5728" s="0" t="s">
        <v>290</v>
      </c>
    </row>
    <row r="5729" customFormat="false" ht="15" hidden="false" customHeight="false" outlineLevel="0" collapsed="false">
      <c r="A5729" s="0" t="s">
        <v>3461</v>
      </c>
      <c r="B5729" s="0" t="s">
        <v>290</v>
      </c>
      <c r="C5729" s="0" t="s">
        <v>325</v>
      </c>
      <c r="D5729" s="0" t="n">
        <v>20180724</v>
      </c>
      <c r="E5729" s="0" t="s">
        <v>3596</v>
      </c>
      <c r="F5729" s="0" t="n">
        <v>100000</v>
      </c>
      <c r="G5729" s="0" t="n">
        <v>95.576</v>
      </c>
      <c r="H5729" s="0" t="n">
        <v>4.726254</v>
      </c>
      <c r="J5729" s="224" t="n">
        <f aca="false">ROUND(D5729/10000,0)</f>
        <v>2018</v>
      </c>
      <c r="K5729" s="224" t="n">
        <f aca="false">ROUND((D5729-J5729*10000)/100,0)</f>
        <v>7</v>
      </c>
      <c r="L5729" s="224" t="n">
        <f aca="false">D5729-J5729*10000-K5729*100</f>
        <v>24</v>
      </c>
      <c r="M5729" s="325" t="n">
        <f aca="false">DATE(J5729,K5729,L5729)</f>
        <v>43305</v>
      </c>
      <c r="N5729" s="222" t="n">
        <f aca="false">M5729+E5729</f>
        <v>43305.4083449074</v>
      </c>
      <c r="O5729" s="0" t="n">
        <v>95.576</v>
      </c>
      <c r="P5729" s="0" t="n">
        <v>4.726254</v>
      </c>
      <c r="Q5729" s="0" t="s">
        <v>290</v>
      </c>
    </row>
    <row r="5730" customFormat="false" ht="15" hidden="false" customHeight="false" outlineLevel="0" collapsed="false">
      <c r="A5730" s="0" t="s">
        <v>3461</v>
      </c>
      <c r="B5730" s="0" t="s">
        <v>290</v>
      </c>
      <c r="C5730" s="0" t="s">
        <v>325</v>
      </c>
      <c r="D5730" s="0" t="n">
        <v>20180724</v>
      </c>
      <c r="E5730" s="0" t="s">
        <v>3597</v>
      </c>
      <c r="F5730" s="0" t="n">
        <v>16000</v>
      </c>
      <c r="G5730" s="0" t="n">
        <v>96.241</v>
      </c>
      <c r="H5730" s="0" t="n">
        <v>4.637557</v>
      </c>
      <c r="J5730" s="224" t="n">
        <f aca="false">ROUND(D5730/10000,0)</f>
        <v>2018</v>
      </c>
      <c r="K5730" s="224" t="n">
        <f aca="false">ROUND((D5730-J5730*10000)/100,0)</f>
        <v>7</v>
      </c>
      <c r="L5730" s="224" t="n">
        <f aca="false">D5730-J5730*10000-K5730*100</f>
        <v>24</v>
      </c>
      <c r="M5730" s="325" t="n">
        <f aca="false">DATE(J5730,K5730,L5730)</f>
        <v>43305</v>
      </c>
      <c r="N5730" s="222" t="n">
        <f aca="false">M5730+E5730</f>
        <v>43305.4324305556</v>
      </c>
      <c r="O5730" s="0" t="n">
        <v>96.241</v>
      </c>
      <c r="P5730" s="0" t="n">
        <v>4.637557</v>
      </c>
      <c r="Q5730" s="0" t="s">
        <v>290</v>
      </c>
    </row>
    <row r="5731" customFormat="false" ht="15" hidden="false" customHeight="false" outlineLevel="0" collapsed="false">
      <c r="A5731" s="0" t="s">
        <v>3461</v>
      </c>
      <c r="B5731" s="0" t="s">
        <v>290</v>
      </c>
      <c r="C5731" s="0" t="s">
        <v>325</v>
      </c>
      <c r="D5731" s="0" t="n">
        <v>20180724</v>
      </c>
      <c r="E5731" s="0" t="s">
        <v>3598</v>
      </c>
      <c r="F5731" s="0" t="n">
        <v>16000</v>
      </c>
      <c r="G5731" s="0" t="n">
        <v>95.67</v>
      </c>
      <c r="H5731" s="0" t="n">
        <v>4.713672</v>
      </c>
      <c r="J5731" s="224" t="n">
        <f aca="false">ROUND(D5731/10000,0)</f>
        <v>2018</v>
      </c>
      <c r="K5731" s="224" t="n">
        <f aca="false">ROUND((D5731-J5731*10000)/100,0)</f>
        <v>7</v>
      </c>
      <c r="L5731" s="224" t="n">
        <f aca="false">D5731-J5731*10000-K5731*100</f>
        <v>24</v>
      </c>
      <c r="M5731" s="325" t="n">
        <f aca="false">DATE(J5731,K5731,L5731)</f>
        <v>43305</v>
      </c>
      <c r="N5731" s="222" t="n">
        <f aca="false">M5731+E5731</f>
        <v>43305.4324421296</v>
      </c>
      <c r="O5731" s="0" t="n">
        <v>95.67</v>
      </c>
      <c r="P5731" s="0" t="n">
        <v>4.713672</v>
      </c>
      <c r="Q5731" s="0" t="s">
        <v>290</v>
      </c>
    </row>
    <row r="5732" customFormat="false" ht="15" hidden="false" customHeight="false" outlineLevel="0" collapsed="false">
      <c r="A5732" s="0" t="s">
        <v>3461</v>
      </c>
      <c r="B5732" s="0" t="s">
        <v>290</v>
      </c>
      <c r="C5732" s="0" t="s">
        <v>325</v>
      </c>
      <c r="D5732" s="0" t="n">
        <v>20180724</v>
      </c>
      <c r="E5732" s="0" t="s">
        <v>3599</v>
      </c>
      <c r="F5732" s="0" t="n">
        <v>16000</v>
      </c>
      <c r="G5732" s="0" t="n">
        <v>95.67</v>
      </c>
      <c r="H5732" s="0" t="n">
        <v>4.713672</v>
      </c>
      <c r="J5732" s="224" t="n">
        <f aca="false">ROUND(D5732/10000,0)</f>
        <v>2018</v>
      </c>
      <c r="K5732" s="224" t="n">
        <f aca="false">ROUND((D5732-J5732*10000)/100,0)</f>
        <v>7</v>
      </c>
      <c r="L5732" s="224" t="n">
        <f aca="false">D5732-J5732*10000-K5732*100</f>
        <v>24</v>
      </c>
      <c r="M5732" s="325" t="n">
        <f aca="false">DATE(J5732,K5732,L5732)</f>
        <v>43305</v>
      </c>
      <c r="N5732" s="222" t="n">
        <f aca="false">M5732+E5732</f>
        <v>43305.4324537037</v>
      </c>
      <c r="O5732" s="0" t="n">
        <v>95.67</v>
      </c>
      <c r="P5732" s="0" t="n">
        <v>4.713672</v>
      </c>
      <c r="Q5732" s="0" t="s">
        <v>290</v>
      </c>
    </row>
    <row r="5733" customFormat="false" ht="15" hidden="false" customHeight="false" outlineLevel="0" collapsed="false">
      <c r="A5733" s="0" t="s">
        <v>3461</v>
      </c>
      <c r="B5733" s="0" t="s">
        <v>290</v>
      </c>
      <c r="C5733" s="0" t="s">
        <v>325</v>
      </c>
      <c r="D5733" s="0" t="n">
        <v>20180724</v>
      </c>
      <c r="E5733" s="0" t="s">
        <v>3600</v>
      </c>
      <c r="F5733" s="0" t="n">
        <v>15000</v>
      </c>
      <c r="G5733" s="0" t="n">
        <v>95.68</v>
      </c>
      <c r="H5733" s="0" t="n">
        <v>4.712334</v>
      </c>
      <c r="J5733" s="224" t="n">
        <f aca="false">ROUND(D5733/10000,0)</f>
        <v>2018</v>
      </c>
      <c r="K5733" s="224" t="n">
        <f aca="false">ROUND((D5733-J5733*10000)/100,0)</f>
        <v>7</v>
      </c>
      <c r="L5733" s="224" t="n">
        <f aca="false">D5733-J5733*10000-K5733*100</f>
        <v>24</v>
      </c>
      <c r="M5733" s="325" t="n">
        <f aca="false">DATE(J5733,K5733,L5733)</f>
        <v>43305</v>
      </c>
      <c r="N5733" s="222" t="n">
        <f aca="false">M5733+E5733</f>
        <v>43305.4443518519</v>
      </c>
      <c r="O5733" s="0" t="n">
        <v>95.68</v>
      </c>
      <c r="P5733" s="0" t="n">
        <v>4.712334</v>
      </c>
      <c r="Q5733" s="0" t="s">
        <v>290</v>
      </c>
    </row>
    <row r="5734" customFormat="false" ht="15" hidden="false" customHeight="false" outlineLevel="0" collapsed="false">
      <c r="A5734" s="0" t="s">
        <v>3461</v>
      </c>
      <c r="B5734" s="0" t="s">
        <v>290</v>
      </c>
      <c r="C5734" s="0" t="s">
        <v>325</v>
      </c>
      <c r="D5734" s="0" t="n">
        <v>20180724</v>
      </c>
      <c r="E5734" s="0" t="s">
        <v>3601</v>
      </c>
      <c r="F5734" s="0" t="n">
        <v>15000</v>
      </c>
      <c r="G5734" s="0" t="n">
        <v>95.68</v>
      </c>
      <c r="H5734" s="0" t="n">
        <v>4.712334</v>
      </c>
      <c r="J5734" s="224" t="n">
        <f aca="false">ROUND(D5734/10000,0)</f>
        <v>2018</v>
      </c>
      <c r="K5734" s="224" t="n">
        <f aca="false">ROUND((D5734-J5734*10000)/100,0)</f>
        <v>7</v>
      </c>
      <c r="L5734" s="224" t="n">
        <f aca="false">D5734-J5734*10000-K5734*100</f>
        <v>24</v>
      </c>
      <c r="M5734" s="325" t="n">
        <f aca="false">DATE(J5734,K5734,L5734)</f>
        <v>43305</v>
      </c>
      <c r="N5734" s="222" t="n">
        <f aca="false">M5734+E5734</f>
        <v>43305.4443634259</v>
      </c>
      <c r="O5734" s="0" t="n">
        <v>95.68</v>
      </c>
      <c r="P5734" s="0" t="n">
        <v>4.712334</v>
      </c>
      <c r="Q5734" s="0" t="s">
        <v>290</v>
      </c>
    </row>
    <row r="5735" customFormat="false" ht="15" hidden="false" customHeight="false" outlineLevel="0" collapsed="false">
      <c r="A5735" s="0" t="s">
        <v>3461</v>
      </c>
      <c r="B5735" s="0" t="s">
        <v>290</v>
      </c>
      <c r="C5735" s="0" t="s">
        <v>325</v>
      </c>
      <c r="D5735" s="0" t="n">
        <v>20180724</v>
      </c>
      <c r="E5735" s="0" t="s">
        <v>3602</v>
      </c>
      <c r="F5735" s="0" t="n">
        <v>15000</v>
      </c>
      <c r="G5735" s="0" t="n">
        <v>95.68</v>
      </c>
      <c r="H5735" s="0" t="n">
        <v>4.712334</v>
      </c>
      <c r="J5735" s="224" t="n">
        <f aca="false">ROUND(D5735/10000,0)</f>
        <v>2018</v>
      </c>
      <c r="K5735" s="224" t="n">
        <f aca="false">ROUND((D5735-J5735*10000)/100,0)</f>
        <v>7</v>
      </c>
      <c r="L5735" s="224" t="n">
        <f aca="false">D5735-J5735*10000-K5735*100</f>
        <v>24</v>
      </c>
      <c r="M5735" s="325" t="n">
        <f aca="false">DATE(J5735,K5735,L5735)</f>
        <v>43305</v>
      </c>
      <c r="N5735" s="222" t="n">
        <f aca="false">M5735+E5735</f>
        <v>43305.4443865741</v>
      </c>
      <c r="O5735" s="0" t="n">
        <v>95.68</v>
      </c>
      <c r="P5735" s="0" t="n">
        <v>4.712334</v>
      </c>
      <c r="Q5735" s="0" t="s">
        <v>290</v>
      </c>
    </row>
    <row r="5736" customFormat="false" ht="15" hidden="false" customHeight="false" outlineLevel="0" collapsed="false">
      <c r="A5736" s="0" t="s">
        <v>3461</v>
      </c>
      <c r="B5736" s="0" t="s">
        <v>290</v>
      </c>
      <c r="C5736" s="0" t="s">
        <v>325</v>
      </c>
      <c r="D5736" s="0" t="n">
        <v>20180724</v>
      </c>
      <c r="E5736" s="0" t="s">
        <v>3602</v>
      </c>
      <c r="F5736" s="0" t="n">
        <v>15000</v>
      </c>
      <c r="G5736" s="0" t="n">
        <v>95.78</v>
      </c>
      <c r="H5736" s="0" t="n">
        <v>4.698967</v>
      </c>
      <c r="J5736" s="224" t="n">
        <f aca="false">ROUND(D5736/10000,0)</f>
        <v>2018</v>
      </c>
      <c r="K5736" s="224" t="n">
        <f aca="false">ROUND((D5736-J5736*10000)/100,0)</f>
        <v>7</v>
      </c>
      <c r="L5736" s="224" t="n">
        <f aca="false">D5736-J5736*10000-K5736*100</f>
        <v>24</v>
      </c>
      <c r="M5736" s="325" t="n">
        <f aca="false">DATE(J5736,K5736,L5736)</f>
        <v>43305</v>
      </c>
      <c r="N5736" s="222" t="n">
        <f aca="false">M5736+E5736</f>
        <v>43305.4443865741</v>
      </c>
      <c r="O5736" s="0" t="n">
        <v>95.78</v>
      </c>
      <c r="P5736" s="0" t="n">
        <v>4.698967</v>
      </c>
      <c r="Q5736" s="0" t="s">
        <v>290</v>
      </c>
    </row>
    <row r="5737" customFormat="false" ht="15" hidden="false" customHeight="false" outlineLevel="0" collapsed="false">
      <c r="A5737" s="0" t="s">
        <v>3461</v>
      </c>
      <c r="B5737" s="0" t="s">
        <v>290</v>
      </c>
      <c r="C5737" s="0" t="s">
        <v>325</v>
      </c>
      <c r="D5737" s="0" t="n">
        <v>20180724</v>
      </c>
      <c r="E5737" s="0" t="s">
        <v>3603</v>
      </c>
      <c r="F5737" s="0" t="n">
        <v>50000</v>
      </c>
      <c r="G5737" s="0" t="n">
        <v>95.7747</v>
      </c>
      <c r="H5737" s="0" t="n">
        <v>4.699675</v>
      </c>
      <c r="J5737" s="224" t="n">
        <f aca="false">ROUND(D5737/10000,0)</f>
        <v>2018</v>
      </c>
      <c r="K5737" s="224" t="n">
        <f aca="false">ROUND((D5737-J5737*10000)/100,0)</f>
        <v>7</v>
      </c>
      <c r="L5737" s="224" t="n">
        <f aca="false">D5737-J5737*10000-K5737*100</f>
        <v>24</v>
      </c>
      <c r="M5737" s="325" t="n">
        <f aca="false">DATE(J5737,K5737,L5737)</f>
        <v>43305</v>
      </c>
      <c r="N5737" s="222" t="n">
        <f aca="false">M5737+E5737</f>
        <v>43305.4788194444</v>
      </c>
      <c r="O5737" s="0" t="n">
        <v>95.7747</v>
      </c>
      <c r="P5737" s="0" t="n">
        <v>4.699675</v>
      </c>
      <c r="Q5737" s="0" t="s">
        <v>290</v>
      </c>
    </row>
    <row r="5738" customFormat="false" ht="15" hidden="false" customHeight="false" outlineLevel="0" collapsed="false">
      <c r="A5738" s="0" t="s">
        <v>3461</v>
      </c>
      <c r="B5738" s="0" t="s">
        <v>290</v>
      </c>
      <c r="C5738" s="0" t="s">
        <v>325</v>
      </c>
      <c r="D5738" s="0" t="n">
        <v>20180724</v>
      </c>
      <c r="E5738" s="0" t="s">
        <v>2013</v>
      </c>
      <c r="F5738" s="0" t="n">
        <v>50000</v>
      </c>
      <c r="G5738" s="0" t="n">
        <v>96.755</v>
      </c>
      <c r="H5738" s="0" t="n">
        <v>4.569496</v>
      </c>
      <c r="J5738" s="224" t="n">
        <f aca="false">ROUND(D5738/10000,0)</f>
        <v>2018</v>
      </c>
      <c r="K5738" s="224" t="n">
        <f aca="false">ROUND((D5738-J5738*10000)/100,0)</f>
        <v>7</v>
      </c>
      <c r="L5738" s="224" t="n">
        <f aca="false">D5738-J5738*10000-K5738*100</f>
        <v>24</v>
      </c>
      <c r="M5738" s="325" t="n">
        <f aca="false">DATE(J5738,K5738,L5738)</f>
        <v>43305</v>
      </c>
      <c r="N5738" s="222" t="n">
        <f aca="false">M5738+E5738</f>
        <v>43305.4791666667</v>
      </c>
      <c r="O5738" s="0" t="n">
        <v>96.755</v>
      </c>
      <c r="P5738" s="0" t="n">
        <v>4.569496</v>
      </c>
      <c r="Q5738" s="0" t="s">
        <v>290</v>
      </c>
    </row>
    <row r="5739" customFormat="false" ht="15" hidden="false" customHeight="false" outlineLevel="0" collapsed="false">
      <c r="A5739" s="0" t="s">
        <v>3461</v>
      </c>
      <c r="B5739" s="0" t="s">
        <v>290</v>
      </c>
      <c r="C5739" s="0" t="s">
        <v>325</v>
      </c>
      <c r="D5739" s="0" t="n">
        <v>20180724</v>
      </c>
      <c r="E5739" s="0" t="s">
        <v>3604</v>
      </c>
      <c r="F5739" s="0" t="n">
        <v>50000</v>
      </c>
      <c r="G5739" s="0" t="n">
        <v>96.755</v>
      </c>
      <c r="H5739" s="0" t="n">
        <v>4.569496</v>
      </c>
      <c r="J5739" s="224" t="n">
        <f aca="false">ROUND(D5739/10000,0)</f>
        <v>2018</v>
      </c>
      <c r="K5739" s="224" t="n">
        <f aca="false">ROUND((D5739-J5739*10000)/100,0)</f>
        <v>7</v>
      </c>
      <c r="L5739" s="224" t="n">
        <f aca="false">D5739-J5739*10000-K5739*100</f>
        <v>24</v>
      </c>
      <c r="M5739" s="325" t="n">
        <f aca="false">DATE(J5739,K5739,L5739)</f>
        <v>43305</v>
      </c>
      <c r="N5739" s="222" t="n">
        <f aca="false">M5739+E5739</f>
        <v>43305.4793402778</v>
      </c>
      <c r="O5739" s="0" t="n">
        <v>96.755</v>
      </c>
      <c r="P5739" s="0" t="n">
        <v>4.569496</v>
      </c>
      <c r="Q5739" s="0" t="s">
        <v>290</v>
      </c>
    </row>
    <row r="5740" customFormat="false" ht="15" hidden="false" customHeight="false" outlineLevel="0" collapsed="false">
      <c r="A5740" s="0" t="s">
        <v>3461</v>
      </c>
      <c r="B5740" s="0" t="s">
        <v>290</v>
      </c>
      <c r="C5740" s="0" t="s">
        <v>325</v>
      </c>
      <c r="D5740" s="0" t="n">
        <v>20180724</v>
      </c>
      <c r="E5740" s="0" t="s">
        <v>3605</v>
      </c>
      <c r="F5740" s="0" t="n">
        <v>5000000</v>
      </c>
      <c r="G5740" s="0" t="n">
        <v>95.451</v>
      </c>
      <c r="H5740" s="0" t="n">
        <v>4.743008</v>
      </c>
      <c r="J5740" s="224" t="n">
        <f aca="false">ROUND(D5740/10000,0)</f>
        <v>2018</v>
      </c>
      <c r="K5740" s="224" t="n">
        <f aca="false">ROUND((D5740-J5740*10000)/100,0)</f>
        <v>7</v>
      </c>
      <c r="L5740" s="224" t="n">
        <f aca="false">D5740-J5740*10000-K5740*100</f>
        <v>24</v>
      </c>
      <c r="M5740" s="325" t="n">
        <f aca="false">DATE(J5740,K5740,L5740)</f>
        <v>43305</v>
      </c>
      <c r="N5740" s="222" t="n">
        <f aca="false">M5740+E5740</f>
        <v>43305.4976388889</v>
      </c>
      <c r="O5740" s="0" t="n">
        <v>95.451</v>
      </c>
      <c r="P5740" s="0" t="n">
        <v>4.743008</v>
      </c>
      <c r="Q5740" s="0" t="s">
        <v>290</v>
      </c>
    </row>
    <row r="5741" customFormat="false" ht="15" hidden="false" customHeight="false" outlineLevel="0" collapsed="false">
      <c r="A5741" s="0" t="s">
        <v>3461</v>
      </c>
      <c r="B5741" s="0" t="s">
        <v>290</v>
      </c>
      <c r="C5741" s="0" t="s">
        <v>325</v>
      </c>
      <c r="D5741" s="0" t="n">
        <v>20180724</v>
      </c>
      <c r="E5741" s="0" t="s">
        <v>3606</v>
      </c>
      <c r="F5741" s="0" t="n">
        <v>100000</v>
      </c>
      <c r="G5741" s="0" t="n">
        <v>95.64</v>
      </c>
      <c r="H5741" s="0" t="n">
        <v>4.717686</v>
      </c>
      <c r="J5741" s="224" t="n">
        <f aca="false">ROUND(D5741/10000,0)</f>
        <v>2018</v>
      </c>
      <c r="K5741" s="224" t="n">
        <f aca="false">ROUND((D5741-J5741*10000)/100,0)</f>
        <v>7</v>
      </c>
      <c r="L5741" s="224" t="n">
        <f aca="false">D5741-J5741*10000-K5741*100</f>
        <v>24</v>
      </c>
      <c r="M5741" s="325" t="n">
        <f aca="false">DATE(J5741,K5741,L5741)</f>
        <v>43305</v>
      </c>
      <c r="N5741" s="222" t="n">
        <f aca="false">M5741+E5741</f>
        <v>43305.4993402778</v>
      </c>
      <c r="O5741" s="0" t="n">
        <v>95.64</v>
      </c>
      <c r="P5741" s="0" t="n">
        <v>4.717686</v>
      </c>
      <c r="Q5741" s="0" t="s">
        <v>290</v>
      </c>
    </row>
    <row r="5742" customFormat="false" ht="15" hidden="false" customHeight="false" outlineLevel="0" collapsed="false">
      <c r="A5742" s="0" t="s">
        <v>3461</v>
      </c>
      <c r="B5742" s="0" t="s">
        <v>290</v>
      </c>
      <c r="C5742" s="0" t="s">
        <v>325</v>
      </c>
      <c r="D5742" s="0" t="n">
        <v>20180724</v>
      </c>
      <c r="E5742" s="0" t="s">
        <v>3606</v>
      </c>
      <c r="F5742" s="0" t="n">
        <v>100000</v>
      </c>
      <c r="G5742" s="0" t="n">
        <v>95.64</v>
      </c>
      <c r="H5742" s="0" t="n">
        <v>4.717686</v>
      </c>
      <c r="J5742" s="224" t="n">
        <f aca="false">ROUND(D5742/10000,0)</f>
        <v>2018</v>
      </c>
      <c r="K5742" s="224" t="n">
        <f aca="false">ROUND((D5742-J5742*10000)/100,0)</f>
        <v>7</v>
      </c>
      <c r="L5742" s="224" t="n">
        <f aca="false">D5742-J5742*10000-K5742*100</f>
        <v>24</v>
      </c>
      <c r="M5742" s="325" t="n">
        <f aca="false">DATE(J5742,K5742,L5742)</f>
        <v>43305</v>
      </c>
      <c r="N5742" s="222" t="n">
        <f aca="false">M5742+E5742</f>
        <v>43305.4993402778</v>
      </c>
      <c r="O5742" s="0" t="n">
        <v>95.64</v>
      </c>
      <c r="P5742" s="0" t="n">
        <v>4.717686</v>
      </c>
      <c r="Q5742" s="0" t="s">
        <v>290</v>
      </c>
    </row>
    <row r="5743" customFormat="false" ht="15" hidden="false" customHeight="false" outlineLevel="0" collapsed="false">
      <c r="A5743" s="0" t="s">
        <v>3461</v>
      </c>
      <c r="B5743" s="0" t="s">
        <v>290</v>
      </c>
      <c r="C5743" s="0" t="s">
        <v>325</v>
      </c>
      <c r="D5743" s="0" t="n">
        <v>20180724</v>
      </c>
      <c r="E5743" s="0" t="s">
        <v>3607</v>
      </c>
      <c r="F5743" s="0" t="n">
        <v>100000</v>
      </c>
      <c r="G5743" s="0" t="n">
        <v>97.552</v>
      </c>
      <c r="H5743" s="0" t="n">
        <v>4.464806</v>
      </c>
      <c r="J5743" s="224" t="n">
        <f aca="false">ROUND(D5743/10000,0)</f>
        <v>2018</v>
      </c>
      <c r="K5743" s="224" t="n">
        <f aca="false">ROUND((D5743-J5743*10000)/100,0)</f>
        <v>7</v>
      </c>
      <c r="L5743" s="224" t="n">
        <f aca="false">D5743-J5743*10000-K5743*100</f>
        <v>24</v>
      </c>
      <c r="M5743" s="325" t="n">
        <f aca="false">DATE(J5743,K5743,L5743)</f>
        <v>43305</v>
      </c>
      <c r="N5743" s="222" t="n">
        <f aca="false">M5743+E5743</f>
        <v>43305.4993518519</v>
      </c>
      <c r="O5743" s="0" t="n">
        <v>97.552</v>
      </c>
      <c r="P5743" s="0" t="n">
        <v>4.464806</v>
      </c>
      <c r="Q5743" s="0" t="s">
        <v>290</v>
      </c>
    </row>
    <row r="5744" customFormat="false" ht="15" hidden="false" customHeight="false" outlineLevel="0" collapsed="false">
      <c r="A5744" s="0" t="s">
        <v>3461</v>
      </c>
      <c r="B5744" s="0" t="s">
        <v>290</v>
      </c>
      <c r="C5744" s="0" t="s">
        <v>325</v>
      </c>
      <c r="D5744" s="0" t="n">
        <v>20180724</v>
      </c>
      <c r="E5744" s="0" t="s">
        <v>3607</v>
      </c>
      <c r="F5744" s="0" t="n">
        <v>100000</v>
      </c>
      <c r="G5744" s="0" t="n">
        <v>95.64</v>
      </c>
      <c r="H5744" s="0" t="n">
        <v>4.717686</v>
      </c>
      <c r="J5744" s="224" t="n">
        <f aca="false">ROUND(D5744/10000,0)</f>
        <v>2018</v>
      </c>
      <c r="K5744" s="224" t="n">
        <f aca="false">ROUND((D5744-J5744*10000)/100,0)</f>
        <v>7</v>
      </c>
      <c r="L5744" s="224" t="n">
        <f aca="false">D5744-J5744*10000-K5744*100</f>
        <v>24</v>
      </c>
      <c r="M5744" s="325" t="n">
        <f aca="false">DATE(J5744,K5744,L5744)</f>
        <v>43305</v>
      </c>
      <c r="N5744" s="222" t="n">
        <f aca="false">M5744+E5744</f>
        <v>43305.4993518519</v>
      </c>
      <c r="O5744" s="0" t="n">
        <v>95.64</v>
      </c>
      <c r="P5744" s="0" t="n">
        <v>4.717686</v>
      </c>
      <c r="Q5744" s="0" t="s">
        <v>290</v>
      </c>
    </row>
    <row r="5745" customFormat="false" ht="15" hidden="false" customHeight="false" outlineLevel="0" collapsed="false">
      <c r="A5745" s="0" t="s">
        <v>3461</v>
      </c>
      <c r="B5745" s="0" t="s">
        <v>290</v>
      </c>
      <c r="C5745" s="0" t="s">
        <v>325</v>
      </c>
      <c r="D5745" s="0" t="n">
        <v>20180724</v>
      </c>
      <c r="E5745" s="0" t="s">
        <v>3607</v>
      </c>
      <c r="F5745" s="0" t="n">
        <v>100000</v>
      </c>
      <c r="G5745" s="0" t="n">
        <v>96.14</v>
      </c>
      <c r="H5745" s="0" t="n">
        <v>4.650981</v>
      </c>
      <c r="J5745" s="224" t="n">
        <f aca="false">ROUND(D5745/10000,0)</f>
        <v>2018</v>
      </c>
      <c r="K5745" s="224" t="n">
        <f aca="false">ROUND((D5745-J5745*10000)/100,0)</f>
        <v>7</v>
      </c>
      <c r="L5745" s="224" t="n">
        <f aca="false">D5745-J5745*10000-K5745*100</f>
        <v>24</v>
      </c>
      <c r="M5745" s="325" t="n">
        <f aca="false">DATE(J5745,K5745,L5745)</f>
        <v>43305</v>
      </c>
      <c r="N5745" s="222" t="n">
        <f aca="false">M5745+E5745</f>
        <v>43305.4993518519</v>
      </c>
      <c r="O5745" s="0" t="n">
        <v>96.14</v>
      </c>
      <c r="P5745" s="0" t="n">
        <v>4.650981</v>
      </c>
      <c r="Q5745" s="0" t="s">
        <v>290</v>
      </c>
    </row>
    <row r="5746" customFormat="false" ht="15" hidden="false" customHeight="false" outlineLevel="0" collapsed="false">
      <c r="A5746" s="0" t="s">
        <v>3461</v>
      </c>
      <c r="B5746" s="0" t="s">
        <v>290</v>
      </c>
      <c r="C5746" s="0" t="s">
        <v>325</v>
      </c>
      <c r="D5746" s="0" t="n">
        <v>20180724</v>
      </c>
      <c r="E5746" s="0" t="s">
        <v>691</v>
      </c>
      <c r="F5746" s="0" t="n">
        <v>50000</v>
      </c>
      <c r="G5746" s="0" t="n">
        <v>97.47</v>
      </c>
      <c r="H5746" s="0" t="n">
        <v>4.47553</v>
      </c>
      <c r="J5746" s="224" t="n">
        <f aca="false">ROUND(D5746/10000,0)</f>
        <v>2018</v>
      </c>
      <c r="K5746" s="224" t="n">
        <f aca="false">ROUND((D5746-J5746*10000)/100,0)</f>
        <v>7</v>
      </c>
      <c r="L5746" s="224" t="n">
        <f aca="false">D5746-J5746*10000-K5746*100</f>
        <v>24</v>
      </c>
      <c r="M5746" s="325" t="n">
        <f aca="false">DATE(J5746,K5746,L5746)</f>
        <v>43305</v>
      </c>
      <c r="N5746" s="222" t="n">
        <f aca="false">M5746+E5746</f>
        <v>43305.5083333333</v>
      </c>
      <c r="O5746" s="0" t="n">
        <v>97.47</v>
      </c>
      <c r="P5746" s="0" t="n">
        <v>4.47553</v>
      </c>
      <c r="Q5746" s="0" t="s">
        <v>290</v>
      </c>
    </row>
    <row r="5747" customFormat="false" ht="15" hidden="false" customHeight="false" outlineLevel="0" collapsed="false">
      <c r="A5747" s="0" t="s">
        <v>3461</v>
      </c>
      <c r="B5747" s="0" t="s">
        <v>290</v>
      </c>
      <c r="C5747" s="0" t="s">
        <v>325</v>
      </c>
      <c r="D5747" s="0" t="n">
        <v>20180724</v>
      </c>
      <c r="E5747" s="0" t="s">
        <v>691</v>
      </c>
      <c r="F5747" s="0" t="n">
        <v>15000</v>
      </c>
      <c r="G5747" s="0" t="n">
        <v>97.47</v>
      </c>
      <c r="H5747" s="0" t="n">
        <v>4.47553</v>
      </c>
      <c r="J5747" s="224" t="n">
        <f aca="false">ROUND(D5747/10000,0)</f>
        <v>2018</v>
      </c>
      <c r="K5747" s="224" t="n">
        <f aca="false">ROUND((D5747-J5747*10000)/100,0)</f>
        <v>7</v>
      </c>
      <c r="L5747" s="224" t="n">
        <f aca="false">D5747-J5747*10000-K5747*100</f>
        <v>24</v>
      </c>
      <c r="M5747" s="325" t="n">
        <f aca="false">DATE(J5747,K5747,L5747)</f>
        <v>43305</v>
      </c>
      <c r="N5747" s="222" t="n">
        <f aca="false">M5747+E5747</f>
        <v>43305.5083333333</v>
      </c>
      <c r="O5747" s="0" t="n">
        <v>97.47</v>
      </c>
      <c r="P5747" s="0" t="n">
        <v>4.47553</v>
      </c>
      <c r="Q5747" s="0" t="s">
        <v>290</v>
      </c>
    </row>
    <row r="5748" customFormat="false" ht="15" hidden="false" customHeight="false" outlineLevel="0" collapsed="false">
      <c r="A5748" s="0" t="s">
        <v>3461</v>
      </c>
      <c r="B5748" s="0" t="s">
        <v>290</v>
      </c>
      <c r="C5748" s="0" t="s">
        <v>325</v>
      </c>
      <c r="D5748" s="0" t="n">
        <v>20180724</v>
      </c>
      <c r="E5748" s="0" t="s">
        <v>3608</v>
      </c>
      <c r="F5748" s="0" t="n">
        <v>65000</v>
      </c>
      <c r="G5748" s="0" t="n">
        <v>95.87</v>
      </c>
      <c r="H5748" s="0" t="n">
        <v>4.68695</v>
      </c>
      <c r="J5748" s="224" t="n">
        <f aca="false">ROUND(D5748/10000,0)</f>
        <v>2018</v>
      </c>
      <c r="K5748" s="224" t="n">
        <f aca="false">ROUND((D5748-J5748*10000)/100,0)</f>
        <v>7</v>
      </c>
      <c r="L5748" s="224" t="n">
        <f aca="false">D5748-J5748*10000-K5748*100</f>
        <v>24</v>
      </c>
      <c r="M5748" s="325" t="n">
        <f aca="false">DATE(J5748,K5748,L5748)</f>
        <v>43305</v>
      </c>
      <c r="N5748" s="222" t="n">
        <f aca="false">M5748+E5748</f>
        <v>43305.5083449074</v>
      </c>
      <c r="O5748" s="0" t="n">
        <v>95.87</v>
      </c>
      <c r="P5748" s="0" t="n">
        <v>4.68695</v>
      </c>
      <c r="Q5748" s="0" t="s">
        <v>290</v>
      </c>
    </row>
    <row r="5749" customFormat="false" ht="15" hidden="false" customHeight="false" outlineLevel="0" collapsed="false">
      <c r="A5749" s="0" t="s">
        <v>3461</v>
      </c>
      <c r="B5749" s="0" t="s">
        <v>290</v>
      </c>
      <c r="C5749" s="0" t="s">
        <v>325</v>
      </c>
      <c r="D5749" s="0" t="n">
        <v>20180724</v>
      </c>
      <c r="E5749" s="0" t="s">
        <v>3609</v>
      </c>
      <c r="F5749" s="0" t="n">
        <v>65000</v>
      </c>
      <c r="G5749" s="0" t="n">
        <v>95.87</v>
      </c>
      <c r="H5749" s="0" t="n">
        <v>4.68695</v>
      </c>
      <c r="J5749" s="224" t="n">
        <f aca="false">ROUND(D5749/10000,0)</f>
        <v>2018</v>
      </c>
      <c r="K5749" s="224" t="n">
        <f aca="false">ROUND((D5749-J5749*10000)/100,0)</f>
        <v>7</v>
      </c>
      <c r="L5749" s="224" t="n">
        <f aca="false">D5749-J5749*10000-K5749*100</f>
        <v>24</v>
      </c>
      <c r="M5749" s="325" t="n">
        <f aca="false">DATE(J5749,K5749,L5749)</f>
        <v>43305</v>
      </c>
      <c r="N5749" s="222" t="n">
        <f aca="false">M5749+E5749</f>
        <v>43305.5083564815</v>
      </c>
      <c r="O5749" s="0" t="n">
        <v>95.87</v>
      </c>
      <c r="P5749" s="0" t="n">
        <v>4.68695</v>
      </c>
      <c r="Q5749" s="0" t="s">
        <v>290</v>
      </c>
    </row>
    <row r="5750" customFormat="false" ht="15" hidden="false" customHeight="false" outlineLevel="0" collapsed="false">
      <c r="A5750" s="0" t="s">
        <v>3461</v>
      </c>
      <c r="B5750" s="0" t="s">
        <v>290</v>
      </c>
      <c r="C5750" s="0" t="s">
        <v>325</v>
      </c>
      <c r="D5750" s="0" t="n">
        <v>20180724</v>
      </c>
      <c r="E5750" s="0" t="s">
        <v>3610</v>
      </c>
      <c r="F5750" s="0" t="n">
        <v>20000</v>
      </c>
      <c r="G5750" s="0" t="n">
        <v>95.759</v>
      </c>
      <c r="H5750" s="0" t="n">
        <v>4.701773</v>
      </c>
      <c r="J5750" s="224" t="n">
        <f aca="false">ROUND(D5750/10000,0)</f>
        <v>2018</v>
      </c>
      <c r="K5750" s="224" t="n">
        <f aca="false">ROUND((D5750-J5750*10000)/100,0)</f>
        <v>7</v>
      </c>
      <c r="L5750" s="224" t="n">
        <f aca="false">D5750-J5750*10000-K5750*100</f>
        <v>24</v>
      </c>
      <c r="M5750" s="325" t="n">
        <f aca="false">DATE(J5750,K5750,L5750)</f>
        <v>43305</v>
      </c>
      <c r="N5750" s="222" t="n">
        <f aca="false">M5750+E5750</f>
        <v>43305.5212962963</v>
      </c>
      <c r="O5750" s="0" t="n">
        <v>95.759</v>
      </c>
      <c r="P5750" s="0" t="n">
        <v>4.701773</v>
      </c>
      <c r="Q5750" s="0" t="s">
        <v>290</v>
      </c>
    </row>
    <row r="5751" customFormat="false" ht="15" hidden="false" customHeight="false" outlineLevel="0" collapsed="false">
      <c r="A5751" s="0" t="s">
        <v>3461</v>
      </c>
      <c r="B5751" s="0" t="s">
        <v>290</v>
      </c>
      <c r="C5751" s="0" t="s">
        <v>325</v>
      </c>
      <c r="D5751" s="0" t="n">
        <v>20180724</v>
      </c>
      <c r="E5751" s="0" t="s">
        <v>3610</v>
      </c>
      <c r="F5751" s="0" t="n">
        <v>20000</v>
      </c>
      <c r="G5751" s="0" t="n">
        <v>95.699</v>
      </c>
      <c r="H5751" s="0" t="n">
        <v>4.709793</v>
      </c>
      <c r="J5751" s="224" t="n">
        <f aca="false">ROUND(D5751/10000,0)</f>
        <v>2018</v>
      </c>
      <c r="K5751" s="224" t="n">
        <f aca="false">ROUND((D5751-J5751*10000)/100,0)</f>
        <v>7</v>
      </c>
      <c r="L5751" s="224" t="n">
        <f aca="false">D5751-J5751*10000-K5751*100</f>
        <v>24</v>
      </c>
      <c r="M5751" s="325" t="n">
        <f aca="false">DATE(J5751,K5751,L5751)</f>
        <v>43305</v>
      </c>
      <c r="N5751" s="222" t="n">
        <f aca="false">M5751+E5751</f>
        <v>43305.5212962963</v>
      </c>
      <c r="O5751" s="0" t="n">
        <v>95.699</v>
      </c>
      <c r="P5751" s="0" t="n">
        <v>4.709793</v>
      </c>
      <c r="Q5751" s="0" t="s">
        <v>290</v>
      </c>
    </row>
    <row r="5752" customFormat="false" ht="15" hidden="false" customHeight="false" outlineLevel="0" collapsed="false">
      <c r="A5752" s="0" t="s">
        <v>3461</v>
      </c>
      <c r="B5752" s="0" t="s">
        <v>290</v>
      </c>
      <c r="C5752" s="0" t="s">
        <v>325</v>
      </c>
      <c r="D5752" s="0" t="n">
        <v>20180724</v>
      </c>
      <c r="E5752" s="0" t="s">
        <v>3611</v>
      </c>
      <c r="F5752" s="0" t="n">
        <v>20000</v>
      </c>
      <c r="G5752" s="0" t="n">
        <v>95.859</v>
      </c>
      <c r="H5752" s="0" t="n">
        <v>4.688418</v>
      </c>
      <c r="J5752" s="224" t="n">
        <f aca="false">ROUND(D5752/10000,0)</f>
        <v>2018</v>
      </c>
      <c r="K5752" s="224" t="n">
        <f aca="false">ROUND((D5752-J5752*10000)/100,0)</f>
        <v>7</v>
      </c>
      <c r="L5752" s="224" t="n">
        <f aca="false">D5752-J5752*10000-K5752*100</f>
        <v>24</v>
      </c>
      <c r="M5752" s="325" t="n">
        <f aca="false">DATE(J5752,K5752,L5752)</f>
        <v>43305</v>
      </c>
      <c r="N5752" s="222" t="n">
        <f aca="false">M5752+E5752</f>
        <v>43305.5215162037</v>
      </c>
      <c r="O5752" s="0" t="n">
        <v>95.859</v>
      </c>
      <c r="P5752" s="0" t="n">
        <v>4.688418</v>
      </c>
      <c r="Q5752" s="0" t="s">
        <v>290</v>
      </c>
    </row>
    <row r="5753" customFormat="false" ht="15" hidden="false" customHeight="false" outlineLevel="0" collapsed="false">
      <c r="A5753" s="0" t="s">
        <v>3461</v>
      </c>
      <c r="B5753" s="0" t="s">
        <v>290</v>
      </c>
      <c r="C5753" s="0" t="s">
        <v>325</v>
      </c>
      <c r="D5753" s="0" t="n">
        <v>20180724</v>
      </c>
      <c r="E5753" s="0" t="s">
        <v>3612</v>
      </c>
      <c r="F5753" s="0" t="n">
        <v>5000000</v>
      </c>
      <c r="G5753" s="0" t="n">
        <v>95.72</v>
      </c>
      <c r="H5753" s="0" t="n">
        <v>4.706985</v>
      </c>
      <c r="J5753" s="224" t="n">
        <f aca="false">ROUND(D5753/10000,0)</f>
        <v>2018</v>
      </c>
      <c r="K5753" s="224" t="n">
        <f aca="false">ROUND((D5753-J5753*10000)/100,0)</f>
        <v>7</v>
      </c>
      <c r="L5753" s="224" t="n">
        <f aca="false">D5753-J5753*10000-K5753*100</f>
        <v>24</v>
      </c>
      <c r="M5753" s="325" t="n">
        <f aca="false">DATE(J5753,K5753,L5753)</f>
        <v>43305</v>
      </c>
      <c r="N5753" s="222" t="n">
        <f aca="false">M5753+E5753</f>
        <v>43305.5535532407</v>
      </c>
      <c r="O5753" s="0" t="n">
        <v>95.72</v>
      </c>
      <c r="P5753" s="0" t="n">
        <v>4.706985</v>
      </c>
      <c r="Q5753" s="0" t="s">
        <v>290</v>
      </c>
    </row>
    <row r="5754" customFormat="false" ht="15" hidden="false" customHeight="false" outlineLevel="0" collapsed="false">
      <c r="A5754" s="0" t="s">
        <v>3461</v>
      </c>
      <c r="B5754" s="0" t="s">
        <v>290</v>
      </c>
      <c r="C5754" s="0" t="s">
        <v>325</v>
      </c>
      <c r="D5754" s="0" t="n">
        <v>20180724</v>
      </c>
      <c r="E5754" s="0" t="s">
        <v>3613</v>
      </c>
      <c r="F5754" s="0" t="n">
        <v>5000</v>
      </c>
      <c r="G5754" s="0" t="n">
        <v>95.85</v>
      </c>
      <c r="H5754" s="0" t="n">
        <v>4.68962</v>
      </c>
      <c r="J5754" s="224" t="n">
        <f aca="false">ROUND(D5754/10000,0)</f>
        <v>2018</v>
      </c>
      <c r="K5754" s="224" t="n">
        <f aca="false">ROUND((D5754-J5754*10000)/100,0)</f>
        <v>7</v>
      </c>
      <c r="L5754" s="224" t="n">
        <f aca="false">D5754-J5754*10000-K5754*100</f>
        <v>24</v>
      </c>
      <c r="M5754" s="325" t="n">
        <f aca="false">DATE(J5754,K5754,L5754)</f>
        <v>43305</v>
      </c>
      <c r="N5754" s="222" t="n">
        <f aca="false">M5754+E5754</f>
        <v>43305.5632638889</v>
      </c>
      <c r="O5754" s="0" t="n">
        <v>95.85</v>
      </c>
      <c r="P5754" s="0" t="n">
        <v>4.68962</v>
      </c>
      <c r="Q5754" s="0" t="s">
        <v>290</v>
      </c>
    </row>
    <row r="5755" customFormat="false" ht="15" hidden="false" customHeight="false" outlineLevel="0" collapsed="false">
      <c r="A5755" s="0" t="s">
        <v>3461</v>
      </c>
      <c r="B5755" s="0" t="s">
        <v>290</v>
      </c>
      <c r="C5755" s="0" t="s">
        <v>325</v>
      </c>
      <c r="D5755" s="0" t="n">
        <v>20180724</v>
      </c>
      <c r="E5755" s="0" t="s">
        <v>3613</v>
      </c>
      <c r="F5755" s="0" t="n">
        <v>5000</v>
      </c>
      <c r="G5755" s="0" t="n">
        <v>95.9</v>
      </c>
      <c r="H5755" s="0" t="n">
        <v>4.682948</v>
      </c>
      <c r="J5755" s="224" t="n">
        <f aca="false">ROUND(D5755/10000,0)</f>
        <v>2018</v>
      </c>
      <c r="K5755" s="224" t="n">
        <f aca="false">ROUND((D5755-J5755*10000)/100,0)</f>
        <v>7</v>
      </c>
      <c r="L5755" s="224" t="n">
        <f aca="false">D5755-J5755*10000-K5755*100</f>
        <v>24</v>
      </c>
      <c r="M5755" s="325" t="n">
        <f aca="false">DATE(J5755,K5755,L5755)</f>
        <v>43305</v>
      </c>
      <c r="N5755" s="222" t="n">
        <f aca="false">M5755+E5755</f>
        <v>43305.5632638889</v>
      </c>
      <c r="O5755" s="0" t="n">
        <v>95.9</v>
      </c>
      <c r="P5755" s="0" t="n">
        <v>4.682948</v>
      </c>
      <c r="Q5755" s="0" t="s">
        <v>290</v>
      </c>
    </row>
    <row r="5756" customFormat="false" ht="15" hidden="false" customHeight="false" outlineLevel="0" collapsed="false">
      <c r="A5756" s="0" t="s">
        <v>3461</v>
      </c>
      <c r="B5756" s="0" t="s">
        <v>290</v>
      </c>
      <c r="C5756" s="0" t="s">
        <v>325</v>
      </c>
      <c r="D5756" s="0" t="n">
        <v>20180724</v>
      </c>
      <c r="E5756" s="0" t="s">
        <v>1355</v>
      </c>
      <c r="F5756" s="0" t="n">
        <v>5000</v>
      </c>
      <c r="G5756" s="0" t="n">
        <v>97.818</v>
      </c>
      <c r="H5756" s="0" t="n">
        <v>4.430091</v>
      </c>
      <c r="J5756" s="224" t="n">
        <f aca="false">ROUND(D5756/10000,0)</f>
        <v>2018</v>
      </c>
      <c r="K5756" s="224" t="n">
        <f aca="false">ROUND((D5756-J5756*10000)/100,0)</f>
        <v>7</v>
      </c>
      <c r="L5756" s="224" t="n">
        <f aca="false">D5756-J5756*10000-K5756*100</f>
        <v>24</v>
      </c>
      <c r="M5756" s="325" t="n">
        <f aca="false">DATE(J5756,K5756,L5756)</f>
        <v>43305</v>
      </c>
      <c r="N5756" s="222" t="n">
        <f aca="false">M5756+E5756</f>
        <v>43305.563275463</v>
      </c>
      <c r="O5756" s="0" t="n">
        <v>97.818</v>
      </c>
      <c r="P5756" s="0" t="n">
        <v>4.430091</v>
      </c>
      <c r="Q5756" s="0" t="s">
        <v>290</v>
      </c>
    </row>
    <row r="5757" customFormat="false" ht="15" hidden="false" customHeight="false" outlineLevel="0" collapsed="false">
      <c r="A5757" s="0" t="s">
        <v>3461</v>
      </c>
      <c r="B5757" s="0" t="s">
        <v>290</v>
      </c>
      <c r="C5757" s="0" t="s">
        <v>325</v>
      </c>
      <c r="D5757" s="0" t="n">
        <v>20180724</v>
      </c>
      <c r="E5757" s="0" t="s">
        <v>1355</v>
      </c>
      <c r="F5757" s="0" t="n">
        <v>5000</v>
      </c>
      <c r="G5757" s="0" t="n">
        <v>95.9</v>
      </c>
      <c r="H5757" s="0" t="n">
        <v>4.682948</v>
      </c>
      <c r="J5757" s="224" t="n">
        <f aca="false">ROUND(D5757/10000,0)</f>
        <v>2018</v>
      </c>
      <c r="K5757" s="224" t="n">
        <f aca="false">ROUND((D5757-J5757*10000)/100,0)</f>
        <v>7</v>
      </c>
      <c r="L5757" s="224" t="n">
        <f aca="false">D5757-J5757*10000-K5757*100</f>
        <v>24</v>
      </c>
      <c r="M5757" s="325" t="n">
        <f aca="false">DATE(J5757,K5757,L5757)</f>
        <v>43305</v>
      </c>
      <c r="N5757" s="222" t="n">
        <f aca="false">M5757+E5757</f>
        <v>43305.563275463</v>
      </c>
      <c r="O5757" s="0" t="n">
        <v>95.9</v>
      </c>
      <c r="P5757" s="0" t="n">
        <v>4.682948</v>
      </c>
      <c r="Q5757" s="0" t="s">
        <v>290</v>
      </c>
    </row>
    <row r="5758" customFormat="false" ht="15" hidden="false" customHeight="false" outlineLevel="0" collapsed="false">
      <c r="A5758" s="0" t="s">
        <v>3461</v>
      </c>
      <c r="B5758" s="0" t="s">
        <v>290</v>
      </c>
      <c r="C5758" s="0" t="s">
        <v>325</v>
      </c>
      <c r="D5758" s="0" t="n">
        <v>20180724</v>
      </c>
      <c r="E5758" s="0" t="s">
        <v>3614</v>
      </c>
      <c r="F5758" s="0" t="n">
        <v>9000</v>
      </c>
      <c r="G5758" s="0" t="n">
        <v>95.85</v>
      </c>
      <c r="H5758" s="0" t="n">
        <v>4.68962</v>
      </c>
      <c r="J5758" s="224" t="n">
        <f aca="false">ROUND(D5758/10000,0)</f>
        <v>2018</v>
      </c>
      <c r="K5758" s="224" t="n">
        <f aca="false">ROUND((D5758-J5758*10000)/100,0)</f>
        <v>7</v>
      </c>
      <c r="L5758" s="224" t="n">
        <f aca="false">D5758-J5758*10000-K5758*100</f>
        <v>24</v>
      </c>
      <c r="M5758" s="325" t="n">
        <f aca="false">DATE(J5758,K5758,L5758)</f>
        <v>43305</v>
      </c>
      <c r="N5758" s="222" t="n">
        <f aca="false">M5758+E5758</f>
        <v>43305.5633101852</v>
      </c>
      <c r="O5758" s="0" t="n">
        <v>95.85</v>
      </c>
      <c r="P5758" s="0" t="n">
        <v>4.68962</v>
      </c>
      <c r="Q5758" s="0" t="s">
        <v>290</v>
      </c>
    </row>
    <row r="5759" customFormat="false" ht="15" hidden="false" customHeight="false" outlineLevel="0" collapsed="false">
      <c r="A5759" s="0" t="s">
        <v>3461</v>
      </c>
      <c r="B5759" s="0" t="s">
        <v>290</v>
      </c>
      <c r="C5759" s="0" t="s">
        <v>325</v>
      </c>
      <c r="D5759" s="0" t="n">
        <v>20180724</v>
      </c>
      <c r="E5759" s="0" t="s">
        <v>3614</v>
      </c>
      <c r="F5759" s="0" t="n">
        <v>9000</v>
      </c>
      <c r="G5759" s="0" t="n">
        <v>95.9</v>
      </c>
      <c r="H5759" s="0" t="n">
        <v>4.682948</v>
      </c>
      <c r="J5759" s="224" t="n">
        <f aca="false">ROUND(D5759/10000,0)</f>
        <v>2018</v>
      </c>
      <c r="K5759" s="224" t="n">
        <f aca="false">ROUND((D5759-J5759*10000)/100,0)</f>
        <v>7</v>
      </c>
      <c r="L5759" s="224" t="n">
        <f aca="false">D5759-J5759*10000-K5759*100</f>
        <v>24</v>
      </c>
      <c r="M5759" s="325" t="n">
        <f aca="false">DATE(J5759,K5759,L5759)</f>
        <v>43305</v>
      </c>
      <c r="N5759" s="222" t="n">
        <f aca="false">M5759+E5759</f>
        <v>43305.5633101852</v>
      </c>
      <c r="O5759" s="0" t="n">
        <v>95.9</v>
      </c>
      <c r="P5759" s="0" t="n">
        <v>4.682948</v>
      </c>
      <c r="Q5759" s="0" t="s">
        <v>290</v>
      </c>
    </row>
    <row r="5760" customFormat="false" ht="15" hidden="false" customHeight="false" outlineLevel="0" collapsed="false">
      <c r="A5760" s="0" t="s">
        <v>3461</v>
      </c>
      <c r="B5760" s="0" t="s">
        <v>290</v>
      </c>
      <c r="C5760" s="0" t="s">
        <v>325</v>
      </c>
      <c r="D5760" s="0" t="n">
        <v>20180724</v>
      </c>
      <c r="E5760" s="0" t="s">
        <v>3614</v>
      </c>
      <c r="F5760" s="0" t="n">
        <v>9000</v>
      </c>
      <c r="G5760" s="0" t="n">
        <v>97.818</v>
      </c>
      <c r="H5760" s="0" t="n">
        <v>4.430091</v>
      </c>
      <c r="J5760" s="224" t="n">
        <f aca="false">ROUND(D5760/10000,0)</f>
        <v>2018</v>
      </c>
      <c r="K5760" s="224" t="n">
        <f aca="false">ROUND((D5760-J5760*10000)/100,0)</f>
        <v>7</v>
      </c>
      <c r="L5760" s="224" t="n">
        <f aca="false">D5760-J5760*10000-K5760*100</f>
        <v>24</v>
      </c>
      <c r="M5760" s="325" t="n">
        <f aca="false">DATE(J5760,K5760,L5760)</f>
        <v>43305</v>
      </c>
      <c r="N5760" s="222" t="n">
        <f aca="false">M5760+E5760</f>
        <v>43305.5633101852</v>
      </c>
      <c r="O5760" s="0" t="n">
        <v>97.818</v>
      </c>
      <c r="P5760" s="0" t="n">
        <v>4.430091</v>
      </c>
      <c r="Q5760" s="0" t="s">
        <v>290</v>
      </c>
    </row>
    <row r="5761" customFormat="false" ht="15" hidden="false" customHeight="false" outlineLevel="0" collapsed="false">
      <c r="A5761" s="0" t="s">
        <v>3461</v>
      </c>
      <c r="B5761" s="0" t="s">
        <v>290</v>
      </c>
      <c r="C5761" s="0" t="s">
        <v>325</v>
      </c>
      <c r="D5761" s="0" t="n">
        <v>20180724</v>
      </c>
      <c r="E5761" s="0" t="s">
        <v>3614</v>
      </c>
      <c r="F5761" s="0" t="n">
        <v>9000</v>
      </c>
      <c r="G5761" s="0" t="n">
        <v>95.9</v>
      </c>
      <c r="H5761" s="0" t="n">
        <v>4.682948</v>
      </c>
      <c r="J5761" s="224" t="n">
        <f aca="false">ROUND(D5761/10000,0)</f>
        <v>2018</v>
      </c>
      <c r="K5761" s="224" t="n">
        <f aca="false">ROUND((D5761-J5761*10000)/100,0)</f>
        <v>7</v>
      </c>
      <c r="L5761" s="224" t="n">
        <f aca="false">D5761-J5761*10000-K5761*100</f>
        <v>24</v>
      </c>
      <c r="M5761" s="325" t="n">
        <f aca="false">DATE(J5761,K5761,L5761)</f>
        <v>43305</v>
      </c>
      <c r="N5761" s="222" t="n">
        <f aca="false">M5761+E5761</f>
        <v>43305.5633101852</v>
      </c>
      <c r="O5761" s="0" t="n">
        <v>95.9</v>
      </c>
      <c r="P5761" s="0" t="n">
        <v>4.682948</v>
      </c>
      <c r="Q5761" s="0" t="s">
        <v>290</v>
      </c>
    </row>
    <row r="5762" customFormat="false" ht="15" hidden="false" customHeight="false" outlineLevel="0" collapsed="false">
      <c r="A5762" s="0" t="s">
        <v>3461</v>
      </c>
      <c r="B5762" s="0" t="s">
        <v>290</v>
      </c>
      <c r="C5762" s="0" t="s">
        <v>325</v>
      </c>
      <c r="D5762" s="0" t="n">
        <v>20180724</v>
      </c>
      <c r="E5762" s="0" t="s">
        <v>3615</v>
      </c>
      <c r="F5762" s="0" t="n">
        <v>5000</v>
      </c>
      <c r="G5762" s="0" t="n">
        <v>95.95</v>
      </c>
      <c r="H5762" s="0" t="n">
        <v>4.67628</v>
      </c>
      <c r="J5762" s="224" t="n">
        <f aca="false">ROUND(D5762/10000,0)</f>
        <v>2018</v>
      </c>
      <c r="K5762" s="224" t="n">
        <f aca="false">ROUND((D5762-J5762*10000)/100,0)</f>
        <v>7</v>
      </c>
      <c r="L5762" s="224" t="n">
        <f aca="false">D5762-J5762*10000-K5762*100</f>
        <v>24</v>
      </c>
      <c r="M5762" s="325" t="n">
        <f aca="false">DATE(J5762,K5762,L5762)</f>
        <v>43305</v>
      </c>
      <c r="N5762" s="222" t="n">
        <f aca="false">M5762+E5762</f>
        <v>43305.6135069444</v>
      </c>
      <c r="O5762" s="0" t="n">
        <v>95.95</v>
      </c>
      <c r="P5762" s="0" t="n">
        <v>4.67628</v>
      </c>
      <c r="Q5762" s="0" t="s">
        <v>290</v>
      </c>
    </row>
    <row r="5763" customFormat="false" ht="15" hidden="false" customHeight="false" outlineLevel="0" collapsed="false">
      <c r="A5763" s="0" t="s">
        <v>3461</v>
      </c>
      <c r="B5763" s="0" t="s">
        <v>290</v>
      </c>
      <c r="C5763" s="0" t="s">
        <v>325</v>
      </c>
      <c r="D5763" s="0" t="n">
        <v>20180724</v>
      </c>
      <c r="E5763" s="0" t="s">
        <v>3616</v>
      </c>
      <c r="F5763" s="0" t="n">
        <v>5000</v>
      </c>
      <c r="G5763" s="0" t="n">
        <v>95.95</v>
      </c>
      <c r="H5763" s="0" t="n">
        <v>4.67628</v>
      </c>
      <c r="J5763" s="224" t="n">
        <f aca="false">ROUND(D5763/10000,0)</f>
        <v>2018</v>
      </c>
      <c r="K5763" s="224" t="n">
        <f aca="false">ROUND((D5763-J5763*10000)/100,0)</f>
        <v>7</v>
      </c>
      <c r="L5763" s="224" t="n">
        <f aca="false">D5763-J5763*10000-K5763*100</f>
        <v>24</v>
      </c>
      <c r="M5763" s="325" t="n">
        <f aca="false">DATE(J5763,K5763,L5763)</f>
        <v>43305</v>
      </c>
      <c r="N5763" s="222" t="n">
        <f aca="false">M5763+E5763</f>
        <v>43305.6135185185</v>
      </c>
      <c r="O5763" s="0" t="n">
        <v>95.95</v>
      </c>
      <c r="P5763" s="0" t="n">
        <v>4.67628</v>
      </c>
      <c r="Q5763" s="0" t="s">
        <v>290</v>
      </c>
    </row>
    <row r="5764" customFormat="false" ht="15" hidden="false" customHeight="false" outlineLevel="0" collapsed="false">
      <c r="A5764" s="0" t="s">
        <v>3461</v>
      </c>
      <c r="B5764" s="0" t="s">
        <v>290</v>
      </c>
      <c r="C5764" s="0" t="s">
        <v>325</v>
      </c>
      <c r="D5764" s="0" t="n">
        <v>20180724</v>
      </c>
      <c r="E5764" s="0" t="s">
        <v>2437</v>
      </c>
      <c r="F5764" s="0" t="n">
        <v>5000</v>
      </c>
      <c r="G5764" s="0" t="n">
        <v>95.87</v>
      </c>
      <c r="H5764" s="0" t="n">
        <v>4.68695</v>
      </c>
      <c r="J5764" s="224" t="n">
        <f aca="false">ROUND(D5764/10000,0)</f>
        <v>2018</v>
      </c>
      <c r="K5764" s="224" t="n">
        <f aca="false">ROUND((D5764-J5764*10000)/100,0)</f>
        <v>7</v>
      </c>
      <c r="L5764" s="224" t="n">
        <f aca="false">D5764-J5764*10000-K5764*100</f>
        <v>24</v>
      </c>
      <c r="M5764" s="325" t="n">
        <f aca="false">DATE(J5764,K5764,L5764)</f>
        <v>43305</v>
      </c>
      <c r="N5764" s="222" t="n">
        <f aca="false">M5764+E5764</f>
        <v>43305.6135300926</v>
      </c>
      <c r="O5764" s="0" t="n">
        <v>95.87</v>
      </c>
      <c r="P5764" s="0" t="n">
        <v>4.68695</v>
      </c>
      <c r="Q5764" s="0" t="s">
        <v>290</v>
      </c>
    </row>
    <row r="5765" customFormat="false" ht="15" hidden="false" customHeight="false" outlineLevel="0" collapsed="false">
      <c r="A5765" s="0" t="s">
        <v>3461</v>
      </c>
      <c r="B5765" s="0" t="s">
        <v>290</v>
      </c>
      <c r="C5765" s="0" t="s">
        <v>325</v>
      </c>
      <c r="D5765" s="0" t="n">
        <v>20180724</v>
      </c>
      <c r="E5765" s="0" t="s">
        <v>3617</v>
      </c>
      <c r="F5765" s="0" t="n">
        <v>5000</v>
      </c>
      <c r="G5765" s="0" t="n">
        <v>97.347</v>
      </c>
      <c r="H5765" s="0" t="n">
        <v>4.491637</v>
      </c>
      <c r="J5765" s="224" t="n">
        <f aca="false">ROUND(D5765/10000,0)</f>
        <v>2018</v>
      </c>
      <c r="K5765" s="224" t="n">
        <f aca="false">ROUND((D5765-J5765*10000)/100,0)</f>
        <v>7</v>
      </c>
      <c r="L5765" s="224" t="n">
        <f aca="false">D5765-J5765*10000-K5765*100</f>
        <v>24</v>
      </c>
      <c r="M5765" s="325" t="n">
        <f aca="false">DATE(J5765,K5765,L5765)</f>
        <v>43305</v>
      </c>
      <c r="N5765" s="222" t="n">
        <f aca="false">M5765+E5765</f>
        <v>43305.6323842593</v>
      </c>
      <c r="O5765" s="0" t="n">
        <v>97.347</v>
      </c>
      <c r="P5765" s="0" t="n">
        <v>4.491637</v>
      </c>
      <c r="Q5765" s="0" t="s">
        <v>290</v>
      </c>
    </row>
    <row r="5766" customFormat="false" ht="15" hidden="false" customHeight="false" outlineLevel="0" collapsed="false">
      <c r="A5766" s="0" t="s">
        <v>3461</v>
      </c>
      <c r="B5766" s="0" t="s">
        <v>290</v>
      </c>
      <c r="C5766" s="0" t="s">
        <v>325</v>
      </c>
      <c r="D5766" s="0" t="n">
        <v>20180724</v>
      </c>
      <c r="E5766" s="0" t="s">
        <v>3618</v>
      </c>
      <c r="F5766" s="0" t="n">
        <v>15000</v>
      </c>
      <c r="G5766" s="0" t="n">
        <v>96.008</v>
      </c>
      <c r="H5766" s="0" t="n">
        <v>4.668551</v>
      </c>
      <c r="J5766" s="224" t="n">
        <f aca="false">ROUND(D5766/10000,0)</f>
        <v>2018</v>
      </c>
      <c r="K5766" s="224" t="n">
        <f aca="false">ROUND((D5766-J5766*10000)/100,0)</f>
        <v>7</v>
      </c>
      <c r="L5766" s="224" t="n">
        <f aca="false">D5766-J5766*10000-K5766*100</f>
        <v>24</v>
      </c>
      <c r="M5766" s="325" t="n">
        <f aca="false">DATE(J5766,K5766,L5766)</f>
        <v>43305</v>
      </c>
      <c r="N5766" s="222" t="n">
        <f aca="false">M5766+E5766</f>
        <v>43305.6346990741</v>
      </c>
      <c r="O5766" s="0" t="n">
        <v>96.008</v>
      </c>
      <c r="P5766" s="0" t="n">
        <v>4.668551</v>
      </c>
      <c r="Q5766" s="0" t="s">
        <v>290</v>
      </c>
    </row>
    <row r="5767" customFormat="false" ht="15" hidden="false" customHeight="false" outlineLevel="0" collapsed="false">
      <c r="A5767" s="0" t="s">
        <v>3461</v>
      </c>
      <c r="B5767" s="0" t="s">
        <v>290</v>
      </c>
      <c r="C5767" s="0" t="s">
        <v>325</v>
      </c>
      <c r="D5767" s="0" t="n">
        <v>20180724</v>
      </c>
      <c r="E5767" s="0" t="s">
        <v>3619</v>
      </c>
      <c r="F5767" s="0" t="n">
        <v>15000</v>
      </c>
      <c r="G5767" s="0" t="n">
        <v>96.008</v>
      </c>
      <c r="H5767" s="0" t="n">
        <v>4.668551</v>
      </c>
      <c r="J5767" s="224" t="n">
        <f aca="false">ROUND(D5767/10000,0)</f>
        <v>2018</v>
      </c>
      <c r="K5767" s="224" t="n">
        <f aca="false">ROUND((D5767-J5767*10000)/100,0)</f>
        <v>7</v>
      </c>
      <c r="L5767" s="224" t="n">
        <f aca="false">D5767-J5767*10000-K5767*100</f>
        <v>24</v>
      </c>
      <c r="M5767" s="325" t="n">
        <f aca="false">DATE(J5767,K5767,L5767)</f>
        <v>43305</v>
      </c>
      <c r="N5767" s="222" t="n">
        <f aca="false">M5767+E5767</f>
        <v>43305.6348263889</v>
      </c>
      <c r="O5767" s="0" t="n">
        <v>96.008</v>
      </c>
      <c r="P5767" s="0" t="n">
        <v>4.668551</v>
      </c>
      <c r="Q5767" s="0" t="s">
        <v>290</v>
      </c>
    </row>
    <row r="5768" customFormat="false" ht="15" hidden="false" customHeight="false" outlineLevel="0" collapsed="false">
      <c r="A5768" s="0" t="s">
        <v>3461</v>
      </c>
      <c r="B5768" s="0" t="s">
        <v>290</v>
      </c>
      <c r="C5768" s="0" t="s">
        <v>325</v>
      </c>
      <c r="D5768" s="0" t="n">
        <v>20180724</v>
      </c>
      <c r="E5768" s="0" t="s">
        <v>3620</v>
      </c>
      <c r="F5768" s="0" t="n">
        <v>10000</v>
      </c>
      <c r="G5768" s="0" t="n">
        <v>96.022</v>
      </c>
      <c r="H5768" s="0" t="n">
        <v>4.666686</v>
      </c>
      <c r="J5768" s="224" t="n">
        <f aca="false">ROUND(D5768/10000,0)</f>
        <v>2018</v>
      </c>
      <c r="K5768" s="224" t="n">
        <f aca="false">ROUND((D5768-J5768*10000)/100,0)</f>
        <v>7</v>
      </c>
      <c r="L5768" s="224" t="n">
        <f aca="false">D5768-J5768*10000-K5768*100</f>
        <v>24</v>
      </c>
      <c r="M5768" s="325" t="n">
        <f aca="false">DATE(J5768,K5768,L5768)</f>
        <v>43305</v>
      </c>
      <c r="N5768" s="222" t="n">
        <f aca="false">M5768+E5768</f>
        <v>43305.6494444444</v>
      </c>
      <c r="O5768" s="0" t="n">
        <v>96.022</v>
      </c>
      <c r="P5768" s="0" t="n">
        <v>4.666686</v>
      </c>
      <c r="Q5768" s="0" t="s">
        <v>290</v>
      </c>
    </row>
    <row r="5769" customFormat="false" ht="15" hidden="false" customHeight="false" outlineLevel="0" collapsed="false">
      <c r="A5769" s="0" t="s">
        <v>3461</v>
      </c>
      <c r="B5769" s="0" t="s">
        <v>290</v>
      </c>
      <c r="C5769" s="0" t="s">
        <v>325</v>
      </c>
      <c r="D5769" s="0" t="n">
        <v>20180724</v>
      </c>
      <c r="E5769" s="0" t="s">
        <v>3621</v>
      </c>
      <c r="F5769" s="0" t="n">
        <v>10000</v>
      </c>
      <c r="G5769" s="0" t="n">
        <v>96.022</v>
      </c>
      <c r="H5769" s="0" t="n">
        <v>4.666686</v>
      </c>
      <c r="J5769" s="224" t="n">
        <f aca="false">ROUND(D5769/10000,0)</f>
        <v>2018</v>
      </c>
      <c r="K5769" s="224" t="n">
        <f aca="false">ROUND((D5769-J5769*10000)/100,0)</f>
        <v>7</v>
      </c>
      <c r="L5769" s="224" t="n">
        <f aca="false">D5769-J5769*10000-K5769*100</f>
        <v>24</v>
      </c>
      <c r="M5769" s="325" t="n">
        <f aca="false">DATE(J5769,K5769,L5769)</f>
        <v>43305</v>
      </c>
      <c r="N5769" s="222" t="n">
        <f aca="false">M5769+E5769</f>
        <v>43305.6497916667</v>
      </c>
      <c r="O5769" s="0" t="n">
        <v>96.022</v>
      </c>
      <c r="P5769" s="0" t="n">
        <v>4.666686</v>
      </c>
      <c r="Q5769" s="0" t="s">
        <v>290</v>
      </c>
    </row>
    <row r="5770" customFormat="false" ht="15" hidden="false" customHeight="false" outlineLevel="0" collapsed="false">
      <c r="A5770" s="0" t="s">
        <v>3461</v>
      </c>
      <c r="B5770" s="0" t="s">
        <v>290</v>
      </c>
      <c r="C5770" s="0" t="s">
        <v>325</v>
      </c>
      <c r="D5770" s="0" t="n">
        <v>20180724</v>
      </c>
      <c r="E5770" s="0" t="s">
        <v>3622</v>
      </c>
      <c r="F5770" s="0" t="n">
        <v>10000</v>
      </c>
      <c r="G5770" s="0" t="n">
        <v>95.92</v>
      </c>
      <c r="H5770" s="0" t="n">
        <v>4.68028</v>
      </c>
      <c r="J5770" s="224" t="n">
        <f aca="false">ROUND(D5770/10000,0)</f>
        <v>2018</v>
      </c>
      <c r="K5770" s="224" t="n">
        <f aca="false">ROUND((D5770-J5770*10000)/100,0)</f>
        <v>7</v>
      </c>
      <c r="L5770" s="224" t="n">
        <f aca="false">D5770-J5770*10000-K5770*100</f>
        <v>24</v>
      </c>
      <c r="M5770" s="325" t="n">
        <f aca="false">DATE(J5770,K5770,L5770)</f>
        <v>43305</v>
      </c>
      <c r="N5770" s="222" t="n">
        <f aca="false">M5770+E5770</f>
        <v>43305.6721759259</v>
      </c>
      <c r="O5770" s="0" t="n">
        <v>95.92</v>
      </c>
      <c r="P5770" s="0" t="n">
        <v>4.68028</v>
      </c>
      <c r="Q5770" s="0" t="s">
        <v>290</v>
      </c>
    </row>
    <row r="5771" customFormat="false" ht="15" hidden="false" customHeight="false" outlineLevel="0" collapsed="false">
      <c r="A5771" s="0" t="s">
        <v>3461</v>
      </c>
      <c r="B5771" s="0" t="s">
        <v>290</v>
      </c>
      <c r="C5771" s="0" t="s">
        <v>325</v>
      </c>
      <c r="D5771" s="0" t="n">
        <v>20180724</v>
      </c>
      <c r="E5771" s="0" t="s">
        <v>3622</v>
      </c>
      <c r="F5771" s="0" t="n">
        <v>10000</v>
      </c>
      <c r="G5771" s="0" t="n">
        <v>95.97</v>
      </c>
      <c r="H5771" s="0" t="n">
        <v>4.673614</v>
      </c>
      <c r="J5771" s="224" t="n">
        <f aca="false">ROUND(D5771/10000,0)</f>
        <v>2018</v>
      </c>
      <c r="K5771" s="224" t="n">
        <f aca="false">ROUND((D5771-J5771*10000)/100,0)</f>
        <v>7</v>
      </c>
      <c r="L5771" s="224" t="n">
        <f aca="false">D5771-J5771*10000-K5771*100</f>
        <v>24</v>
      </c>
      <c r="M5771" s="325" t="n">
        <f aca="false">DATE(J5771,K5771,L5771)</f>
        <v>43305</v>
      </c>
      <c r="N5771" s="222" t="n">
        <f aca="false">M5771+E5771</f>
        <v>43305.6721759259</v>
      </c>
      <c r="O5771" s="0" t="n">
        <v>95.97</v>
      </c>
      <c r="P5771" s="0" t="n">
        <v>4.673614</v>
      </c>
      <c r="Q5771" s="0" t="s">
        <v>290</v>
      </c>
    </row>
    <row r="5772" customFormat="false" ht="15" hidden="false" customHeight="false" outlineLevel="0" collapsed="false">
      <c r="A5772" s="0" t="s">
        <v>3461</v>
      </c>
      <c r="B5772" s="0" t="s">
        <v>290</v>
      </c>
      <c r="C5772" s="0" t="s">
        <v>325</v>
      </c>
      <c r="D5772" s="0" t="n">
        <v>20180724</v>
      </c>
      <c r="E5772" s="0" t="s">
        <v>3623</v>
      </c>
      <c r="F5772" s="0" t="n">
        <v>10000</v>
      </c>
      <c r="G5772" s="0" t="n">
        <v>95.97</v>
      </c>
      <c r="H5772" s="0" t="n">
        <v>4.673614</v>
      </c>
      <c r="J5772" s="224" t="n">
        <f aca="false">ROUND(D5772/10000,0)</f>
        <v>2018</v>
      </c>
      <c r="K5772" s="224" t="n">
        <f aca="false">ROUND((D5772-J5772*10000)/100,0)</f>
        <v>7</v>
      </c>
      <c r="L5772" s="224" t="n">
        <f aca="false">D5772-J5772*10000-K5772*100</f>
        <v>24</v>
      </c>
      <c r="M5772" s="325" t="n">
        <f aca="false">DATE(J5772,K5772,L5772)</f>
        <v>43305</v>
      </c>
      <c r="N5772" s="222" t="n">
        <f aca="false">M5772+E5772</f>
        <v>43305.6721875</v>
      </c>
      <c r="O5772" s="0" t="n">
        <v>95.97</v>
      </c>
      <c r="P5772" s="0" t="n">
        <v>4.673614</v>
      </c>
      <c r="Q5772" s="0" t="s">
        <v>290</v>
      </c>
    </row>
    <row r="5773" customFormat="false" ht="15" hidden="false" customHeight="false" outlineLevel="0" collapsed="false">
      <c r="A5773" s="0" t="s">
        <v>3461</v>
      </c>
      <c r="B5773" s="0" t="s">
        <v>290</v>
      </c>
      <c r="C5773" s="0" t="s">
        <v>325</v>
      </c>
      <c r="D5773" s="0" t="n">
        <v>20180724</v>
      </c>
      <c r="E5773" s="0" t="s">
        <v>3623</v>
      </c>
      <c r="F5773" s="0" t="n">
        <v>10000</v>
      </c>
      <c r="G5773" s="0" t="n">
        <v>97.889</v>
      </c>
      <c r="H5773" s="0" t="n">
        <v>4.420843</v>
      </c>
      <c r="J5773" s="224" t="n">
        <f aca="false">ROUND(D5773/10000,0)</f>
        <v>2018</v>
      </c>
      <c r="K5773" s="224" t="n">
        <f aca="false">ROUND((D5773-J5773*10000)/100,0)</f>
        <v>7</v>
      </c>
      <c r="L5773" s="224" t="n">
        <f aca="false">D5773-J5773*10000-K5773*100</f>
        <v>24</v>
      </c>
      <c r="M5773" s="325" t="n">
        <f aca="false">DATE(J5773,K5773,L5773)</f>
        <v>43305</v>
      </c>
      <c r="N5773" s="222" t="n">
        <f aca="false">M5773+E5773</f>
        <v>43305.6721875</v>
      </c>
      <c r="O5773" s="0" t="n">
        <v>97.889</v>
      </c>
      <c r="P5773" s="0" t="n">
        <v>4.420843</v>
      </c>
      <c r="Q5773" s="0" t="s">
        <v>290</v>
      </c>
    </row>
    <row r="5774" customFormat="false" ht="15" hidden="false" customHeight="false" outlineLevel="0" collapsed="false">
      <c r="A5774" s="0" t="s">
        <v>3461</v>
      </c>
      <c r="B5774" s="0" t="s">
        <v>290</v>
      </c>
      <c r="C5774" s="0" t="s">
        <v>325</v>
      </c>
      <c r="D5774" s="0" t="n">
        <v>20180725</v>
      </c>
      <c r="E5774" s="0" t="s">
        <v>3624</v>
      </c>
      <c r="F5774" s="0" t="n">
        <v>300000</v>
      </c>
      <c r="G5774" s="0" t="n">
        <v>95.842</v>
      </c>
      <c r="H5774" s="0" t="n">
        <v>4.690822</v>
      </c>
      <c r="J5774" s="224" t="n">
        <f aca="false">ROUND(D5774/10000,0)</f>
        <v>2018</v>
      </c>
      <c r="K5774" s="224" t="n">
        <f aca="false">ROUND((D5774-J5774*10000)/100,0)</f>
        <v>7</v>
      </c>
      <c r="L5774" s="224" t="n">
        <f aca="false">D5774-J5774*10000-K5774*100</f>
        <v>25</v>
      </c>
      <c r="M5774" s="325" t="n">
        <f aca="false">DATE(J5774,K5774,L5774)</f>
        <v>43306</v>
      </c>
      <c r="N5774" s="222" t="n">
        <f aca="false">M5774+E5774</f>
        <v>43306.4026157407</v>
      </c>
      <c r="O5774" s="0" t="n">
        <v>95.842</v>
      </c>
      <c r="P5774" s="0" t="n">
        <v>4.690822</v>
      </c>
      <c r="Q5774" s="0" t="s">
        <v>290</v>
      </c>
    </row>
    <row r="5775" customFormat="false" ht="15" hidden="false" customHeight="false" outlineLevel="0" collapsed="false">
      <c r="A5775" s="0" t="s">
        <v>3461</v>
      </c>
      <c r="B5775" s="0" t="s">
        <v>290</v>
      </c>
      <c r="C5775" s="0" t="s">
        <v>325</v>
      </c>
      <c r="D5775" s="0" t="n">
        <v>20180725</v>
      </c>
      <c r="E5775" s="0" t="s">
        <v>3625</v>
      </c>
      <c r="F5775" s="0" t="n">
        <v>50000</v>
      </c>
      <c r="G5775" s="0" t="n">
        <v>96.16</v>
      </c>
      <c r="H5775" s="0" t="n">
        <v>4.648446</v>
      </c>
      <c r="J5775" s="224" t="n">
        <f aca="false">ROUND(D5775/10000,0)</f>
        <v>2018</v>
      </c>
      <c r="K5775" s="224" t="n">
        <f aca="false">ROUND((D5775-J5775*10000)/100,0)</f>
        <v>7</v>
      </c>
      <c r="L5775" s="224" t="n">
        <f aca="false">D5775-J5775*10000-K5775*100</f>
        <v>25</v>
      </c>
      <c r="M5775" s="325" t="n">
        <f aca="false">DATE(J5775,K5775,L5775)</f>
        <v>43306</v>
      </c>
      <c r="N5775" s="222" t="n">
        <f aca="false">M5775+E5775</f>
        <v>43306.4534953704</v>
      </c>
      <c r="O5775" s="0" t="n">
        <v>96.16</v>
      </c>
      <c r="P5775" s="0" t="n">
        <v>4.648446</v>
      </c>
      <c r="Q5775" s="0" t="s">
        <v>290</v>
      </c>
    </row>
    <row r="5776" customFormat="false" ht="15" hidden="false" customHeight="false" outlineLevel="0" collapsed="false">
      <c r="A5776" s="0" t="s">
        <v>3461</v>
      </c>
      <c r="B5776" s="0" t="s">
        <v>290</v>
      </c>
      <c r="C5776" s="0" t="s">
        <v>325</v>
      </c>
      <c r="D5776" s="0" t="n">
        <v>20180725</v>
      </c>
      <c r="E5776" s="0" t="s">
        <v>3626</v>
      </c>
      <c r="F5776" s="0" t="n">
        <v>50000</v>
      </c>
      <c r="G5776" s="0" t="n">
        <v>96.16</v>
      </c>
      <c r="H5776" s="0" t="n">
        <v>4.648446</v>
      </c>
      <c r="J5776" s="224" t="n">
        <f aca="false">ROUND(D5776/10000,0)</f>
        <v>2018</v>
      </c>
      <c r="K5776" s="224" t="n">
        <f aca="false">ROUND((D5776-J5776*10000)/100,0)</f>
        <v>7</v>
      </c>
      <c r="L5776" s="224" t="n">
        <f aca="false">D5776-J5776*10000-K5776*100</f>
        <v>25</v>
      </c>
      <c r="M5776" s="325" t="n">
        <f aca="false">DATE(J5776,K5776,L5776)</f>
        <v>43306</v>
      </c>
      <c r="N5776" s="222" t="n">
        <f aca="false">M5776+E5776</f>
        <v>43306.4535069445</v>
      </c>
      <c r="O5776" s="0" t="n">
        <v>96.16</v>
      </c>
      <c r="P5776" s="0" t="n">
        <v>4.648446</v>
      </c>
      <c r="Q5776" s="0" t="s">
        <v>290</v>
      </c>
    </row>
    <row r="5777" customFormat="false" ht="15" hidden="false" customHeight="false" outlineLevel="0" collapsed="false">
      <c r="A5777" s="0" t="s">
        <v>3461</v>
      </c>
      <c r="B5777" s="0" t="s">
        <v>290</v>
      </c>
      <c r="C5777" s="0" t="s">
        <v>325</v>
      </c>
      <c r="D5777" s="0" t="n">
        <v>20180725</v>
      </c>
      <c r="E5777" s="0" t="s">
        <v>3626</v>
      </c>
      <c r="F5777" s="0" t="n">
        <v>50000</v>
      </c>
      <c r="G5777" s="0" t="n">
        <v>96.205</v>
      </c>
      <c r="H5777" s="0" t="n">
        <v>4.642463</v>
      </c>
      <c r="J5777" s="224" t="n">
        <f aca="false">ROUND(D5777/10000,0)</f>
        <v>2018</v>
      </c>
      <c r="K5777" s="224" t="n">
        <f aca="false">ROUND((D5777-J5777*10000)/100,0)</f>
        <v>7</v>
      </c>
      <c r="L5777" s="224" t="n">
        <f aca="false">D5777-J5777*10000-K5777*100</f>
        <v>25</v>
      </c>
      <c r="M5777" s="325" t="n">
        <f aca="false">DATE(J5777,K5777,L5777)</f>
        <v>43306</v>
      </c>
      <c r="N5777" s="222" t="n">
        <f aca="false">M5777+E5777</f>
        <v>43306.4535069445</v>
      </c>
      <c r="O5777" s="0" t="n">
        <v>96.205</v>
      </c>
      <c r="P5777" s="0" t="n">
        <v>4.642463</v>
      </c>
      <c r="Q5777" s="0" t="s">
        <v>290</v>
      </c>
    </row>
    <row r="5778" customFormat="false" ht="15" hidden="false" customHeight="false" outlineLevel="0" collapsed="false">
      <c r="A5778" s="0" t="s">
        <v>3461</v>
      </c>
      <c r="B5778" s="0" t="s">
        <v>290</v>
      </c>
      <c r="C5778" s="0" t="s">
        <v>325</v>
      </c>
      <c r="D5778" s="0" t="n">
        <v>20180725</v>
      </c>
      <c r="E5778" s="0" t="s">
        <v>3626</v>
      </c>
      <c r="F5778" s="0" t="n">
        <v>50000</v>
      </c>
      <c r="G5778" s="0" t="n">
        <v>97.648</v>
      </c>
      <c r="H5778" s="0" t="n">
        <v>4.452343</v>
      </c>
      <c r="J5778" s="224" t="n">
        <f aca="false">ROUND(D5778/10000,0)</f>
        <v>2018</v>
      </c>
      <c r="K5778" s="224" t="n">
        <f aca="false">ROUND((D5778-J5778*10000)/100,0)</f>
        <v>7</v>
      </c>
      <c r="L5778" s="224" t="n">
        <f aca="false">D5778-J5778*10000-K5778*100</f>
        <v>25</v>
      </c>
      <c r="M5778" s="325" t="n">
        <f aca="false">DATE(J5778,K5778,L5778)</f>
        <v>43306</v>
      </c>
      <c r="N5778" s="222" t="n">
        <f aca="false">M5778+E5778</f>
        <v>43306.4535069445</v>
      </c>
      <c r="O5778" s="0" t="n">
        <v>97.648</v>
      </c>
      <c r="P5778" s="0" t="n">
        <v>4.452343</v>
      </c>
      <c r="Q5778" s="0" t="s">
        <v>290</v>
      </c>
    </row>
    <row r="5779" customFormat="false" ht="15" hidden="false" customHeight="false" outlineLevel="0" collapsed="false">
      <c r="A5779" s="0" t="s">
        <v>3461</v>
      </c>
      <c r="B5779" s="0" t="s">
        <v>290</v>
      </c>
      <c r="C5779" s="0" t="s">
        <v>325</v>
      </c>
      <c r="D5779" s="0" t="n">
        <v>20180725</v>
      </c>
      <c r="E5779" s="0" t="s">
        <v>3627</v>
      </c>
      <c r="F5779" s="0" t="n">
        <v>25000</v>
      </c>
      <c r="G5779" s="0" t="n">
        <v>96.21</v>
      </c>
      <c r="H5779" s="0" t="n">
        <v>4.641799</v>
      </c>
      <c r="J5779" s="224" t="n">
        <f aca="false">ROUND(D5779/10000,0)</f>
        <v>2018</v>
      </c>
      <c r="K5779" s="224" t="n">
        <f aca="false">ROUND((D5779-J5779*10000)/100,0)</f>
        <v>7</v>
      </c>
      <c r="L5779" s="224" t="n">
        <f aca="false">D5779-J5779*10000-K5779*100</f>
        <v>25</v>
      </c>
      <c r="M5779" s="325" t="n">
        <f aca="false">DATE(J5779,K5779,L5779)</f>
        <v>43306</v>
      </c>
      <c r="N5779" s="222" t="n">
        <f aca="false">M5779+E5779</f>
        <v>43306.5346990741</v>
      </c>
      <c r="O5779" s="0" t="n">
        <v>96.21</v>
      </c>
      <c r="P5779" s="0" t="n">
        <v>4.641799</v>
      </c>
      <c r="Q5779" s="0" t="s">
        <v>290</v>
      </c>
    </row>
    <row r="5780" customFormat="false" ht="15" hidden="false" customHeight="false" outlineLevel="0" collapsed="false">
      <c r="A5780" s="0" t="s">
        <v>3461</v>
      </c>
      <c r="B5780" s="0" t="s">
        <v>290</v>
      </c>
      <c r="C5780" s="0" t="s">
        <v>325</v>
      </c>
      <c r="D5780" s="0" t="n">
        <v>20180725</v>
      </c>
      <c r="E5780" s="0" t="s">
        <v>3627</v>
      </c>
      <c r="F5780" s="0" t="n">
        <v>25000</v>
      </c>
      <c r="G5780" s="0" t="n">
        <v>96.21</v>
      </c>
      <c r="H5780" s="0" t="n">
        <v>4.641799</v>
      </c>
      <c r="J5780" s="224" t="n">
        <f aca="false">ROUND(D5780/10000,0)</f>
        <v>2018</v>
      </c>
      <c r="K5780" s="224" t="n">
        <f aca="false">ROUND((D5780-J5780*10000)/100,0)</f>
        <v>7</v>
      </c>
      <c r="L5780" s="224" t="n">
        <f aca="false">D5780-J5780*10000-K5780*100</f>
        <v>25</v>
      </c>
      <c r="M5780" s="325" t="n">
        <f aca="false">DATE(J5780,K5780,L5780)</f>
        <v>43306</v>
      </c>
      <c r="N5780" s="222" t="n">
        <f aca="false">M5780+E5780</f>
        <v>43306.5346990741</v>
      </c>
      <c r="O5780" s="0" t="n">
        <v>96.21</v>
      </c>
      <c r="P5780" s="0" t="n">
        <v>4.641799</v>
      </c>
      <c r="Q5780" s="0" t="s">
        <v>290</v>
      </c>
    </row>
    <row r="5781" customFormat="false" ht="15" hidden="false" customHeight="false" outlineLevel="0" collapsed="false">
      <c r="A5781" s="0" t="s">
        <v>3461</v>
      </c>
      <c r="B5781" s="0" t="s">
        <v>290</v>
      </c>
      <c r="C5781" s="0" t="s">
        <v>325</v>
      </c>
      <c r="D5781" s="0" t="n">
        <v>20180725</v>
      </c>
      <c r="E5781" s="0" t="s">
        <v>3627</v>
      </c>
      <c r="F5781" s="0" t="n">
        <v>25000</v>
      </c>
      <c r="G5781" s="0" t="n">
        <v>96.21</v>
      </c>
      <c r="H5781" s="0" t="n">
        <v>4.641799</v>
      </c>
      <c r="J5781" s="224" t="n">
        <f aca="false">ROUND(D5781/10000,0)</f>
        <v>2018</v>
      </c>
      <c r="K5781" s="224" t="n">
        <f aca="false">ROUND((D5781-J5781*10000)/100,0)</f>
        <v>7</v>
      </c>
      <c r="L5781" s="224" t="n">
        <f aca="false">D5781-J5781*10000-K5781*100</f>
        <v>25</v>
      </c>
      <c r="M5781" s="325" t="n">
        <f aca="false">DATE(J5781,K5781,L5781)</f>
        <v>43306</v>
      </c>
      <c r="N5781" s="222" t="n">
        <f aca="false">M5781+E5781</f>
        <v>43306.5346990741</v>
      </c>
      <c r="O5781" s="0" t="n">
        <v>96.21</v>
      </c>
      <c r="P5781" s="0" t="n">
        <v>4.641799</v>
      </c>
      <c r="Q5781" s="0" t="s">
        <v>290</v>
      </c>
    </row>
    <row r="5782" customFormat="false" ht="15" hidden="false" customHeight="false" outlineLevel="0" collapsed="false">
      <c r="A5782" s="0" t="s">
        <v>3461</v>
      </c>
      <c r="B5782" s="0" t="s">
        <v>290</v>
      </c>
      <c r="C5782" s="0" t="s">
        <v>325</v>
      </c>
      <c r="D5782" s="0" t="n">
        <v>20180725</v>
      </c>
      <c r="E5782" s="0" t="s">
        <v>3627</v>
      </c>
      <c r="F5782" s="0" t="n">
        <v>25000</v>
      </c>
      <c r="G5782" s="0" t="n">
        <v>96.21</v>
      </c>
      <c r="H5782" s="0" t="n">
        <v>4.641799</v>
      </c>
      <c r="J5782" s="224" t="n">
        <f aca="false">ROUND(D5782/10000,0)</f>
        <v>2018</v>
      </c>
      <c r="K5782" s="224" t="n">
        <f aca="false">ROUND((D5782-J5782*10000)/100,0)</f>
        <v>7</v>
      </c>
      <c r="L5782" s="224" t="n">
        <f aca="false">D5782-J5782*10000-K5782*100</f>
        <v>25</v>
      </c>
      <c r="M5782" s="325" t="n">
        <f aca="false">DATE(J5782,K5782,L5782)</f>
        <v>43306</v>
      </c>
      <c r="N5782" s="222" t="n">
        <f aca="false">M5782+E5782</f>
        <v>43306.5346990741</v>
      </c>
      <c r="O5782" s="0" t="n">
        <v>96.21</v>
      </c>
      <c r="P5782" s="0" t="n">
        <v>4.641799</v>
      </c>
      <c r="Q5782" s="0" t="s">
        <v>290</v>
      </c>
    </row>
    <row r="5783" customFormat="false" ht="15" hidden="false" customHeight="false" outlineLevel="0" collapsed="false">
      <c r="A5783" s="0" t="s">
        <v>3461</v>
      </c>
      <c r="B5783" s="0" t="s">
        <v>290</v>
      </c>
      <c r="C5783" s="0" t="s">
        <v>325</v>
      </c>
      <c r="D5783" s="0" t="n">
        <v>20180725</v>
      </c>
      <c r="E5783" s="0" t="s">
        <v>3628</v>
      </c>
      <c r="F5783" s="0" t="n">
        <v>50000</v>
      </c>
      <c r="G5783" s="0" t="n">
        <v>96.24</v>
      </c>
      <c r="H5783" s="0" t="n">
        <v>4.637812</v>
      </c>
      <c r="J5783" s="224" t="n">
        <f aca="false">ROUND(D5783/10000,0)</f>
        <v>2018</v>
      </c>
      <c r="K5783" s="224" t="n">
        <f aca="false">ROUND((D5783-J5783*10000)/100,0)</f>
        <v>7</v>
      </c>
      <c r="L5783" s="224" t="n">
        <f aca="false">D5783-J5783*10000-K5783*100</f>
        <v>25</v>
      </c>
      <c r="M5783" s="325" t="n">
        <f aca="false">DATE(J5783,K5783,L5783)</f>
        <v>43306</v>
      </c>
      <c r="N5783" s="222" t="n">
        <f aca="false">M5783+E5783</f>
        <v>43306.5588657407</v>
      </c>
      <c r="O5783" s="0" t="n">
        <v>96.24</v>
      </c>
      <c r="P5783" s="0" t="n">
        <v>4.637812</v>
      </c>
      <c r="Q5783" s="0" t="s">
        <v>290</v>
      </c>
    </row>
    <row r="5784" customFormat="false" ht="15" hidden="false" customHeight="false" outlineLevel="0" collapsed="false">
      <c r="A5784" s="0" t="s">
        <v>3461</v>
      </c>
      <c r="B5784" s="0" t="s">
        <v>290</v>
      </c>
      <c r="C5784" s="0" t="s">
        <v>325</v>
      </c>
      <c r="D5784" s="0" t="n">
        <v>20180725</v>
      </c>
      <c r="E5784" s="0" t="s">
        <v>3629</v>
      </c>
      <c r="F5784" s="0" t="n">
        <v>50000</v>
      </c>
      <c r="G5784" s="0" t="n">
        <v>97.2</v>
      </c>
      <c r="H5784" s="0" t="n">
        <v>4.51101</v>
      </c>
      <c r="J5784" s="224" t="n">
        <f aca="false">ROUND(D5784/10000,0)</f>
        <v>2018</v>
      </c>
      <c r="K5784" s="224" t="n">
        <f aca="false">ROUND((D5784-J5784*10000)/100,0)</f>
        <v>7</v>
      </c>
      <c r="L5784" s="224" t="n">
        <f aca="false">D5784-J5784*10000-K5784*100</f>
        <v>25</v>
      </c>
      <c r="M5784" s="325" t="n">
        <f aca="false">DATE(J5784,K5784,L5784)</f>
        <v>43306</v>
      </c>
      <c r="N5784" s="222" t="n">
        <f aca="false">M5784+E5784</f>
        <v>43306.5588773148</v>
      </c>
      <c r="O5784" s="0" t="n">
        <v>97.2</v>
      </c>
      <c r="P5784" s="0" t="n">
        <v>4.51101</v>
      </c>
      <c r="Q5784" s="0" t="s">
        <v>290</v>
      </c>
    </row>
    <row r="5785" customFormat="false" ht="15" hidden="false" customHeight="false" outlineLevel="0" collapsed="false">
      <c r="A5785" s="0" t="s">
        <v>3461</v>
      </c>
      <c r="B5785" s="0" t="s">
        <v>290</v>
      </c>
      <c r="C5785" s="0" t="s">
        <v>325</v>
      </c>
      <c r="D5785" s="0" t="n">
        <v>20180725</v>
      </c>
      <c r="E5785" s="0" t="s">
        <v>3629</v>
      </c>
      <c r="F5785" s="0" t="n">
        <v>50000</v>
      </c>
      <c r="G5785" s="0" t="n">
        <v>96.24</v>
      </c>
      <c r="H5785" s="0" t="n">
        <v>4.637812</v>
      </c>
      <c r="J5785" s="224" t="n">
        <f aca="false">ROUND(D5785/10000,0)</f>
        <v>2018</v>
      </c>
      <c r="K5785" s="224" t="n">
        <f aca="false">ROUND((D5785-J5785*10000)/100,0)</f>
        <v>7</v>
      </c>
      <c r="L5785" s="224" t="n">
        <f aca="false">D5785-J5785*10000-K5785*100</f>
        <v>25</v>
      </c>
      <c r="M5785" s="325" t="n">
        <f aca="false">DATE(J5785,K5785,L5785)</f>
        <v>43306</v>
      </c>
      <c r="N5785" s="222" t="n">
        <f aca="false">M5785+E5785</f>
        <v>43306.5588773148</v>
      </c>
      <c r="O5785" s="0" t="n">
        <v>96.24</v>
      </c>
      <c r="P5785" s="0" t="n">
        <v>4.637812</v>
      </c>
      <c r="Q5785" s="0" t="s">
        <v>290</v>
      </c>
    </row>
    <row r="5786" customFormat="false" ht="15" hidden="false" customHeight="false" outlineLevel="0" collapsed="false">
      <c r="A5786" s="0" t="s">
        <v>3461</v>
      </c>
      <c r="B5786" s="0" t="s">
        <v>290</v>
      </c>
      <c r="C5786" s="0" t="s">
        <v>325</v>
      </c>
      <c r="D5786" s="0" t="n">
        <v>20180725</v>
      </c>
      <c r="E5786" s="0" t="s">
        <v>3630</v>
      </c>
      <c r="F5786" s="0" t="n">
        <v>56000</v>
      </c>
      <c r="G5786" s="0" t="n">
        <v>96.223</v>
      </c>
      <c r="H5786" s="0" t="n">
        <v>4.640071</v>
      </c>
      <c r="J5786" s="224" t="n">
        <f aca="false">ROUND(D5786/10000,0)</f>
        <v>2018</v>
      </c>
      <c r="K5786" s="224" t="n">
        <f aca="false">ROUND((D5786-J5786*10000)/100,0)</f>
        <v>7</v>
      </c>
      <c r="L5786" s="224" t="n">
        <f aca="false">D5786-J5786*10000-K5786*100</f>
        <v>25</v>
      </c>
      <c r="M5786" s="325" t="n">
        <f aca="false">DATE(J5786,K5786,L5786)</f>
        <v>43306</v>
      </c>
      <c r="N5786" s="222" t="n">
        <f aca="false">M5786+E5786</f>
        <v>43306.6335763889</v>
      </c>
      <c r="O5786" s="0" t="n">
        <v>96.223</v>
      </c>
      <c r="P5786" s="0" t="n">
        <v>4.640071</v>
      </c>
      <c r="Q5786" s="0" t="s">
        <v>290</v>
      </c>
    </row>
    <row r="5787" customFormat="false" ht="15" hidden="false" customHeight="false" outlineLevel="0" collapsed="false">
      <c r="A5787" s="0" t="s">
        <v>3461</v>
      </c>
      <c r="B5787" s="0" t="s">
        <v>290</v>
      </c>
      <c r="C5787" s="0" t="s">
        <v>325</v>
      </c>
      <c r="D5787" s="0" t="n">
        <v>20180725</v>
      </c>
      <c r="E5787" s="0" t="s">
        <v>3630</v>
      </c>
      <c r="F5787" s="0" t="n">
        <v>56000</v>
      </c>
      <c r="G5787" s="0" t="n">
        <v>96.223</v>
      </c>
      <c r="H5787" s="0" t="n">
        <v>4.640071</v>
      </c>
      <c r="J5787" s="224" t="n">
        <f aca="false">ROUND(D5787/10000,0)</f>
        <v>2018</v>
      </c>
      <c r="K5787" s="224" t="n">
        <f aca="false">ROUND((D5787-J5787*10000)/100,0)</f>
        <v>7</v>
      </c>
      <c r="L5787" s="224" t="n">
        <f aca="false">D5787-J5787*10000-K5787*100</f>
        <v>25</v>
      </c>
      <c r="M5787" s="325" t="n">
        <f aca="false">DATE(J5787,K5787,L5787)</f>
        <v>43306</v>
      </c>
      <c r="N5787" s="222" t="n">
        <f aca="false">M5787+E5787</f>
        <v>43306.6335763889</v>
      </c>
      <c r="O5787" s="0" t="n">
        <v>96.223</v>
      </c>
      <c r="P5787" s="0" t="n">
        <v>4.640071</v>
      </c>
      <c r="Q5787" s="0" t="s">
        <v>290</v>
      </c>
    </row>
    <row r="5788" customFormat="false" ht="15" hidden="false" customHeight="false" outlineLevel="0" collapsed="false">
      <c r="A5788" s="0" t="s">
        <v>3461</v>
      </c>
      <c r="B5788" s="0" t="s">
        <v>290</v>
      </c>
      <c r="C5788" s="0" t="s">
        <v>325</v>
      </c>
      <c r="D5788" s="0" t="n">
        <v>20180725</v>
      </c>
      <c r="E5788" s="0" t="s">
        <v>3630</v>
      </c>
      <c r="F5788" s="0" t="n">
        <v>56000</v>
      </c>
      <c r="G5788" s="0" t="n">
        <v>96.223</v>
      </c>
      <c r="H5788" s="0" t="n">
        <v>4.640071</v>
      </c>
      <c r="J5788" s="224" t="n">
        <f aca="false">ROUND(D5788/10000,0)</f>
        <v>2018</v>
      </c>
      <c r="K5788" s="224" t="n">
        <f aca="false">ROUND((D5788-J5788*10000)/100,0)</f>
        <v>7</v>
      </c>
      <c r="L5788" s="224" t="n">
        <f aca="false">D5788-J5788*10000-K5788*100</f>
        <v>25</v>
      </c>
      <c r="M5788" s="325" t="n">
        <f aca="false">DATE(J5788,K5788,L5788)</f>
        <v>43306</v>
      </c>
      <c r="N5788" s="222" t="n">
        <f aca="false">M5788+E5788</f>
        <v>43306.6335763889</v>
      </c>
      <c r="O5788" s="0" t="n">
        <v>96.223</v>
      </c>
      <c r="P5788" s="0" t="n">
        <v>4.640071</v>
      </c>
      <c r="Q5788" s="0" t="s">
        <v>290</v>
      </c>
    </row>
    <row r="5789" customFormat="false" ht="15" hidden="false" customHeight="false" outlineLevel="0" collapsed="false">
      <c r="A5789" s="0" t="s">
        <v>3461</v>
      </c>
      <c r="B5789" s="0" t="s">
        <v>290</v>
      </c>
      <c r="C5789" s="0" t="s">
        <v>325</v>
      </c>
      <c r="D5789" s="0" t="n">
        <v>20180725</v>
      </c>
      <c r="E5789" s="0" t="s">
        <v>3631</v>
      </c>
      <c r="F5789" s="0" t="n">
        <v>56000</v>
      </c>
      <c r="G5789" s="0" t="n">
        <v>98.223</v>
      </c>
      <c r="H5789" s="0" t="n">
        <v>4.377509</v>
      </c>
      <c r="J5789" s="224" t="n">
        <f aca="false">ROUND(D5789/10000,0)</f>
        <v>2018</v>
      </c>
      <c r="K5789" s="224" t="n">
        <f aca="false">ROUND((D5789-J5789*10000)/100,0)</f>
        <v>7</v>
      </c>
      <c r="L5789" s="224" t="n">
        <f aca="false">D5789-J5789*10000-K5789*100</f>
        <v>25</v>
      </c>
      <c r="M5789" s="325" t="n">
        <f aca="false">DATE(J5789,K5789,L5789)</f>
        <v>43306</v>
      </c>
      <c r="N5789" s="222" t="n">
        <f aca="false">M5789+E5789</f>
        <v>43306.6376736111</v>
      </c>
      <c r="O5789" s="0" t="n">
        <v>98.223</v>
      </c>
      <c r="P5789" s="0" t="n">
        <v>4.377509</v>
      </c>
      <c r="Q5789" s="0" t="s">
        <v>290</v>
      </c>
    </row>
    <row r="5790" customFormat="false" ht="15" hidden="false" customHeight="false" outlineLevel="0" collapsed="false">
      <c r="A5790" s="0" t="s">
        <v>3461</v>
      </c>
      <c r="B5790" s="0" t="s">
        <v>290</v>
      </c>
      <c r="C5790" s="0" t="s">
        <v>325</v>
      </c>
      <c r="D5790" s="0" t="n">
        <v>20180725</v>
      </c>
      <c r="E5790" s="0" t="s">
        <v>3632</v>
      </c>
      <c r="F5790" s="0" t="n">
        <v>3000000</v>
      </c>
      <c r="G5790" s="0" t="n">
        <v>95.564</v>
      </c>
      <c r="H5790" s="0" t="n">
        <v>4.728005</v>
      </c>
      <c r="J5790" s="224" t="n">
        <f aca="false">ROUND(D5790/10000,0)</f>
        <v>2018</v>
      </c>
      <c r="K5790" s="224" t="n">
        <f aca="false">ROUND((D5790-J5790*10000)/100,0)</f>
        <v>7</v>
      </c>
      <c r="L5790" s="224" t="n">
        <f aca="false">D5790-J5790*10000-K5790*100</f>
        <v>25</v>
      </c>
      <c r="M5790" s="325" t="n">
        <f aca="false">DATE(J5790,K5790,L5790)</f>
        <v>43306</v>
      </c>
      <c r="N5790" s="222" t="n">
        <f aca="false">M5790+E5790</f>
        <v>43306.6924537037</v>
      </c>
      <c r="O5790" s="0" t="n">
        <v>95.564</v>
      </c>
      <c r="P5790" s="0" t="n">
        <v>4.728005</v>
      </c>
      <c r="Q5790" s="0" t="s">
        <v>290</v>
      </c>
    </row>
    <row r="5791" customFormat="false" ht="15" hidden="false" customHeight="false" outlineLevel="0" collapsed="false">
      <c r="A5791" s="0" t="s">
        <v>3461</v>
      </c>
      <c r="B5791" s="0" t="s">
        <v>290</v>
      </c>
      <c r="C5791" s="0" t="s">
        <v>325</v>
      </c>
      <c r="D5791" s="0" t="n">
        <v>20180726</v>
      </c>
      <c r="E5791" s="0" t="s">
        <v>3633</v>
      </c>
      <c r="F5791" s="0" t="n">
        <v>8000</v>
      </c>
      <c r="G5791" s="0" t="n">
        <v>95.844</v>
      </c>
      <c r="H5791" s="0" t="n">
        <v>4.690961</v>
      </c>
      <c r="J5791" s="224" t="n">
        <f aca="false">ROUND(D5791/10000,0)</f>
        <v>2018</v>
      </c>
      <c r="K5791" s="224" t="n">
        <f aca="false">ROUND((D5791-J5791*10000)/100,0)</f>
        <v>7</v>
      </c>
      <c r="L5791" s="224" t="n">
        <f aca="false">D5791-J5791*10000-K5791*100</f>
        <v>26</v>
      </c>
      <c r="M5791" s="325" t="n">
        <f aca="false">DATE(J5791,K5791,L5791)</f>
        <v>43307</v>
      </c>
      <c r="N5791" s="222" t="n">
        <f aca="false">M5791+E5791</f>
        <v>43307.4430671296</v>
      </c>
      <c r="O5791" s="0" t="n">
        <v>95.844</v>
      </c>
      <c r="P5791" s="0" t="n">
        <v>4.690961</v>
      </c>
      <c r="Q5791" s="0" t="s">
        <v>290</v>
      </c>
    </row>
    <row r="5792" customFormat="false" ht="15" hidden="false" customHeight="false" outlineLevel="0" collapsed="false">
      <c r="A5792" s="0" t="s">
        <v>3461</v>
      </c>
      <c r="B5792" s="0" t="s">
        <v>290</v>
      </c>
      <c r="C5792" s="0" t="s">
        <v>325</v>
      </c>
      <c r="D5792" s="0" t="n">
        <v>20180726</v>
      </c>
      <c r="E5792" s="0" t="s">
        <v>3633</v>
      </c>
      <c r="F5792" s="0" t="n">
        <v>8000</v>
      </c>
      <c r="G5792" s="0" t="n">
        <v>95.956</v>
      </c>
      <c r="H5792" s="0" t="n">
        <v>4.676007</v>
      </c>
      <c r="J5792" s="224" t="n">
        <f aca="false">ROUND(D5792/10000,0)</f>
        <v>2018</v>
      </c>
      <c r="K5792" s="224" t="n">
        <f aca="false">ROUND((D5792-J5792*10000)/100,0)</f>
        <v>7</v>
      </c>
      <c r="L5792" s="224" t="n">
        <f aca="false">D5792-J5792*10000-K5792*100</f>
        <v>26</v>
      </c>
      <c r="M5792" s="325" t="n">
        <f aca="false">DATE(J5792,K5792,L5792)</f>
        <v>43307</v>
      </c>
      <c r="N5792" s="222" t="n">
        <f aca="false">M5792+E5792</f>
        <v>43307.4430671296</v>
      </c>
      <c r="O5792" s="0" t="n">
        <v>95.956</v>
      </c>
      <c r="P5792" s="0" t="n">
        <v>4.676007</v>
      </c>
      <c r="Q5792" s="0" t="s">
        <v>290</v>
      </c>
    </row>
    <row r="5793" customFormat="false" ht="15" hidden="false" customHeight="false" outlineLevel="0" collapsed="false">
      <c r="A5793" s="0" t="s">
        <v>3461</v>
      </c>
      <c r="B5793" s="0" t="s">
        <v>290</v>
      </c>
      <c r="C5793" s="0" t="s">
        <v>325</v>
      </c>
      <c r="D5793" s="0" t="n">
        <v>20180726</v>
      </c>
      <c r="E5793" s="0" t="s">
        <v>3634</v>
      </c>
      <c r="F5793" s="0" t="n">
        <v>2000</v>
      </c>
      <c r="G5793" s="0" t="n">
        <v>95.769</v>
      </c>
      <c r="H5793" s="0" t="n">
        <v>4.700987</v>
      </c>
      <c r="J5793" s="224" t="n">
        <f aca="false">ROUND(D5793/10000,0)</f>
        <v>2018</v>
      </c>
      <c r="K5793" s="224" t="n">
        <f aca="false">ROUND((D5793-J5793*10000)/100,0)</f>
        <v>7</v>
      </c>
      <c r="L5793" s="224" t="n">
        <f aca="false">D5793-J5793*10000-K5793*100</f>
        <v>26</v>
      </c>
      <c r="M5793" s="325" t="n">
        <f aca="false">DATE(J5793,K5793,L5793)</f>
        <v>43307</v>
      </c>
      <c r="N5793" s="222" t="n">
        <f aca="false">M5793+E5793</f>
        <v>43307.4857523148</v>
      </c>
      <c r="O5793" s="0" t="n">
        <v>95.769</v>
      </c>
      <c r="P5793" s="0" t="n">
        <v>4.700987</v>
      </c>
      <c r="Q5793" s="0" t="s">
        <v>290</v>
      </c>
    </row>
    <row r="5794" customFormat="false" ht="15" hidden="false" customHeight="false" outlineLevel="0" collapsed="false">
      <c r="A5794" s="0" t="s">
        <v>3461</v>
      </c>
      <c r="B5794" s="0" t="s">
        <v>290</v>
      </c>
      <c r="C5794" s="0" t="s">
        <v>325</v>
      </c>
      <c r="D5794" s="0" t="n">
        <v>20180726</v>
      </c>
      <c r="E5794" s="0" t="s">
        <v>3635</v>
      </c>
      <c r="F5794" s="0" t="n">
        <v>2000</v>
      </c>
      <c r="G5794" s="0" t="n">
        <v>95.669</v>
      </c>
      <c r="H5794" s="0" t="n">
        <v>4.714368</v>
      </c>
      <c r="J5794" s="224" t="n">
        <f aca="false">ROUND(D5794/10000,0)</f>
        <v>2018</v>
      </c>
      <c r="K5794" s="224" t="n">
        <f aca="false">ROUND((D5794-J5794*10000)/100,0)</f>
        <v>7</v>
      </c>
      <c r="L5794" s="224" t="n">
        <f aca="false">D5794-J5794*10000-K5794*100</f>
        <v>26</v>
      </c>
      <c r="M5794" s="325" t="n">
        <f aca="false">DATE(J5794,K5794,L5794)</f>
        <v>43307</v>
      </c>
      <c r="N5794" s="222" t="n">
        <f aca="false">M5794+E5794</f>
        <v>43307.4858449074</v>
      </c>
      <c r="O5794" s="0" t="n">
        <v>95.669</v>
      </c>
      <c r="P5794" s="0" t="n">
        <v>4.714368</v>
      </c>
      <c r="Q5794" s="0" t="s">
        <v>290</v>
      </c>
    </row>
    <row r="5795" customFormat="false" ht="15" hidden="false" customHeight="false" outlineLevel="0" collapsed="false">
      <c r="A5795" s="0" t="s">
        <v>3461</v>
      </c>
      <c r="B5795" s="0" t="s">
        <v>290</v>
      </c>
      <c r="C5795" s="0" t="s">
        <v>325</v>
      </c>
      <c r="D5795" s="0" t="n">
        <v>20180726</v>
      </c>
      <c r="E5795" s="0" t="s">
        <v>3636</v>
      </c>
      <c r="F5795" s="0" t="n">
        <v>25000</v>
      </c>
      <c r="G5795" s="0" t="n">
        <v>96.044</v>
      </c>
      <c r="H5795" s="0" t="n">
        <v>4.664272</v>
      </c>
      <c r="J5795" s="224" t="n">
        <f aca="false">ROUND(D5795/10000,0)</f>
        <v>2018</v>
      </c>
      <c r="K5795" s="224" t="n">
        <f aca="false">ROUND((D5795-J5795*10000)/100,0)</f>
        <v>7</v>
      </c>
      <c r="L5795" s="224" t="n">
        <f aca="false">D5795-J5795*10000-K5795*100</f>
        <v>26</v>
      </c>
      <c r="M5795" s="325" t="n">
        <f aca="false">DATE(J5795,K5795,L5795)</f>
        <v>43307</v>
      </c>
      <c r="N5795" s="222" t="n">
        <f aca="false">M5795+E5795</f>
        <v>43307.6200115741</v>
      </c>
      <c r="O5795" s="0" t="n">
        <v>96.044</v>
      </c>
      <c r="P5795" s="0" t="n">
        <v>4.664272</v>
      </c>
      <c r="Q5795" s="0" t="s">
        <v>290</v>
      </c>
    </row>
    <row r="5796" customFormat="false" ht="15" hidden="false" customHeight="false" outlineLevel="0" collapsed="false">
      <c r="A5796" s="0" t="s">
        <v>3461</v>
      </c>
      <c r="B5796" s="0" t="s">
        <v>290</v>
      </c>
      <c r="C5796" s="0" t="s">
        <v>325</v>
      </c>
      <c r="D5796" s="0" t="n">
        <v>20180726</v>
      </c>
      <c r="E5796" s="0" t="s">
        <v>3636</v>
      </c>
      <c r="F5796" s="0" t="n">
        <v>25000</v>
      </c>
      <c r="G5796" s="0" t="n">
        <v>95.944</v>
      </c>
      <c r="H5796" s="0" t="n">
        <v>4.677608</v>
      </c>
      <c r="J5796" s="224" t="n">
        <f aca="false">ROUND(D5796/10000,0)</f>
        <v>2018</v>
      </c>
      <c r="K5796" s="224" t="n">
        <f aca="false">ROUND((D5796-J5796*10000)/100,0)</f>
        <v>7</v>
      </c>
      <c r="L5796" s="224" t="n">
        <f aca="false">D5796-J5796*10000-K5796*100</f>
        <v>26</v>
      </c>
      <c r="M5796" s="325" t="n">
        <f aca="false">DATE(J5796,K5796,L5796)</f>
        <v>43307</v>
      </c>
      <c r="N5796" s="222" t="n">
        <f aca="false">M5796+E5796</f>
        <v>43307.6200115741</v>
      </c>
      <c r="O5796" s="0" t="n">
        <v>95.944</v>
      </c>
      <c r="P5796" s="0" t="n">
        <v>4.677608</v>
      </c>
      <c r="Q5796" s="0" t="s">
        <v>290</v>
      </c>
    </row>
    <row r="5797" customFormat="false" ht="15" hidden="false" customHeight="false" outlineLevel="0" collapsed="false">
      <c r="A5797" s="0" t="s">
        <v>3461</v>
      </c>
      <c r="B5797" s="0" t="s">
        <v>290</v>
      </c>
      <c r="C5797" s="0" t="s">
        <v>325</v>
      </c>
      <c r="D5797" s="0" t="n">
        <v>20180726</v>
      </c>
      <c r="E5797" s="0" t="s">
        <v>3637</v>
      </c>
      <c r="F5797" s="0" t="n">
        <v>25000</v>
      </c>
      <c r="G5797" s="0" t="n">
        <v>96.044</v>
      </c>
      <c r="H5797" s="0" t="n">
        <v>4.664272</v>
      </c>
      <c r="J5797" s="224" t="n">
        <f aca="false">ROUND(D5797/10000,0)</f>
        <v>2018</v>
      </c>
      <c r="K5797" s="224" t="n">
        <f aca="false">ROUND((D5797-J5797*10000)/100,0)</f>
        <v>7</v>
      </c>
      <c r="L5797" s="224" t="n">
        <f aca="false">D5797-J5797*10000-K5797*100</f>
        <v>26</v>
      </c>
      <c r="M5797" s="325" t="n">
        <f aca="false">DATE(J5797,K5797,L5797)</f>
        <v>43307</v>
      </c>
      <c r="N5797" s="222" t="n">
        <f aca="false">M5797+E5797</f>
        <v>43307.6200347222</v>
      </c>
      <c r="O5797" s="0" t="n">
        <v>96.044</v>
      </c>
      <c r="P5797" s="0" t="n">
        <v>4.664272</v>
      </c>
      <c r="Q5797" s="0" t="s">
        <v>290</v>
      </c>
    </row>
    <row r="5798" customFormat="false" ht="15" hidden="false" customHeight="false" outlineLevel="0" collapsed="false">
      <c r="A5798" s="0" t="s">
        <v>3461</v>
      </c>
      <c r="B5798" s="0" t="s">
        <v>290</v>
      </c>
      <c r="C5798" s="0" t="s">
        <v>325</v>
      </c>
      <c r="D5798" s="0" t="n">
        <v>20180726</v>
      </c>
      <c r="E5798" s="0" t="s">
        <v>3637</v>
      </c>
      <c r="F5798" s="0" t="n">
        <v>25000</v>
      </c>
      <c r="G5798" s="0" t="n">
        <v>97.964</v>
      </c>
      <c r="H5798" s="0" t="n">
        <v>4.41136</v>
      </c>
      <c r="J5798" s="224" t="n">
        <f aca="false">ROUND(D5798/10000,0)</f>
        <v>2018</v>
      </c>
      <c r="K5798" s="224" t="n">
        <f aca="false">ROUND((D5798-J5798*10000)/100,0)</f>
        <v>7</v>
      </c>
      <c r="L5798" s="224" t="n">
        <f aca="false">D5798-J5798*10000-K5798*100</f>
        <v>26</v>
      </c>
      <c r="M5798" s="325" t="n">
        <f aca="false">DATE(J5798,K5798,L5798)</f>
        <v>43307</v>
      </c>
      <c r="N5798" s="222" t="n">
        <f aca="false">M5798+E5798</f>
        <v>43307.6200347222</v>
      </c>
      <c r="O5798" s="0" t="n">
        <v>97.964</v>
      </c>
      <c r="P5798" s="0" t="n">
        <v>4.41136</v>
      </c>
      <c r="Q5798" s="0" t="s">
        <v>290</v>
      </c>
    </row>
    <row r="5799" customFormat="false" ht="15" hidden="false" customHeight="false" outlineLevel="0" collapsed="false">
      <c r="A5799" s="0" t="s">
        <v>3461</v>
      </c>
      <c r="B5799" s="0" t="s">
        <v>290</v>
      </c>
      <c r="C5799" s="0" t="s">
        <v>325</v>
      </c>
      <c r="D5799" s="0" t="n">
        <v>20180726</v>
      </c>
      <c r="E5799" s="0" t="s">
        <v>3638</v>
      </c>
      <c r="F5799" s="0" t="n">
        <v>50000</v>
      </c>
      <c r="G5799" s="0" t="n">
        <v>96.05</v>
      </c>
      <c r="H5799" s="0" t="n">
        <v>4.663472</v>
      </c>
      <c r="J5799" s="224" t="n">
        <f aca="false">ROUND(D5799/10000,0)</f>
        <v>2018</v>
      </c>
      <c r="K5799" s="224" t="n">
        <f aca="false">ROUND((D5799-J5799*10000)/100,0)</f>
        <v>7</v>
      </c>
      <c r="L5799" s="224" t="n">
        <f aca="false">D5799-J5799*10000-K5799*100</f>
        <v>26</v>
      </c>
      <c r="M5799" s="325" t="n">
        <f aca="false">DATE(J5799,K5799,L5799)</f>
        <v>43307</v>
      </c>
      <c r="N5799" s="222" t="n">
        <f aca="false">M5799+E5799</f>
        <v>43307.6206597222</v>
      </c>
      <c r="O5799" s="0" t="n">
        <v>96.05</v>
      </c>
      <c r="P5799" s="0" t="n">
        <v>4.663472</v>
      </c>
      <c r="Q5799" s="0" t="s">
        <v>290</v>
      </c>
    </row>
    <row r="5800" customFormat="false" ht="15" hidden="false" customHeight="false" outlineLevel="0" collapsed="false">
      <c r="A5800" s="0" t="s">
        <v>3461</v>
      </c>
      <c r="B5800" s="0" t="s">
        <v>290</v>
      </c>
      <c r="C5800" s="0" t="s">
        <v>325</v>
      </c>
      <c r="D5800" s="0" t="n">
        <v>20180726</v>
      </c>
      <c r="E5800" s="0" t="s">
        <v>3639</v>
      </c>
      <c r="F5800" s="0" t="n">
        <v>50000</v>
      </c>
      <c r="G5800" s="0" t="n">
        <v>96.05</v>
      </c>
      <c r="H5800" s="0" t="n">
        <v>4.663472</v>
      </c>
      <c r="J5800" s="224" t="n">
        <f aca="false">ROUND(D5800/10000,0)</f>
        <v>2018</v>
      </c>
      <c r="K5800" s="224" t="n">
        <f aca="false">ROUND((D5800-J5800*10000)/100,0)</f>
        <v>7</v>
      </c>
      <c r="L5800" s="224" t="n">
        <f aca="false">D5800-J5800*10000-K5800*100</f>
        <v>26</v>
      </c>
      <c r="M5800" s="325" t="n">
        <f aca="false">DATE(J5800,K5800,L5800)</f>
        <v>43307</v>
      </c>
      <c r="N5800" s="222" t="n">
        <f aca="false">M5800+E5800</f>
        <v>43307.6206712963</v>
      </c>
      <c r="O5800" s="0" t="n">
        <v>96.05</v>
      </c>
      <c r="P5800" s="0" t="n">
        <v>4.663472</v>
      </c>
      <c r="Q5800" s="0" t="s">
        <v>290</v>
      </c>
    </row>
    <row r="5801" customFormat="false" ht="15" hidden="false" customHeight="false" outlineLevel="0" collapsed="false">
      <c r="A5801" s="0" t="s">
        <v>3461</v>
      </c>
      <c r="B5801" s="0" t="s">
        <v>290</v>
      </c>
      <c r="C5801" s="0" t="s">
        <v>325</v>
      </c>
      <c r="D5801" s="0" t="n">
        <v>20180726</v>
      </c>
      <c r="E5801" s="0" t="s">
        <v>3640</v>
      </c>
      <c r="F5801" s="0" t="n">
        <v>50000</v>
      </c>
      <c r="G5801" s="0" t="n">
        <v>96.05</v>
      </c>
      <c r="H5801" s="0" t="n">
        <v>4.663472</v>
      </c>
      <c r="J5801" s="224" t="n">
        <f aca="false">ROUND(D5801/10000,0)</f>
        <v>2018</v>
      </c>
      <c r="K5801" s="224" t="n">
        <f aca="false">ROUND((D5801-J5801*10000)/100,0)</f>
        <v>7</v>
      </c>
      <c r="L5801" s="224" t="n">
        <f aca="false">D5801-J5801*10000-K5801*100</f>
        <v>26</v>
      </c>
      <c r="M5801" s="325" t="n">
        <f aca="false">DATE(J5801,K5801,L5801)</f>
        <v>43307</v>
      </c>
      <c r="N5801" s="222" t="n">
        <f aca="false">M5801+E5801</f>
        <v>43307.6206828704</v>
      </c>
      <c r="O5801" s="0" t="n">
        <v>96.05</v>
      </c>
      <c r="P5801" s="0" t="n">
        <v>4.663472</v>
      </c>
      <c r="Q5801" s="0" t="s">
        <v>290</v>
      </c>
    </row>
    <row r="5802" customFormat="false" ht="15" hidden="false" customHeight="false" outlineLevel="0" collapsed="false">
      <c r="A5802" s="0" t="s">
        <v>3461</v>
      </c>
      <c r="B5802" s="0" t="s">
        <v>290</v>
      </c>
      <c r="C5802" s="0" t="s">
        <v>325</v>
      </c>
      <c r="D5802" s="0" t="n">
        <v>20180726</v>
      </c>
      <c r="E5802" s="0" t="s">
        <v>3640</v>
      </c>
      <c r="F5802" s="0" t="n">
        <v>50000</v>
      </c>
      <c r="G5802" s="0" t="n">
        <v>97.971</v>
      </c>
      <c r="H5802" s="0" t="n">
        <v>4.410448</v>
      </c>
      <c r="J5802" s="224" t="n">
        <f aca="false">ROUND(D5802/10000,0)</f>
        <v>2018</v>
      </c>
      <c r="K5802" s="224" t="n">
        <f aca="false">ROUND((D5802-J5802*10000)/100,0)</f>
        <v>7</v>
      </c>
      <c r="L5802" s="224" t="n">
        <f aca="false">D5802-J5802*10000-K5802*100</f>
        <v>26</v>
      </c>
      <c r="M5802" s="325" t="n">
        <f aca="false">DATE(J5802,K5802,L5802)</f>
        <v>43307</v>
      </c>
      <c r="N5802" s="222" t="n">
        <f aca="false">M5802+E5802</f>
        <v>43307.6206828704</v>
      </c>
      <c r="O5802" s="0" t="n">
        <v>97.971</v>
      </c>
      <c r="P5802" s="0" t="n">
        <v>4.410448</v>
      </c>
      <c r="Q5802" s="0" t="s">
        <v>290</v>
      </c>
    </row>
    <row r="5803" customFormat="false" ht="15" hidden="false" customHeight="false" outlineLevel="0" collapsed="false">
      <c r="A5803" s="0" t="s">
        <v>3461</v>
      </c>
      <c r="B5803" s="0" t="s">
        <v>290</v>
      </c>
      <c r="C5803" s="0" t="s">
        <v>325</v>
      </c>
      <c r="D5803" s="0" t="n">
        <v>20180726</v>
      </c>
      <c r="E5803" s="0" t="s">
        <v>3641</v>
      </c>
      <c r="F5803" s="0" t="n">
        <v>25000</v>
      </c>
      <c r="G5803" s="0" t="n">
        <v>97.558</v>
      </c>
      <c r="H5803" s="0" t="n">
        <v>4.464348</v>
      </c>
      <c r="J5803" s="224" t="n">
        <f aca="false">ROUND(D5803/10000,0)</f>
        <v>2018</v>
      </c>
      <c r="K5803" s="224" t="n">
        <f aca="false">ROUND((D5803-J5803*10000)/100,0)</f>
        <v>7</v>
      </c>
      <c r="L5803" s="224" t="n">
        <f aca="false">D5803-J5803*10000-K5803*100</f>
        <v>26</v>
      </c>
      <c r="M5803" s="325" t="n">
        <f aca="false">DATE(J5803,K5803,L5803)</f>
        <v>43307</v>
      </c>
      <c r="N5803" s="222" t="n">
        <f aca="false">M5803+E5803</f>
        <v>43307.6257986111</v>
      </c>
      <c r="O5803" s="0" t="n">
        <v>97.558</v>
      </c>
      <c r="P5803" s="0" t="n">
        <v>4.464348</v>
      </c>
      <c r="Q5803" s="0" t="s">
        <v>290</v>
      </c>
    </row>
    <row r="5804" customFormat="false" ht="15" hidden="false" customHeight="false" outlineLevel="0" collapsed="false">
      <c r="A5804" s="0" t="s">
        <v>3461</v>
      </c>
      <c r="B5804" s="0" t="s">
        <v>290</v>
      </c>
      <c r="C5804" s="0" t="s">
        <v>325</v>
      </c>
      <c r="D5804" s="0" t="n">
        <v>20180726</v>
      </c>
      <c r="E5804" s="0" t="s">
        <v>3641</v>
      </c>
      <c r="F5804" s="0" t="n">
        <v>25000</v>
      </c>
      <c r="G5804" s="0" t="n">
        <v>95.995</v>
      </c>
      <c r="H5804" s="0" t="n">
        <v>4.670805</v>
      </c>
      <c r="J5804" s="224" t="n">
        <f aca="false">ROUND(D5804/10000,0)</f>
        <v>2018</v>
      </c>
      <c r="K5804" s="224" t="n">
        <f aca="false">ROUND((D5804-J5804*10000)/100,0)</f>
        <v>7</v>
      </c>
      <c r="L5804" s="224" t="n">
        <f aca="false">D5804-J5804*10000-K5804*100</f>
        <v>26</v>
      </c>
      <c r="M5804" s="325" t="n">
        <f aca="false">DATE(J5804,K5804,L5804)</f>
        <v>43307</v>
      </c>
      <c r="N5804" s="222" t="n">
        <f aca="false">M5804+E5804</f>
        <v>43307.6257986111</v>
      </c>
      <c r="O5804" s="0" t="n">
        <v>95.995</v>
      </c>
      <c r="P5804" s="0" t="n">
        <v>4.670805</v>
      </c>
      <c r="Q5804" s="0" t="s">
        <v>290</v>
      </c>
    </row>
    <row r="5805" customFormat="false" ht="15" hidden="false" customHeight="false" outlineLevel="0" collapsed="false">
      <c r="A5805" s="0" t="s">
        <v>3461</v>
      </c>
      <c r="B5805" s="0" t="s">
        <v>290</v>
      </c>
      <c r="C5805" s="0" t="s">
        <v>325</v>
      </c>
      <c r="D5805" s="0" t="n">
        <v>20180726</v>
      </c>
      <c r="E5805" s="0" t="s">
        <v>3641</v>
      </c>
      <c r="F5805" s="0" t="n">
        <v>25000</v>
      </c>
      <c r="G5805" s="0" t="n">
        <v>96.045</v>
      </c>
      <c r="H5805" s="0" t="n">
        <v>4.664139</v>
      </c>
      <c r="J5805" s="224" t="n">
        <f aca="false">ROUND(D5805/10000,0)</f>
        <v>2018</v>
      </c>
      <c r="K5805" s="224" t="n">
        <f aca="false">ROUND((D5805-J5805*10000)/100,0)</f>
        <v>7</v>
      </c>
      <c r="L5805" s="224" t="n">
        <f aca="false">D5805-J5805*10000-K5805*100</f>
        <v>26</v>
      </c>
      <c r="M5805" s="325" t="n">
        <f aca="false">DATE(J5805,K5805,L5805)</f>
        <v>43307</v>
      </c>
      <c r="N5805" s="222" t="n">
        <f aca="false">M5805+E5805</f>
        <v>43307.6257986111</v>
      </c>
      <c r="O5805" s="0" t="n">
        <v>96.045</v>
      </c>
      <c r="P5805" s="0" t="n">
        <v>4.664139</v>
      </c>
      <c r="Q5805" s="0" t="s">
        <v>290</v>
      </c>
    </row>
    <row r="5806" customFormat="false" ht="15" hidden="false" customHeight="false" outlineLevel="0" collapsed="false">
      <c r="A5806" s="0" t="s">
        <v>3461</v>
      </c>
      <c r="B5806" s="0" t="s">
        <v>290</v>
      </c>
      <c r="C5806" s="0" t="s">
        <v>325</v>
      </c>
      <c r="D5806" s="0" t="n">
        <v>20180726</v>
      </c>
      <c r="E5806" s="0" t="s">
        <v>3642</v>
      </c>
      <c r="F5806" s="0" t="n">
        <v>20000</v>
      </c>
      <c r="G5806" s="0" t="n">
        <v>96.1</v>
      </c>
      <c r="H5806" s="0" t="n">
        <v>4.656811</v>
      </c>
      <c r="J5806" s="224" t="n">
        <f aca="false">ROUND(D5806/10000,0)</f>
        <v>2018</v>
      </c>
      <c r="K5806" s="224" t="n">
        <f aca="false">ROUND((D5806-J5806*10000)/100,0)</f>
        <v>7</v>
      </c>
      <c r="L5806" s="224" t="n">
        <f aca="false">D5806-J5806*10000-K5806*100</f>
        <v>26</v>
      </c>
      <c r="M5806" s="325" t="n">
        <f aca="false">DATE(J5806,K5806,L5806)</f>
        <v>43307</v>
      </c>
      <c r="N5806" s="222" t="n">
        <f aca="false">M5806+E5806</f>
        <v>43307.6490046296</v>
      </c>
      <c r="O5806" s="0" t="n">
        <v>96.1</v>
      </c>
      <c r="P5806" s="0" t="n">
        <v>4.656811</v>
      </c>
      <c r="Q5806" s="0" t="s">
        <v>290</v>
      </c>
    </row>
    <row r="5807" customFormat="false" ht="15" hidden="false" customHeight="false" outlineLevel="0" collapsed="false">
      <c r="A5807" s="0" t="s">
        <v>3461</v>
      </c>
      <c r="B5807" s="0" t="s">
        <v>290</v>
      </c>
      <c r="C5807" s="0" t="s">
        <v>325</v>
      </c>
      <c r="D5807" s="0" t="n">
        <v>20180726</v>
      </c>
      <c r="E5807" s="0" t="s">
        <v>3643</v>
      </c>
      <c r="F5807" s="0" t="n">
        <v>20000</v>
      </c>
      <c r="G5807" s="0" t="n">
        <v>96.1</v>
      </c>
      <c r="H5807" s="0" t="n">
        <v>4.656811</v>
      </c>
      <c r="J5807" s="224" t="n">
        <f aca="false">ROUND(D5807/10000,0)</f>
        <v>2018</v>
      </c>
      <c r="K5807" s="224" t="n">
        <f aca="false">ROUND((D5807-J5807*10000)/100,0)</f>
        <v>7</v>
      </c>
      <c r="L5807" s="224" t="n">
        <f aca="false">D5807-J5807*10000-K5807*100</f>
        <v>26</v>
      </c>
      <c r="M5807" s="325" t="n">
        <f aca="false">DATE(J5807,K5807,L5807)</f>
        <v>43307</v>
      </c>
      <c r="N5807" s="222" t="n">
        <f aca="false">M5807+E5807</f>
        <v>43307.6490277778</v>
      </c>
      <c r="O5807" s="0" t="n">
        <v>96.1</v>
      </c>
      <c r="P5807" s="0" t="n">
        <v>4.656811</v>
      </c>
      <c r="Q5807" s="0" t="s">
        <v>290</v>
      </c>
    </row>
    <row r="5808" customFormat="false" ht="15" hidden="false" customHeight="false" outlineLevel="0" collapsed="false">
      <c r="A5808" s="0" t="s">
        <v>3461</v>
      </c>
      <c r="B5808" s="0" t="s">
        <v>290</v>
      </c>
      <c r="C5808" s="0" t="s">
        <v>325</v>
      </c>
      <c r="D5808" s="0" t="n">
        <v>20180726</v>
      </c>
      <c r="E5808" s="0" t="s">
        <v>3643</v>
      </c>
      <c r="F5808" s="0" t="n">
        <v>20000</v>
      </c>
      <c r="G5808" s="0" t="n">
        <v>98.022</v>
      </c>
      <c r="H5808" s="0" t="n">
        <v>4.403811</v>
      </c>
      <c r="J5808" s="224" t="n">
        <f aca="false">ROUND(D5808/10000,0)</f>
        <v>2018</v>
      </c>
      <c r="K5808" s="224" t="n">
        <f aca="false">ROUND((D5808-J5808*10000)/100,0)</f>
        <v>7</v>
      </c>
      <c r="L5808" s="224" t="n">
        <f aca="false">D5808-J5808*10000-K5808*100</f>
        <v>26</v>
      </c>
      <c r="M5808" s="325" t="n">
        <f aca="false">DATE(J5808,K5808,L5808)</f>
        <v>43307</v>
      </c>
      <c r="N5808" s="222" t="n">
        <f aca="false">M5808+E5808</f>
        <v>43307.6490277778</v>
      </c>
      <c r="O5808" s="0" t="n">
        <v>98.022</v>
      </c>
      <c r="P5808" s="0" t="n">
        <v>4.403811</v>
      </c>
      <c r="Q5808" s="0" t="s">
        <v>290</v>
      </c>
    </row>
    <row r="5809" customFormat="false" ht="15" hidden="false" customHeight="false" outlineLevel="0" collapsed="false">
      <c r="A5809" s="0" t="s">
        <v>3461</v>
      </c>
      <c r="B5809" s="0" t="s">
        <v>290</v>
      </c>
      <c r="C5809" s="0" t="s">
        <v>325</v>
      </c>
      <c r="D5809" s="0" t="n">
        <v>20180726</v>
      </c>
      <c r="E5809" s="0" t="s">
        <v>3643</v>
      </c>
      <c r="F5809" s="0" t="n">
        <v>20000</v>
      </c>
      <c r="G5809" s="0" t="n">
        <v>96.1</v>
      </c>
      <c r="H5809" s="0" t="n">
        <v>4.656811</v>
      </c>
      <c r="J5809" s="224" t="n">
        <f aca="false">ROUND(D5809/10000,0)</f>
        <v>2018</v>
      </c>
      <c r="K5809" s="224" t="n">
        <f aca="false">ROUND((D5809-J5809*10000)/100,0)</f>
        <v>7</v>
      </c>
      <c r="L5809" s="224" t="n">
        <f aca="false">D5809-J5809*10000-K5809*100</f>
        <v>26</v>
      </c>
      <c r="M5809" s="325" t="n">
        <f aca="false">DATE(J5809,K5809,L5809)</f>
        <v>43307</v>
      </c>
      <c r="N5809" s="222" t="n">
        <f aca="false">M5809+E5809</f>
        <v>43307.6490277778</v>
      </c>
      <c r="O5809" s="0" t="n">
        <v>96.1</v>
      </c>
      <c r="P5809" s="0" t="n">
        <v>4.656811</v>
      </c>
      <c r="Q5809" s="0" t="s">
        <v>290</v>
      </c>
    </row>
    <row r="5810" customFormat="false" ht="15" hidden="false" customHeight="false" outlineLevel="0" collapsed="false">
      <c r="A5810" s="0" t="s">
        <v>3461</v>
      </c>
      <c r="B5810" s="0" t="s">
        <v>290</v>
      </c>
      <c r="C5810" s="0" t="s">
        <v>325</v>
      </c>
      <c r="D5810" s="0" t="n">
        <v>20180726</v>
      </c>
      <c r="E5810" s="0" t="s">
        <v>3644</v>
      </c>
      <c r="F5810" s="0" t="n">
        <v>30000</v>
      </c>
      <c r="G5810" s="0" t="n">
        <v>96.07</v>
      </c>
      <c r="H5810" s="0" t="n">
        <v>4.660807</v>
      </c>
      <c r="J5810" s="224" t="n">
        <f aca="false">ROUND(D5810/10000,0)</f>
        <v>2018</v>
      </c>
      <c r="K5810" s="224" t="n">
        <f aca="false">ROUND((D5810-J5810*10000)/100,0)</f>
        <v>7</v>
      </c>
      <c r="L5810" s="224" t="n">
        <f aca="false">D5810-J5810*10000-K5810*100</f>
        <v>26</v>
      </c>
      <c r="M5810" s="325" t="n">
        <f aca="false">DATE(J5810,K5810,L5810)</f>
        <v>43307</v>
      </c>
      <c r="N5810" s="222" t="n">
        <f aca="false">M5810+E5810</f>
        <v>43307.6508333333</v>
      </c>
      <c r="O5810" s="0" t="n">
        <v>96.07</v>
      </c>
      <c r="P5810" s="0" t="n">
        <v>4.660807</v>
      </c>
      <c r="Q5810" s="0" t="s">
        <v>290</v>
      </c>
    </row>
    <row r="5811" customFormat="false" ht="15" hidden="false" customHeight="false" outlineLevel="0" collapsed="false">
      <c r="A5811" s="0" t="s">
        <v>3461</v>
      </c>
      <c r="B5811" s="0" t="s">
        <v>290</v>
      </c>
      <c r="C5811" s="0" t="s">
        <v>325</v>
      </c>
      <c r="D5811" s="0" t="n">
        <v>20180726</v>
      </c>
      <c r="E5811" s="0" t="s">
        <v>3644</v>
      </c>
      <c r="F5811" s="0" t="n">
        <v>30000</v>
      </c>
      <c r="G5811" s="0" t="n">
        <v>97.619</v>
      </c>
      <c r="H5811" s="0" t="n">
        <v>4.45637</v>
      </c>
      <c r="J5811" s="224" t="n">
        <f aca="false">ROUND(D5811/10000,0)</f>
        <v>2018</v>
      </c>
      <c r="K5811" s="224" t="n">
        <f aca="false">ROUND((D5811-J5811*10000)/100,0)</f>
        <v>7</v>
      </c>
      <c r="L5811" s="224" t="n">
        <f aca="false">D5811-J5811*10000-K5811*100</f>
        <v>26</v>
      </c>
      <c r="M5811" s="325" t="n">
        <f aca="false">DATE(J5811,K5811,L5811)</f>
        <v>43307</v>
      </c>
      <c r="N5811" s="222" t="n">
        <f aca="false">M5811+E5811</f>
        <v>43307.6508333333</v>
      </c>
      <c r="O5811" s="0" t="n">
        <v>97.619</v>
      </c>
      <c r="P5811" s="0" t="n">
        <v>4.45637</v>
      </c>
      <c r="Q5811" s="0" t="s">
        <v>290</v>
      </c>
    </row>
    <row r="5812" customFormat="false" ht="15" hidden="false" customHeight="false" outlineLevel="0" collapsed="false">
      <c r="A5812" s="0" t="s">
        <v>3461</v>
      </c>
      <c r="B5812" s="0" t="s">
        <v>290</v>
      </c>
      <c r="C5812" s="0" t="s">
        <v>325</v>
      </c>
      <c r="D5812" s="0" t="n">
        <v>20180727</v>
      </c>
      <c r="E5812" s="0" t="s">
        <v>3645</v>
      </c>
      <c r="F5812" s="0" t="n">
        <v>5000000</v>
      </c>
      <c r="G5812" s="0" t="n">
        <v>95.957</v>
      </c>
      <c r="H5812" s="0" t="n">
        <v>4.676006</v>
      </c>
      <c r="J5812" s="224" t="n">
        <f aca="false">ROUND(D5812/10000,0)</f>
        <v>2018</v>
      </c>
      <c r="K5812" s="224" t="n">
        <f aca="false">ROUND((D5812-J5812*10000)/100,0)</f>
        <v>7</v>
      </c>
      <c r="L5812" s="224" t="n">
        <f aca="false">D5812-J5812*10000-K5812*100</f>
        <v>27</v>
      </c>
      <c r="M5812" s="325" t="n">
        <f aca="false">DATE(J5812,K5812,L5812)</f>
        <v>43308</v>
      </c>
      <c r="N5812" s="222" t="n">
        <f aca="false">M5812+E5812</f>
        <v>43308.4196296296</v>
      </c>
      <c r="O5812" s="0" t="n">
        <v>95.957</v>
      </c>
      <c r="P5812" s="0" t="n">
        <v>4.676006</v>
      </c>
      <c r="Q5812" s="0" t="s">
        <v>290</v>
      </c>
    </row>
    <row r="5813" customFormat="false" ht="15" hidden="false" customHeight="false" outlineLevel="0" collapsed="false">
      <c r="A5813" s="0" t="s">
        <v>3461</v>
      </c>
      <c r="B5813" s="0" t="s">
        <v>290</v>
      </c>
      <c r="C5813" s="0" t="s">
        <v>325</v>
      </c>
      <c r="D5813" s="0" t="n">
        <v>20180727</v>
      </c>
      <c r="E5813" s="0" t="s">
        <v>394</v>
      </c>
      <c r="F5813" s="0" t="n">
        <v>5000000</v>
      </c>
      <c r="G5813" s="0" t="n">
        <v>96.107</v>
      </c>
      <c r="H5813" s="0" t="n">
        <v>4.656006</v>
      </c>
      <c r="J5813" s="224" t="n">
        <f aca="false">ROUND(D5813/10000,0)</f>
        <v>2018</v>
      </c>
      <c r="K5813" s="224" t="n">
        <f aca="false">ROUND((D5813-J5813*10000)/100,0)</f>
        <v>7</v>
      </c>
      <c r="L5813" s="224" t="n">
        <f aca="false">D5813-J5813*10000-K5813*100</f>
        <v>27</v>
      </c>
      <c r="M5813" s="325" t="n">
        <f aca="false">DATE(J5813,K5813,L5813)</f>
        <v>43308</v>
      </c>
      <c r="N5813" s="222" t="n">
        <f aca="false">M5813+E5813</f>
        <v>43308.4206944444</v>
      </c>
      <c r="O5813" s="0" t="n">
        <v>96.107</v>
      </c>
      <c r="P5813" s="0" t="n">
        <v>4.656006</v>
      </c>
      <c r="Q5813" s="0" t="s">
        <v>290</v>
      </c>
    </row>
    <row r="5814" customFormat="false" ht="15" hidden="false" customHeight="false" outlineLevel="0" collapsed="false">
      <c r="A5814" s="0" t="s">
        <v>3461</v>
      </c>
      <c r="B5814" s="0" t="s">
        <v>290</v>
      </c>
      <c r="C5814" s="0" t="s">
        <v>325</v>
      </c>
      <c r="D5814" s="0" t="n">
        <v>20180727</v>
      </c>
      <c r="E5814" s="0" t="s">
        <v>3646</v>
      </c>
      <c r="F5814" s="0" t="n">
        <v>100000</v>
      </c>
      <c r="G5814" s="0" t="n">
        <v>96.33</v>
      </c>
      <c r="H5814" s="0" t="n">
        <v>4.626341</v>
      </c>
      <c r="J5814" s="224" t="n">
        <f aca="false">ROUND(D5814/10000,0)</f>
        <v>2018</v>
      </c>
      <c r="K5814" s="224" t="n">
        <f aca="false">ROUND((D5814-J5814*10000)/100,0)</f>
        <v>7</v>
      </c>
      <c r="L5814" s="224" t="n">
        <f aca="false">D5814-J5814*10000-K5814*100</f>
        <v>27</v>
      </c>
      <c r="M5814" s="325" t="n">
        <f aca="false">DATE(J5814,K5814,L5814)</f>
        <v>43308</v>
      </c>
      <c r="N5814" s="222" t="n">
        <f aca="false">M5814+E5814</f>
        <v>43308.4365856482</v>
      </c>
      <c r="O5814" s="0" t="n">
        <v>96.33</v>
      </c>
      <c r="P5814" s="0" t="n">
        <v>4.626341</v>
      </c>
      <c r="Q5814" s="0" t="s">
        <v>290</v>
      </c>
    </row>
    <row r="5815" customFormat="false" ht="15" hidden="false" customHeight="false" outlineLevel="0" collapsed="false">
      <c r="A5815" s="0" t="s">
        <v>3461</v>
      </c>
      <c r="B5815" s="0" t="s">
        <v>290</v>
      </c>
      <c r="C5815" s="0" t="s">
        <v>325</v>
      </c>
      <c r="D5815" s="0" t="n">
        <v>20180727</v>
      </c>
      <c r="E5815" s="0" t="s">
        <v>3646</v>
      </c>
      <c r="F5815" s="0" t="n">
        <v>100000</v>
      </c>
      <c r="G5815" s="0" t="n">
        <v>96.33</v>
      </c>
      <c r="H5815" s="0" t="n">
        <v>4.626341</v>
      </c>
      <c r="J5815" s="224" t="n">
        <f aca="false">ROUND(D5815/10000,0)</f>
        <v>2018</v>
      </c>
      <c r="K5815" s="224" t="n">
        <f aca="false">ROUND((D5815-J5815*10000)/100,0)</f>
        <v>7</v>
      </c>
      <c r="L5815" s="224" t="n">
        <f aca="false">D5815-J5815*10000-K5815*100</f>
        <v>27</v>
      </c>
      <c r="M5815" s="325" t="n">
        <f aca="false">DATE(J5815,K5815,L5815)</f>
        <v>43308</v>
      </c>
      <c r="N5815" s="222" t="n">
        <f aca="false">M5815+E5815</f>
        <v>43308.4365856482</v>
      </c>
      <c r="O5815" s="0" t="n">
        <v>96.33</v>
      </c>
      <c r="P5815" s="0" t="n">
        <v>4.626341</v>
      </c>
      <c r="Q5815" s="0" t="s">
        <v>290</v>
      </c>
    </row>
    <row r="5816" customFormat="false" ht="15" hidden="false" customHeight="false" outlineLevel="0" collapsed="false">
      <c r="A5816" s="0" t="s">
        <v>3461</v>
      </c>
      <c r="B5816" s="0" t="s">
        <v>290</v>
      </c>
      <c r="C5816" s="0" t="s">
        <v>325</v>
      </c>
      <c r="D5816" s="0" t="n">
        <v>20180727</v>
      </c>
      <c r="E5816" s="0" t="s">
        <v>3646</v>
      </c>
      <c r="F5816" s="0" t="n">
        <v>100000</v>
      </c>
      <c r="G5816" s="0" t="n">
        <v>96.33</v>
      </c>
      <c r="H5816" s="0" t="n">
        <v>4.626341</v>
      </c>
      <c r="J5816" s="224" t="n">
        <f aca="false">ROUND(D5816/10000,0)</f>
        <v>2018</v>
      </c>
      <c r="K5816" s="224" t="n">
        <f aca="false">ROUND((D5816-J5816*10000)/100,0)</f>
        <v>7</v>
      </c>
      <c r="L5816" s="224" t="n">
        <f aca="false">D5816-J5816*10000-K5816*100</f>
        <v>27</v>
      </c>
      <c r="M5816" s="325" t="n">
        <f aca="false">DATE(J5816,K5816,L5816)</f>
        <v>43308</v>
      </c>
      <c r="N5816" s="222" t="n">
        <f aca="false">M5816+E5816</f>
        <v>43308.4365856482</v>
      </c>
      <c r="O5816" s="0" t="n">
        <v>96.33</v>
      </c>
      <c r="P5816" s="0" t="n">
        <v>4.626341</v>
      </c>
      <c r="Q5816" s="0" t="s">
        <v>290</v>
      </c>
    </row>
    <row r="5817" customFormat="false" ht="15" hidden="false" customHeight="false" outlineLevel="0" collapsed="false">
      <c r="A5817" s="0" t="s">
        <v>3461</v>
      </c>
      <c r="B5817" s="0" t="s">
        <v>290</v>
      </c>
      <c r="C5817" s="0" t="s">
        <v>325</v>
      </c>
      <c r="D5817" s="0" t="n">
        <v>20180727</v>
      </c>
      <c r="E5817" s="0" t="s">
        <v>3647</v>
      </c>
      <c r="F5817" s="0" t="n">
        <v>100000</v>
      </c>
      <c r="G5817" s="0" t="n">
        <v>97.33</v>
      </c>
      <c r="H5817" s="0" t="n">
        <v>4.494308</v>
      </c>
      <c r="J5817" s="224" t="n">
        <f aca="false">ROUND(D5817/10000,0)</f>
        <v>2018</v>
      </c>
      <c r="K5817" s="224" t="n">
        <f aca="false">ROUND((D5817-J5817*10000)/100,0)</f>
        <v>7</v>
      </c>
      <c r="L5817" s="224" t="n">
        <f aca="false">D5817-J5817*10000-K5817*100</f>
        <v>27</v>
      </c>
      <c r="M5817" s="325" t="n">
        <f aca="false">DATE(J5817,K5817,L5817)</f>
        <v>43308</v>
      </c>
      <c r="N5817" s="222" t="n">
        <f aca="false">M5817+E5817</f>
        <v>43308.4365972222</v>
      </c>
      <c r="O5817" s="0" t="n">
        <v>97.33</v>
      </c>
      <c r="P5817" s="0" t="n">
        <v>4.494308</v>
      </c>
      <c r="Q5817" s="0" t="s">
        <v>290</v>
      </c>
    </row>
    <row r="5818" customFormat="false" ht="15" hidden="false" customHeight="false" outlineLevel="0" collapsed="false">
      <c r="A5818" s="0" t="s">
        <v>3461</v>
      </c>
      <c r="B5818" s="0" t="s">
        <v>290</v>
      </c>
      <c r="C5818" s="0" t="s">
        <v>325</v>
      </c>
      <c r="D5818" s="0" t="n">
        <v>20180727</v>
      </c>
      <c r="E5818" s="0" t="s">
        <v>3648</v>
      </c>
      <c r="F5818" s="0" t="n">
        <v>10000</v>
      </c>
      <c r="G5818" s="0" t="n">
        <v>96.5</v>
      </c>
      <c r="H5818" s="0" t="n">
        <v>4.603781</v>
      </c>
      <c r="J5818" s="224" t="n">
        <f aca="false">ROUND(D5818/10000,0)</f>
        <v>2018</v>
      </c>
      <c r="K5818" s="224" t="n">
        <f aca="false">ROUND((D5818-J5818*10000)/100,0)</f>
        <v>7</v>
      </c>
      <c r="L5818" s="224" t="n">
        <f aca="false">D5818-J5818*10000-K5818*100</f>
        <v>27</v>
      </c>
      <c r="M5818" s="325" t="n">
        <f aca="false">DATE(J5818,K5818,L5818)</f>
        <v>43308</v>
      </c>
      <c r="N5818" s="222" t="n">
        <f aca="false">M5818+E5818</f>
        <v>43308.4711458333</v>
      </c>
      <c r="O5818" s="0" t="n">
        <v>96.5</v>
      </c>
      <c r="P5818" s="0" t="n">
        <v>4.603781</v>
      </c>
      <c r="Q5818" s="0" t="s">
        <v>290</v>
      </c>
    </row>
    <row r="5819" customFormat="false" ht="15" hidden="false" customHeight="false" outlineLevel="0" collapsed="false">
      <c r="A5819" s="0" t="s">
        <v>3461</v>
      </c>
      <c r="B5819" s="0" t="s">
        <v>290</v>
      </c>
      <c r="C5819" s="0" t="s">
        <v>325</v>
      </c>
      <c r="D5819" s="0" t="n">
        <v>20180727</v>
      </c>
      <c r="E5819" s="0" t="s">
        <v>3648</v>
      </c>
      <c r="F5819" s="0" t="n">
        <v>10000</v>
      </c>
      <c r="G5819" s="0" t="n">
        <v>96.5</v>
      </c>
      <c r="H5819" s="0" t="n">
        <v>4.603781</v>
      </c>
      <c r="J5819" s="224" t="n">
        <f aca="false">ROUND(D5819/10000,0)</f>
        <v>2018</v>
      </c>
      <c r="K5819" s="224" t="n">
        <f aca="false">ROUND((D5819-J5819*10000)/100,0)</f>
        <v>7</v>
      </c>
      <c r="L5819" s="224" t="n">
        <f aca="false">D5819-J5819*10000-K5819*100</f>
        <v>27</v>
      </c>
      <c r="M5819" s="325" t="n">
        <f aca="false">DATE(J5819,K5819,L5819)</f>
        <v>43308</v>
      </c>
      <c r="N5819" s="222" t="n">
        <f aca="false">M5819+E5819</f>
        <v>43308.4711458333</v>
      </c>
      <c r="O5819" s="0" t="n">
        <v>96.5</v>
      </c>
      <c r="P5819" s="0" t="n">
        <v>4.603781</v>
      </c>
      <c r="Q5819" s="0" t="s">
        <v>290</v>
      </c>
    </row>
    <row r="5820" customFormat="false" ht="15" hidden="false" customHeight="false" outlineLevel="0" collapsed="false">
      <c r="A5820" s="0" t="s">
        <v>3461</v>
      </c>
      <c r="B5820" s="0" t="s">
        <v>290</v>
      </c>
      <c r="C5820" s="0" t="s">
        <v>325</v>
      </c>
      <c r="D5820" s="0" t="n">
        <v>20180727</v>
      </c>
      <c r="E5820" s="0" t="s">
        <v>3649</v>
      </c>
      <c r="F5820" s="0" t="n">
        <v>3000</v>
      </c>
      <c r="G5820" s="0" t="n">
        <v>96.036</v>
      </c>
      <c r="H5820" s="0" t="n">
        <v>4.665468</v>
      </c>
      <c r="J5820" s="224" t="n">
        <f aca="false">ROUND(D5820/10000,0)</f>
        <v>2018</v>
      </c>
      <c r="K5820" s="224" t="n">
        <f aca="false">ROUND((D5820-J5820*10000)/100,0)</f>
        <v>7</v>
      </c>
      <c r="L5820" s="224" t="n">
        <f aca="false">D5820-J5820*10000-K5820*100</f>
        <v>27</v>
      </c>
      <c r="M5820" s="325" t="n">
        <f aca="false">DATE(J5820,K5820,L5820)</f>
        <v>43308</v>
      </c>
      <c r="N5820" s="222" t="n">
        <f aca="false">M5820+E5820</f>
        <v>43308.5758912037</v>
      </c>
      <c r="O5820" s="0" t="n">
        <v>96.036</v>
      </c>
      <c r="P5820" s="0" t="n">
        <v>4.665468</v>
      </c>
      <c r="Q5820" s="0" t="s">
        <v>290</v>
      </c>
    </row>
    <row r="5821" customFormat="false" ht="15" hidden="false" customHeight="false" outlineLevel="0" collapsed="false">
      <c r="A5821" s="0" t="s">
        <v>3461</v>
      </c>
      <c r="B5821" s="0" t="s">
        <v>290</v>
      </c>
      <c r="C5821" s="0" t="s">
        <v>325</v>
      </c>
      <c r="D5821" s="0" t="n">
        <v>20180727</v>
      </c>
      <c r="E5821" s="0" t="s">
        <v>3650</v>
      </c>
      <c r="F5821" s="0" t="n">
        <v>30000</v>
      </c>
      <c r="G5821" s="0" t="n">
        <v>97.85</v>
      </c>
      <c r="H5821" s="0" t="n">
        <v>4.426285</v>
      </c>
      <c r="J5821" s="224" t="n">
        <f aca="false">ROUND(D5821/10000,0)</f>
        <v>2018</v>
      </c>
      <c r="K5821" s="224" t="n">
        <f aca="false">ROUND((D5821-J5821*10000)/100,0)</f>
        <v>7</v>
      </c>
      <c r="L5821" s="224" t="n">
        <f aca="false">D5821-J5821*10000-K5821*100</f>
        <v>27</v>
      </c>
      <c r="M5821" s="325" t="n">
        <f aca="false">DATE(J5821,K5821,L5821)</f>
        <v>43308</v>
      </c>
      <c r="N5821" s="222" t="n">
        <f aca="false">M5821+E5821</f>
        <v>43308.6597337963</v>
      </c>
      <c r="O5821" s="0" t="n">
        <v>97.85</v>
      </c>
      <c r="P5821" s="0" t="n">
        <v>4.426285</v>
      </c>
      <c r="Q5821" s="0" t="s">
        <v>290</v>
      </c>
    </row>
    <row r="5822" customFormat="false" ht="15" hidden="false" customHeight="false" outlineLevel="0" collapsed="false">
      <c r="A5822" s="0" t="s">
        <v>3461</v>
      </c>
      <c r="B5822" s="0" t="s">
        <v>290</v>
      </c>
      <c r="C5822" s="0" t="s">
        <v>325</v>
      </c>
      <c r="D5822" s="0" t="n">
        <v>20180727</v>
      </c>
      <c r="E5822" s="0" t="s">
        <v>3650</v>
      </c>
      <c r="F5822" s="0" t="n">
        <v>30000</v>
      </c>
      <c r="G5822" s="0" t="n">
        <v>96.35</v>
      </c>
      <c r="H5822" s="0" t="n">
        <v>4.623685</v>
      </c>
      <c r="J5822" s="224" t="n">
        <f aca="false">ROUND(D5822/10000,0)</f>
        <v>2018</v>
      </c>
      <c r="K5822" s="224" t="n">
        <f aca="false">ROUND((D5822-J5822*10000)/100,0)</f>
        <v>7</v>
      </c>
      <c r="L5822" s="224" t="n">
        <f aca="false">D5822-J5822*10000-K5822*100</f>
        <v>27</v>
      </c>
      <c r="M5822" s="325" t="n">
        <f aca="false">DATE(J5822,K5822,L5822)</f>
        <v>43308</v>
      </c>
      <c r="N5822" s="222" t="n">
        <f aca="false">M5822+E5822</f>
        <v>43308.6597337963</v>
      </c>
      <c r="O5822" s="0" t="n">
        <v>96.35</v>
      </c>
      <c r="P5822" s="0" t="n">
        <v>4.623685</v>
      </c>
      <c r="Q5822" s="0" t="s">
        <v>290</v>
      </c>
    </row>
    <row r="5823" customFormat="false" ht="15" hidden="false" customHeight="false" outlineLevel="0" collapsed="false">
      <c r="A5823" s="0" t="s">
        <v>3461</v>
      </c>
      <c r="B5823" s="0" t="s">
        <v>290</v>
      </c>
      <c r="C5823" s="0" t="s">
        <v>325</v>
      </c>
      <c r="D5823" s="0" t="n">
        <v>20180727</v>
      </c>
      <c r="E5823" s="0" t="s">
        <v>3651</v>
      </c>
      <c r="F5823" s="0" t="n">
        <v>100000</v>
      </c>
      <c r="G5823" s="0" t="n">
        <v>96.031</v>
      </c>
      <c r="J5823" s="224" t="n">
        <f aca="false">ROUND(D5823/10000,0)</f>
        <v>2018</v>
      </c>
      <c r="K5823" s="224" t="n">
        <f aca="false">ROUND((D5823-J5823*10000)/100,0)</f>
        <v>7</v>
      </c>
      <c r="L5823" s="224" t="n">
        <f aca="false">D5823-J5823*10000-K5823*100</f>
        <v>27</v>
      </c>
      <c r="M5823" s="325" t="n">
        <f aca="false">DATE(J5823,K5823,L5823)</f>
        <v>43308</v>
      </c>
      <c r="N5823" s="222" t="n">
        <f aca="false">M5823+E5823</f>
        <v>43308.660474537</v>
      </c>
      <c r="O5823" s="0" t="n">
        <v>96.031</v>
      </c>
      <c r="P5823" s="0" t="n">
        <v>4.623685</v>
      </c>
      <c r="Q5823" s="0" t="s">
        <v>290</v>
      </c>
    </row>
    <row r="5824" customFormat="false" ht="15" hidden="false" customHeight="false" outlineLevel="0" collapsed="false">
      <c r="A5824" s="0" t="s">
        <v>3461</v>
      </c>
      <c r="B5824" s="0" t="s">
        <v>290</v>
      </c>
      <c r="C5824" s="0" t="s">
        <v>325</v>
      </c>
      <c r="D5824" s="0" t="n">
        <v>20180727</v>
      </c>
      <c r="E5824" s="0" t="s">
        <v>3651</v>
      </c>
      <c r="F5824" s="0" t="n">
        <v>100000</v>
      </c>
      <c r="G5824" s="0" t="n">
        <v>96.031</v>
      </c>
      <c r="J5824" s="224" t="n">
        <f aca="false">ROUND(D5824/10000,0)</f>
        <v>2018</v>
      </c>
      <c r="K5824" s="224" t="n">
        <f aca="false">ROUND((D5824-J5824*10000)/100,0)</f>
        <v>7</v>
      </c>
      <c r="L5824" s="224" t="n">
        <f aca="false">D5824-J5824*10000-K5824*100</f>
        <v>27</v>
      </c>
      <c r="M5824" s="325" t="n">
        <f aca="false">DATE(J5824,K5824,L5824)</f>
        <v>43308</v>
      </c>
      <c r="N5824" s="222" t="n">
        <f aca="false">M5824+E5824</f>
        <v>43308.660474537</v>
      </c>
      <c r="O5824" s="0" t="n">
        <v>96.031</v>
      </c>
      <c r="P5824" s="0" t="n">
        <v>4.623685</v>
      </c>
      <c r="Q5824" s="0" t="s">
        <v>290</v>
      </c>
    </row>
    <row r="5825" customFormat="false" ht="15" hidden="false" customHeight="false" outlineLevel="0" collapsed="false">
      <c r="A5825" s="0" t="s">
        <v>3461</v>
      </c>
      <c r="B5825" s="0" t="s">
        <v>290</v>
      </c>
      <c r="C5825" s="0" t="s">
        <v>325</v>
      </c>
      <c r="D5825" s="0" t="n">
        <v>20180730</v>
      </c>
      <c r="E5825" s="0" t="s">
        <v>3652</v>
      </c>
      <c r="F5825" s="0" t="n">
        <v>15000</v>
      </c>
      <c r="G5825" s="0" t="n">
        <v>96.28</v>
      </c>
      <c r="H5825" s="0" t="n">
        <v>4.632985</v>
      </c>
      <c r="J5825" s="224" t="n">
        <f aca="false">ROUND(D5825/10000,0)</f>
        <v>2018</v>
      </c>
      <c r="K5825" s="224" t="n">
        <f aca="false">ROUND((D5825-J5825*10000)/100,0)</f>
        <v>7</v>
      </c>
      <c r="L5825" s="224" t="n">
        <f aca="false">D5825-J5825*10000-K5825*100</f>
        <v>30</v>
      </c>
      <c r="M5825" s="325" t="n">
        <f aca="false">DATE(J5825,K5825,L5825)</f>
        <v>43311</v>
      </c>
      <c r="N5825" s="222" t="n">
        <f aca="false">M5825+E5825</f>
        <v>43311.4227546296</v>
      </c>
      <c r="O5825" s="0" t="n">
        <v>96.28</v>
      </c>
      <c r="P5825" s="0" t="n">
        <v>4.632985</v>
      </c>
      <c r="Q5825" s="0" t="s">
        <v>290</v>
      </c>
    </row>
    <row r="5826" customFormat="false" ht="15" hidden="false" customHeight="false" outlineLevel="0" collapsed="false">
      <c r="A5826" s="0" t="s">
        <v>3461</v>
      </c>
      <c r="B5826" s="0" t="s">
        <v>290</v>
      </c>
      <c r="C5826" s="0" t="s">
        <v>325</v>
      </c>
      <c r="D5826" s="0" t="n">
        <v>20180730</v>
      </c>
      <c r="E5826" s="0" t="s">
        <v>3653</v>
      </c>
      <c r="F5826" s="0" t="n">
        <v>15000</v>
      </c>
      <c r="G5826" s="0" t="n">
        <v>96.28</v>
      </c>
      <c r="H5826" s="0" t="n">
        <v>4.632985</v>
      </c>
      <c r="J5826" s="224" t="n">
        <f aca="false">ROUND(D5826/10000,0)</f>
        <v>2018</v>
      </c>
      <c r="K5826" s="224" t="n">
        <f aca="false">ROUND((D5826-J5826*10000)/100,0)</f>
        <v>7</v>
      </c>
      <c r="L5826" s="224" t="n">
        <f aca="false">D5826-J5826*10000-K5826*100</f>
        <v>30</v>
      </c>
      <c r="M5826" s="325" t="n">
        <f aca="false">DATE(J5826,K5826,L5826)</f>
        <v>43311</v>
      </c>
      <c r="N5826" s="222" t="n">
        <f aca="false">M5826+E5826</f>
        <v>43311.4227662037</v>
      </c>
      <c r="O5826" s="0" t="n">
        <v>96.28</v>
      </c>
      <c r="P5826" s="0" t="n">
        <v>4.632985</v>
      </c>
      <c r="Q5826" s="0" t="s">
        <v>290</v>
      </c>
    </row>
    <row r="5827" customFormat="false" ht="15" hidden="false" customHeight="false" outlineLevel="0" collapsed="false">
      <c r="A5827" s="0" t="s">
        <v>3461</v>
      </c>
      <c r="B5827" s="0" t="s">
        <v>290</v>
      </c>
      <c r="C5827" s="0" t="s">
        <v>325</v>
      </c>
      <c r="D5827" s="0" t="n">
        <v>20180730</v>
      </c>
      <c r="E5827" s="0" t="s">
        <v>3654</v>
      </c>
      <c r="F5827" s="0" t="n">
        <v>15000</v>
      </c>
      <c r="G5827" s="0" t="n">
        <v>96.28</v>
      </c>
      <c r="H5827" s="0" t="n">
        <v>4.632985</v>
      </c>
      <c r="J5827" s="224" t="n">
        <f aca="false">ROUND(D5827/10000,0)</f>
        <v>2018</v>
      </c>
      <c r="K5827" s="224" t="n">
        <f aca="false">ROUND((D5827-J5827*10000)/100,0)</f>
        <v>7</v>
      </c>
      <c r="L5827" s="224" t="n">
        <f aca="false">D5827-J5827*10000-K5827*100</f>
        <v>30</v>
      </c>
      <c r="M5827" s="325" t="n">
        <f aca="false">DATE(J5827,K5827,L5827)</f>
        <v>43311</v>
      </c>
      <c r="N5827" s="222" t="n">
        <f aca="false">M5827+E5827</f>
        <v>43311.4230671296</v>
      </c>
      <c r="O5827" s="0" t="n">
        <v>96.28</v>
      </c>
      <c r="P5827" s="0" t="n">
        <v>4.632985</v>
      </c>
      <c r="Q5827" s="0" t="s">
        <v>290</v>
      </c>
    </row>
    <row r="5828" customFormat="false" ht="15" hidden="false" customHeight="false" outlineLevel="0" collapsed="false">
      <c r="A5828" s="0" t="s">
        <v>3461</v>
      </c>
      <c r="B5828" s="0" t="s">
        <v>290</v>
      </c>
      <c r="C5828" s="0" t="s">
        <v>325</v>
      </c>
      <c r="D5828" s="0" t="n">
        <v>20180730</v>
      </c>
      <c r="E5828" s="0" t="s">
        <v>3655</v>
      </c>
      <c r="F5828" s="0" t="n">
        <v>15000</v>
      </c>
      <c r="G5828" s="0" t="n">
        <v>96.32</v>
      </c>
      <c r="H5828" s="0" t="n">
        <v>4.62767</v>
      </c>
      <c r="J5828" s="224" t="n">
        <f aca="false">ROUND(D5828/10000,0)</f>
        <v>2018</v>
      </c>
      <c r="K5828" s="224" t="n">
        <f aca="false">ROUND((D5828-J5828*10000)/100,0)</f>
        <v>7</v>
      </c>
      <c r="L5828" s="224" t="n">
        <f aca="false">D5828-J5828*10000-K5828*100</f>
        <v>30</v>
      </c>
      <c r="M5828" s="325" t="n">
        <f aca="false">DATE(J5828,K5828,L5828)</f>
        <v>43311</v>
      </c>
      <c r="N5828" s="222" t="n">
        <f aca="false">M5828+E5828</f>
        <v>43311.4378587963</v>
      </c>
      <c r="O5828" s="0" t="n">
        <v>96.32</v>
      </c>
      <c r="P5828" s="0" t="n">
        <v>4.62767</v>
      </c>
      <c r="Q5828" s="0" t="s">
        <v>290</v>
      </c>
    </row>
    <row r="5829" customFormat="false" ht="15" hidden="false" customHeight="false" outlineLevel="0" collapsed="false">
      <c r="A5829" s="0" t="s">
        <v>3461</v>
      </c>
      <c r="B5829" s="0" t="s">
        <v>290</v>
      </c>
      <c r="C5829" s="0" t="s">
        <v>325</v>
      </c>
      <c r="D5829" s="0" t="n">
        <v>20180730</v>
      </c>
      <c r="E5829" s="0" t="s">
        <v>3655</v>
      </c>
      <c r="F5829" s="0" t="n">
        <v>15000</v>
      </c>
      <c r="G5829" s="0" t="n">
        <v>98.246</v>
      </c>
      <c r="H5829" s="0" t="n">
        <v>4.374769</v>
      </c>
      <c r="J5829" s="224" t="n">
        <f aca="false">ROUND(D5829/10000,0)</f>
        <v>2018</v>
      </c>
      <c r="K5829" s="224" t="n">
        <f aca="false">ROUND((D5829-J5829*10000)/100,0)</f>
        <v>7</v>
      </c>
      <c r="L5829" s="224" t="n">
        <f aca="false">D5829-J5829*10000-K5829*100</f>
        <v>30</v>
      </c>
      <c r="M5829" s="325" t="n">
        <f aca="false">DATE(J5829,K5829,L5829)</f>
        <v>43311</v>
      </c>
      <c r="N5829" s="222" t="n">
        <f aca="false">M5829+E5829</f>
        <v>43311.4378587963</v>
      </c>
      <c r="O5829" s="0" t="n">
        <v>98.246</v>
      </c>
      <c r="P5829" s="0" t="n">
        <v>4.374769</v>
      </c>
      <c r="Q5829" s="0" t="s">
        <v>290</v>
      </c>
    </row>
    <row r="5830" customFormat="false" ht="15" hidden="false" customHeight="false" outlineLevel="0" collapsed="false">
      <c r="A5830" s="0" t="s">
        <v>3461</v>
      </c>
      <c r="B5830" s="0" t="s">
        <v>290</v>
      </c>
      <c r="C5830" s="0" t="s">
        <v>325</v>
      </c>
      <c r="D5830" s="0" t="n">
        <v>20180730</v>
      </c>
      <c r="E5830" s="0" t="s">
        <v>3656</v>
      </c>
      <c r="F5830" s="0" t="n">
        <v>5000000</v>
      </c>
      <c r="G5830" s="0" t="n">
        <v>95.725</v>
      </c>
      <c r="H5830" s="0" t="n">
        <v>4.707012</v>
      </c>
      <c r="J5830" s="224" t="n">
        <f aca="false">ROUND(D5830/10000,0)</f>
        <v>2018</v>
      </c>
      <c r="K5830" s="224" t="n">
        <f aca="false">ROUND((D5830-J5830*10000)/100,0)</f>
        <v>7</v>
      </c>
      <c r="L5830" s="224" t="n">
        <f aca="false">D5830-J5830*10000-K5830*100</f>
        <v>30</v>
      </c>
      <c r="M5830" s="325" t="n">
        <f aca="false">DATE(J5830,K5830,L5830)</f>
        <v>43311</v>
      </c>
      <c r="N5830" s="222" t="n">
        <f aca="false">M5830+E5830</f>
        <v>43311.4667824074</v>
      </c>
      <c r="O5830" s="0" t="n">
        <v>95.725</v>
      </c>
      <c r="P5830" s="0" t="n">
        <v>4.707012</v>
      </c>
      <c r="Q5830" s="0" t="s">
        <v>290</v>
      </c>
    </row>
    <row r="5831" customFormat="false" ht="15" hidden="false" customHeight="false" outlineLevel="0" collapsed="false">
      <c r="A5831" s="0" t="s">
        <v>3461</v>
      </c>
      <c r="B5831" s="0" t="s">
        <v>290</v>
      </c>
      <c r="C5831" s="0" t="s">
        <v>325</v>
      </c>
      <c r="D5831" s="0" t="n">
        <v>20180730</v>
      </c>
      <c r="E5831" s="0" t="s">
        <v>3657</v>
      </c>
      <c r="F5831" s="0" t="n">
        <v>25000</v>
      </c>
      <c r="G5831" s="0" t="n">
        <v>96.047</v>
      </c>
      <c r="H5831" s="0" t="n">
        <v>4.664002</v>
      </c>
      <c r="J5831" s="224" t="n">
        <f aca="false">ROUND(D5831/10000,0)</f>
        <v>2018</v>
      </c>
      <c r="K5831" s="224" t="n">
        <f aca="false">ROUND((D5831-J5831*10000)/100,0)</f>
        <v>7</v>
      </c>
      <c r="L5831" s="224" t="n">
        <f aca="false">D5831-J5831*10000-K5831*100</f>
        <v>30</v>
      </c>
      <c r="M5831" s="325" t="n">
        <f aca="false">DATE(J5831,K5831,L5831)</f>
        <v>43311</v>
      </c>
      <c r="N5831" s="222" t="n">
        <f aca="false">M5831+E5831</f>
        <v>43311.4749421296</v>
      </c>
      <c r="O5831" s="0" t="n">
        <v>96.047</v>
      </c>
      <c r="P5831" s="0" t="n">
        <v>4.664002</v>
      </c>
      <c r="Q5831" s="0" t="s">
        <v>290</v>
      </c>
    </row>
    <row r="5832" customFormat="false" ht="15" hidden="false" customHeight="false" outlineLevel="0" collapsed="false">
      <c r="A5832" s="0" t="s">
        <v>3461</v>
      </c>
      <c r="B5832" s="0" t="s">
        <v>290</v>
      </c>
      <c r="C5832" s="0" t="s">
        <v>325</v>
      </c>
      <c r="D5832" s="0" t="n">
        <v>20180730</v>
      </c>
      <c r="E5832" s="0" t="s">
        <v>3658</v>
      </c>
      <c r="F5832" s="0" t="n">
        <v>10000</v>
      </c>
      <c r="G5832" s="0" t="n">
        <v>96.521</v>
      </c>
      <c r="H5832" s="0" t="n">
        <v>4.600998</v>
      </c>
      <c r="J5832" s="224" t="n">
        <f aca="false">ROUND(D5832/10000,0)</f>
        <v>2018</v>
      </c>
      <c r="K5832" s="224" t="n">
        <f aca="false">ROUND((D5832-J5832*10000)/100,0)</f>
        <v>7</v>
      </c>
      <c r="L5832" s="224" t="n">
        <f aca="false">D5832-J5832*10000-K5832*100</f>
        <v>30</v>
      </c>
      <c r="M5832" s="325" t="n">
        <f aca="false">DATE(J5832,K5832,L5832)</f>
        <v>43311</v>
      </c>
      <c r="N5832" s="222" t="n">
        <f aca="false">M5832+E5832</f>
        <v>43311.5060416667</v>
      </c>
      <c r="O5832" s="0" t="n">
        <v>96.521</v>
      </c>
      <c r="P5832" s="0" t="n">
        <v>4.600998</v>
      </c>
      <c r="Q5832" s="0" t="s">
        <v>290</v>
      </c>
    </row>
    <row r="5833" customFormat="false" ht="15" hidden="false" customHeight="false" outlineLevel="0" collapsed="false">
      <c r="A5833" s="0" t="s">
        <v>3461</v>
      </c>
      <c r="B5833" s="0" t="s">
        <v>290</v>
      </c>
      <c r="C5833" s="0" t="s">
        <v>325</v>
      </c>
      <c r="D5833" s="0" t="n">
        <v>20180730</v>
      </c>
      <c r="E5833" s="0" t="s">
        <v>3658</v>
      </c>
      <c r="F5833" s="0" t="n">
        <v>10000</v>
      </c>
      <c r="G5833" s="0" t="n">
        <v>97.964</v>
      </c>
      <c r="H5833" s="0" t="n">
        <v>4.411429</v>
      </c>
      <c r="J5833" s="224" t="n">
        <f aca="false">ROUND(D5833/10000,0)</f>
        <v>2018</v>
      </c>
      <c r="K5833" s="224" t="n">
        <f aca="false">ROUND((D5833-J5833*10000)/100,0)</f>
        <v>7</v>
      </c>
      <c r="L5833" s="224" t="n">
        <f aca="false">D5833-J5833*10000-K5833*100</f>
        <v>30</v>
      </c>
      <c r="M5833" s="325" t="n">
        <f aca="false">DATE(J5833,K5833,L5833)</f>
        <v>43311</v>
      </c>
      <c r="N5833" s="222" t="n">
        <f aca="false">M5833+E5833</f>
        <v>43311.5060416667</v>
      </c>
      <c r="O5833" s="0" t="n">
        <v>97.964</v>
      </c>
      <c r="P5833" s="0" t="n">
        <v>4.411429</v>
      </c>
      <c r="Q5833" s="0" t="s">
        <v>290</v>
      </c>
    </row>
    <row r="5834" customFormat="false" ht="15" hidden="false" customHeight="false" outlineLevel="0" collapsed="false">
      <c r="A5834" s="0" t="s">
        <v>3461</v>
      </c>
      <c r="B5834" s="0" t="s">
        <v>290</v>
      </c>
      <c r="C5834" s="0" t="s">
        <v>325</v>
      </c>
      <c r="D5834" s="0" t="n">
        <v>20180730</v>
      </c>
      <c r="E5834" s="0" t="s">
        <v>3658</v>
      </c>
      <c r="F5834" s="0" t="n">
        <v>10000</v>
      </c>
      <c r="G5834" s="0" t="n">
        <v>96.521</v>
      </c>
      <c r="H5834" s="0" t="n">
        <v>4.600998</v>
      </c>
      <c r="J5834" s="224" t="n">
        <f aca="false">ROUND(D5834/10000,0)</f>
        <v>2018</v>
      </c>
      <c r="K5834" s="224" t="n">
        <f aca="false">ROUND((D5834-J5834*10000)/100,0)</f>
        <v>7</v>
      </c>
      <c r="L5834" s="224" t="n">
        <f aca="false">D5834-J5834*10000-K5834*100</f>
        <v>30</v>
      </c>
      <c r="M5834" s="325" t="n">
        <f aca="false">DATE(J5834,K5834,L5834)</f>
        <v>43311</v>
      </c>
      <c r="N5834" s="222" t="n">
        <f aca="false">M5834+E5834</f>
        <v>43311.5060416667</v>
      </c>
      <c r="O5834" s="0" t="n">
        <v>96.521</v>
      </c>
      <c r="P5834" s="0" t="n">
        <v>4.600998</v>
      </c>
      <c r="Q5834" s="0" t="s">
        <v>290</v>
      </c>
    </row>
    <row r="5835" customFormat="false" ht="15" hidden="false" customHeight="false" outlineLevel="0" collapsed="false">
      <c r="A5835" s="0" t="s">
        <v>3461</v>
      </c>
      <c r="B5835" s="0" t="s">
        <v>290</v>
      </c>
      <c r="C5835" s="0" t="s">
        <v>325</v>
      </c>
      <c r="D5835" s="0" t="n">
        <v>20180730</v>
      </c>
      <c r="E5835" s="0" t="s">
        <v>3659</v>
      </c>
      <c r="F5835" s="0" t="n">
        <v>20000</v>
      </c>
      <c r="G5835" s="0" t="n">
        <v>96.246</v>
      </c>
      <c r="H5835" s="0" t="n">
        <v>4.637506</v>
      </c>
      <c r="J5835" s="224" t="n">
        <f aca="false">ROUND(D5835/10000,0)</f>
        <v>2018</v>
      </c>
      <c r="K5835" s="224" t="n">
        <f aca="false">ROUND((D5835-J5835*10000)/100,0)</f>
        <v>7</v>
      </c>
      <c r="L5835" s="224" t="n">
        <f aca="false">D5835-J5835*10000-K5835*100</f>
        <v>30</v>
      </c>
      <c r="M5835" s="325" t="n">
        <f aca="false">DATE(J5835,K5835,L5835)</f>
        <v>43311</v>
      </c>
      <c r="N5835" s="222" t="n">
        <f aca="false">M5835+E5835</f>
        <v>43311.5144560185</v>
      </c>
      <c r="O5835" s="0" t="n">
        <v>96.246</v>
      </c>
      <c r="P5835" s="0" t="n">
        <v>4.637506</v>
      </c>
      <c r="Q5835" s="0" t="s">
        <v>290</v>
      </c>
    </row>
    <row r="5836" customFormat="false" ht="15" hidden="false" customHeight="false" outlineLevel="0" collapsed="false">
      <c r="A5836" s="0" t="s">
        <v>3461</v>
      </c>
      <c r="B5836" s="0" t="s">
        <v>290</v>
      </c>
      <c r="C5836" s="0" t="s">
        <v>325</v>
      </c>
      <c r="D5836" s="0" t="n">
        <v>20180730</v>
      </c>
      <c r="E5836" s="0" t="s">
        <v>3659</v>
      </c>
      <c r="F5836" s="0" t="n">
        <v>20000</v>
      </c>
      <c r="G5836" s="0" t="n">
        <v>96.296</v>
      </c>
      <c r="H5836" s="0" t="n">
        <v>4.630859</v>
      </c>
      <c r="J5836" s="224" t="n">
        <f aca="false">ROUND(D5836/10000,0)</f>
        <v>2018</v>
      </c>
      <c r="K5836" s="224" t="n">
        <f aca="false">ROUND((D5836-J5836*10000)/100,0)</f>
        <v>7</v>
      </c>
      <c r="L5836" s="224" t="n">
        <f aca="false">D5836-J5836*10000-K5836*100</f>
        <v>30</v>
      </c>
      <c r="M5836" s="325" t="n">
        <f aca="false">DATE(J5836,K5836,L5836)</f>
        <v>43311</v>
      </c>
      <c r="N5836" s="222" t="n">
        <f aca="false">M5836+E5836</f>
        <v>43311.5144560185</v>
      </c>
      <c r="O5836" s="0" t="n">
        <v>96.296</v>
      </c>
      <c r="P5836" s="0" t="n">
        <v>4.630859</v>
      </c>
      <c r="Q5836" s="0" t="s">
        <v>290</v>
      </c>
    </row>
    <row r="5837" customFormat="false" ht="15" hidden="false" customHeight="false" outlineLevel="0" collapsed="false">
      <c r="A5837" s="0" t="s">
        <v>3461</v>
      </c>
      <c r="B5837" s="0" t="s">
        <v>290</v>
      </c>
      <c r="C5837" s="0" t="s">
        <v>325</v>
      </c>
      <c r="D5837" s="0" t="n">
        <v>20180730</v>
      </c>
      <c r="E5837" s="0" t="s">
        <v>3659</v>
      </c>
      <c r="F5837" s="0" t="n">
        <v>20000</v>
      </c>
      <c r="G5837" s="0" t="n">
        <v>97.891</v>
      </c>
      <c r="H5837" s="0" t="n">
        <v>4.42094</v>
      </c>
      <c r="J5837" s="224" t="n">
        <f aca="false">ROUND(D5837/10000,0)</f>
        <v>2018</v>
      </c>
      <c r="K5837" s="224" t="n">
        <f aca="false">ROUND((D5837-J5837*10000)/100,0)</f>
        <v>7</v>
      </c>
      <c r="L5837" s="224" t="n">
        <f aca="false">D5837-J5837*10000-K5837*100</f>
        <v>30</v>
      </c>
      <c r="M5837" s="325" t="n">
        <f aca="false">DATE(J5837,K5837,L5837)</f>
        <v>43311</v>
      </c>
      <c r="N5837" s="222" t="n">
        <f aca="false">M5837+E5837</f>
        <v>43311.5144560185</v>
      </c>
      <c r="O5837" s="0" t="n">
        <v>97.891</v>
      </c>
      <c r="P5837" s="0" t="n">
        <v>4.42094</v>
      </c>
      <c r="Q5837" s="0" t="s">
        <v>290</v>
      </c>
    </row>
    <row r="5838" customFormat="false" ht="15" hidden="false" customHeight="false" outlineLevel="0" collapsed="false">
      <c r="A5838" s="0" t="s">
        <v>3461</v>
      </c>
      <c r="B5838" s="0" t="s">
        <v>290</v>
      </c>
      <c r="C5838" s="0" t="s">
        <v>325</v>
      </c>
      <c r="D5838" s="0" t="n">
        <v>20180730</v>
      </c>
      <c r="E5838" s="0" t="s">
        <v>3660</v>
      </c>
      <c r="F5838" s="0" t="n">
        <v>125000</v>
      </c>
      <c r="G5838" s="0" t="n">
        <v>95.848</v>
      </c>
      <c r="H5838" s="0" t="n">
        <v>4.690562</v>
      </c>
      <c r="J5838" s="224" t="n">
        <f aca="false">ROUND(D5838/10000,0)</f>
        <v>2018</v>
      </c>
      <c r="K5838" s="224" t="n">
        <f aca="false">ROUND((D5838-J5838*10000)/100,0)</f>
        <v>7</v>
      </c>
      <c r="L5838" s="224" t="n">
        <f aca="false">D5838-J5838*10000-K5838*100</f>
        <v>30</v>
      </c>
      <c r="M5838" s="325" t="n">
        <f aca="false">DATE(J5838,K5838,L5838)</f>
        <v>43311</v>
      </c>
      <c r="N5838" s="222" t="n">
        <f aca="false">M5838+E5838</f>
        <v>43311.5186805556</v>
      </c>
      <c r="O5838" s="0" t="n">
        <v>95.848</v>
      </c>
      <c r="P5838" s="0" t="n">
        <v>4.690562</v>
      </c>
      <c r="Q5838" s="0" t="s">
        <v>290</v>
      </c>
    </row>
    <row r="5839" customFormat="false" ht="15" hidden="false" customHeight="false" outlineLevel="0" collapsed="false">
      <c r="A5839" s="0" t="s">
        <v>3461</v>
      </c>
      <c r="B5839" s="0" t="s">
        <v>290</v>
      </c>
      <c r="C5839" s="0" t="s">
        <v>325</v>
      </c>
      <c r="D5839" s="0" t="n">
        <v>20180730</v>
      </c>
      <c r="E5839" s="0" t="s">
        <v>3661</v>
      </c>
      <c r="F5839" s="0" t="n">
        <v>20000</v>
      </c>
      <c r="G5839" s="0" t="n">
        <v>96.544</v>
      </c>
      <c r="H5839" s="0" t="n">
        <v>4.59795</v>
      </c>
      <c r="J5839" s="224" t="n">
        <f aca="false">ROUND(D5839/10000,0)</f>
        <v>2018</v>
      </c>
      <c r="K5839" s="224" t="n">
        <f aca="false">ROUND((D5839-J5839*10000)/100,0)</f>
        <v>7</v>
      </c>
      <c r="L5839" s="224" t="n">
        <f aca="false">D5839-J5839*10000-K5839*100</f>
        <v>30</v>
      </c>
      <c r="M5839" s="325" t="n">
        <f aca="false">DATE(J5839,K5839,L5839)</f>
        <v>43311</v>
      </c>
      <c r="N5839" s="222" t="n">
        <f aca="false">M5839+E5839</f>
        <v>43311.5243981482</v>
      </c>
      <c r="O5839" s="0" t="n">
        <v>96.544</v>
      </c>
      <c r="P5839" s="0" t="n">
        <v>4.59795</v>
      </c>
      <c r="Q5839" s="0" t="s">
        <v>290</v>
      </c>
    </row>
    <row r="5840" customFormat="false" ht="15" hidden="false" customHeight="false" outlineLevel="0" collapsed="false">
      <c r="A5840" s="0" t="s">
        <v>3461</v>
      </c>
      <c r="B5840" s="0" t="s">
        <v>290</v>
      </c>
      <c r="C5840" s="0" t="s">
        <v>325</v>
      </c>
      <c r="D5840" s="0" t="n">
        <v>20180730</v>
      </c>
      <c r="E5840" s="0" t="s">
        <v>3661</v>
      </c>
      <c r="F5840" s="0" t="n">
        <v>20000</v>
      </c>
      <c r="G5840" s="0" t="n">
        <v>97.044</v>
      </c>
      <c r="H5840" s="0" t="n">
        <v>4.531905</v>
      </c>
      <c r="J5840" s="224" t="n">
        <f aca="false">ROUND(D5840/10000,0)</f>
        <v>2018</v>
      </c>
      <c r="K5840" s="224" t="n">
        <f aca="false">ROUND((D5840-J5840*10000)/100,0)</f>
        <v>7</v>
      </c>
      <c r="L5840" s="224" t="n">
        <f aca="false">D5840-J5840*10000-K5840*100</f>
        <v>30</v>
      </c>
      <c r="M5840" s="325" t="n">
        <f aca="false">DATE(J5840,K5840,L5840)</f>
        <v>43311</v>
      </c>
      <c r="N5840" s="222" t="n">
        <f aca="false">M5840+E5840</f>
        <v>43311.5243981482</v>
      </c>
      <c r="O5840" s="0" t="n">
        <v>97.044</v>
      </c>
      <c r="P5840" s="0" t="n">
        <v>4.531905</v>
      </c>
      <c r="Q5840" s="0" t="s">
        <v>290</v>
      </c>
    </row>
    <row r="5841" customFormat="false" ht="15" hidden="false" customHeight="false" outlineLevel="0" collapsed="false">
      <c r="A5841" s="0" t="s">
        <v>3461</v>
      </c>
      <c r="B5841" s="0" t="s">
        <v>290</v>
      </c>
      <c r="C5841" s="0" t="s">
        <v>325</v>
      </c>
      <c r="D5841" s="0" t="n">
        <v>20180730</v>
      </c>
      <c r="E5841" s="0" t="s">
        <v>3662</v>
      </c>
      <c r="F5841" s="0" t="n">
        <v>30000</v>
      </c>
      <c r="G5841" s="0" t="n">
        <v>95.89</v>
      </c>
      <c r="H5841" s="0" t="n">
        <v>4.684951</v>
      </c>
      <c r="J5841" s="224" t="n">
        <f aca="false">ROUND(D5841/10000,0)</f>
        <v>2018</v>
      </c>
      <c r="K5841" s="224" t="n">
        <f aca="false">ROUND((D5841-J5841*10000)/100,0)</f>
        <v>7</v>
      </c>
      <c r="L5841" s="224" t="n">
        <f aca="false">D5841-J5841*10000-K5841*100</f>
        <v>30</v>
      </c>
      <c r="M5841" s="325" t="n">
        <f aca="false">DATE(J5841,K5841,L5841)</f>
        <v>43311</v>
      </c>
      <c r="N5841" s="222" t="n">
        <f aca="false">M5841+E5841</f>
        <v>43311.5394097222</v>
      </c>
      <c r="O5841" s="0" t="n">
        <v>95.89</v>
      </c>
      <c r="P5841" s="0" t="n">
        <v>4.684951</v>
      </c>
      <c r="Q5841" s="0" t="s">
        <v>290</v>
      </c>
    </row>
    <row r="5842" customFormat="false" ht="15" hidden="false" customHeight="false" outlineLevel="0" collapsed="false">
      <c r="A5842" s="0" t="s">
        <v>3461</v>
      </c>
      <c r="B5842" s="0" t="s">
        <v>290</v>
      </c>
      <c r="C5842" s="0" t="s">
        <v>325</v>
      </c>
      <c r="D5842" s="0" t="n">
        <v>20180730</v>
      </c>
      <c r="E5842" s="0" t="s">
        <v>3662</v>
      </c>
      <c r="F5842" s="0" t="n">
        <v>30000</v>
      </c>
      <c r="G5842" s="0" t="n">
        <v>95.89</v>
      </c>
      <c r="H5842" s="0" t="n">
        <v>4.684951</v>
      </c>
      <c r="J5842" s="224" t="n">
        <f aca="false">ROUND(D5842/10000,0)</f>
        <v>2018</v>
      </c>
      <c r="K5842" s="224" t="n">
        <f aca="false">ROUND((D5842-J5842*10000)/100,0)</f>
        <v>7</v>
      </c>
      <c r="L5842" s="224" t="n">
        <f aca="false">D5842-J5842*10000-K5842*100</f>
        <v>30</v>
      </c>
      <c r="M5842" s="325" t="n">
        <f aca="false">DATE(J5842,K5842,L5842)</f>
        <v>43311</v>
      </c>
      <c r="N5842" s="222" t="n">
        <f aca="false">M5842+E5842</f>
        <v>43311.5394097222</v>
      </c>
      <c r="O5842" s="0" t="n">
        <v>95.89</v>
      </c>
      <c r="P5842" s="0" t="n">
        <v>4.684951</v>
      </c>
      <c r="Q5842" s="0" t="s">
        <v>290</v>
      </c>
    </row>
    <row r="5843" customFormat="false" ht="15" hidden="false" customHeight="false" outlineLevel="0" collapsed="false">
      <c r="A5843" s="0" t="s">
        <v>3461</v>
      </c>
      <c r="B5843" s="0" t="s">
        <v>290</v>
      </c>
      <c r="C5843" s="0" t="s">
        <v>325</v>
      </c>
      <c r="D5843" s="0" t="n">
        <v>20180730</v>
      </c>
      <c r="E5843" s="0" t="s">
        <v>3663</v>
      </c>
      <c r="F5843" s="0" t="n">
        <v>250000</v>
      </c>
      <c r="G5843" s="0" t="n">
        <v>95.972</v>
      </c>
      <c r="H5843" s="0" t="n">
        <v>4.674004</v>
      </c>
      <c r="J5843" s="224" t="n">
        <f aca="false">ROUND(D5843/10000,0)</f>
        <v>2018</v>
      </c>
      <c r="K5843" s="224" t="n">
        <f aca="false">ROUND((D5843-J5843*10000)/100,0)</f>
        <v>7</v>
      </c>
      <c r="L5843" s="224" t="n">
        <f aca="false">D5843-J5843*10000-K5843*100</f>
        <v>30</v>
      </c>
      <c r="M5843" s="325" t="n">
        <f aca="false">DATE(J5843,K5843,L5843)</f>
        <v>43311</v>
      </c>
      <c r="N5843" s="222" t="n">
        <f aca="false">M5843+E5843</f>
        <v>43311.5476736111</v>
      </c>
      <c r="O5843" s="0" t="n">
        <v>95.972</v>
      </c>
      <c r="P5843" s="0" t="n">
        <v>4.674004</v>
      </c>
      <c r="Q5843" s="0" t="s">
        <v>290</v>
      </c>
    </row>
    <row r="5844" customFormat="false" ht="15" hidden="false" customHeight="false" outlineLevel="0" collapsed="false">
      <c r="A5844" s="0" t="s">
        <v>3461</v>
      </c>
      <c r="B5844" s="0" t="s">
        <v>290</v>
      </c>
      <c r="C5844" s="0" t="s">
        <v>325</v>
      </c>
      <c r="D5844" s="0" t="n">
        <v>20180730</v>
      </c>
      <c r="E5844" s="0" t="s">
        <v>456</v>
      </c>
      <c r="F5844" s="0" t="n">
        <v>59000</v>
      </c>
      <c r="G5844" s="0" t="n">
        <v>96.031</v>
      </c>
      <c r="H5844" s="0" t="n">
        <v>4.666135</v>
      </c>
      <c r="J5844" s="224" t="n">
        <f aca="false">ROUND(D5844/10000,0)</f>
        <v>2018</v>
      </c>
      <c r="K5844" s="224" t="n">
        <f aca="false">ROUND((D5844-J5844*10000)/100,0)</f>
        <v>7</v>
      </c>
      <c r="L5844" s="224" t="n">
        <f aca="false">D5844-J5844*10000-K5844*100</f>
        <v>30</v>
      </c>
      <c r="M5844" s="325" t="n">
        <f aca="false">DATE(J5844,K5844,L5844)</f>
        <v>43311</v>
      </c>
      <c r="N5844" s="222" t="n">
        <f aca="false">M5844+E5844</f>
        <v>43311.5777777778</v>
      </c>
      <c r="O5844" s="0" t="n">
        <v>96.031</v>
      </c>
      <c r="P5844" s="0" t="n">
        <v>4.666135</v>
      </c>
      <c r="Q5844" s="0" t="s">
        <v>290</v>
      </c>
    </row>
    <row r="5845" customFormat="false" ht="15" hidden="false" customHeight="false" outlineLevel="0" collapsed="false">
      <c r="A5845" s="0" t="s">
        <v>3461</v>
      </c>
      <c r="B5845" s="0" t="s">
        <v>290</v>
      </c>
      <c r="C5845" s="0" t="s">
        <v>325</v>
      </c>
      <c r="D5845" s="0" t="n">
        <v>20180730</v>
      </c>
      <c r="E5845" s="0" t="s">
        <v>456</v>
      </c>
      <c r="F5845" s="0" t="n">
        <v>59000</v>
      </c>
      <c r="G5845" s="0" t="n">
        <v>96.031</v>
      </c>
      <c r="H5845" s="0" t="n">
        <v>4.666135</v>
      </c>
      <c r="J5845" s="224" t="n">
        <f aca="false">ROUND(D5845/10000,0)</f>
        <v>2018</v>
      </c>
      <c r="K5845" s="224" t="n">
        <f aca="false">ROUND((D5845-J5845*10000)/100,0)</f>
        <v>7</v>
      </c>
      <c r="L5845" s="224" t="n">
        <f aca="false">D5845-J5845*10000-K5845*100</f>
        <v>30</v>
      </c>
      <c r="M5845" s="325" t="n">
        <f aca="false">DATE(J5845,K5845,L5845)</f>
        <v>43311</v>
      </c>
      <c r="N5845" s="222" t="n">
        <f aca="false">M5845+E5845</f>
        <v>43311.5777777778</v>
      </c>
      <c r="O5845" s="0" t="n">
        <v>96.031</v>
      </c>
      <c r="P5845" s="0" t="n">
        <v>4.666135</v>
      </c>
      <c r="Q5845" s="0" t="s">
        <v>290</v>
      </c>
    </row>
    <row r="5846" customFormat="false" ht="15" hidden="false" customHeight="false" outlineLevel="0" collapsed="false">
      <c r="A5846" s="0" t="s">
        <v>3461</v>
      </c>
      <c r="B5846" s="0" t="s">
        <v>290</v>
      </c>
      <c r="C5846" s="0" t="s">
        <v>325</v>
      </c>
      <c r="D5846" s="0" t="n">
        <v>20180730</v>
      </c>
      <c r="E5846" s="0" t="s">
        <v>942</v>
      </c>
      <c r="F5846" s="0" t="n">
        <v>2400000</v>
      </c>
      <c r="G5846" s="0" t="n">
        <v>95.77</v>
      </c>
      <c r="H5846" s="0" t="n">
        <v>4.700991</v>
      </c>
      <c r="J5846" s="224" t="n">
        <f aca="false">ROUND(D5846/10000,0)</f>
        <v>2018</v>
      </c>
      <c r="K5846" s="224" t="n">
        <f aca="false">ROUND((D5846-J5846*10000)/100,0)</f>
        <v>7</v>
      </c>
      <c r="L5846" s="224" t="n">
        <f aca="false">D5846-J5846*10000-K5846*100</f>
        <v>30</v>
      </c>
      <c r="M5846" s="325" t="n">
        <f aca="false">DATE(J5846,K5846,L5846)</f>
        <v>43311</v>
      </c>
      <c r="N5846" s="222" t="n">
        <f aca="false">M5846+E5846</f>
        <v>43311.5785763889</v>
      </c>
      <c r="O5846" s="0" t="n">
        <v>95.77</v>
      </c>
      <c r="P5846" s="0" t="n">
        <v>4.700991</v>
      </c>
      <c r="Q5846" s="0" t="s">
        <v>290</v>
      </c>
    </row>
    <row r="5847" customFormat="false" ht="15" hidden="false" customHeight="false" outlineLevel="0" collapsed="false">
      <c r="A5847" s="0" t="s">
        <v>3461</v>
      </c>
      <c r="B5847" s="0" t="s">
        <v>290</v>
      </c>
      <c r="C5847" s="0" t="s">
        <v>325</v>
      </c>
      <c r="D5847" s="0" t="n">
        <v>20180730</v>
      </c>
      <c r="E5847" s="0" t="s">
        <v>942</v>
      </c>
      <c r="F5847" s="0" t="n">
        <v>2400000</v>
      </c>
      <c r="G5847" s="0" t="n">
        <v>95.755</v>
      </c>
      <c r="H5847" s="0" t="n">
        <v>4.702998</v>
      </c>
      <c r="J5847" s="224" t="n">
        <f aca="false">ROUND(D5847/10000,0)</f>
        <v>2018</v>
      </c>
      <c r="K5847" s="224" t="n">
        <f aca="false">ROUND((D5847-J5847*10000)/100,0)</f>
        <v>7</v>
      </c>
      <c r="L5847" s="224" t="n">
        <f aca="false">D5847-J5847*10000-K5847*100</f>
        <v>30</v>
      </c>
      <c r="M5847" s="325" t="n">
        <f aca="false">DATE(J5847,K5847,L5847)</f>
        <v>43311</v>
      </c>
      <c r="N5847" s="222" t="n">
        <f aca="false">M5847+E5847</f>
        <v>43311.5785763889</v>
      </c>
      <c r="O5847" s="0" t="n">
        <v>95.755</v>
      </c>
      <c r="P5847" s="0" t="n">
        <v>4.702998</v>
      </c>
      <c r="Q5847" s="0" t="s">
        <v>290</v>
      </c>
    </row>
    <row r="5848" customFormat="false" ht="15" hidden="false" customHeight="false" outlineLevel="0" collapsed="false">
      <c r="A5848" s="0" t="s">
        <v>3461</v>
      </c>
      <c r="B5848" s="0" t="s">
        <v>290</v>
      </c>
      <c r="C5848" s="0" t="s">
        <v>325</v>
      </c>
      <c r="D5848" s="0" t="n">
        <v>20180730</v>
      </c>
      <c r="E5848" s="0" t="s">
        <v>3664</v>
      </c>
      <c r="F5848" s="0" t="n">
        <v>3000000</v>
      </c>
      <c r="G5848" s="0" t="n">
        <v>96.002</v>
      </c>
      <c r="H5848" s="0" t="n">
        <v>4.670002</v>
      </c>
      <c r="J5848" s="224" t="n">
        <f aca="false">ROUND(D5848/10000,0)</f>
        <v>2018</v>
      </c>
      <c r="K5848" s="224" t="n">
        <f aca="false">ROUND((D5848-J5848*10000)/100,0)</f>
        <v>7</v>
      </c>
      <c r="L5848" s="224" t="n">
        <f aca="false">D5848-J5848*10000-K5848*100</f>
        <v>30</v>
      </c>
      <c r="M5848" s="325" t="n">
        <f aca="false">DATE(J5848,K5848,L5848)</f>
        <v>43311</v>
      </c>
      <c r="N5848" s="222" t="n">
        <f aca="false">M5848+E5848</f>
        <v>43311.5896064815</v>
      </c>
      <c r="O5848" s="0" t="n">
        <v>96.002</v>
      </c>
      <c r="P5848" s="0" t="n">
        <v>4.670002</v>
      </c>
      <c r="Q5848" s="0" t="s">
        <v>290</v>
      </c>
    </row>
    <row r="5849" customFormat="false" ht="15" hidden="false" customHeight="false" outlineLevel="0" collapsed="false">
      <c r="A5849" s="0" t="s">
        <v>3461</v>
      </c>
      <c r="B5849" s="0" t="s">
        <v>290</v>
      </c>
      <c r="C5849" s="0" t="s">
        <v>325</v>
      </c>
      <c r="D5849" s="0" t="n">
        <v>20180730</v>
      </c>
      <c r="E5849" s="0" t="s">
        <v>3665</v>
      </c>
      <c r="F5849" s="0" t="n">
        <v>50000</v>
      </c>
      <c r="G5849" s="0" t="n">
        <v>98.283</v>
      </c>
      <c r="H5849" s="0" t="n">
        <v>4.369968</v>
      </c>
      <c r="J5849" s="224" t="n">
        <f aca="false">ROUND(D5849/10000,0)</f>
        <v>2018</v>
      </c>
      <c r="K5849" s="224" t="n">
        <f aca="false">ROUND((D5849-J5849*10000)/100,0)</f>
        <v>7</v>
      </c>
      <c r="L5849" s="224" t="n">
        <f aca="false">D5849-J5849*10000-K5849*100</f>
        <v>30</v>
      </c>
      <c r="M5849" s="325" t="n">
        <f aca="false">DATE(J5849,K5849,L5849)</f>
        <v>43311</v>
      </c>
      <c r="N5849" s="222" t="n">
        <f aca="false">M5849+E5849</f>
        <v>43311.615787037</v>
      </c>
      <c r="O5849" s="0" t="n">
        <v>98.283</v>
      </c>
      <c r="P5849" s="0" t="n">
        <v>4.369968</v>
      </c>
      <c r="Q5849" s="0" t="s">
        <v>290</v>
      </c>
    </row>
    <row r="5850" customFormat="false" ht="15" hidden="false" customHeight="false" outlineLevel="0" collapsed="false">
      <c r="A5850" s="0" t="s">
        <v>3461</v>
      </c>
      <c r="B5850" s="0" t="s">
        <v>290</v>
      </c>
      <c r="C5850" s="0" t="s">
        <v>325</v>
      </c>
      <c r="D5850" s="0" t="n">
        <v>20180730</v>
      </c>
      <c r="E5850" s="0" t="s">
        <v>3665</v>
      </c>
      <c r="F5850" s="0" t="n">
        <v>50000</v>
      </c>
      <c r="G5850" s="0" t="n">
        <v>96.356</v>
      </c>
      <c r="H5850" s="0" t="n">
        <v>4.622888</v>
      </c>
      <c r="J5850" s="224" t="n">
        <f aca="false">ROUND(D5850/10000,0)</f>
        <v>2018</v>
      </c>
      <c r="K5850" s="224" t="n">
        <f aca="false">ROUND((D5850-J5850*10000)/100,0)</f>
        <v>7</v>
      </c>
      <c r="L5850" s="224" t="n">
        <f aca="false">D5850-J5850*10000-K5850*100</f>
        <v>30</v>
      </c>
      <c r="M5850" s="325" t="n">
        <f aca="false">DATE(J5850,K5850,L5850)</f>
        <v>43311</v>
      </c>
      <c r="N5850" s="222" t="n">
        <f aca="false">M5850+E5850</f>
        <v>43311.615787037</v>
      </c>
      <c r="O5850" s="0" t="n">
        <v>96.356</v>
      </c>
      <c r="P5850" s="0" t="n">
        <v>4.622888</v>
      </c>
      <c r="Q5850" s="0" t="s">
        <v>290</v>
      </c>
    </row>
    <row r="5851" customFormat="false" ht="15" hidden="false" customHeight="false" outlineLevel="0" collapsed="false">
      <c r="A5851" s="0" t="s">
        <v>3461</v>
      </c>
      <c r="B5851" s="0" t="s">
        <v>290</v>
      </c>
      <c r="C5851" s="0" t="s">
        <v>325</v>
      </c>
      <c r="D5851" s="0" t="n">
        <v>20180730</v>
      </c>
      <c r="E5851" s="0" t="s">
        <v>3666</v>
      </c>
      <c r="F5851" s="0" t="n">
        <v>15000</v>
      </c>
      <c r="G5851" s="0" t="n">
        <v>97.674</v>
      </c>
      <c r="H5851" s="0" t="n">
        <v>4.44926</v>
      </c>
      <c r="J5851" s="224" t="n">
        <f aca="false">ROUND(D5851/10000,0)</f>
        <v>2018</v>
      </c>
      <c r="K5851" s="224" t="n">
        <f aca="false">ROUND((D5851-J5851*10000)/100,0)</f>
        <v>7</v>
      </c>
      <c r="L5851" s="224" t="n">
        <f aca="false">D5851-J5851*10000-K5851*100</f>
        <v>30</v>
      </c>
      <c r="M5851" s="325" t="n">
        <f aca="false">DATE(J5851,K5851,L5851)</f>
        <v>43311</v>
      </c>
      <c r="N5851" s="222" t="n">
        <f aca="false">M5851+E5851</f>
        <v>43311.6615277778</v>
      </c>
      <c r="O5851" s="0" t="n">
        <v>97.674</v>
      </c>
      <c r="P5851" s="0" t="n">
        <v>4.44926</v>
      </c>
      <c r="Q5851" s="0" t="s">
        <v>290</v>
      </c>
    </row>
    <row r="5852" customFormat="false" ht="15" hidden="false" customHeight="false" outlineLevel="0" collapsed="false">
      <c r="A5852" s="0" t="s">
        <v>3461</v>
      </c>
      <c r="B5852" s="0" t="s">
        <v>290</v>
      </c>
      <c r="C5852" s="0" t="s">
        <v>325</v>
      </c>
      <c r="D5852" s="0" t="n">
        <v>20180731</v>
      </c>
      <c r="E5852" s="0" t="s">
        <v>3667</v>
      </c>
      <c r="F5852" s="0" t="n">
        <v>5000</v>
      </c>
      <c r="G5852" s="0" t="n">
        <v>97.879</v>
      </c>
      <c r="H5852" s="0" t="n">
        <v>4.422504</v>
      </c>
      <c r="J5852" s="224" t="n">
        <f aca="false">ROUND(D5852/10000,0)</f>
        <v>2018</v>
      </c>
      <c r="K5852" s="224" t="n">
        <f aca="false">ROUND((D5852-J5852*10000)/100,0)</f>
        <v>7</v>
      </c>
      <c r="L5852" s="224" t="n">
        <f aca="false">D5852-J5852*10000-K5852*100</f>
        <v>31</v>
      </c>
      <c r="M5852" s="325" t="n">
        <f aca="false">DATE(J5852,K5852,L5852)</f>
        <v>43312</v>
      </c>
      <c r="N5852" s="222" t="n">
        <f aca="false">M5852+E5852</f>
        <v>43312.3242476852</v>
      </c>
      <c r="O5852" s="0" t="n">
        <v>97.879</v>
      </c>
      <c r="P5852" s="0" t="n">
        <v>4.422504</v>
      </c>
      <c r="Q5852" s="0" t="s">
        <v>290</v>
      </c>
    </row>
    <row r="5853" customFormat="false" ht="15" hidden="false" customHeight="false" outlineLevel="0" collapsed="false">
      <c r="A5853" s="0" t="s">
        <v>3461</v>
      </c>
      <c r="B5853" s="0" t="s">
        <v>290</v>
      </c>
      <c r="C5853" s="0" t="s">
        <v>325</v>
      </c>
      <c r="D5853" s="0" t="n">
        <v>20180731</v>
      </c>
      <c r="E5853" s="0" t="s">
        <v>3668</v>
      </c>
      <c r="F5853" s="0" t="n">
        <v>10000</v>
      </c>
      <c r="G5853" s="0" t="n">
        <v>96.2432</v>
      </c>
      <c r="H5853" s="0" t="n">
        <v>4.638002</v>
      </c>
      <c r="J5853" s="224" t="n">
        <f aca="false">ROUND(D5853/10000,0)</f>
        <v>2018</v>
      </c>
      <c r="K5853" s="224" t="n">
        <f aca="false">ROUND((D5853-J5853*10000)/100,0)</f>
        <v>7</v>
      </c>
      <c r="L5853" s="224" t="n">
        <f aca="false">D5853-J5853*10000-K5853*100</f>
        <v>31</v>
      </c>
      <c r="M5853" s="325" t="n">
        <f aca="false">DATE(J5853,K5853,L5853)</f>
        <v>43312</v>
      </c>
      <c r="N5853" s="222" t="n">
        <f aca="false">M5853+E5853</f>
        <v>43312.4024537037</v>
      </c>
      <c r="O5853" s="0" t="n">
        <v>96.2432</v>
      </c>
      <c r="P5853" s="0" t="n">
        <v>4.638002</v>
      </c>
      <c r="Q5853" s="0" t="s">
        <v>290</v>
      </c>
    </row>
    <row r="5854" customFormat="false" ht="15" hidden="false" customHeight="false" outlineLevel="0" collapsed="false">
      <c r="A5854" s="0" t="s">
        <v>3461</v>
      </c>
      <c r="B5854" s="0" t="s">
        <v>290</v>
      </c>
      <c r="C5854" s="0" t="s">
        <v>325</v>
      </c>
      <c r="D5854" s="0" t="n">
        <v>20180731</v>
      </c>
      <c r="E5854" s="0" t="s">
        <v>3669</v>
      </c>
      <c r="F5854" s="0" t="n">
        <v>10000</v>
      </c>
      <c r="G5854" s="0" t="n">
        <v>96.2432</v>
      </c>
      <c r="H5854" s="0" t="n">
        <v>4.638002</v>
      </c>
      <c r="J5854" s="224" t="n">
        <f aca="false">ROUND(D5854/10000,0)</f>
        <v>2018</v>
      </c>
      <c r="K5854" s="224" t="n">
        <f aca="false">ROUND((D5854-J5854*10000)/100,0)</f>
        <v>7</v>
      </c>
      <c r="L5854" s="224" t="n">
        <f aca="false">D5854-J5854*10000-K5854*100</f>
        <v>31</v>
      </c>
      <c r="M5854" s="325" t="n">
        <f aca="false">DATE(J5854,K5854,L5854)</f>
        <v>43312</v>
      </c>
      <c r="N5854" s="222" t="n">
        <f aca="false">M5854+E5854</f>
        <v>43312.4028009259</v>
      </c>
      <c r="O5854" s="0" t="n">
        <v>96.2432</v>
      </c>
      <c r="P5854" s="0" t="n">
        <v>4.638002</v>
      </c>
      <c r="Q5854" s="0" t="s">
        <v>290</v>
      </c>
    </row>
    <row r="5855" customFormat="false" ht="15" hidden="false" customHeight="false" outlineLevel="0" collapsed="false">
      <c r="A5855" s="0" t="s">
        <v>3461</v>
      </c>
      <c r="B5855" s="0" t="s">
        <v>290</v>
      </c>
      <c r="C5855" s="0" t="s">
        <v>325</v>
      </c>
      <c r="D5855" s="0" t="n">
        <v>20180731</v>
      </c>
      <c r="E5855" s="0" t="s">
        <v>3670</v>
      </c>
      <c r="F5855" s="0" t="n">
        <v>25000</v>
      </c>
      <c r="G5855" s="0" t="n">
        <v>96.348</v>
      </c>
      <c r="H5855" s="0" t="n">
        <v>4.62407</v>
      </c>
      <c r="J5855" s="224" t="n">
        <f aca="false">ROUND(D5855/10000,0)</f>
        <v>2018</v>
      </c>
      <c r="K5855" s="224" t="n">
        <f aca="false">ROUND((D5855-J5855*10000)/100,0)</f>
        <v>7</v>
      </c>
      <c r="L5855" s="224" t="n">
        <f aca="false">D5855-J5855*10000-K5855*100</f>
        <v>31</v>
      </c>
      <c r="M5855" s="325" t="n">
        <f aca="false">DATE(J5855,K5855,L5855)</f>
        <v>43312</v>
      </c>
      <c r="N5855" s="222" t="n">
        <f aca="false">M5855+E5855</f>
        <v>43312.4421064815</v>
      </c>
      <c r="O5855" s="0" t="n">
        <v>96.348</v>
      </c>
      <c r="P5855" s="0" t="n">
        <v>4.62407</v>
      </c>
      <c r="Q5855" s="0" t="s">
        <v>290</v>
      </c>
    </row>
    <row r="5856" customFormat="false" ht="15" hidden="false" customHeight="false" outlineLevel="0" collapsed="false">
      <c r="A5856" s="0" t="s">
        <v>3461</v>
      </c>
      <c r="B5856" s="0" t="s">
        <v>290</v>
      </c>
      <c r="C5856" s="0" t="s">
        <v>325</v>
      </c>
      <c r="D5856" s="0" t="n">
        <v>20180731</v>
      </c>
      <c r="E5856" s="0" t="s">
        <v>3670</v>
      </c>
      <c r="F5856" s="0" t="n">
        <v>25000</v>
      </c>
      <c r="G5856" s="0" t="n">
        <v>98.348</v>
      </c>
      <c r="H5856" s="0" t="n">
        <v>4.361597</v>
      </c>
      <c r="J5856" s="224" t="n">
        <f aca="false">ROUND(D5856/10000,0)</f>
        <v>2018</v>
      </c>
      <c r="K5856" s="224" t="n">
        <f aca="false">ROUND((D5856-J5856*10000)/100,0)</f>
        <v>7</v>
      </c>
      <c r="L5856" s="224" t="n">
        <f aca="false">D5856-J5856*10000-K5856*100</f>
        <v>31</v>
      </c>
      <c r="M5856" s="325" t="n">
        <f aca="false">DATE(J5856,K5856,L5856)</f>
        <v>43312</v>
      </c>
      <c r="N5856" s="222" t="n">
        <f aca="false">M5856+E5856</f>
        <v>43312.4421064815</v>
      </c>
      <c r="O5856" s="0" t="n">
        <v>98.348</v>
      </c>
      <c r="P5856" s="0" t="n">
        <v>4.361597</v>
      </c>
      <c r="Q5856" s="0" t="s">
        <v>290</v>
      </c>
    </row>
    <row r="5857" customFormat="false" ht="15" hidden="false" customHeight="false" outlineLevel="0" collapsed="false">
      <c r="A5857" s="0" t="s">
        <v>3461</v>
      </c>
      <c r="B5857" s="0" t="s">
        <v>290</v>
      </c>
      <c r="C5857" s="0" t="s">
        <v>325</v>
      </c>
      <c r="D5857" s="0" t="n">
        <v>20180731</v>
      </c>
      <c r="E5857" s="0" t="s">
        <v>3671</v>
      </c>
      <c r="F5857" s="0" t="n">
        <v>50000</v>
      </c>
      <c r="G5857" s="0" t="n">
        <v>96.426</v>
      </c>
      <c r="H5857" s="0" t="n">
        <v>4.613713</v>
      </c>
      <c r="J5857" s="224" t="n">
        <f aca="false">ROUND(D5857/10000,0)</f>
        <v>2018</v>
      </c>
      <c r="K5857" s="224" t="n">
        <f aca="false">ROUND((D5857-J5857*10000)/100,0)</f>
        <v>7</v>
      </c>
      <c r="L5857" s="224" t="n">
        <f aca="false">D5857-J5857*10000-K5857*100</f>
        <v>31</v>
      </c>
      <c r="M5857" s="325" t="n">
        <f aca="false">DATE(J5857,K5857,L5857)</f>
        <v>43312</v>
      </c>
      <c r="N5857" s="222" t="n">
        <f aca="false">M5857+E5857</f>
        <v>43312.4559375</v>
      </c>
      <c r="O5857" s="0" t="n">
        <v>96.426</v>
      </c>
      <c r="P5857" s="0" t="n">
        <v>4.613713</v>
      </c>
      <c r="Q5857" s="0" t="s">
        <v>290</v>
      </c>
    </row>
    <row r="5858" customFormat="false" ht="15" hidden="false" customHeight="false" outlineLevel="0" collapsed="false">
      <c r="A5858" s="0" t="s">
        <v>3461</v>
      </c>
      <c r="B5858" s="0" t="s">
        <v>290</v>
      </c>
      <c r="C5858" s="0" t="s">
        <v>325</v>
      </c>
      <c r="D5858" s="0" t="n">
        <v>20180731</v>
      </c>
      <c r="E5858" s="0" t="s">
        <v>3671</v>
      </c>
      <c r="F5858" s="0" t="n">
        <v>50000</v>
      </c>
      <c r="G5858" s="0" t="n">
        <v>96.426</v>
      </c>
      <c r="H5858" s="0" t="n">
        <v>4.613713</v>
      </c>
      <c r="J5858" s="224" t="n">
        <f aca="false">ROUND(D5858/10000,0)</f>
        <v>2018</v>
      </c>
      <c r="K5858" s="224" t="n">
        <f aca="false">ROUND((D5858-J5858*10000)/100,0)</f>
        <v>7</v>
      </c>
      <c r="L5858" s="224" t="n">
        <f aca="false">D5858-J5858*10000-K5858*100</f>
        <v>31</v>
      </c>
      <c r="M5858" s="325" t="n">
        <f aca="false">DATE(J5858,K5858,L5858)</f>
        <v>43312</v>
      </c>
      <c r="N5858" s="222" t="n">
        <f aca="false">M5858+E5858</f>
        <v>43312.4559375</v>
      </c>
      <c r="O5858" s="0" t="n">
        <v>96.426</v>
      </c>
      <c r="P5858" s="0" t="n">
        <v>4.613713</v>
      </c>
      <c r="Q5858" s="0" t="s">
        <v>290</v>
      </c>
    </row>
    <row r="5859" customFormat="false" ht="15" hidden="false" customHeight="false" outlineLevel="0" collapsed="false">
      <c r="A5859" s="0" t="s">
        <v>3461</v>
      </c>
      <c r="B5859" s="0" t="s">
        <v>290</v>
      </c>
      <c r="C5859" s="0" t="s">
        <v>325</v>
      </c>
      <c r="D5859" s="0" t="n">
        <v>20180731</v>
      </c>
      <c r="E5859" s="0" t="s">
        <v>3672</v>
      </c>
      <c r="F5859" s="0" t="n">
        <v>30000</v>
      </c>
      <c r="G5859" s="0" t="n">
        <v>96.418</v>
      </c>
      <c r="H5859" s="0" t="n">
        <v>4.614775</v>
      </c>
      <c r="J5859" s="224" t="n">
        <f aca="false">ROUND(D5859/10000,0)</f>
        <v>2018</v>
      </c>
      <c r="K5859" s="224" t="n">
        <f aca="false">ROUND((D5859-J5859*10000)/100,0)</f>
        <v>7</v>
      </c>
      <c r="L5859" s="224" t="n">
        <f aca="false">D5859-J5859*10000-K5859*100</f>
        <v>31</v>
      </c>
      <c r="M5859" s="325" t="n">
        <f aca="false">DATE(J5859,K5859,L5859)</f>
        <v>43312</v>
      </c>
      <c r="N5859" s="222" t="n">
        <f aca="false">M5859+E5859</f>
        <v>43312.4561805556</v>
      </c>
      <c r="O5859" s="0" t="n">
        <v>96.418</v>
      </c>
      <c r="P5859" s="0" t="n">
        <v>4.614775</v>
      </c>
      <c r="Q5859" s="0" t="s">
        <v>290</v>
      </c>
    </row>
    <row r="5860" customFormat="false" ht="15" hidden="false" customHeight="false" outlineLevel="0" collapsed="false">
      <c r="A5860" s="0" t="s">
        <v>3461</v>
      </c>
      <c r="B5860" s="0" t="s">
        <v>290</v>
      </c>
      <c r="C5860" s="0" t="s">
        <v>325</v>
      </c>
      <c r="D5860" s="0" t="n">
        <v>20180731</v>
      </c>
      <c r="E5860" s="0" t="s">
        <v>3672</v>
      </c>
      <c r="F5860" s="0" t="n">
        <v>30000</v>
      </c>
      <c r="G5860" s="0" t="n">
        <v>96.368</v>
      </c>
      <c r="H5860" s="0" t="n">
        <v>4.621414</v>
      </c>
      <c r="J5860" s="224" t="n">
        <f aca="false">ROUND(D5860/10000,0)</f>
        <v>2018</v>
      </c>
      <c r="K5860" s="224" t="n">
        <f aca="false">ROUND((D5860-J5860*10000)/100,0)</f>
        <v>7</v>
      </c>
      <c r="L5860" s="224" t="n">
        <f aca="false">D5860-J5860*10000-K5860*100</f>
        <v>31</v>
      </c>
      <c r="M5860" s="325" t="n">
        <f aca="false">DATE(J5860,K5860,L5860)</f>
        <v>43312</v>
      </c>
      <c r="N5860" s="222" t="n">
        <f aca="false">M5860+E5860</f>
        <v>43312.4561805556</v>
      </c>
      <c r="O5860" s="0" t="n">
        <v>96.368</v>
      </c>
      <c r="P5860" s="0" t="n">
        <v>4.621414</v>
      </c>
      <c r="Q5860" s="0" t="s">
        <v>290</v>
      </c>
    </row>
    <row r="5861" customFormat="false" ht="15" hidden="false" customHeight="false" outlineLevel="0" collapsed="false">
      <c r="A5861" s="0" t="s">
        <v>3461</v>
      </c>
      <c r="B5861" s="0" t="s">
        <v>290</v>
      </c>
      <c r="C5861" s="0" t="s">
        <v>325</v>
      </c>
      <c r="D5861" s="0" t="n">
        <v>20180731</v>
      </c>
      <c r="E5861" s="0" t="s">
        <v>3672</v>
      </c>
      <c r="F5861" s="0" t="n">
        <v>30000</v>
      </c>
      <c r="G5861" s="0" t="n">
        <v>96.318</v>
      </c>
      <c r="H5861" s="0" t="n">
        <v>4.628057</v>
      </c>
      <c r="J5861" s="224" t="n">
        <f aca="false">ROUND(D5861/10000,0)</f>
        <v>2018</v>
      </c>
      <c r="K5861" s="224" t="n">
        <f aca="false">ROUND((D5861-J5861*10000)/100,0)</f>
        <v>7</v>
      </c>
      <c r="L5861" s="224" t="n">
        <f aca="false">D5861-J5861*10000-K5861*100</f>
        <v>31</v>
      </c>
      <c r="M5861" s="325" t="n">
        <f aca="false">DATE(J5861,K5861,L5861)</f>
        <v>43312</v>
      </c>
      <c r="N5861" s="222" t="n">
        <f aca="false">M5861+E5861</f>
        <v>43312.4561805556</v>
      </c>
      <c r="O5861" s="0" t="n">
        <v>96.318</v>
      </c>
      <c r="P5861" s="0" t="n">
        <v>4.628057</v>
      </c>
      <c r="Q5861" s="0" t="s">
        <v>290</v>
      </c>
    </row>
    <row r="5862" customFormat="false" ht="15" hidden="false" customHeight="false" outlineLevel="0" collapsed="false">
      <c r="A5862" s="0" t="s">
        <v>3461</v>
      </c>
      <c r="B5862" s="0" t="s">
        <v>290</v>
      </c>
      <c r="C5862" s="0" t="s">
        <v>325</v>
      </c>
      <c r="D5862" s="0" t="n">
        <v>20180731</v>
      </c>
      <c r="E5862" s="0" t="s">
        <v>3672</v>
      </c>
      <c r="F5862" s="0" t="n">
        <v>30000</v>
      </c>
      <c r="G5862" s="0" t="n">
        <v>97.418</v>
      </c>
      <c r="H5862" s="0" t="n">
        <v>4.482853</v>
      </c>
      <c r="J5862" s="224" t="n">
        <f aca="false">ROUND(D5862/10000,0)</f>
        <v>2018</v>
      </c>
      <c r="K5862" s="224" t="n">
        <f aca="false">ROUND((D5862-J5862*10000)/100,0)</f>
        <v>7</v>
      </c>
      <c r="L5862" s="224" t="n">
        <f aca="false">D5862-J5862*10000-K5862*100</f>
        <v>31</v>
      </c>
      <c r="M5862" s="325" t="n">
        <f aca="false">DATE(J5862,K5862,L5862)</f>
        <v>43312</v>
      </c>
      <c r="N5862" s="222" t="n">
        <f aca="false">M5862+E5862</f>
        <v>43312.4561805556</v>
      </c>
      <c r="O5862" s="0" t="n">
        <v>97.418</v>
      </c>
      <c r="P5862" s="0" t="n">
        <v>4.482853</v>
      </c>
      <c r="Q5862" s="0" t="s">
        <v>290</v>
      </c>
    </row>
    <row r="5863" customFormat="false" ht="15" hidden="false" customHeight="false" outlineLevel="0" collapsed="false">
      <c r="A5863" s="0" t="s">
        <v>3461</v>
      </c>
      <c r="B5863" s="0" t="s">
        <v>290</v>
      </c>
      <c r="C5863" s="0" t="s">
        <v>325</v>
      </c>
      <c r="D5863" s="0" t="n">
        <v>20180731</v>
      </c>
      <c r="E5863" s="0" t="s">
        <v>3673</v>
      </c>
      <c r="F5863" s="0" t="n">
        <v>50000</v>
      </c>
      <c r="G5863" s="0" t="n">
        <v>96.455</v>
      </c>
      <c r="H5863" s="0" t="n">
        <v>4.609865</v>
      </c>
      <c r="J5863" s="224" t="n">
        <f aca="false">ROUND(D5863/10000,0)</f>
        <v>2018</v>
      </c>
      <c r="K5863" s="224" t="n">
        <f aca="false">ROUND((D5863-J5863*10000)/100,0)</f>
        <v>7</v>
      </c>
      <c r="L5863" s="224" t="n">
        <f aca="false">D5863-J5863*10000-K5863*100</f>
        <v>31</v>
      </c>
      <c r="M5863" s="325" t="n">
        <f aca="false">DATE(J5863,K5863,L5863)</f>
        <v>43312</v>
      </c>
      <c r="N5863" s="222" t="n">
        <f aca="false">M5863+E5863</f>
        <v>43312.4861226852</v>
      </c>
      <c r="O5863" s="0" t="n">
        <v>96.455</v>
      </c>
      <c r="P5863" s="0" t="n">
        <v>4.609865</v>
      </c>
      <c r="Q5863" s="0" t="s">
        <v>290</v>
      </c>
    </row>
    <row r="5864" customFormat="false" ht="15" hidden="false" customHeight="false" outlineLevel="0" collapsed="false">
      <c r="A5864" s="0" t="s">
        <v>3461</v>
      </c>
      <c r="B5864" s="0" t="s">
        <v>290</v>
      </c>
      <c r="C5864" s="0" t="s">
        <v>325</v>
      </c>
      <c r="D5864" s="0" t="n">
        <v>20180731</v>
      </c>
      <c r="E5864" s="0" t="s">
        <v>3673</v>
      </c>
      <c r="F5864" s="0" t="n">
        <v>50000</v>
      </c>
      <c r="G5864" s="0" t="n">
        <v>98.378</v>
      </c>
      <c r="H5864" s="0" t="n">
        <v>4.357708</v>
      </c>
      <c r="J5864" s="224" t="n">
        <f aca="false">ROUND(D5864/10000,0)</f>
        <v>2018</v>
      </c>
      <c r="K5864" s="224" t="n">
        <f aca="false">ROUND((D5864-J5864*10000)/100,0)</f>
        <v>7</v>
      </c>
      <c r="L5864" s="224" t="n">
        <f aca="false">D5864-J5864*10000-K5864*100</f>
        <v>31</v>
      </c>
      <c r="M5864" s="325" t="n">
        <f aca="false">DATE(J5864,K5864,L5864)</f>
        <v>43312</v>
      </c>
      <c r="N5864" s="222" t="n">
        <f aca="false">M5864+E5864</f>
        <v>43312.4861226852</v>
      </c>
      <c r="O5864" s="0" t="n">
        <v>98.378</v>
      </c>
      <c r="P5864" s="0" t="n">
        <v>4.357708</v>
      </c>
      <c r="Q5864" s="0" t="s">
        <v>290</v>
      </c>
    </row>
    <row r="5865" customFormat="false" ht="15" hidden="false" customHeight="false" outlineLevel="0" collapsed="false">
      <c r="A5865" s="0" t="s">
        <v>3461</v>
      </c>
      <c r="B5865" s="0" t="s">
        <v>290</v>
      </c>
      <c r="C5865" s="0" t="s">
        <v>325</v>
      </c>
      <c r="D5865" s="0" t="n">
        <v>20180731</v>
      </c>
      <c r="E5865" s="0" t="s">
        <v>3674</v>
      </c>
      <c r="F5865" s="0" t="n">
        <v>3000</v>
      </c>
      <c r="G5865" s="0" t="n">
        <v>95.959</v>
      </c>
      <c r="H5865" s="0" t="n">
        <v>4.675872</v>
      </c>
      <c r="J5865" s="224" t="n">
        <f aca="false">ROUND(D5865/10000,0)</f>
        <v>2018</v>
      </c>
      <c r="K5865" s="224" t="n">
        <f aca="false">ROUND((D5865-J5865*10000)/100,0)</f>
        <v>7</v>
      </c>
      <c r="L5865" s="224" t="n">
        <f aca="false">D5865-J5865*10000-K5865*100</f>
        <v>31</v>
      </c>
      <c r="M5865" s="325" t="n">
        <f aca="false">DATE(J5865,K5865,L5865)</f>
        <v>43312</v>
      </c>
      <c r="N5865" s="222" t="n">
        <f aca="false">M5865+E5865</f>
        <v>43312.5454976852</v>
      </c>
      <c r="O5865" s="0" t="n">
        <v>95.959</v>
      </c>
      <c r="P5865" s="0" t="n">
        <v>4.675872</v>
      </c>
      <c r="Q5865" s="0" t="s">
        <v>290</v>
      </c>
    </row>
    <row r="5866" customFormat="false" ht="15" hidden="false" customHeight="false" outlineLevel="0" collapsed="false">
      <c r="A5866" s="0" t="s">
        <v>3461</v>
      </c>
      <c r="B5866" s="0" t="s">
        <v>290</v>
      </c>
      <c r="C5866" s="0" t="s">
        <v>325</v>
      </c>
      <c r="D5866" s="0" t="n">
        <v>20180731</v>
      </c>
      <c r="E5866" s="0" t="s">
        <v>3675</v>
      </c>
      <c r="F5866" s="0" t="n">
        <v>35000</v>
      </c>
      <c r="G5866" s="0" t="n">
        <v>96.35</v>
      </c>
      <c r="H5866" s="0" t="n">
        <v>4.623805</v>
      </c>
      <c r="J5866" s="224" t="n">
        <f aca="false">ROUND(D5866/10000,0)</f>
        <v>2018</v>
      </c>
      <c r="K5866" s="224" t="n">
        <f aca="false">ROUND((D5866-J5866*10000)/100,0)</f>
        <v>7</v>
      </c>
      <c r="L5866" s="224" t="n">
        <f aca="false">D5866-J5866*10000-K5866*100</f>
        <v>31</v>
      </c>
      <c r="M5866" s="325" t="n">
        <f aca="false">DATE(J5866,K5866,L5866)</f>
        <v>43312</v>
      </c>
      <c r="N5866" s="222" t="n">
        <f aca="false">M5866+E5866</f>
        <v>43312.6147106482</v>
      </c>
      <c r="O5866" s="0" t="n">
        <v>96.35</v>
      </c>
      <c r="P5866" s="0" t="n">
        <v>4.623805</v>
      </c>
      <c r="Q5866" s="0" t="s">
        <v>290</v>
      </c>
    </row>
    <row r="5867" customFormat="false" ht="15" hidden="false" customHeight="false" outlineLevel="0" collapsed="false">
      <c r="A5867" s="0" t="s">
        <v>3461</v>
      </c>
      <c r="B5867" s="0" t="s">
        <v>290</v>
      </c>
      <c r="C5867" s="0" t="s">
        <v>325</v>
      </c>
      <c r="D5867" s="0" t="n">
        <v>20180731</v>
      </c>
      <c r="E5867" s="0" t="s">
        <v>3675</v>
      </c>
      <c r="F5867" s="0" t="n">
        <v>35000</v>
      </c>
      <c r="G5867" s="0" t="n">
        <v>97.843</v>
      </c>
      <c r="H5867" s="0" t="n">
        <v>4.427271</v>
      </c>
      <c r="J5867" s="224" t="n">
        <f aca="false">ROUND(D5867/10000,0)</f>
        <v>2018</v>
      </c>
      <c r="K5867" s="224" t="n">
        <f aca="false">ROUND((D5867-J5867*10000)/100,0)</f>
        <v>7</v>
      </c>
      <c r="L5867" s="224" t="n">
        <f aca="false">D5867-J5867*10000-K5867*100</f>
        <v>31</v>
      </c>
      <c r="M5867" s="325" t="n">
        <f aca="false">DATE(J5867,K5867,L5867)</f>
        <v>43312</v>
      </c>
      <c r="N5867" s="222" t="n">
        <f aca="false">M5867+E5867</f>
        <v>43312.6147106482</v>
      </c>
      <c r="O5867" s="0" t="n">
        <v>97.843</v>
      </c>
      <c r="P5867" s="0" t="n">
        <v>4.427271</v>
      </c>
      <c r="Q5867" s="0" t="s">
        <v>290</v>
      </c>
    </row>
    <row r="5868" customFormat="false" ht="15" hidden="false" customHeight="false" outlineLevel="0" collapsed="false">
      <c r="A5868" s="0" t="s">
        <v>3461</v>
      </c>
      <c r="B5868" s="0" t="s">
        <v>290</v>
      </c>
      <c r="C5868" s="0" t="s">
        <v>325</v>
      </c>
      <c r="D5868" s="0" t="n">
        <v>20180731</v>
      </c>
      <c r="E5868" s="0" t="s">
        <v>3676</v>
      </c>
      <c r="F5868" s="0" t="n">
        <v>35000</v>
      </c>
      <c r="G5868" s="0" t="n">
        <v>96.35</v>
      </c>
      <c r="H5868" s="0" t="n">
        <v>4.623805</v>
      </c>
      <c r="J5868" s="224" t="n">
        <f aca="false">ROUND(D5868/10000,0)</f>
        <v>2018</v>
      </c>
      <c r="K5868" s="224" t="n">
        <f aca="false">ROUND((D5868-J5868*10000)/100,0)</f>
        <v>7</v>
      </c>
      <c r="L5868" s="224" t="n">
        <f aca="false">D5868-J5868*10000-K5868*100</f>
        <v>31</v>
      </c>
      <c r="M5868" s="325" t="n">
        <f aca="false">DATE(J5868,K5868,L5868)</f>
        <v>43312</v>
      </c>
      <c r="N5868" s="222" t="n">
        <f aca="false">M5868+E5868</f>
        <v>43312.6147337963</v>
      </c>
      <c r="O5868" s="0" t="n">
        <v>96.35</v>
      </c>
      <c r="P5868" s="0" t="n">
        <v>4.623805</v>
      </c>
      <c r="Q5868" s="0" t="s">
        <v>290</v>
      </c>
    </row>
    <row r="5869" customFormat="false" ht="15" hidden="false" customHeight="false" outlineLevel="0" collapsed="false">
      <c r="A5869" s="0" t="s">
        <v>3461</v>
      </c>
      <c r="B5869" s="0" t="s">
        <v>290</v>
      </c>
      <c r="C5869" s="0" t="s">
        <v>325</v>
      </c>
      <c r="D5869" s="0" t="n">
        <v>20180731</v>
      </c>
      <c r="E5869" s="0" t="s">
        <v>3677</v>
      </c>
      <c r="F5869" s="0" t="n">
        <v>40000</v>
      </c>
      <c r="G5869" s="0" t="n">
        <v>96.325</v>
      </c>
      <c r="H5869" s="0" t="n">
        <v>4.627126</v>
      </c>
      <c r="J5869" s="224" t="n">
        <f aca="false">ROUND(D5869/10000,0)</f>
        <v>2018</v>
      </c>
      <c r="K5869" s="224" t="n">
        <f aca="false">ROUND((D5869-J5869*10000)/100,0)</f>
        <v>7</v>
      </c>
      <c r="L5869" s="224" t="n">
        <f aca="false">D5869-J5869*10000-K5869*100</f>
        <v>31</v>
      </c>
      <c r="M5869" s="325" t="n">
        <f aca="false">DATE(J5869,K5869,L5869)</f>
        <v>43312</v>
      </c>
      <c r="N5869" s="222" t="n">
        <f aca="false">M5869+E5869</f>
        <v>43312.6170486111</v>
      </c>
      <c r="O5869" s="0" t="n">
        <v>96.325</v>
      </c>
      <c r="P5869" s="0" t="n">
        <v>4.627126</v>
      </c>
      <c r="Q5869" s="0" t="s">
        <v>290</v>
      </c>
    </row>
    <row r="5870" customFormat="false" ht="15" hidden="false" customHeight="false" outlineLevel="0" collapsed="false">
      <c r="A5870" s="0" t="s">
        <v>3461</v>
      </c>
      <c r="B5870" s="0" t="s">
        <v>290</v>
      </c>
      <c r="C5870" s="0" t="s">
        <v>325</v>
      </c>
      <c r="D5870" s="0" t="n">
        <v>20180731</v>
      </c>
      <c r="E5870" s="0" t="s">
        <v>3678</v>
      </c>
      <c r="F5870" s="0" t="n">
        <v>40000</v>
      </c>
      <c r="G5870" s="0" t="n">
        <v>96.568</v>
      </c>
      <c r="H5870" s="0" t="n">
        <v>4.594884</v>
      </c>
      <c r="J5870" s="224" t="n">
        <f aca="false">ROUND(D5870/10000,0)</f>
        <v>2018</v>
      </c>
      <c r="K5870" s="224" t="n">
        <f aca="false">ROUND((D5870-J5870*10000)/100,0)</f>
        <v>7</v>
      </c>
      <c r="L5870" s="224" t="n">
        <f aca="false">D5870-J5870*10000-K5870*100</f>
        <v>31</v>
      </c>
      <c r="M5870" s="325" t="n">
        <f aca="false">DATE(J5870,K5870,L5870)</f>
        <v>43312</v>
      </c>
      <c r="N5870" s="222" t="n">
        <f aca="false">M5870+E5870</f>
        <v>43312.6173148148</v>
      </c>
      <c r="O5870" s="0" t="n">
        <v>96.568</v>
      </c>
      <c r="P5870" s="0" t="n">
        <v>4.594884</v>
      </c>
      <c r="Q5870" s="0" t="s">
        <v>290</v>
      </c>
    </row>
    <row r="5871" customFormat="false" ht="15" hidden="false" customHeight="false" outlineLevel="0" collapsed="false">
      <c r="A5871" s="0" t="s">
        <v>3461</v>
      </c>
      <c r="B5871" s="0" t="s">
        <v>290</v>
      </c>
      <c r="C5871" s="0" t="s">
        <v>325</v>
      </c>
      <c r="D5871" s="0" t="n">
        <v>20180731</v>
      </c>
      <c r="E5871" s="0" t="s">
        <v>3678</v>
      </c>
      <c r="F5871" s="0" t="n">
        <v>40000</v>
      </c>
      <c r="G5871" s="0" t="n">
        <v>97.292</v>
      </c>
      <c r="H5871" s="0" t="n">
        <v>4.499387</v>
      </c>
      <c r="J5871" s="224" t="n">
        <f aca="false">ROUND(D5871/10000,0)</f>
        <v>2018</v>
      </c>
      <c r="K5871" s="224" t="n">
        <f aca="false">ROUND((D5871-J5871*10000)/100,0)</f>
        <v>7</v>
      </c>
      <c r="L5871" s="224" t="n">
        <f aca="false">D5871-J5871*10000-K5871*100</f>
        <v>31</v>
      </c>
      <c r="M5871" s="325" t="n">
        <f aca="false">DATE(J5871,K5871,L5871)</f>
        <v>43312</v>
      </c>
      <c r="N5871" s="222" t="n">
        <f aca="false">M5871+E5871</f>
        <v>43312.6173148148</v>
      </c>
      <c r="O5871" s="0" t="n">
        <v>97.292</v>
      </c>
      <c r="P5871" s="0" t="n">
        <v>4.499387</v>
      </c>
      <c r="Q5871" s="0" t="s">
        <v>290</v>
      </c>
    </row>
    <row r="5872" customFormat="false" ht="15" hidden="false" customHeight="false" outlineLevel="0" collapsed="false">
      <c r="A5872" s="0" t="s">
        <v>3461</v>
      </c>
      <c r="B5872" s="0" t="s">
        <v>290</v>
      </c>
      <c r="C5872" s="0" t="s">
        <v>325</v>
      </c>
      <c r="D5872" s="0" t="n">
        <v>20180731</v>
      </c>
      <c r="E5872" s="0" t="s">
        <v>3679</v>
      </c>
      <c r="F5872" s="0" t="n">
        <v>3000000</v>
      </c>
      <c r="G5872" s="0" t="n">
        <v>96.078</v>
      </c>
      <c r="H5872" s="0" t="n">
        <v>4.659999</v>
      </c>
      <c r="J5872" s="224" t="n">
        <f aca="false">ROUND(D5872/10000,0)</f>
        <v>2018</v>
      </c>
      <c r="K5872" s="224" t="n">
        <f aca="false">ROUND((D5872-J5872*10000)/100,0)</f>
        <v>7</v>
      </c>
      <c r="L5872" s="224" t="n">
        <f aca="false">D5872-J5872*10000-K5872*100</f>
        <v>31</v>
      </c>
      <c r="M5872" s="325" t="n">
        <f aca="false">DATE(J5872,K5872,L5872)</f>
        <v>43312</v>
      </c>
      <c r="N5872" s="222" t="n">
        <f aca="false">M5872+E5872</f>
        <v>43312.6614351852</v>
      </c>
      <c r="O5872" s="0" t="n">
        <v>96.078</v>
      </c>
      <c r="P5872" s="0" t="n">
        <v>4.659999</v>
      </c>
      <c r="Q5872" s="0" t="s">
        <v>290</v>
      </c>
    </row>
    <row r="5873" customFormat="false" ht="15" hidden="false" customHeight="false" outlineLevel="0" collapsed="false">
      <c r="A5873" s="0" t="s">
        <v>3461</v>
      </c>
      <c r="B5873" s="0" t="s">
        <v>290</v>
      </c>
      <c r="C5873" s="0" t="s">
        <v>325</v>
      </c>
      <c r="D5873" s="0" t="n">
        <v>20180801</v>
      </c>
      <c r="E5873" s="0" t="s">
        <v>3573</v>
      </c>
      <c r="F5873" s="0" t="n">
        <v>5000</v>
      </c>
      <c r="G5873" s="0" t="n">
        <v>97.558</v>
      </c>
      <c r="H5873" s="0" t="n">
        <v>4.464595</v>
      </c>
      <c r="J5873" s="224" t="n">
        <f aca="false">ROUND(D5873/10000,0)</f>
        <v>2018</v>
      </c>
      <c r="K5873" s="224" t="n">
        <f aca="false">ROUND((D5873-J5873*10000)/100,0)</f>
        <v>8</v>
      </c>
      <c r="L5873" s="224" t="n">
        <f aca="false">D5873-J5873*10000-K5873*100</f>
        <v>1</v>
      </c>
      <c r="M5873" s="325" t="n">
        <f aca="false">DATE(J5873,K5873,L5873)</f>
        <v>43313</v>
      </c>
      <c r="N5873" s="222" t="n">
        <f aca="false">M5873+E5873</f>
        <v>43313.4398032407</v>
      </c>
      <c r="O5873" s="0" t="n">
        <v>97.558</v>
      </c>
      <c r="P5873" s="0" t="n">
        <v>4.464595</v>
      </c>
      <c r="Q5873" s="0" t="s">
        <v>290</v>
      </c>
    </row>
    <row r="5874" customFormat="false" ht="15" hidden="false" customHeight="false" outlineLevel="0" collapsed="false">
      <c r="A5874" s="0" t="s">
        <v>3461</v>
      </c>
      <c r="B5874" s="0" t="s">
        <v>290</v>
      </c>
      <c r="C5874" s="0" t="s">
        <v>325</v>
      </c>
      <c r="D5874" s="0" t="n">
        <v>20180801</v>
      </c>
      <c r="E5874" s="0" t="s">
        <v>2707</v>
      </c>
      <c r="F5874" s="0" t="n">
        <v>5000000</v>
      </c>
      <c r="G5874" s="0" t="n">
        <v>95.967</v>
      </c>
      <c r="H5874" s="0" t="n">
        <v>4.674936</v>
      </c>
      <c r="J5874" s="224" t="n">
        <f aca="false">ROUND(D5874/10000,0)</f>
        <v>2018</v>
      </c>
      <c r="K5874" s="224" t="n">
        <f aca="false">ROUND((D5874-J5874*10000)/100,0)</f>
        <v>8</v>
      </c>
      <c r="L5874" s="224" t="n">
        <f aca="false">D5874-J5874*10000-K5874*100</f>
        <v>1</v>
      </c>
      <c r="M5874" s="325" t="n">
        <f aca="false">DATE(J5874,K5874,L5874)</f>
        <v>43313</v>
      </c>
      <c r="N5874" s="222" t="n">
        <f aca="false">M5874+E5874</f>
        <v>43313.4526273148</v>
      </c>
      <c r="O5874" s="0" t="n">
        <v>95.967</v>
      </c>
      <c r="P5874" s="0" t="n">
        <v>4.674936</v>
      </c>
      <c r="Q5874" s="0" t="s">
        <v>290</v>
      </c>
    </row>
    <row r="5875" customFormat="false" ht="15" hidden="false" customHeight="false" outlineLevel="0" collapsed="false">
      <c r="A5875" s="0" t="s">
        <v>3461</v>
      </c>
      <c r="B5875" s="0" t="s">
        <v>290</v>
      </c>
      <c r="C5875" s="0" t="s">
        <v>325</v>
      </c>
      <c r="D5875" s="0" t="n">
        <v>20180801</v>
      </c>
      <c r="E5875" s="0" t="s">
        <v>3680</v>
      </c>
      <c r="F5875" s="0" t="n">
        <v>30000</v>
      </c>
      <c r="G5875" s="0" t="n">
        <v>97.321</v>
      </c>
      <c r="H5875" s="0" t="n">
        <v>4.495669</v>
      </c>
      <c r="J5875" s="224" t="n">
        <f aca="false">ROUND(D5875/10000,0)</f>
        <v>2018</v>
      </c>
      <c r="K5875" s="224" t="n">
        <f aca="false">ROUND((D5875-J5875*10000)/100,0)</f>
        <v>8</v>
      </c>
      <c r="L5875" s="224" t="n">
        <f aca="false">D5875-J5875*10000-K5875*100</f>
        <v>1</v>
      </c>
      <c r="M5875" s="325" t="n">
        <f aca="false">DATE(J5875,K5875,L5875)</f>
        <v>43313</v>
      </c>
      <c r="N5875" s="222" t="n">
        <f aca="false">M5875+E5875</f>
        <v>43313.5365740741</v>
      </c>
      <c r="O5875" s="0" t="n">
        <v>97.321</v>
      </c>
      <c r="P5875" s="0" t="n">
        <v>4.495669</v>
      </c>
      <c r="Q5875" s="0" t="s">
        <v>290</v>
      </c>
    </row>
    <row r="5876" customFormat="false" ht="15" hidden="false" customHeight="false" outlineLevel="0" collapsed="false">
      <c r="A5876" s="0" t="s">
        <v>3461</v>
      </c>
      <c r="B5876" s="0" t="s">
        <v>290</v>
      </c>
      <c r="C5876" s="0" t="s">
        <v>325</v>
      </c>
      <c r="D5876" s="0" t="n">
        <v>20180801</v>
      </c>
      <c r="E5876" s="0" t="s">
        <v>3680</v>
      </c>
      <c r="F5876" s="0" t="n">
        <v>30000</v>
      </c>
      <c r="G5876" s="0" t="n">
        <v>96.221</v>
      </c>
      <c r="H5876" s="0" t="n">
        <v>4.64108</v>
      </c>
      <c r="J5876" s="224" t="n">
        <f aca="false">ROUND(D5876/10000,0)</f>
        <v>2018</v>
      </c>
      <c r="K5876" s="224" t="n">
        <f aca="false">ROUND((D5876-J5876*10000)/100,0)</f>
        <v>8</v>
      </c>
      <c r="L5876" s="224" t="n">
        <f aca="false">D5876-J5876*10000-K5876*100</f>
        <v>1</v>
      </c>
      <c r="M5876" s="325" t="n">
        <f aca="false">DATE(J5876,K5876,L5876)</f>
        <v>43313</v>
      </c>
      <c r="N5876" s="222" t="n">
        <f aca="false">M5876+E5876</f>
        <v>43313.5365740741</v>
      </c>
      <c r="O5876" s="0" t="n">
        <v>96.221</v>
      </c>
      <c r="P5876" s="0" t="n">
        <v>4.64108</v>
      </c>
      <c r="Q5876" s="0" t="s">
        <v>290</v>
      </c>
    </row>
    <row r="5877" customFormat="false" ht="15" hidden="false" customHeight="false" outlineLevel="0" collapsed="false">
      <c r="A5877" s="0" t="s">
        <v>3461</v>
      </c>
      <c r="B5877" s="0" t="s">
        <v>290</v>
      </c>
      <c r="C5877" s="0" t="s">
        <v>325</v>
      </c>
      <c r="D5877" s="0" t="n">
        <v>20180801</v>
      </c>
      <c r="E5877" s="0" t="s">
        <v>3680</v>
      </c>
      <c r="F5877" s="0" t="n">
        <v>30000</v>
      </c>
      <c r="G5877" s="0" t="n">
        <v>96.321</v>
      </c>
      <c r="H5877" s="0" t="n">
        <v>4.627779</v>
      </c>
      <c r="J5877" s="224" t="n">
        <f aca="false">ROUND(D5877/10000,0)</f>
        <v>2018</v>
      </c>
      <c r="K5877" s="224" t="n">
        <f aca="false">ROUND((D5877-J5877*10000)/100,0)</f>
        <v>8</v>
      </c>
      <c r="L5877" s="224" t="n">
        <f aca="false">D5877-J5877*10000-K5877*100</f>
        <v>1</v>
      </c>
      <c r="M5877" s="325" t="n">
        <f aca="false">DATE(J5877,K5877,L5877)</f>
        <v>43313</v>
      </c>
      <c r="N5877" s="222" t="n">
        <f aca="false">M5877+E5877</f>
        <v>43313.5365740741</v>
      </c>
      <c r="O5877" s="0" t="n">
        <v>96.321</v>
      </c>
      <c r="P5877" s="0" t="n">
        <v>4.627779</v>
      </c>
      <c r="Q5877" s="0" t="s">
        <v>290</v>
      </c>
    </row>
    <row r="5878" customFormat="false" ht="15" hidden="false" customHeight="false" outlineLevel="0" collapsed="false">
      <c r="A5878" s="0" t="s">
        <v>3461</v>
      </c>
      <c r="B5878" s="0" t="s">
        <v>290</v>
      </c>
      <c r="C5878" s="0" t="s">
        <v>325</v>
      </c>
      <c r="D5878" s="0" t="n">
        <v>20180801</v>
      </c>
      <c r="E5878" s="0" t="s">
        <v>3681</v>
      </c>
      <c r="F5878" s="0" t="n">
        <v>25000</v>
      </c>
      <c r="G5878" s="0" t="n">
        <v>96.393</v>
      </c>
      <c r="H5878" s="0" t="n">
        <v>4.618213</v>
      </c>
      <c r="J5878" s="224" t="n">
        <f aca="false">ROUND(D5878/10000,0)</f>
        <v>2018</v>
      </c>
      <c r="K5878" s="224" t="n">
        <f aca="false">ROUND((D5878-J5878*10000)/100,0)</f>
        <v>8</v>
      </c>
      <c r="L5878" s="224" t="n">
        <f aca="false">D5878-J5878*10000-K5878*100</f>
        <v>1</v>
      </c>
      <c r="M5878" s="325" t="n">
        <f aca="false">DATE(J5878,K5878,L5878)</f>
        <v>43313</v>
      </c>
      <c r="N5878" s="222" t="n">
        <f aca="false">M5878+E5878</f>
        <v>43313.5473263889</v>
      </c>
      <c r="O5878" s="0" t="n">
        <v>96.393</v>
      </c>
      <c r="P5878" s="0" t="n">
        <v>4.618213</v>
      </c>
      <c r="Q5878" s="0" t="s">
        <v>290</v>
      </c>
    </row>
    <row r="5879" customFormat="false" ht="15" hidden="false" customHeight="false" outlineLevel="0" collapsed="false">
      <c r="A5879" s="0" t="s">
        <v>3461</v>
      </c>
      <c r="B5879" s="0" t="s">
        <v>290</v>
      </c>
      <c r="C5879" s="0" t="s">
        <v>325</v>
      </c>
      <c r="D5879" s="0" t="n">
        <v>20180801</v>
      </c>
      <c r="E5879" s="0" t="s">
        <v>3682</v>
      </c>
      <c r="F5879" s="0" t="n">
        <v>25000</v>
      </c>
      <c r="G5879" s="0" t="n">
        <v>96.5</v>
      </c>
      <c r="H5879" s="0" t="n">
        <v>4.604012</v>
      </c>
      <c r="J5879" s="224" t="n">
        <f aca="false">ROUND(D5879/10000,0)</f>
        <v>2018</v>
      </c>
      <c r="K5879" s="224" t="n">
        <f aca="false">ROUND((D5879-J5879*10000)/100,0)</f>
        <v>8</v>
      </c>
      <c r="L5879" s="224" t="n">
        <f aca="false">D5879-J5879*10000-K5879*100</f>
        <v>1</v>
      </c>
      <c r="M5879" s="325" t="n">
        <f aca="false">DATE(J5879,K5879,L5879)</f>
        <v>43313</v>
      </c>
      <c r="N5879" s="222" t="n">
        <f aca="false">M5879+E5879</f>
        <v>43313.5476388889</v>
      </c>
      <c r="O5879" s="0" t="n">
        <v>96.5</v>
      </c>
      <c r="P5879" s="0" t="n">
        <v>4.604012</v>
      </c>
      <c r="Q5879" s="0" t="s">
        <v>290</v>
      </c>
    </row>
    <row r="5880" customFormat="false" ht="15" hidden="false" customHeight="false" outlineLevel="0" collapsed="false">
      <c r="A5880" s="0" t="s">
        <v>3461</v>
      </c>
      <c r="B5880" s="0" t="s">
        <v>290</v>
      </c>
      <c r="C5880" s="0" t="s">
        <v>325</v>
      </c>
      <c r="D5880" s="0" t="n">
        <v>20180801</v>
      </c>
      <c r="E5880" s="0" t="s">
        <v>3682</v>
      </c>
      <c r="F5880" s="0" t="n">
        <v>25000</v>
      </c>
      <c r="G5880" s="0" t="n">
        <v>97.5</v>
      </c>
      <c r="H5880" s="0" t="n">
        <v>4.472191</v>
      </c>
      <c r="J5880" s="224" t="n">
        <f aca="false">ROUND(D5880/10000,0)</f>
        <v>2018</v>
      </c>
      <c r="K5880" s="224" t="n">
        <f aca="false">ROUND((D5880-J5880*10000)/100,0)</f>
        <v>8</v>
      </c>
      <c r="L5880" s="224" t="n">
        <f aca="false">D5880-J5880*10000-K5880*100</f>
        <v>1</v>
      </c>
      <c r="M5880" s="325" t="n">
        <f aca="false">DATE(J5880,K5880,L5880)</f>
        <v>43313</v>
      </c>
      <c r="N5880" s="222" t="n">
        <f aca="false">M5880+E5880</f>
        <v>43313.5476388889</v>
      </c>
      <c r="O5880" s="0" t="n">
        <v>97.5</v>
      </c>
      <c r="P5880" s="0" t="n">
        <v>4.472191</v>
      </c>
      <c r="Q5880" s="0" t="s">
        <v>290</v>
      </c>
    </row>
    <row r="5881" customFormat="false" ht="15" hidden="false" customHeight="false" outlineLevel="0" collapsed="false">
      <c r="A5881" s="0" t="s">
        <v>3461</v>
      </c>
      <c r="B5881" s="0" t="s">
        <v>290</v>
      </c>
      <c r="C5881" s="0" t="s">
        <v>325</v>
      </c>
      <c r="D5881" s="0" t="n">
        <v>20180801</v>
      </c>
      <c r="E5881" s="0" t="s">
        <v>3683</v>
      </c>
      <c r="F5881" s="0" t="s">
        <v>575</v>
      </c>
      <c r="G5881" s="0" t="n">
        <v>95.861</v>
      </c>
      <c r="H5881" s="0" t="n">
        <v>4.689097</v>
      </c>
      <c r="J5881" s="224" t="n">
        <f aca="false">ROUND(D5881/10000,0)</f>
        <v>2018</v>
      </c>
      <c r="K5881" s="224" t="n">
        <f aca="false">ROUND((D5881-J5881*10000)/100,0)</f>
        <v>8</v>
      </c>
      <c r="L5881" s="224" t="n">
        <f aca="false">D5881-J5881*10000-K5881*100</f>
        <v>1</v>
      </c>
      <c r="M5881" s="325" t="n">
        <f aca="false">DATE(J5881,K5881,L5881)</f>
        <v>43313</v>
      </c>
      <c r="N5881" s="222" t="n">
        <f aca="false">M5881+E5881</f>
        <v>43313.5625231482</v>
      </c>
      <c r="O5881" s="0" t="n">
        <v>95.861</v>
      </c>
      <c r="P5881" s="0" t="n">
        <v>4.689097</v>
      </c>
      <c r="Q5881" s="0" t="s">
        <v>290</v>
      </c>
    </row>
    <row r="5882" customFormat="false" ht="15" hidden="false" customHeight="false" outlineLevel="0" collapsed="false">
      <c r="A5882" s="0" t="s">
        <v>3461</v>
      </c>
      <c r="B5882" s="0" t="s">
        <v>290</v>
      </c>
      <c r="C5882" s="0" t="s">
        <v>325</v>
      </c>
      <c r="D5882" s="0" t="n">
        <v>20180801</v>
      </c>
      <c r="E5882" s="0" t="s">
        <v>519</v>
      </c>
      <c r="F5882" s="0" t="n">
        <v>1050000</v>
      </c>
      <c r="G5882" s="0" t="n">
        <v>96.038</v>
      </c>
      <c r="H5882" s="0" t="n">
        <v>4.665462</v>
      </c>
      <c r="J5882" s="224" t="n">
        <f aca="false">ROUND(D5882/10000,0)</f>
        <v>2018</v>
      </c>
      <c r="K5882" s="224" t="n">
        <f aca="false">ROUND((D5882-J5882*10000)/100,0)</f>
        <v>8</v>
      </c>
      <c r="L5882" s="224" t="n">
        <f aca="false">D5882-J5882*10000-K5882*100</f>
        <v>1</v>
      </c>
      <c r="M5882" s="325" t="n">
        <f aca="false">DATE(J5882,K5882,L5882)</f>
        <v>43313</v>
      </c>
      <c r="N5882" s="222" t="n">
        <f aca="false">M5882+E5882</f>
        <v>43313.6138310185</v>
      </c>
      <c r="O5882" s="0" t="n">
        <v>96.038</v>
      </c>
      <c r="P5882" s="0" t="n">
        <v>4.665462</v>
      </c>
      <c r="Q5882" s="0" t="s">
        <v>290</v>
      </c>
    </row>
    <row r="5883" customFormat="false" ht="15" hidden="false" customHeight="false" outlineLevel="0" collapsed="false">
      <c r="A5883" s="0" t="s">
        <v>3461</v>
      </c>
      <c r="B5883" s="0" t="s">
        <v>290</v>
      </c>
      <c r="C5883" s="0" t="s">
        <v>325</v>
      </c>
      <c r="D5883" s="0" t="n">
        <v>20180801</v>
      </c>
      <c r="E5883" s="0" t="s">
        <v>3684</v>
      </c>
      <c r="F5883" s="0" t="n">
        <v>1050000</v>
      </c>
      <c r="G5883" s="0" t="n">
        <v>96.101</v>
      </c>
      <c r="H5883" s="0" t="n">
        <v>4.657062</v>
      </c>
      <c r="J5883" s="224" t="n">
        <f aca="false">ROUND(D5883/10000,0)</f>
        <v>2018</v>
      </c>
      <c r="K5883" s="224" t="n">
        <f aca="false">ROUND((D5883-J5883*10000)/100,0)</f>
        <v>8</v>
      </c>
      <c r="L5883" s="224" t="n">
        <f aca="false">D5883-J5883*10000-K5883*100</f>
        <v>1</v>
      </c>
      <c r="M5883" s="325" t="n">
        <f aca="false">DATE(J5883,K5883,L5883)</f>
        <v>43313</v>
      </c>
      <c r="N5883" s="222" t="n">
        <f aca="false">M5883+E5883</f>
        <v>43313.6164699074</v>
      </c>
      <c r="O5883" s="0" t="n">
        <v>96.101</v>
      </c>
      <c r="P5883" s="0" t="n">
        <v>4.657062</v>
      </c>
      <c r="Q5883" s="0" t="s">
        <v>290</v>
      </c>
    </row>
    <row r="5884" customFormat="false" ht="15" hidden="false" customHeight="false" outlineLevel="0" collapsed="false">
      <c r="A5884" s="0" t="s">
        <v>3461</v>
      </c>
      <c r="B5884" s="0" t="s">
        <v>290</v>
      </c>
      <c r="C5884" s="0" t="s">
        <v>325</v>
      </c>
      <c r="D5884" s="0" t="n">
        <v>20180801</v>
      </c>
      <c r="E5884" s="0" t="s">
        <v>3685</v>
      </c>
      <c r="F5884" s="0" t="n">
        <v>5000</v>
      </c>
      <c r="G5884" s="0" t="n">
        <v>97.887</v>
      </c>
      <c r="H5884" s="0" t="n">
        <v>4.421606</v>
      </c>
      <c r="J5884" s="224" t="n">
        <f aca="false">ROUND(D5884/10000,0)</f>
        <v>2018</v>
      </c>
      <c r="K5884" s="224" t="n">
        <f aca="false">ROUND((D5884-J5884*10000)/100,0)</f>
        <v>8</v>
      </c>
      <c r="L5884" s="224" t="n">
        <f aca="false">D5884-J5884*10000-K5884*100</f>
        <v>1</v>
      </c>
      <c r="M5884" s="325" t="n">
        <f aca="false">DATE(J5884,K5884,L5884)</f>
        <v>43313</v>
      </c>
      <c r="N5884" s="222" t="n">
        <f aca="false">M5884+E5884</f>
        <v>43313.6271527778</v>
      </c>
      <c r="O5884" s="0" t="n">
        <v>97.887</v>
      </c>
      <c r="P5884" s="0" t="n">
        <v>4.421606</v>
      </c>
      <c r="Q5884" s="0" t="s">
        <v>290</v>
      </c>
    </row>
    <row r="5885" customFormat="false" ht="15" hidden="false" customHeight="false" outlineLevel="0" collapsed="false">
      <c r="A5885" s="0" t="s">
        <v>3461</v>
      </c>
      <c r="B5885" s="0" t="s">
        <v>290</v>
      </c>
      <c r="C5885" s="0" t="s">
        <v>325</v>
      </c>
      <c r="D5885" s="0" t="n">
        <v>20180801</v>
      </c>
      <c r="E5885" s="0" t="s">
        <v>3686</v>
      </c>
      <c r="F5885" s="0" t="s">
        <v>575</v>
      </c>
      <c r="G5885" s="0" t="n">
        <v>95.772</v>
      </c>
      <c r="H5885" s="0" t="n">
        <v>4.701001</v>
      </c>
      <c r="J5885" s="224" t="n">
        <f aca="false">ROUND(D5885/10000,0)</f>
        <v>2018</v>
      </c>
      <c r="K5885" s="224" t="n">
        <f aca="false">ROUND((D5885-J5885*10000)/100,0)</f>
        <v>8</v>
      </c>
      <c r="L5885" s="224" t="n">
        <f aca="false">D5885-J5885*10000-K5885*100</f>
        <v>1</v>
      </c>
      <c r="M5885" s="325" t="n">
        <f aca="false">DATE(J5885,K5885,L5885)</f>
        <v>43313</v>
      </c>
      <c r="N5885" s="222" t="n">
        <f aca="false">M5885+E5885</f>
        <v>43313.6435069444</v>
      </c>
      <c r="O5885" s="0" t="n">
        <v>95.772</v>
      </c>
      <c r="P5885" s="0" t="n">
        <v>4.701001</v>
      </c>
      <c r="Q5885" s="0" t="s">
        <v>290</v>
      </c>
    </row>
    <row r="5886" customFormat="false" ht="15" hidden="false" customHeight="false" outlineLevel="0" collapsed="false">
      <c r="A5886" s="0" t="s">
        <v>3461</v>
      </c>
      <c r="B5886" s="0" t="s">
        <v>290</v>
      </c>
      <c r="C5886" s="0" t="s">
        <v>325</v>
      </c>
      <c r="D5886" s="0" t="n">
        <v>20180802</v>
      </c>
      <c r="E5886" s="0" t="s">
        <v>3687</v>
      </c>
      <c r="F5886" s="0" t="n">
        <v>10000</v>
      </c>
      <c r="G5886" s="0" t="n">
        <v>96.3371</v>
      </c>
      <c r="H5886" s="0" t="n">
        <v>4.626003</v>
      </c>
      <c r="J5886" s="224" t="n">
        <f aca="false">ROUND(D5886/10000,0)</f>
        <v>2018</v>
      </c>
      <c r="K5886" s="224" t="n">
        <f aca="false">ROUND((D5886-J5886*10000)/100,0)</f>
        <v>8</v>
      </c>
      <c r="L5886" s="224" t="n">
        <f aca="false">D5886-J5886*10000-K5886*100</f>
        <v>2</v>
      </c>
      <c r="M5886" s="325" t="n">
        <f aca="false">DATE(J5886,K5886,L5886)</f>
        <v>43314</v>
      </c>
      <c r="N5886" s="222" t="n">
        <f aca="false">M5886+E5886</f>
        <v>43314.3977430556</v>
      </c>
      <c r="O5886" s="0" t="n">
        <v>96.3371</v>
      </c>
      <c r="P5886" s="0" t="n">
        <v>4.626003</v>
      </c>
      <c r="Q5886" s="0" t="s">
        <v>290</v>
      </c>
    </row>
    <row r="5887" customFormat="false" ht="15" hidden="false" customHeight="false" outlineLevel="0" collapsed="false">
      <c r="A5887" s="0" t="s">
        <v>3461</v>
      </c>
      <c r="B5887" s="0" t="s">
        <v>290</v>
      </c>
      <c r="C5887" s="0" t="s">
        <v>325</v>
      </c>
      <c r="D5887" s="0" t="n">
        <v>20180802</v>
      </c>
      <c r="E5887" s="0" t="s">
        <v>3688</v>
      </c>
      <c r="F5887" s="0" t="n">
        <v>10000</v>
      </c>
      <c r="G5887" s="0" t="n">
        <v>96.3371</v>
      </c>
      <c r="H5887" s="0" t="n">
        <v>4.626003</v>
      </c>
      <c r="J5887" s="224" t="n">
        <f aca="false">ROUND(D5887/10000,0)</f>
        <v>2018</v>
      </c>
      <c r="K5887" s="224" t="n">
        <f aca="false">ROUND((D5887-J5887*10000)/100,0)</f>
        <v>8</v>
      </c>
      <c r="L5887" s="224" t="n">
        <f aca="false">D5887-J5887*10000-K5887*100</f>
        <v>2</v>
      </c>
      <c r="M5887" s="325" t="n">
        <f aca="false">DATE(J5887,K5887,L5887)</f>
        <v>43314</v>
      </c>
      <c r="N5887" s="222" t="n">
        <f aca="false">M5887+E5887</f>
        <v>43314.3980787037</v>
      </c>
      <c r="O5887" s="0" t="n">
        <v>96.3371</v>
      </c>
      <c r="P5887" s="0" t="n">
        <v>4.626003</v>
      </c>
      <c r="Q5887" s="0" t="s">
        <v>290</v>
      </c>
    </row>
    <row r="5888" customFormat="false" ht="15" hidden="false" customHeight="false" outlineLevel="0" collapsed="false">
      <c r="A5888" s="0" t="s">
        <v>3461</v>
      </c>
      <c r="B5888" s="0" t="s">
        <v>290</v>
      </c>
      <c r="C5888" s="0" t="s">
        <v>325</v>
      </c>
      <c r="D5888" s="0" t="n">
        <v>20180802</v>
      </c>
      <c r="E5888" s="0" t="s">
        <v>3689</v>
      </c>
      <c r="F5888" s="0" t="n">
        <v>65000</v>
      </c>
      <c r="G5888" s="0" t="n">
        <v>96.014</v>
      </c>
      <c r="H5888" s="0" t="n">
        <v>4.669058</v>
      </c>
      <c r="J5888" s="224" t="n">
        <f aca="false">ROUND(D5888/10000,0)</f>
        <v>2018</v>
      </c>
      <c r="K5888" s="224" t="n">
        <f aca="false">ROUND((D5888-J5888*10000)/100,0)</f>
        <v>8</v>
      </c>
      <c r="L5888" s="224" t="n">
        <f aca="false">D5888-J5888*10000-K5888*100</f>
        <v>2</v>
      </c>
      <c r="M5888" s="325" t="n">
        <f aca="false">DATE(J5888,K5888,L5888)</f>
        <v>43314</v>
      </c>
      <c r="N5888" s="222" t="n">
        <f aca="false">M5888+E5888</f>
        <v>43314.4204513889</v>
      </c>
      <c r="O5888" s="0" t="n">
        <v>96.014</v>
      </c>
      <c r="P5888" s="0" t="n">
        <v>4.669058</v>
      </c>
      <c r="Q5888" s="0" t="s">
        <v>290</v>
      </c>
    </row>
    <row r="5889" customFormat="false" ht="15" hidden="false" customHeight="false" outlineLevel="0" collapsed="false">
      <c r="A5889" s="0" t="s">
        <v>3461</v>
      </c>
      <c r="B5889" s="0" t="s">
        <v>290</v>
      </c>
      <c r="C5889" s="0" t="s">
        <v>325</v>
      </c>
      <c r="D5889" s="0" t="n">
        <v>20180802</v>
      </c>
      <c r="E5889" s="0" t="s">
        <v>3689</v>
      </c>
      <c r="F5889" s="0" t="n">
        <v>65000</v>
      </c>
      <c r="G5889" s="0" t="n">
        <v>96.045</v>
      </c>
      <c r="H5889" s="0" t="n">
        <v>4.66492</v>
      </c>
      <c r="J5889" s="224" t="n">
        <f aca="false">ROUND(D5889/10000,0)</f>
        <v>2018</v>
      </c>
      <c r="K5889" s="224" t="n">
        <f aca="false">ROUND((D5889-J5889*10000)/100,0)</f>
        <v>8</v>
      </c>
      <c r="L5889" s="224" t="n">
        <f aca="false">D5889-J5889*10000-K5889*100</f>
        <v>2</v>
      </c>
      <c r="M5889" s="325" t="n">
        <f aca="false">DATE(J5889,K5889,L5889)</f>
        <v>43314</v>
      </c>
      <c r="N5889" s="222" t="n">
        <f aca="false">M5889+E5889</f>
        <v>43314.4204513889</v>
      </c>
      <c r="O5889" s="0" t="n">
        <v>96.045</v>
      </c>
      <c r="P5889" s="0" t="n">
        <v>4.66492</v>
      </c>
      <c r="Q5889" s="0" t="s">
        <v>290</v>
      </c>
    </row>
    <row r="5890" customFormat="false" ht="15" hidden="false" customHeight="false" outlineLevel="0" collapsed="false">
      <c r="A5890" s="0" t="s">
        <v>3461</v>
      </c>
      <c r="B5890" s="0" t="s">
        <v>290</v>
      </c>
      <c r="C5890" s="0" t="s">
        <v>325</v>
      </c>
      <c r="D5890" s="0" t="n">
        <v>20180802</v>
      </c>
      <c r="E5890" s="0" t="s">
        <v>3690</v>
      </c>
      <c r="F5890" s="0" t="n">
        <v>50000</v>
      </c>
      <c r="G5890" s="0" t="n">
        <v>96.067</v>
      </c>
      <c r="H5890" s="0" t="n">
        <v>4.661984</v>
      </c>
      <c r="J5890" s="224" t="n">
        <f aca="false">ROUND(D5890/10000,0)</f>
        <v>2018</v>
      </c>
      <c r="K5890" s="224" t="n">
        <f aca="false">ROUND((D5890-J5890*10000)/100,0)</f>
        <v>8</v>
      </c>
      <c r="L5890" s="224" t="n">
        <f aca="false">D5890-J5890*10000-K5890*100</f>
        <v>2</v>
      </c>
      <c r="M5890" s="325" t="n">
        <f aca="false">DATE(J5890,K5890,L5890)</f>
        <v>43314</v>
      </c>
      <c r="N5890" s="222" t="n">
        <f aca="false">M5890+E5890</f>
        <v>43314.4211921296</v>
      </c>
      <c r="O5890" s="0" t="n">
        <v>96.067</v>
      </c>
      <c r="P5890" s="0" t="n">
        <v>4.661984</v>
      </c>
      <c r="Q5890" s="0" t="s">
        <v>290</v>
      </c>
    </row>
    <row r="5891" customFormat="false" ht="15" hidden="false" customHeight="false" outlineLevel="0" collapsed="false">
      <c r="A5891" s="0" t="s">
        <v>3461</v>
      </c>
      <c r="B5891" s="0" t="s">
        <v>290</v>
      </c>
      <c r="C5891" s="0" t="s">
        <v>325</v>
      </c>
      <c r="D5891" s="0" t="n">
        <v>20180802</v>
      </c>
      <c r="E5891" s="0" t="s">
        <v>3690</v>
      </c>
      <c r="F5891" s="0" t="n">
        <v>50000</v>
      </c>
      <c r="G5891" s="0" t="n">
        <v>96.067</v>
      </c>
      <c r="H5891" s="0" t="n">
        <v>4.661984</v>
      </c>
      <c r="J5891" s="224" t="n">
        <f aca="false">ROUND(D5891/10000,0)</f>
        <v>2018</v>
      </c>
      <c r="K5891" s="224" t="n">
        <f aca="false">ROUND((D5891-J5891*10000)/100,0)</f>
        <v>8</v>
      </c>
      <c r="L5891" s="224" t="n">
        <f aca="false">D5891-J5891*10000-K5891*100</f>
        <v>2</v>
      </c>
      <c r="M5891" s="325" t="n">
        <f aca="false">DATE(J5891,K5891,L5891)</f>
        <v>43314</v>
      </c>
      <c r="N5891" s="222" t="n">
        <f aca="false">M5891+E5891</f>
        <v>43314.4211921296</v>
      </c>
      <c r="O5891" s="0" t="n">
        <v>96.067</v>
      </c>
      <c r="P5891" s="0" t="n">
        <v>4.661984</v>
      </c>
      <c r="Q5891" s="0" t="s">
        <v>290</v>
      </c>
    </row>
    <row r="5892" customFormat="false" ht="15" hidden="false" customHeight="false" outlineLevel="0" collapsed="false">
      <c r="A5892" s="0" t="s">
        <v>3461</v>
      </c>
      <c r="B5892" s="0" t="s">
        <v>290</v>
      </c>
      <c r="C5892" s="0" t="s">
        <v>325</v>
      </c>
      <c r="D5892" s="0" t="n">
        <v>20180802</v>
      </c>
      <c r="E5892" s="0" t="s">
        <v>3691</v>
      </c>
      <c r="F5892" s="0" t="n">
        <v>50000</v>
      </c>
      <c r="G5892" s="0" t="n">
        <v>96.25</v>
      </c>
      <c r="H5892" s="0" t="n">
        <v>4.637593</v>
      </c>
      <c r="J5892" s="224" t="n">
        <f aca="false">ROUND(D5892/10000,0)</f>
        <v>2018</v>
      </c>
      <c r="K5892" s="224" t="n">
        <f aca="false">ROUND((D5892-J5892*10000)/100,0)</f>
        <v>8</v>
      </c>
      <c r="L5892" s="224" t="n">
        <f aca="false">D5892-J5892*10000-K5892*100</f>
        <v>2</v>
      </c>
      <c r="M5892" s="325" t="n">
        <f aca="false">DATE(J5892,K5892,L5892)</f>
        <v>43314</v>
      </c>
      <c r="N5892" s="222" t="n">
        <f aca="false">M5892+E5892</f>
        <v>43314.4213078704</v>
      </c>
      <c r="O5892" s="0" t="n">
        <v>96.25</v>
      </c>
      <c r="P5892" s="0" t="n">
        <v>4.637593</v>
      </c>
      <c r="Q5892" s="0" t="s">
        <v>290</v>
      </c>
    </row>
    <row r="5893" customFormat="false" ht="15" hidden="false" customHeight="false" outlineLevel="0" collapsed="false">
      <c r="A5893" s="0" t="s">
        <v>3461</v>
      </c>
      <c r="B5893" s="0" t="s">
        <v>290</v>
      </c>
      <c r="C5893" s="0" t="s">
        <v>325</v>
      </c>
      <c r="D5893" s="0" t="n">
        <v>20180802</v>
      </c>
      <c r="E5893" s="0" t="s">
        <v>3692</v>
      </c>
      <c r="F5893" s="0" t="n">
        <v>25000</v>
      </c>
      <c r="G5893" s="0" t="n">
        <v>96.21</v>
      </c>
      <c r="H5893" s="0" t="n">
        <v>4.64292</v>
      </c>
      <c r="J5893" s="224" t="n">
        <f aca="false">ROUND(D5893/10000,0)</f>
        <v>2018</v>
      </c>
      <c r="K5893" s="224" t="n">
        <f aca="false">ROUND((D5893-J5893*10000)/100,0)</f>
        <v>8</v>
      </c>
      <c r="L5893" s="224" t="n">
        <f aca="false">D5893-J5893*10000-K5893*100</f>
        <v>2</v>
      </c>
      <c r="M5893" s="325" t="n">
        <f aca="false">DATE(J5893,K5893,L5893)</f>
        <v>43314</v>
      </c>
      <c r="N5893" s="222" t="n">
        <f aca="false">M5893+E5893</f>
        <v>43314.4747569444</v>
      </c>
      <c r="O5893" s="0" t="n">
        <v>96.21</v>
      </c>
      <c r="P5893" s="0" t="n">
        <v>4.64292</v>
      </c>
      <c r="Q5893" s="0" t="s">
        <v>290</v>
      </c>
    </row>
    <row r="5894" customFormat="false" ht="15" hidden="false" customHeight="false" outlineLevel="0" collapsed="false">
      <c r="A5894" s="0" t="s">
        <v>3461</v>
      </c>
      <c r="B5894" s="0" t="s">
        <v>290</v>
      </c>
      <c r="C5894" s="0" t="s">
        <v>325</v>
      </c>
      <c r="D5894" s="0" t="n">
        <v>20180802</v>
      </c>
      <c r="E5894" s="0" t="s">
        <v>3693</v>
      </c>
      <c r="F5894" s="0" t="n">
        <v>25000</v>
      </c>
      <c r="G5894" s="0" t="n">
        <v>96.21</v>
      </c>
      <c r="H5894" s="0" t="n">
        <v>4.64292</v>
      </c>
      <c r="J5894" s="224" t="n">
        <f aca="false">ROUND(D5894/10000,0)</f>
        <v>2018</v>
      </c>
      <c r="K5894" s="224" t="n">
        <f aca="false">ROUND((D5894-J5894*10000)/100,0)</f>
        <v>8</v>
      </c>
      <c r="L5894" s="224" t="n">
        <f aca="false">D5894-J5894*10000-K5894*100</f>
        <v>2</v>
      </c>
      <c r="M5894" s="325" t="n">
        <f aca="false">DATE(J5894,K5894,L5894)</f>
        <v>43314</v>
      </c>
      <c r="N5894" s="222" t="n">
        <f aca="false">M5894+E5894</f>
        <v>43314.4747685185</v>
      </c>
      <c r="O5894" s="0" t="n">
        <v>96.21</v>
      </c>
      <c r="P5894" s="0" t="n">
        <v>4.64292</v>
      </c>
      <c r="Q5894" s="0" t="s">
        <v>290</v>
      </c>
    </row>
    <row r="5895" customFormat="false" ht="15" hidden="false" customHeight="false" outlineLevel="0" collapsed="false">
      <c r="A5895" s="0" t="s">
        <v>3461</v>
      </c>
      <c r="B5895" s="0" t="s">
        <v>290</v>
      </c>
      <c r="C5895" s="0" t="s">
        <v>325</v>
      </c>
      <c r="D5895" s="0" t="n">
        <v>20180802</v>
      </c>
      <c r="E5895" s="0" t="s">
        <v>3355</v>
      </c>
      <c r="F5895" s="0" t="n">
        <v>25000</v>
      </c>
      <c r="G5895" s="0" t="n">
        <v>96.31</v>
      </c>
      <c r="H5895" s="0" t="n">
        <v>4.629608</v>
      </c>
      <c r="J5895" s="224" t="n">
        <f aca="false">ROUND(D5895/10000,0)</f>
        <v>2018</v>
      </c>
      <c r="K5895" s="224" t="n">
        <f aca="false">ROUND((D5895-J5895*10000)/100,0)</f>
        <v>8</v>
      </c>
      <c r="L5895" s="224" t="n">
        <f aca="false">D5895-J5895*10000-K5895*100</f>
        <v>2</v>
      </c>
      <c r="M5895" s="325" t="n">
        <f aca="false">DATE(J5895,K5895,L5895)</f>
        <v>43314</v>
      </c>
      <c r="N5895" s="222" t="n">
        <f aca="false">M5895+E5895</f>
        <v>43314.4747916667</v>
      </c>
      <c r="O5895" s="0" t="n">
        <v>96.31</v>
      </c>
      <c r="P5895" s="0" t="n">
        <v>4.629608</v>
      </c>
      <c r="Q5895" s="0" t="s">
        <v>290</v>
      </c>
    </row>
    <row r="5896" customFormat="false" ht="15" hidden="false" customHeight="false" outlineLevel="0" collapsed="false">
      <c r="A5896" s="0" t="s">
        <v>3461</v>
      </c>
      <c r="B5896" s="0" t="s">
        <v>290</v>
      </c>
      <c r="C5896" s="0" t="s">
        <v>325</v>
      </c>
      <c r="D5896" s="0" t="n">
        <v>20180802</v>
      </c>
      <c r="E5896" s="0" t="s">
        <v>3355</v>
      </c>
      <c r="F5896" s="0" t="n">
        <v>25000</v>
      </c>
      <c r="G5896" s="0" t="n">
        <v>96.21</v>
      </c>
      <c r="H5896" s="0" t="n">
        <v>4.64292</v>
      </c>
      <c r="J5896" s="224" t="n">
        <f aca="false">ROUND(D5896/10000,0)</f>
        <v>2018</v>
      </c>
      <c r="K5896" s="224" t="n">
        <f aca="false">ROUND((D5896-J5896*10000)/100,0)</f>
        <v>8</v>
      </c>
      <c r="L5896" s="224" t="n">
        <f aca="false">D5896-J5896*10000-K5896*100</f>
        <v>2</v>
      </c>
      <c r="M5896" s="325" t="n">
        <f aca="false">DATE(J5896,K5896,L5896)</f>
        <v>43314</v>
      </c>
      <c r="N5896" s="222" t="n">
        <f aca="false">M5896+E5896</f>
        <v>43314.4747916667</v>
      </c>
      <c r="O5896" s="0" t="n">
        <v>96.21</v>
      </c>
      <c r="P5896" s="0" t="n">
        <v>4.64292</v>
      </c>
      <c r="Q5896" s="0" t="s">
        <v>290</v>
      </c>
    </row>
    <row r="5897" customFormat="false" ht="15" hidden="false" customHeight="false" outlineLevel="0" collapsed="false">
      <c r="A5897" s="0" t="s">
        <v>3461</v>
      </c>
      <c r="B5897" s="0" t="s">
        <v>290</v>
      </c>
      <c r="C5897" s="0" t="s">
        <v>325</v>
      </c>
      <c r="D5897" s="0" t="n">
        <v>20180802</v>
      </c>
      <c r="E5897" s="0" t="s">
        <v>3694</v>
      </c>
      <c r="F5897" s="0" t="n">
        <v>250000</v>
      </c>
      <c r="G5897" s="0" t="n">
        <v>96.097</v>
      </c>
      <c r="H5897" s="0" t="n">
        <v>4.657982</v>
      </c>
      <c r="J5897" s="224" t="n">
        <f aca="false">ROUND(D5897/10000,0)</f>
        <v>2018</v>
      </c>
      <c r="K5897" s="224" t="n">
        <f aca="false">ROUND((D5897-J5897*10000)/100,0)</f>
        <v>8</v>
      </c>
      <c r="L5897" s="224" t="n">
        <f aca="false">D5897-J5897*10000-K5897*100</f>
        <v>2</v>
      </c>
      <c r="M5897" s="325" t="n">
        <f aca="false">DATE(J5897,K5897,L5897)</f>
        <v>43314</v>
      </c>
      <c r="N5897" s="222" t="n">
        <f aca="false">M5897+E5897</f>
        <v>43314.5028125</v>
      </c>
      <c r="O5897" s="0" t="n">
        <v>96.097</v>
      </c>
      <c r="P5897" s="0" t="n">
        <v>4.657982</v>
      </c>
      <c r="Q5897" s="0" t="s">
        <v>290</v>
      </c>
    </row>
    <row r="5898" customFormat="false" ht="15" hidden="false" customHeight="false" outlineLevel="0" collapsed="false">
      <c r="A5898" s="0" t="s">
        <v>3461</v>
      </c>
      <c r="B5898" s="0" t="s">
        <v>290</v>
      </c>
      <c r="C5898" s="0" t="s">
        <v>325</v>
      </c>
      <c r="D5898" s="0" t="n">
        <v>20180802</v>
      </c>
      <c r="E5898" s="0" t="s">
        <v>3695</v>
      </c>
      <c r="F5898" s="0" t="n">
        <v>250000</v>
      </c>
      <c r="G5898" s="0" t="n">
        <v>96.172</v>
      </c>
      <c r="H5898" s="0" t="n">
        <v>4.647982</v>
      </c>
      <c r="J5898" s="224" t="n">
        <f aca="false">ROUND(D5898/10000,0)</f>
        <v>2018</v>
      </c>
      <c r="K5898" s="224" t="n">
        <f aca="false">ROUND((D5898-J5898*10000)/100,0)</f>
        <v>8</v>
      </c>
      <c r="L5898" s="224" t="n">
        <f aca="false">D5898-J5898*10000-K5898*100</f>
        <v>2</v>
      </c>
      <c r="M5898" s="325" t="n">
        <f aca="false">DATE(J5898,K5898,L5898)</f>
        <v>43314</v>
      </c>
      <c r="N5898" s="222" t="n">
        <f aca="false">M5898+E5898</f>
        <v>43314.5028472222</v>
      </c>
      <c r="O5898" s="0" t="n">
        <v>96.172</v>
      </c>
      <c r="P5898" s="0" t="n">
        <v>4.647982</v>
      </c>
      <c r="Q5898" s="0" t="s">
        <v>290</v>
      </c>
    </row>
    <row r="5899" customFormat="false" ht="15" hidden="false" customHeight="false" outlineLevel="0" collapsed="false">
      <c r="A5899" s="0" t="s">
        <v>3461</v>
      </c>
      <c r="B5899" s="0" t="s">
        <v>290</v>
      </c>
      <c r="C5899" s="0" t="s">
        <v>325</v>
      </c>
      <c r="D5899" s="0" t="n">
        <v>20180802</v>
      </c>
      <c r="E5899" s="0" t="s">
        <v>3696</v>
      </c>
      <c r="F5899" s="0" t="n">
        <v>250000</v>
      </c>
      <c r="G5899" s="0" t="n">
        <v>96.272</v>
      </c>
      <c r="H5899" s="0" t="n">
        <v>4.634665</v>
      </c>
      <c r="J5899" s="224" t="n">
        <f aca="false">ROUND(D5899/10000,0)</f>
        <v>2018</v>
      </c>
      <c r="K5899" s="224" t="n">
        <f aca="false">ROUND((D5899-J5899*10000)/100,0)</f>
        <v>8</v>
      </c>
      <c r="L5899" s="224" t="n">
        <f aca="false">D5899-J5899*10000-K5899*100</f>
        <v>2</v>
      </c>
      <c r="M5899" s="325" t="n">
        <f aca="false">DATE(J5899,K5899,L5899)</f>
        <v>43314</v>
      </c>
      <c r="N5899" s="222" t="n">
        <f aca="false">M5899+E5899</f>
        <v>43314.5028703704</v>
      </c>
      <c r="O5899" s="0" t="n">
        <v>96.272</v>
      </c>
      <c r="P5899" s="0" t="n">
        <v>4.634665</v>
      </c>
      <c r="Q5899" s="0" t="s">
        <v>290</v>
      </c>
    </row>
    <row r="5900" customFormat="false" ht="15" hidden="false" customHeight="false" outlineLevel="0" collapsed="false">
      <c r="A5900" s="0" t="s">
        <v>3461</v>
      </c>
      <c r="B5900" s="0" t="s">
        <v>290</v>
      </c>
      <c r="C5900" s="0" t="s">
        <v>325</v>
      </c>
      <c r="D5900" s="0" t="n">
        <v>20180802</v>
      </c>
      <c r="E5900" s="0" t="s">
        <v>3697</v>
      </c>
      <c r="F5900" s="0" t="n">
        <v>16000</v>
      </c>
      <c r="G5900" s="0" t="n">
        <v>96.22</v>
      </c>
      <c r="H5900" s="0" t="n">
        <v>4.641588</v>
      </c>
      <c r="J5900" s="224" t="n">
        <f aca="false">ROUND(D5900/10000,0)</f>
        <v>2018</v>
      </c>
      <c r="K5900" s="224" t="n">
        <f aca="false">ROUND((D5900-J5900*10000)/100,0)</f>
        <v>8</v>
      </c>
      <c r="L5900" s="224" t="n">
        <f aca="false">D5900-J5900*10000-K5900*100</f>
        <v>2</v>
      </c>
      <c r="M5900" s="325" t="n">
        <f aca="false">DATE(J5900,K5900,L5900)</f>
        <v>43314</v>
      </c>
      <c r="N5900" s="222" t="n">
        <f aca="false">M5900+E5900</f>
        <v>43314.5585185185</v>
      </c>
      <c r="O5900" s="0" t="n">
        <v>96.22</v>
      </c>
      <c r="P5900" s="0" t="n">
        <v>4.641588</v>
      </c>
      <c r="Q5900" s="0" t="s">
        <v>290</v>
      </c>
    </row>
    <row r="5901" customFormat="false" ht="15" hidden="false" customHeight="false" outlineLevel="0" collapsed="false">
      <c r="A5901" s="0" t="s">
        <v>3461</v>
      </c>
      <c r="B5901" s="0" t="s">
        <v>290</v>
      </c>
      <c r="C5901" s="0" t="s">
        <v>325</v>
      </c>
      <c r="D5901" s="0" t="n">
        <v>20180802</v>
      </c>
      <c r="E5901" s="0" t="s">
        <v>3697</v>
      </c>
      <c r="F5901" s="0" t="n">
        <v>16000</v>
      </c>
      <c r="G5901" s="0" t="n">
        <v>96.27</v>
      </c>
      <c r="H5901" s="0" t="n">
        <v>4.634931</v>
      </c>
      <c r="J5901" s="224" t="n">
        <f aca="false">ROUND(D5901/10000,0)</f>
        <v>2018</v>
      </c>
      <c r="K5901" s="224" t="n">
        <f aca="false">ROUND((D5901-J5901*10000)/100,0)</f>
        <v>8</v>
      </c>
      <c r="L5901" s="224" t="n">
        <f aca="false">D5901-J5901*10000-K5901*100</f>
        <v>2</v>
      </c>
      <c r="M5901" s="325" t="n">
        <f aca="false">DATE(J5901,K5901,L5901)</f>
        <v>43314</v>
      </c>
      <c r="N5901" s="222" t="n">
        <f aca="false">M5901+E5901</f>
        <v>43314.5585185185</v>
      </c>
      <c r="O5901" s="0" t="n">
        <v>96.27</v>
      </c>
      <c r="P5901" s="0" t="n">
        <v>4.634931</v>
      </c>
      <c r="Q5901" s="0" t="s">
        <v>290</v>
      </c>
    </row>
    <row r="5902" customFormat="false" ht="15" hidden="false" customHeight="false" outlineLevel="0" collapsed="false">
      <c r="A5902" s="0" t="s">
        <v>3461</v>
      </c>
      <c r="B5902" s="0" t="s">
        <v>290</v>
      </c>
      <c r="C5902" s="0" t="s">
        <v>325</v>
      </c>
      <c r="D5902" s="0" t="n">
        <v>20180802</v>
      </c>
      <c r="E5902" s="0" t="s">
        <v>3698</v>
      </c>
      <c r="F5902" s="0" t="n">
        <v>16000</v>
      </c>
      <c r="G5902" s="0" t="n">
        <v>96.27</v>
      </c>
      <c r="H5902" s="0" t="n">
        <v>4.634931</v>
      </c>
      <c r="J5902" s="224" t="n">
        <f aca="false">ROUND(D5902/10000,0)</f>
        <v>2018</v>
      </c>
      <c r="K5902" s="224" t="n">
        <f aca="false">ROUND((D5902-J5902*10000)/100,0)</f>
        <v>8</v>
      </c>
      <c r="L5902" s="224" t="n">
        <f aca="false">D5902-J5902*10000-K5902*100</f>
        <v>2</v>
      </c>
      <c r="M5902" s="325" t="n">
        <f aca="false">DATE(J5902,K5902,L5902)</f>
        <v>43314</v>
      </c>
      <c r="N5902" s="222" t="n">
        <f aca="false">M5902+E5902</f>
        <v>43314.5585300926</v>
      </c>
      <c r="O5902" s="0" t="n">
        <v>96.27</v>
      </c>
      <c r="P5902" s="0" t="n">
        <v>4.634931</v>
      </c>
      <c r="Q5902" s="0" t="s">
        <v>290</v>
      </c>
    </row>
    <row r="5903" customFormat="false" ht="15" hidden="false" customHeight="false" outlineLevel="0" collapsed="false">
      <c r="A5903" s="0" t="s">
        <v>3461</v>
      </c>
      <c r="B5903" s="0" t="s">
        <v>290</v>
      </c>
      <c r="C5903" s="0" t="s">
        <v>325</v>
      </c>
      <c r="D5903" s="0" t="n">
        <v>20180802</v>
      </c>
      <c r="E5903" s="0" t="s">
        <v>3698</v>
      </c>
      <c r="F5903" s="0" t="n">
        <v>16000</v>
      </c>
      <c r="G5903" s="0" t="n">
        <v>98.195</v>
      </c>
      <c r="H5903" s="0" t="n">
        <v>4.381705</v>
      </c>
      <c r="J5903" s="224" t="n">
        <f aca="false">ROUND(D5903/10000,0)</f>
        <v>2018</v>
      </c>
      <c r="K5903" s="224" t="n">
        <f aca="false">ROUND((D5903-J5903*10000)/100,0)</f>
        <v>8</v>
      </c>
      <c r="L5903" s="224" t="n">
        <f aca="false">D5903-J5903*10000-K5903*100</f>
        <v>2</v>
      </c>
      <c r="M5903" s="325" t="n">
        <f aca="false">DATE(J5903,K5903,L5903)</f>
        <v>43314</v>
      </c>
      <c r="N5903" s="222" t="n">
        <f aca="false">M5903+E5903</f>
        <v>43314.5585300926</v>
      </c>
      <c r="O5903" s="0" t="n">
        <v>98.195</v>
      </c>
      <c r="P5903" s="0" t="n">
        <v>4.381705</v>
      </c>
      <c r="Q5903" s="0" t="s">
        <v>290</v>
      </c>
    </row>
    <row r="5904" customFormat="false" ht="15" hidden="false" customHeight="false" outlineLevel="0" collapsed="false">
      <c r="A5904" s="0" t="s">
        <v>3461</v>
      </c>
      <c r="B5904" s="0" t="s">
        <v>290</v>
      </c>
      <c r="C5904" s="0" t="s">
        <v>325</v>
      </c>
      <c r="D5904" s="0" t="n">
        <v>20180802</v>
      </c>
      <c r="E5904" s="0" t="s">
        <v>1930</v>
      </c>
      <c r="F5904" s="0" t="n">
        <v>5000000</v>
      </c>
      <c r="G5904" s="0" t="n">
        <v>96.202</v>
      </c>
      <c r="H5904" s="0" t="n">
        <v>4.643985</v>
      </c>
      <c r="J5904" s="224" t="n">
        <f aca="false">ROUND(D5904/10000,0)</f>
        <v>2018</v>
      </c>
      <c r="K5904" s="224" t="n">
        <f aca="false">ROUND((D5904-J5904*10000)/100,0)</f>
        <v>8</v>
      </c>
      <c r="L5904" s="224" t="n">
        <f aca="false">D5904-J5904*10000-K5904*100</f>
        <v>2</v>
      </c>
      <c r="M5904" s="325" t="n">
        <f aca="false">DATE(J5904,K5904,L5904)</f>
        <v>43314</v>
      </c>
      <c r="N5904" s="222" t="n">
        <f aca="false">M5904+E5904</f>
        <v>43314.6017361111</v>
      </c>
      <c r="O5904" s="0" t="n">
        <v>96.202</v>
      </c>
      <c r="P5904" s="0" t="n">
        <v>4.643985</v>
      </c>
      <c r="Q5904" s="0" t="s">
        <v>290</v>
      </c>
    </row>
    <row r="5905" customFormat="false" ht="15" hidden="false" customHeight="false" outlineLevel="0" collapsed="false">
      <c r="A5905" s="0" t="s">
        <v>3461</v>
      </c>
      <c r="B5905" s="0" t="s">
        <v>290</v>
      </c>
      <c r="C5905" s="0" t="s">
        <v>325</v>
      </c>
      <c r="D5905" s="0" t="n">
        <v>20180802</v>
      </c>
      <c r="E5905" s="0" t="s">
        <v>3699</v>
      </c>
      <c r="F5905" s="0" t="n">
        <v>10000</v>
      </c>
      <c r="G5905" s="0" t="n">
        <v>96.427</v>
      </c>
      <c r="H5905" s="0" t="n">
        <v>4.614054</v>
      </c>
      <c r="J5905" s="224" t="n">
        <f aca="false">ROUND(D5905/10000,0)</f>
        <v>2018</v>
      </c>
      <c r="K5905" s="224" t="n">
        <f aca="false">ROUND((D5905-J5905*10000)/100,0)</f>
        <v>8</v>
      </c>
      <c r="L5905" s="224" t="n">
        <f aca="false">D5905-J5905*10000-K5905*100</f>
        <v>2</v>
      </c>
      <c r="M5905" s="325" t="n">
        <f aca="false">DATE(J5905,K5905,L5905)</f>
        <v>43314</v>
      </c>
      <c r="N5905" s="222" t="n">
        <f aca="false">M5905+E5905</f>
        <v>43314.6053356482</v>
      </c>
      <c r="O5905" s="0" t="n">
        <v>96.427</v>
      </c>
      <c r="P5905" s="0" t="n">
        <v>4.614054</v>
      </c>
      <c r="Q5905" s="0" t="s">
        <v>290</v>
      </c>
    </row>
    <row r="5906" customFormat="false" ht="15" hidden="false" customHeight="false" outlineLevel="0" collapsed="false">
      <c r="A5906" s="0" t="s">
        <v>3461</v>
      </c>
      <c r="B5906" s="0" t="s">
        <v>290</v>
      </c>
      <c r="C5906" s="0" t="s">
        <v>325</v>
      </c>
      <c r="D5906" s="0" t="n">
        <v>20180802</v>
      </c>
      <c r="E5906" s="0" t="s">
        <v>3700</v>
      </c>
      <c r="F5906" s="0" t="n">
        <v>10000</v>
      </c>
      <c r="G5906" s="0" t="n">
        <v>96.427</v>
      </c>
      <c r="H5906" s="0" t="n">
        <v>4.614054</v>
      </c>
      <c r="J5906" s="224" t="n">
        <f aca="false">ROUND(D5906/10000,0)</f>
        <v>2018</v>
      </c>
      <c r="K5906" s="224" t="n">
        <f aca="false">ROUND((D5906-J5906*10000)/100,0)</f>
        <v>8</v>
      </c>
      <c r="L5906" s="224" t="n">
        <f aca="false">D5906-J5906*10000-K5906*100</f>
        <v>2</v>
      </c>
      <c r="M5906" s="325" t="n">
        <f aca="false">DATE(J5906,K5906,L5906)</f>
        <v>43314</v>
      </c>
      <c r="N5906" s="222" t="n">
        <f aca="false">M5906+E5906</f>
        <v>43314.6053472222</v>
      </c>
      <c r="O5906" s="0" t="n">
        <v>96.427</v>
      </c>
      <c r="P5906" s="0" t="n">
        <v>4.614054</v>
      </c>
      <c r="Q5906" s="0" t="s">
        <v>290</v>
      </c>
    </row>
    <row r="5907" customFormat="false" ht="15" hidden="false" customHeight="false" outlineLevel="0" collapsed="false">
      <c r="A5907" s="0" t="s">
        <v>3461</v>
      </c>
      <c r="B5907" s="0" t="s">
        <v>290</v>
      </c>
      <c r="C5907" s="0" t="s">
        <v>325</v>
      </c>
      <c r="D5907" s="0" t="n">
        <v>20180802</v>
      </c>
      <c r="E5907" s="0" t="s">
        <v>3701</v>
      </c>
      <c r="F5907" s="0" t="n">
        <v>1150000</v>
      </c>
      <c r="G5907" s="0" t="n">
        <v>96.111</v>
      </c>
      <c r="H5907" s="0" t="n">
        <v>4.656114</v>
      </c>
      <c r="J5907" s="224" t="n">
        <f aca="false">ROUND(D5907/10000,0)</f>
        <v>2018</v>
      </c>
      <c r="K5907" s="224" t="n">
        <f aca="false">ROUND((D5907-J5907*10000)/100,0)</f>
        <v>8</v>
      </c>
      <c r="L5907" s="224" t="n">
        <f aca="false">D5907-J5907*10000-K5907*100</f>
        <v>2</v>
      </c>
      <c r="M5907" s="325" t="n">
        <f aca="false">DATE(J5907,K5907,L5907)</f>
        <v>43314</v>
      </c>
      <c r="N5907" s="222" t="n">
        <f aca="false">M5907+E5907</f>
        <v>43314.6092708333</v>
      </c>
      <c r="O5907" s="0" t="n">
        <v>96.111</v>
      </c>
      <c r="P5907" s="0" t="n">
        <v>4.656114</v>
      </c>
      <c r="Q5907" s="0" t="s">
        <v>290</v>
      </c>
    </row>
    <row r="5908" customFormat="false" ht="15" hidden="false" customHeight="false" outlineLevel="0" collapsed="false">
      <c r="A5908" s="0" t="s">
        <v>3461</v>
      </c>
      <c r="B5908" s="0" t="s">
        <v>290</v>
      </c>
      <c r="C5908" s="0" t="s">
        <v>325</v>
      </c>
      <c r="D5908" s="0" t="n">
        <v>20180802</v>
      </c>
      <c r="E5908" s="0" t="s">
        <v>3702</v>
      </c>
      <c r="F5908" s="0" t="n">
        <v>1150000</v>
      </c>
      <c r="G5908" s="0" t="n">
        <v>96.048</v>
      </c>
      <c r="H5908" s="0" t="n">
        <v>4.664519</v>
      </c>
      <c r="J5908" s="224" t="n">
        <f aca="false">ROUND(D5908/10000,0)</f>
        <v>2018</v>
      </c>
      <c r="K5908" s="224" t="n">
        <f aca="false">ROUND((D5908-J5908*10000)/100,0)</f>
        <v>8</v>
      </c>
      <c r="L5908" s="224" t="n">
        <f aca="false">D5908-J5908*10000-K5908*100</f>
        <v>2</v>
      </c>
      <c r="M5908" s="325" t="n">
        <f aca="false">DATE(J5908,K5908,L5908)</f>
        <v>43314</v>
      </c>
      <c r="N5908" s="222" t="n">
        <f aca="false">M5908+E5908</f>
        <v>43314.610150463</v>
      </c>
      <c r="O5908" s="0" t="n">
        <v>96.048</v>
      </c>
      <c r="P5908" s="0" t="n">
        <v>4.664519</v>
      </c>
      <c r="Q5908" s="0" t="s">
        <v>290</v>
      </c>
    </row>
    <row r="5909" customFormat="false" ht="15" hidden="false" customHeight="false" outlineLevel="0" collapsed="false">
      <c r="A5909" s="0" t="s">
        <v>3461</v>
      </c>
      <c r="B5909" s="0" t="s">
        <v>290</v>
      </c>
      <c r="C5909" s="0" t="s">
        <v>325</v>
      </c>
      <c r="D5909" s="0" t="n">
        <v>20180802</v>
      </c>
      <c r="E5909" s="0" t="s">
        <v>3703</v>
      </c>
      <c r="F5909" s="0" t="n">
        <v>20000</v>
      </c>
      <c r="G5909" s="0" t="n">
        <v>96.372</v>
      </c>
      <c r="H5909" s="0" t="n">
        <v>4.621363</v>
      </c>
      <c r="J5909" s="224" t="n">
        <f aca="false">ROUND(D5909/10000,0)</f>
        <v>2018</v>
      </c>
      <c r="K5909" s="224" t="n">
        <f aca="false">ROUND((D5909-J5909*10000)/100,0)</f>
        <v>8</v>
      </c>
      <c r="L5909" s="224" t="n">
        <f aca="false">D5909-J5909*10000-K5909*100</f>
        <v>2</v>
      </c>
      <c r="M5909" s="325" t="n">
        <f aca="false">DATE(J5909,K5909,L5909)</f>
        <v>43314</v>
      </c>
      <c r="N5909" s="222" t="n">
        <f aca="false">M5909+E5909</f>
        <v>43314.6468518519</v>
      </c>
      <c r="O5909" s="0" t="n">
        <v>96.372</v>
      </c>
      <c r="P5909" s="0" t="n">
        <v>4.621363</v>
      </c>
      <c r="Q5909" s="0" t="s">
        <v>290</v>
      </c>
    </row>
    <row r="5910" customFormat="false" ht="15" hidden="false" customHeight="false" outlineLevel="0" collapsed="false">
      <c r="A5910" s="0" t="s">
        <v>3461</v>
      </c>
      <c r="B5910" s="0" t="s">
        <v>290</v>
      </c>
      <c r="C5910" s="0" t="s">
        <v>325</v>
      </c>
      <c r="D5910" s="0" t="n">
        <v>20180802</v>
      </c>
      <c r="E5910" s="0" t="s">
        <v>3703</v>
      </c>
      <c r="F5910" s="0" t="n">
        <v>20000</v>
      </c>
      <c r="G5910" s="0" t="n">
        <v>96.372</v>
      </c>
      <c r="H5910" s="0" t="n">
        <v>4.621363</v>
      </c>
      <c r="J5910" s="224" t="n">
        <f aca="false">ROUND(D5910/10000,0)</f>
        <v>2018</v>
      </c>
      <c r="K5910" s="224" t="n">
        <f aca="false">ROUND((D5910-J5910*10000)/100,0)</f>
        <v>8</v>
      </c>
      <c r="L5910" s="224" t="n">
        <f aca="false">D5910-J5910*10000-K5910*100</f>
        <v>2</v>
      </c>
      <c r="M5910" s="325" t="n">
        <f aca="false">DATE(J5910,K5910,L5910)</f>
        <v>43314</v>
      </c>
      <c r="N5910" s="222" t="n">
        <f aca="false">M5910+E5910</f>
        <v>43314.6468518519</v>
      </c>
      <c r="O5910" s="0" t="n">
        <v>96.372</v>
      </c>
      <c r="P5910" s="0" t="n">
        <v>4.621363</v>
      </c>
      <c r="Q5910" s="0" t="s">
        <v>290</v>
      </c>
    </row>
    <row r="5911" customFormat="false" ht="15" hidden="false" customHeight="false" outlineLevel="0" collapsed="false">
      <c r="A5911" s="0" t="s">
        <v>3461</v>
      </c>
      <c r="B5911" s="0" t="s">
        <v>290</v>
      </c>
      <c r="C5911" s="0" t="s">
        <v>325</v>
      </c>
      <c r="D5911" s="0" t="n">
        <v>20180802</v>
      </c>
      <c r="E5911" s="0" t="s">
        <v>3703</v>
      </c>
      <c r="F5911" s="0" t="n">
        <v>20000</v>
      </c>
      <c r="G5911" s="0" t="n">
        <v>96.292</v>
      </c>
      <c r="H5911" s="0" t="n">
        <v>4.632003</v>
      </c>
      <c r="J5911" s="224" t="n">
        <f aca="false">ROUND(D5911/10000,0)</f>
        <v>2018</v>
      </c>
      <c r="K5911" s="224" t="n">
        <f aca="false">ROUND((D5911-J5911*10000)/100,0)</f>
        <v>8</v>
      </c>
      <c r="L5911" s="224" t="n">
        <f aca="false">D5911-J5911*10000-K5911*100</f>
        <v>2</v>
      </c>
      <c r="M5911" s="325" t="n">
        <f aca="false">DATE(J5911,K5911,L5911)</f>
        <v>43314</v>
      </c>
      <c r="N5911" s="222" t="n">
        <f aca="false">M5911+E5911</f>
        <v>43314.6468518519</v>
      </c>
      <c r="O5911" s="0" t="n">
        <v>96.292</v>
      </c>
      <c r="P5911" s="0" t="n">
        <v>4.632003</v>
      </c>
      <c r="Q5911" s="0" t="s">
        <v>290</v>
      </c>
    </row>
    <row r="5912" customFormat="false" ht="15" hidden="false" customHeight="false" outlineLevel="0" collapsed="false">
      <c r="A5912" s="0" t="s">
        <v>3461</v>
      </c>
      <c r="B5912" s="0" t="s">
        <v>290</v>
      </c>
      <c r="C5912" s="0" t="s">
        <v>325</v>
      </c>
      <c r="D5912" s="0" t="n">
        <v>20180802</v>
      </c>
      <c r="E5912" s="0" t="s">
        <v>3704</v>
      </c>
      <c r="F5912" s="0" t="n">
        <v>15000</v>
      </c>
      <c r="G5912" s="0" t="n">
        <v>96.38</v>
      </c>
      <c r="H5912" s="0" t="n">
        <v>4.6203</v>
      </c>
      <c r="J5912" s="224" t="n">
        <f aca="false">ROUND(D5912/10000,0)</f>
        <v>2018</v>
      </c>
      <c r="K5912" s="224" t="n">
        <f aca="false">ROUND((D5912-J5912*10000)/100,0)</f>
        <v>8</v>
      </c>
      <c r="L5912" s="224" t="n">
        <f aca="false">D5912-J5912*10000-K5912*100</f>
        <v>2</v>
      </c>
      <c r="M5912" s="325" t="n">
        <f aca="false">DATE(J5912,K5912,L5912)</f>
        <v>43314</v>
      </c>
      <c r="N5912" s="222" t="n">
        <f aca="false">M5912+E5912</f>
        <v>43314.6566087963</v>
      </c>
      <c r="O5912" s="0" t="n">
        <v>96.38</v>
      </c>
      <c r="P5912" s="0" t="n">
        <v>4.6203</v>
      </c>
      <c r="Q5912" s="0" t="s">
        <v>290</v>
      </c>
    </row>
    <row r="5913" customFormat="false" ht="15" hidden="false" customHeight="false" outlineLevel="0" collapsed="false">
      <c r="A5913" s="0" t="s">
        <v>3461</v>
      </c>
      <c r="B5913" s="0" t="s">
        <v>290</v>
      </c>
      <c r="C5913" s="0" t="s">
        <v>325</v>
      </c>
      <c r="D5913" s="0" t="n">
        <v>20180802</v>
      </c>
      <c r="E5913" s="0" t="s">
        <v>3704</v>
      </c>
      <c r="F5913" s="0" t="n">
        <v>15000</v>
      </c>
      <c r="G5913" s="0" t="n">
        <v>96.38</v>
      </c>
      <c r="H5913" s="0" t="n">
        <v>4.6203</v>
      </c>
      <c r="J5913" s="224" t="n">
        <f aca="false">ROUND(D5913/10000,0)</f>
        <v>2018</v>
      </c>
      <c r="K5913" s="224" t="n">
        <f aca="false">ROUND((D5913-J5913*10000)/100,0)</f>
        <v>8</v>
      </c>
      <c r="L5913" s="224" t="n">
        <f aca="false">D5913-J5913*10000-K5913*100</f>
        <v>2</v>
      </c>
      <c r="M5913" s="325" t="n">
        <f aca="false">DATE(J5913,K5913,L5913)</f>
        <v>43314</v>
      </c>
      <c r="N5913" s="222" t="n">
        <f aca="false">M5913+E5913</f>
        <v>43314.6566087963</v>
      </c>
      <c r="O5913" s="0" t="n">
        <v>96.38</v>
      </c>
      <c r="P5913" s="0" t="n">
        <v>4.6203</v>
      </c>
      <c r="Q5913" s="0" t="s">
        <v>290</v>
      </c>
    </row>
    <row r="5914" customFormat="false" ht="15" hidden="false" customHeight="false" outlineLevel="0" collapsed="false">
      <c r="A5914" s="0" t="s">
        <v>3461</v>
      </c>
      <c r="B5914" s="0" t="s">
        <v>290</v>
      </c>
      <c r="C5914" s="0" t="s">
        <v>325</v>
      </c>
      <c r="D5914" s="0" t="n">
        <v>20180802</v>
      </c>
      <c r="E5914" s="0" t="s">
        <v>3705</v>
      </c>
      <c r="F5914" s="0" t="n">
        <v>10000</v>
      </c>
      <c r="G5914" s="0" t="n">
        <v>96.502</v>
      </c>
      <c r="H5914" s="0" t="n">
        <v>4.604096</v>
      </c>
      <c r="J5914" s="224" t="n">
        <f aca="false">ROUND(D5914/10000,0)</f>
        <v>2018</v>
      </c>
      <c r="K5914" s="224" t="n">
        <f aca="false">ROUND((D5914-J5914*10000)/100,0)</f>
        <v>8</v>
      </c>
      <c r="L5914" s="224" t="n">
        <f aca="false">D5914-J5914*10000-K5914*100</f>
        <v>2</v>
      </c>
      <c r="M5914" s="325" t="n">
        <f aca="false">DATE(J5914,K5914,L5914)</f>
        <v>43314</v>
      </c>
      <c r="N5914" s="222" t="n">
        <f aca="false">M5914+E5914</f>
        <v>43314.6665277778</v>
      </c>
      <c r="O5914" s="0" t="n">
        <v>96.502</v>
      </c>
      <c r="P5914" s="0" t="n">
        <v>4.604096</v>
      </c>
      <c r="Q5914" s="0" t="s">
        <v>290</v>
      </c>
    </row>
    <row r="5915" customFormat="false" ht="15" hidden="false" customHeight="false" outlineLevel="0" collapsed="false">
      <c r="A5915" s="0" t="s">
        <v>3461</v>
      </c>
      <c r="B5915" s="0" t="s">
        <v>290</v>
      </c>
      <c r="C5915" s="0" t="s">
        <v>325</v>
      </c>
      <c r="D5915" s="0" t="n">
        <v>20180802</v>
      </c>
      <c r="E5915" s="0" t="s">
        <v>3705</v>
      </c>
      <c r="F5915" s="0" t="n">
        <v>10000</v>
      </c>
      <c r="G5915" s="0" t="n">
        <v>96.502</v>
      </c>
      <c r="H5915" s="0" t="n">
        <v>4.604096</v>
      </c>
      <c r="J5915" s="224" t="n">
        <f aca="false">ROUND(D5915/10000,0)</f>
        <v>2018</v>
      </c>
      <c r="K5915" s="224" t="n">
        <f aca="false">ROUND((D5915-J5915*10000)/100,0)</f>
        <v>8</v>
      </c>
      <c r="L5915" s="224" t="n">
        <f aca="false">D5915-J5915*10000-K5915*100</f>
        <v>2</v>
      </c>
      <c r="M5915" s="325" t="n">
        <f aca="false">DATE(J5915,K5915,L5915)</f>
        <v>43314</v>
      </c>
      <c r="N5915" s="222" t="n">
        <f aca="false">M5915+E5915</f>
        <v>43314.6665277778</v>
      </c>
      <c r="O5915" s="0" t="n">
        <v>96.502</v>
      </c>
      <c r="P5915" s="0" t="n">
        <v>4.604096</v>
      </c>
      <c r="Q5915" s="0" t="s">
        <v>290</v>
      </c>
    </row>
    <row r="5916" customFormat="false" ht="15" hidden="false" customHeight="false" outlineLevel="0" collapsed="false">
      <c r="A5916" s="0" t="s">
        <v>3461</v>
      </c>
      <c r="B5916" s="0" t="s">
        <v>290</v>
      </c>
      <c r="C5916" s="0" t="s">
        <v>325</v>
      </c>
      <c r="D5916" s="0" t="n">
        <v>20180803</v>
      </c>
      <c r="E5916" s="0" t="s">
        <v>2988</v>
      </c>
      <c r="F5916" s="0" t="n">
        <v>3300000</v>
      </c>
      <c r="G5916" s="0" t="n">
        <v>96.331</v>
      </c>
      <c r="H5916" s="0" t="n">
        <v>4.626937</v>
      </c>
      <c r="J5916" s="224" t="n">
        <f aca="false">ROUND(D5916/10000,0)</f>
        <v>2018</v>
      </c>
      <c r="K5916" s="224" t="n">
        <f aca="false">ROUND((D5916-J5916*10000)/100,0)</f>
        <v>8</v>
      </c>
      <c r="L5916" s="224" t="n">
        <f aca="false">D5916-J5916*10000-K5916*100</f>
        <v>3</v>
      </c>
      <c r="M5916" s="325" t="n">
        <f aca="false">DATE(J5916,K5916,L5916)</f>
        <v>43315</v>
      </c>
      <c r="N5916" s="222" t="n">
        <f aca="false">M5916+E5916</f>
        <v>43315.4375694445</v>
      </c>
      <c r="O5916" s="0" t="n">
        <v>96.331</v>
      </c>
      <c r="P5916" s="0" t="n">
        <v>4.626937</v>
      </c>
      <c r="Q5916" s="0" t="s">
        <v>290</v>
      </c>
    </row>
    <row r="5917" customFormat="false" ht="15" hidden="false" customHeight="false" outlineLevel="0" collapsed="false">
      <c r="A5917" s="0" t="s">
        <v>3461</v>
      </c>
      <c r="B5917" s="0" t="s">
        <v>290</v>
      </c>
      <c r="C5917" s="0" t="s">
        <v>325</v>
      </c>
      <c r="D5917" s="0" t="n">
        <v>20180803</v>
      </c>
      <c r="E5917" s="0" t="s">
        <v>3706</v>
      </c>
      <c r="F5917" s="0" t="n">
        <v>5000</v>
      </c>
      <c r="G5917" s="0" t="n">
        <v>96.8</v>
      </c>
      <c r="H5917" s="0" t="n">
        <v>4.564724</v>
      </c>
      <c r="J5917" s="224" t="n">
        <f aca="false">ROUND(D5917/10000,0)</f>
        <v>2018</v>
      </c>
      <c r="K5917" s="224" t="n">
        <f aca="false">ROUND((D5917-J5917*10000)/100,0)</f>
        <v>8</v>
      </c>
      <c r="L5917" s="224" t="n">
        <f aca="false">D5917-J5917*10000-K5917*100</f>
        <v>3</v>
      </c>
      <c r="M5917" s="325" t="n">
        <f aca="false">DATE(J5917,K5917,L5917)</f>
        <v>43315</v>
      </c>
      <c r="N5917" s="222" t="n">
        <f aca="false">M5917+E5917</f>
        <v>43315.4386342593</v>
      </c>
      <c r="O5917" s="0" t="n">
        <v>96.8</v>
      </c>
      <c r="P5917" s="0" t="n">
        <v>4.564724</v>
      </c>
      <c r="Q5917" s="0" t="s">
        <v>290</v>
      </c>
    </row>
    <row r="5918" customFormat="false" ht="15" hidden="false" customHeight="false" outlineLevel="0" collapsed="false">
      <c r="A5918" s="0" t="s">
        <v>3461</v>
      </c>
      <c r="B5918" s="0" t="s">
        <v>290</v>
      </c>
      <c r="C5918" s="0" t="s">
        <v>325</v>
      </c>
      <c r="D5918" s="0" t="n">
        <v>20180803</v>
      </c>
      <c r="E5918" s="0" t="s">
        <v>3706</v>
      </c>
      <c r="F5918" s="0" t="n">
        <v>5000</v>
      </c>
      <c r="G5918" s="0" t="n">
        <v>98.203</v>
      </c>
      <c r="H5918" s="0" t="n">
        <v>4.380728</v>
      </c>
      <c r="J5918" s="224" t="n">
        <f aca="false">ROUND(D5918/10000,0)</f>
        <v>2018</v>
      </c>
      <c r="K5918" s="224" t="n">
        <f aca="false">ROUND((D5918-J5918*10000)/100,0)</f>
        <v>8</v>
      </c>
      <c r="L5918" s="224" t="n">
        <f aca="false">D5918-J5918*10000-K5918*100</f>
        <v>3</v>
      </c>
      <c r="M5918" s="325" t="n">
        <f aca="false">DATE(J5918,K5918,L5918)</f>
        <v>43315</v>
      </c>
      <c r="N5918" s="222" t="n">
        <f aca="false">M5918+E5918</f>
        <v>43315.4386342593</v>
      </c>
      <c r="O5918" s="0" t="n">
        <v>98.203</v>
      </c>
      <c r="P5918" s="0" t="n">
        <v>4.380728</v>
      </c>
      <c r="Q5918" s="0" t="s">
        <v>290</v>
      </c>
    </row>
    <row r="5919" customFormat="false" ht="15" hidden="false" customHeight="false" outlineLevel="0" collapsed="false">
      <c r="A5919" s="0" t="s">
        <v>3461</v>
      </c>
      <c r="B5919" s="0" t="s">
        <v>290</v>
      </c>
      <c r="C5919" s="0" t="s">
        <v>325</v>
      </c>
      <c r="D5919" s="0" t="n">
        <v>20180803</v>
      </c>
      <c r="E5919" s="0" t="s">
        <v>3707</v>
      </c>
      <c r="F5919" s="0" t="n">
        <v>5000000</v>
      </c>
      <c r="G5919" s="0" t="n">
        <v>96.346</v>
      </c>
      <c r="H5919" s="0" t="n">
        <v>4.624942</v>
      </c>
      <c r="J5919" s="224" t="n">
        <f aca="false">ROUND(D5919/10000,0)</f>
        <v>2018</v>
      </c>
      <c r="K5919" s="224" t="n">
        <f aca="false">ROUND((D5919-J5919*10000)/100,0)</f>
        <v>8</v>
      </c>
      <c r="L5919" s="224" t="n">
        <f aca="false">D5919-J5919*10000-K5919*100</f>
        <v>3</v>
      </c>
      <c r="M5919" s="325" t="n">
        <f aca="false">DATE(J5919,K5919,L5919)</f>
        <v>43315</v>
      </c>
      <c r="N5919" s="222" t="n">
        <f aca="false">M5919+E5919</f>
        <v>43315.4425925926</v>
      </c>
      <c r="O5919" s="0" t="n">
        <v>96.346</v>
      </c>
      <c r="P5919" s="0" t="n">
        <v>4.624942</v>
      </c>
      <c r="Q5919" s="0" t="s">
        <v>290</v>
      </c>
    </row>
    <row r="5920" customFormat="false" ht="15" hidden="false" customHeight="false" outlineLevel="0" collapsed="false">
      <c r="A5920" s="0" t="s">
        <v>3461</v>
      </c>
      <c r="B5920" s="0" t="s">
        <v>290</v>
      </c>
      <c r="C5920" s="0" t="s">
        <v>325</v>
      </c>
      <c r="D5920" s="0" t="n">
        <v>20180803</v>
      </c>
      <c r="E5920" s="0" t="s">
        <v>3708</v>
      </c>
      <c r="F5920" s="0" t="n">
        <v>3000000</v>
      </c>
      <c r="G5920" s="0" t="n">
        <v>96.278</v>
      </c>
      <c r="H5920" s="0" t="n">
        <v>4.63399</v>
      </c>
      <c r="J5920" s="224" t="n">
        <f aca="false">ROUND(D5920/10000,0)</f>
        <v>2018</v>
      </c>
      <c r="K5920" s="224" t="n">
        <f aca="false">ROUND((D5920-J5920*10000)/100,0)</f>
        <v>8</v>
      </c>
      <c r="L5920" s="224" t="n">
        <f aca="false">D5920-J5920*10000-K5920*100</f>
        <v>3</v>
      </c>
      <c r="M5920" s="325" t="n">
        <f aca="false">DATE(J5920,K5920,L5920)</f>
        <v>43315</v>
      </c>
      <c r="N5920" s="222" t="n">
        <f aca="false">M5920+E5920</f>
        <v>43315.4578356482</v>
      </c>
      <c r="O5920" s="0" t="n">
        <v>96.278</v>
      </c>
      <c r="P5920" s="0" t="n">
        <v>4.63399</v>
      </c>
      <c r="Q5920" s="0" t="s">
        <v>290</v>
      </c>
    </row>
    <row r="5921" customFormat="false" ht="15" hidden="false" customHeight="false" outlineLevel="0" collapsed="false">
      <c r="A5921" s="0" t="s">
        <v>3461</v>
      </c>
      <c r="B5921" s="0" t="s">
        <v>290</v>
      </c>
      <c r="C5921" s="0" t="s">
        <v>325</v>
      </c>
      <c r="D5921" s="0" t="n">
        <v>20180803</v>
      </c>
      <c r="E5921" s="0" t="s">
        <v>3709</v>
      </c>
      <c r="F5921" s="0" t="n">
        <v>5000000</v>
      </c>
      <c r="G5921" s="0" t="n">
        <v>96.338</v>
      </c>
      <c r="H5921" s="0" t="n">
        <v>4.626006</v>
      </c>
      <c r="J5921" s="224" t="n">
        <f aca="false">ROUND(D5921/10000,0)</f>
        <v>2018</v>
      </c>
      <c r="K5921" s="224" t="n">
        <f aca="false">ROUND((D5921-J5921*10000)/100,0)</f>
        <v>8</v>
      </c>
      <c r="L5921" s="224" t="n">
        <f aca="false">D5921-J5921*10000-K5921*100</f>
        <v>3</v>
      </c>
      <c r="M5921" s="325" t="n">
        <f aca="false">DATE(J5921,K5921,L5921)</f>
        <v>43315</v>
      </c>
      <c r="N5921" s="222" t="n">
        <f aca="false">M5921+E5921</f>
        <v>43315.4760069445</v>
      </c>
      <c r="O5921" s="0" t="n">
        <v>96.338</v>
      </c>
      <c r="P5921" s="0" t="n">
        <v>4.626006</v>
      </c>
      <c r="Q5921" s="0" t="s">
        <v>290</v>
      </c>
    </row>
    <row r="5922" customFormat="false" ht="15" hidden="false" customHeight="false" outlineLevel="0" collapsed="false">
      <c r="A5922" s="0" t="s">
        <v>3461</v>
      </c>
      <c r="B5922" s="0" t="s">
        <v>290</v>
      </c>
      <c r="C5922" s="0" t="s">
        <v>325</v>
      </c>
      <c r="D5922" s="0" t="n">
        <v>20180803</v>
      </c>
      <c r="E5922" s="0" t="s">
        <v>3710</v>
      </c>
      <c r="F5922" s="0" t="n">
        <v>5000000</v>
      </c>
      <c r="G5922" s="0" t="n">
        <v>96.218</v>
      </c>
      <c r="H5922" s="0" t="n">
        <v>4.64198</v>
      </c>
      <c r="J5922" s="224" t="n">
        <f aca="false">ROUND(D5922/10000,0)</f>
        <v>2018</v>
      </c>
      <c r="K5922" s="224" t="n">
        <f aca="false">ROUND((D5922-J5922*10000)/100,0)</f>
        <v>8</v>
      </c>
      <c r="L5922" s="224" t="n">
        <f aca="false">D5922-J5922*10000-K5922*100</f>
        <v>3</v>
      </c>
      <c r="M5922" s="325" t="n">
        <f aca="false">DATE(J5922,K5922,L5922)</f>
        <v>43315</v>
      </c>
      <c r="N5922" s="222" t="n">
        <f aca="false">M5922+E5922</f>
        <v>43315.4780787037</v>
      </c>
      <c r="O5922" s="0" t="n">
        <v>96.218</v>
      </c>
      <c r="P5922" s="0" t="n">
        <v>4.64198</v>
      </c>
      <c r="Q5922" s="0" t="s">
        <v>290</v>
      </c>
    </row>
    <row r="5923" customFormat="false" ht="15" hidden="false" customHeight="false" outlineLevel="0" collapsed="false">
      <c r="A5923" s="0" t="s">
        <v>3461</v>
      </c>
      <c r="B5923" s="0" t="s">
        <v>290</v>
      </c>
      <c r="C5923" s="0" t="s">
        <v>325</v>
      </c>
      <c r="D5923" s="0" t="n">
        <v>20180803</v>
      </c>
      <c r="E5923" s="0" t="s">
        <v>3711</v>
      </c>
      <c r="F5923" s="0" t="n">
        <v>100000</v>
      </c>
      <c r="G5923" s="0" t="n">
        <v>96.41</v>
      </c>
      <c r="H5923" s="0" t="n">
        <v>4.616432</v>
      </c>
      <c r="J5923" s="224" t="n">
        <f aca="false">ROUND(D5923/10000,0)</f>
        <v>2018</v>
      </c>
      <c r="K5923" s="224" t="n">
        <f aca="false">ROUND((D5923-J5923*10000)/100,0)</f>
        <v>8</v>
      </c>
      <c r="L5923" s="224" t="n">
        <f aca="false">D5923-J5923*10000-K5923*100</f>
        <v>3</v>
      </c>
      <c r="M5923" s="325" t="n">
        <f aca="false">DATE(J5923,K5923,L5923)</f>
        <v>43315</v>
      </c>
      <c r="N5923" s="222" t="n">
        <f aca="false">M5923+E5923</f>
        <v>43315.5584722222</v>
      </c>
      <c r="O5923" s="0" t="n">
        <v>96.41</v>
      </c>
      <c r="P5923" s="0" t="n">
        <v>4.616432</v>
      </c>
      <c r="Q5923" s="0" t="s">
        <v>290</v>
      </c>
    </row>
    <row r="5924" customFormat="false" ht="15" hidden="false" customHeight="false" outlineLevel="0" collapsed="false">
      <c r="A5924" s="0" t="s">
        <v>3461</v>
      </c>
      <c r="B5924" s="0" t="s">
        <v>290</v>
      </c>
      <c r="C5924" s="0" t="s">
        <v>325</v>
      </c>
      <c r="D5924" s="0" t="n">
        <v>20180803</v>
      </c>
      <c r="E5924" s="0" t="s">
        <v>3711</v>
      </c>
      <c r="F5924" s="0" t="n">
        <v>100000</v>
      </c>
      <c r="G5924" s="0" t="n">
        <v>97.929</v>
      </c>
      <c r="H5924" s="0" t="n">
        <v>4.416417</v>
      </c>
      <c r="J5924" s="224" t="n">
        <f aca="false">ROUND(D5924/10000,0)</f>
        <v>2018</v>
      </c>
      <c r="K5924" s="224" t="n">
        <f aca="false">ROUND((D5924-J5924*10000)/100,0)</f>
        <v>8</v>
      </c>
      <c r="L5924" s="224" t="n">
        <f aca="false">D5924-J5924*10000-K5924*100</f>
        <v>3</v>
      </c>
      <c r="M5924" s="325" t="n">
        <f aca="false">DATE(J5924,K5924,L5924)</f>
        <v>43315</v>
      </c>
      <c r="N5924" s="222" t="n">
        <f aca="false">M5924+E5924</f>
        <v>43315.5584722222</v>
      </c>
      <c r="O5924" s="0" t="n">
        <v>97.929</v>
      </c>
      <c r="P5924" s="0" t="n">
        <v>4.416417</v>
      </c>
      <c r="Q5924" s="0" t="s">
        <v>290</v>
      </c>
    </row>
    <row r="5925" customFormat="false" ht="15" hidden="false" customHeight="false" outlineLevel="0" collapsed="false">
      <c r="A5925" s="0" t="s">
        <v>3461</v>
      </c>
      <c r="B5925" s="0" t="s">
        <v>290</v>
      </c>
      <c r="C5925" s="0" t="s">
        <v>325</v>
      </c>
      <c r="D5925" s="0" t="n">
        <v>20180803</v>
      </c>
      <c r="E5925" s="0" t="s">
        <v>3712</v>
      </c>
      <c r="F5925" s="0" t="n">
        <v>100000</v>
      </c>
      <c r="G5925" s="0" t="n">
        <v>96.41</v>
      </c>
      <c r="H5925" s="0" t="n">
        <v>4.616432</v>
      </c>
      <c r="J5925" s="224" t="n">
        <f aca="false">ROUND(D5925/10000,0)</f>
        <v>2018</v>
      </c>
      <c r="K5925" s="224" t="n">
        <f aca="false">ROUND((D5925-J5925*10000)/100,0)</f>
        <v>8</v>
      </c>
      <c r="L5925" s="224" t="n">
        <f aca="false">D5925-J5925*10000-K5925*100</f>
        <v>3</v>
      </c>
      <c r="M5925" s="325" t="n">
        <f aca="false">DATE(J5925,K5925,L5925)</f>
        <v>43315</v>
      </c>
      <c r="N5925" s="222" t="n">
        <f aca="false">M5925+E5925</f>
        <v>43315.5584837963</v>
      </c>
      <c r="O5925" s="0" t="n">
        <v>96.41</v>
      </c>
      <c r="P5925" s="0" t="n">
        <v>4.616432</v>
      </c>
      <c r="Q5925" s="0" t="s">
        <v>290</v>
      </c>
    </row>
    <row r="5926" customFormat="false" ht="15" hidden="false" customHeight="false" outlineLevel="0" collapsed="false">
      <c r="A5926" s="0" t="s">
        <v>3461</v>
      </c>
      <c r="B5926" s="0" t="s">
        <v>290</v>
      </c>
      <c r="C5926" s="0" t="s">
        <v>325</v>
      </c>
      <c r="D5926" s="0" t="n">
        <v>20180803</v>
      </c>
      <c r="E5926" s="0" t="s">
        <v>3713</v>
      </c>
      <c r="F5926" s="0" t="n">
        <v>25000</v>
      </c>
      <c r="G5926" s="0" t="n">
        <v>96.58</v>
      </c>
      <c r="H5926" s="0" t="n">
        <v>4.593863</v>
      </c>
      <c r="J5926" s="224" t="n">
        <f aca="false">ROUND(D5926/10000,0)</f>
        <v>2018</v>
      </c>
      <c r="K5926" s="224" t="n">
        <f aca="false">ROUND((D5926-J5926*10000)/100,0)</f>
        <v>8</v>
      </c>
      <c r="L5926" s="224" t="n">
        <f aca="false">D5926-J5926*10000-K5926*100</f>
        <v>3</v>
      </c>
      <c r="M5926" s="325" t="n">
        <f aca="false">DATE(J5926,K5926,L5926)</f>
        <v>43315</v>
      </c>
      <c r="N5926" s="222" t="n">
        <f aca="false">M5926+E5926</f>
        <v>43315.5817592593</v>
      </c>
      <c r="O5926" s="0" t="n">
        <v>96.58</v>
      </c>
      <c r="P5926" s="0" t="n">
        <v>4.593863</v>
      </c>
      <c r="Q5926" s="0" t="s">
        <v>290</v>
      </c>
    </row>
    <row r="5927" customFormat="false" ht="15" hidden="false" customHeight="false" outlineLevel="0" collapsed="false">
      <c r="A5927" s="0" t="s">
        <v>3461</v>
      </c>
      <c r="B5927" s="0" t="s">
        <v>290</v>
      </c>
      <c r="C5927" s="0" t="s">
        <v>325</v>
      </c>
      <c r="D5927" s="0" t="n">
        <v>20180803</v>
      </c>
      <c r="E5927" s="0" t="s">
        <v>3714</v>
      </c>
      <c r="F5927" s="0" t="n">
        <v>25000</v>
      </c>
      <c r="G5927" s="0" t="n">
        <v>96.58</v>
      </c>
      <c r="H5927" s="0" t="n">
        <v>4.593863</v>
      </c>
      <c r="J5927" s="224" t="n">
        <f aca="false">ROUND(D5927/10000,0)</f>
        <v>2018</v>
      </c>
      <c r="K5927" s="224" t="n">
        <f aca="false">ROUND((D5927-J5927*10000)/100,0)</f>
        <v>8</v>
      </c>
      <c r="L5927" s="224" t="n">
        <f aca="false">D5927-J5927*10000-K5927*100</f>
        <v>3</v>
      </c>
      <c r="M5927" s="325" t="n">
        <f aca="false">DATE(J5927,K5927,L5927)</f>
        <v>43315</v>
      </c>
      <c r="N5927" s="222" t="n">
        <f aca="false">M5927+E5927</f>
        <v>43315.5817708333</v>
      </c>
      <c r="O5927" s="0" t="n">
        <v>96.58</v>
      </c>
      <c r="P5927" s="0" t="n">
        <v>4.593863</v>
      </c>
      <c r="Q5927" s="0" t="s">
        <v>290</v>
      </c>
    </row>
    <row r="5928" customFormat="false" ht="15" hidden="false" customHeight="false" outlineLevel="0" collapsed="false">
      <c r="A5928" s="0" t="s">
        <v>3461</v>
      </c>
      <c r="B5928" s="0" t="s">
        <v>290</v>
      </c>
      <c r="C5928" s="0" t="s">
        <v>325</v>
      </c>
      <c r="D5928" s="0" t="n">
        <v>20180803</v>
      </c>
      <c r="E5928" s="0" t="s">
        <v>3714</v>
      </c>
      <c r="F5928" s="0" t="n">
        <v>25000</v>
      </c>
      <c r="G5928" s="0" t="n">
        <v>96.58</v>
      </c>
      <c r="H5928" s="0" t="n">
        <v>4.593863</v>
      </c>
      <c r="J5928" s="224" t="n">
        <f aca="false">ROUND(D5928/10000,0)</f>
        <v>2018</v>
      </c>
      <c r="K5928" s="224" t="n">
        <f aca="false">ROUND((D5928-J5928*10000)/100,0)</f>
        <v>8</v>
      </c>
      <c r="L5928" s="224" t="n">
        <f aca="false">D5928-J5928*10000-K5928*100</f>
        <v>3</v>
      </c>
      <c r="M5928" s="325" t="n">
        <f aca="false">DATE(J5928,K5928,L5928)</f>
        <v>43315</v>
      </c>
      <c r="N5928" s="222" t="n">
        <f aca="false">M5928+E5928</f>
        <v>43315.5817708333</v>
      </c>
      <c r="O5928" s="0" t="n">
        <v>96.58</v>
      </c>
      <c r="P5928" s="0" t="n">
        <v>4.593863</v>
      </c>
      <c r="Q5928" s="0" t="s">
        <v>290</v>
      </c>
    </row>
    <row r="5929" customFormat="false" ht="15" hidden="false" customHeight="false" outlineLevel="0" collapsed="false">
      <c r="A5929" s="0" t="s">
        <v>3461</v>
      </c>
      <c r="B5929" s="0" t="s">
        <v>290</v>
      </c>
      <c r="C5929" s="0" t="s">
        <v>325</v>
      </c>
      <c r="D5929" s="0" t="n">
        <v>20180803</v>
      </c>
      <c r="E5929" s="0" t="s">
        <v>3714</v>
      </c>
      <c r="F5929" s="0" t="n">
        <v>25000</v>
      </c>
      <c r="G5929" s="0" t="n">
        <v>96.58</v>
      </c>
      <c r="H5929" s="0" t="n">
        <v>4.593863</v>
      </c>
      <c r="J5929" s="224" t="n">
        <f aca="false">ROUND(D5929/10000,0)</f>
        <v>2018</v>
      </c>
      <c r="K5929" s="224" t="n">
        <f aca="false">ROUND((D5929-J5929*10000)/100,0)</f>
        <v>8</v>
      </c>
      <c r="L5929" s="224" t="n">
        <f aca="false">D5929-J5929*10000-K5929*100</f>
        <v>3</v>
      </c>
      <c r="M5929" s="325" t="n">
        <f aca="false">DATE(J5929,K5929,L5929)</f>
        <v>43315</v>
      </c>
      <c r="N5929" s="222" t="n">
        <f aca="false">M5929+E5929</f>
        <v>43315.5817708333</v>
      </c>
      <c r="O5929" s="0" t="n">
        <v>96.58</v>
      </c>
      <c r="P5929" s="0" t="n">
        <v>4.593863</v>
      </c>
      <c r="Q5929" s="0" t="s">
        <v>290</v>
      </c>
    </row>
    <row r="5930" customFormat="false" ht="15" hidden="false" customHeight="false" outlineLevel="0" collapsed="false">
      <c r="A5930" s="0" t="s">
        <v>3461</v>
      </c>
      <c r="B5930" s="0" t="s">
        <v>290</v>
      </c>
      <c r="C5930" s="0" t="s">
        <v>325</v>
      </c>
      <c r="D5930" s="0" t="n">
        <v>20180803</v>
      </c>
      <c r="E5930" s="0" t="s">
        <v>3715</v>
      </c>
      <c r="F5930" s="0" t="n">
        <v>15000</v>
      </c>
      <c r="G5930" s="0" t="n">
        <v>96.55</v>
      </c>
      <c r="H5930" s="0" t="n">
        <v>4.597842</v>
      </c>
      <c r="J5930" s="224" t="n">
        <f aca="false">ROUND(D5930/10000,0)</f>
        <v>2018</v>
      </c>
      <c r="K5930" s="224" t="n">
        <f aca="false">ROUND((D5930-J5930*10000)/100,0)</f>
        <v>8</v>
      </c>
      <c r="L5930" s="224" t="n">
        <f aca="false">D5930-J5930*10000-K5930*100</f>
        <v>3</v>
      </c>
      <c r="M5930" s="325" t="n">
        <f aca="false">DATE(J5930,K5930,L5930)</f>
        <v>43315</v>
      </c>
      <c r="N5930" s="222" t="n">
        <f aca="false">M5930+E5930</f>
        <v>43315.6318865741</v>
      </c>
      <c r="O5930" s="0" t="n">
        <v>96.55</v>
      </c>
      <c r="P5930" s="0" t="n">
        <v>4.597842</v>
      </c>
      <c r="Q5930" s="0" t="s">
        <v>290</v>
      </c>
    </row>
    <row r="5931" customFormat="false" ht="15" hidden="false" customHeight="false" outlineLevel="0" collapsed="false">
      <c r="A5931" s="0" t="s">
        <v>3461</v>
      </c>
      <c r="B5931" s="0" t="s">
        <v>290</v>
      </c>
      <c r="C5931" s="0" t="s">
        <v>325</v>
      </c>
      <c r="D5931" s="0" t="n">
        <v>20180803</v>
      </c>
      <c r="E5931" s="0" t="s">
        <v>3716</v>
      </c>
      <c r="F5931" s="0" t="n">
        <v>15000</v>
      </c>
      <c r="G5931" s="0" t="n">
        <v>96.55</v>
      </c>
      <c r="H5931" s="0" t="n">
        <v>4.597842</v>
      </c>
      <c r="J5931" s="224" t="n">
        <f aca="false">ROUND(D5931/10000,0)</f>
        <v>2018</v>
      </c>
      <c r="K5931" s="224" t="n">
        <f aca="false">ROUND((D5931-J5931*10000)/100,0)</f>
        <v>8</v>
      </c>
      <c r="L5931" s="224" t="n">
        <f aca="false">D5931-J5931*10000-K5931*100</f>
        <v>3</v>
      </c>
      <c r="M5931" s="325" t="n">
        <f aca="false">DATE(J5931,K5931,L5931)</f>
        <v>43315</v>
      </c>
      <c r="N5931" s="222" t="n">
        <f aca="false">M5931+E5931</f>
        <v>43315.6318981481</v>
      </c>
      <c r="O5931" s="0" t="n">
        <v>96.55</v>
      </c>
      <c r="P5931" s="0" t="n">
        <v>4.597842</v>
      </c>
      <c r="Q5931" s="0" t="s">
        <v>290</v>
      </c>
    </row>
    <row r="5932" customFormat="false" ht="15" hidden="false" customHeight="false" outlineLevel="0" collapsed="false">
      <c r="A5932" s="0" t="s">
        <v>3461</v>
      </c>
      <c r="B5932" s="0" t="s">
        <v>290</v>
      </c>
      <c r="C5932" s="0" t="s">
        <v>325</v>
      </c>
      <c r="D5932" s="0" t="n">
        <v>20180803</v>
      </c>
      <c r="E5932" s="0" t="s">
        <v>3717</v>
      </c>
      <c r="F5932" s="0" t="n">
        <v>15000</v>
      </c>
      <c r="G5932" s="0" t="n">
        <v>96.55</v>
      </c>
      <c r="H5932" s="0" t="n">
        <v>4.597842</v>
      </c>
      <c r="J5932" s="224" t="n">
        <f aca="false">ROUND(D5932/10000,0)</f>
        <v>2018</v>
      </c>
      <c r="K5932" s="224" t="n">
        <f aca="false">ROUND((D5932-J5932*10000)/100,0)</f>
        <v>8</v>
      </c>
      <c r="L5932" s="224" t="n">
        <f aca="false">D5932-J5932*10000-K5932*100</f>
        <v>3</v>
      </c>
      <c r="M5932" s="325" t="n">
        <f aca="false">DATE(J5932,K5932,L5932)</f>
        <v>43315</v>
      </c>
      <c r="N5932" s="222" t="n">
        <f aca="false">M5932+E5932</f>
        <v>43315.6319212963</v>
      </c>
      <c r="O5932" s="0" t="n">
        <v>96.55</v>
      </c>
      <c r="P5932" s="0" t="n">
        <v>4.597842</v>
      </c>
      <c r="Q5932" s="0" t="s">
        <v>290</v>
      </c>
    </row>
    <row r="5933" customFormat="false" ht="15" hidden="false" customHeight="false" outlineLevel="0" collapsed="false">
      <c r="A5933" s="0" t="s">
        <v>3461</v>
      </c>
      <c r="B5933" s="0" t="s">
        <v>290</v>
      </c>
      <c r="C5933" s="0" t="s">
        <v>325</v>
      </c>
      <c r="D5933" s="0" t="n">
        <v>20180803</v>
      </c>
      <c r="E5933" s="0" t="s">
        <v>3717</v>
      </c>
      <c r="F5933" s="0" t="n">
        <v>15000</v>
      </c>
      <c r="G5933" s="0" t="n">
        <v>96.65</v>
      </c>
      <c r="H5933" s="0" t="n">
        <v>4.584583</v>
      </c>
      <c r="J5933" s="224" t="n">
        <f aca="false">ROUND(D5933/10000,0)</f>
        <v>2018</v>
      </c>
      <c r="K5933" s="224" t="n">
        <f aca="false">ROUND((D5933-J5933*10000)/100,0)</f>
        <v>8</v>
      </c>
      <c r="L5933" s="224" t="n">
        <f aca="false">D5933-J5933*10000-K5933*100</f>
        <v>3</v>
      </c>
      <c r="M5933" s="325" t="n">
        <f aca="false">DATE(J5933,K5933,L5933)</f>
        <v>43315</v>
      </c>
      <c r="N5933" s="222" t="n">
        <f aca="false">M5933+E5933</f>
        <v>43315.6319212963</v>
      </c>
      <c r="O5933" s="0" t="n">
        <v>96.65</v>
      </c>
      <c r="P5933" s="0" t="n">
        <v>4.584583</v>
      </c>
      <c r="Q5933" s="0" t="s">
        <v>290</v>
      </c>
    </row>
    <row r="5934" customFormat="false" ht="15" hidden="false" customHeight="false" outlineLevel="0" collapsed="false">
      <c r="A5934" s="0" t="s">
        <v>3461</v>
      </c>
      <c r="B5934" s="0" t="s">
        <v>290</v>
      </c>
      <c r="C5934" s="0" t="s">
        <v>325</v>
      </c>
      <c r="D5934" s="0" t="n">
        <v>20180803</v>
      </c>
      <c r="E5934" s="0" t="s">
        <v>3718</v>
      </c>
      <c r="F5934" s="0" t="n">
        <v>2000000</v>
      </c>
      <c r="G5934" s="0" t="n">
        <v>96.203</v>
      </c>
      <c r="H5934" s="0" t="n">
        <v>4.643978</v>
      </c>
      <c r="J5934" s="224" t="n">
        <f aca="false">ROUND(D5934/10000,0)</f>
        <v>2018</v>
      </c>
      <c r="K5934" s="224" t="n">
        <f aca="false">ROUND((D5934-J5934*10000)/100,0)</f>
        <v>8</v>
      </c>
      <c r="L5934" s="224" t="n">
        <f aca="false">D5934-J5934*10000-K5934*100</f>
        <v>3</v>
      </c>
      <c r="M5934" s="325" t="n">
        <f aca="false">DATE(J5934,K5934,L5934)</f>
        <v>43315</v>
      </c>
      <c r="N5934" s="222" t="n">
        <f aca="false">M5934+E5934</f>
        <v>43315.6691087963</v>
      </c>
      <c r="O5934" s="0" t="n">
        <v>96.203</v>
      </c>
      <c r="P5934" s="0" t="n">
        <v>4.643978</v>
      </c>
      <c r="Q5934" s="0" t="s">
        <v>290</v>
      </c>
    </row>
    <row r="5935" customFormat="false" ht="15" hidden="false" customHeight="false" outlineLevel="0" collapsed="false">
      <c r="A5935" s="0" t="s">
        <v>3461</v>
      </c>
      <c r="B5935" s="0" t="s">
        <v>290</v>
      </c>
      <c r="C5935" s="0" t="s">
        <v>325</v>
      </c>
      <c r="D5935" s="0" t="n">
        <v>20180806</v>
      </c>
      <c r="E5935" s="0" t="s">
        <v>3719</v>
      </c>
      <c r="F5935" s="0" t="n">
        <v>14000</v>
      </c>
      <c r="G5935" s="0" t="n">
        <v>96.663</v>
      </c>
      <c r="H5935" s="0" t="n">
        <v>4.582972</v>
      </c>
      <c r="J5935" s="224" t="n">
        <f aca="false">ROUND(D5935/10000,0)</f>
        <v>2018</v>
      </c>
      <c r="K5935" s="224" t="n">
        <f aca="false">ROUND((D5935-J5935*10000)/100,0)</f>
        <v>8</v>
      </c>
      <c r="L5935" s="224" t="n">
        <f aca="false">D5935-J5935*10000-K5935*100</f>
        <v>6</v>
      </c>
      <c r="M5935" s="325" t="n">
        <f aca="false">DATE(J5935,K5935,L5935)</f>
        <v>43318</v>
      </c>
      <c r="N5935" s="222" t="n">
        <f aca="false">M5935+E5935</f>
        <v>43318.3610069445</v>
      </c>
      <c r="O5935" s="0" t="n">
        <v>96.663</v>
      </c>
      <c r="P5935" s="0" t="n">
        <v>4.582972</v>
      </c>
      <c r="Q5935" s="0" t="s">
        <v>290</v>
      </c>
    </row>
    <row r="5936" customFormat="false" ht="15" hidden="false" customHeight="false" outlineLevel="0" collapsed="false">
      <c r="A5936" s="0" t="s">
        <v>3461</v>
      </c>
      <c r="B5936" s="0" t="s">
        <v>290</v>
      </c>
      <c r="C5936" s="0" t="s">
        <v>325</v>
      </c>
      <c r="D5936" s="0" t="n">
        <v>20180806</v>
      </c>
      <c r="E5936" s="0" t="s">
        <v>3720</v>
      </c>
      <c r="F5936" s="0" t="n">
        <v>5000000</v>
      </c>
      <c r="G5936" s="0" t="n">
        <v>96.633</v>
      </c>
      <c r="H5936" s="0" t="n">
        <v>4.586949</v>
      </c>
      <c r="J5936" s="224" t="n">
        <f aca="false">ROUND(D5936/10000,0)</f>
        <v>2018</v>
      </c>
      <c r="K5936" s="224" t="n">
        <f aca="false">ROUND((D5936-J5936*10000)/100,0)</f>
        <v>8</v>
      </c>
      <c r="L5936" s="224" t="n">
        <f aca="false">D5936-J5936*10000-K5936*100</f>
        <v>6</v>
      </c>
      <c r="M5936" s="325" t="n">
        <f aca="false">DATE(J5936,K5936,L5936)</f>
        <v>43318</v>
      </c>
      <c r="N5936" s="222" t="n">
        <f aca="false">M5936+E5936</f>
        <v>43318.4190509259</v>
      </c>
      <c r="O5936" s="0" t="n">
        <v>96.633</v>
      </c>
      <c r="P5936" s="0" t="n">
        <v>4.586949</v>
      </c>
      <c r="Q5936" s="0" t="s">
        <v>290</v>
      </c>
    </row>
    <row r="5937" customFormat="false" ht="15" hidden="false" customHeight="false" outlineLevel="0" collapsed="false">
      <c r="A5937" s="0" t="s">
        <v>3461</v>
      </c>
      <c r="B5937" s="0" t="s">
        <v>290</v>
      </c>
      <c r="C5937" s="0" t="s">
        <v>325</v>
      </c>
      <c r="D5937" s="0" t="n">
        <v>20180806</v>
      </c>
      <c r="E5937" s="0" t="s">
        <v>3721</v>
      </c>
      <c r="F5937" s="0" t="n">
        <v>1050000</v>
      </c>
      <c r="G5937" s="0" t="n">
        <v>96.572</v>
      </c>
      <c r="H5937" s="0" t="n">
        <v>4.595038</v>
      </c>
      <c r="J5937" s="224" t="n">
        <f aca="false">ROUND(D5937/10000,0)</f>
        <v>2018</v>
      </c>
      <c r="K5937" s="224" t="n">
        <f aca="false">ROUND((D5937-J5937*10000)/100,0)</f>
        <v>8</v>
      </c>
      <c r="L5937" s="224" t="n">
        <f aca="false">D5937-J5937*10000-K5937*100</f>
        <v>6</v>
      </c>
      <c r="M5937" s="325" t="n">
        <f aca="false">DATE(J5937,K5937,L5937)</f>
        <v>43318</v>
      </c>
      <c r="N5937" s="222" t="n">
        <f aca="false">M5937+E5937</f>
        <v>43318.4218634259</v>
      </c>
      <c r="O5937" s="0" t="n">
        <v>96.572</v>
      </c>
      <c r="P5937" s="0" t="n">
        <v>4.595038</v>
      </c>
      <c r="Q5937" s="0" t="s">
        <v>290</v>
      </c>
    </row>
    <row r="5938" customFormat="false" ht="15" hidden="false" customHeight="false" outlineLevel="0" collapsed="false">
      <c r="A5938" s="0" t="s">
        <v>3461</v>
      </c>
      <c r="B5938" s="0" t="s">
        <v>290</v>
      </c>
      <c r="C5938" s="0" t="s">
        <v>325</v>
      </c>
      <c r="D5938" s="0" t="n">
        <v>20180806</v>
      </c>
      <c r="E5938" s="0" t="s">
        <v>3653</v>
      </c>
      <c r="F5938" s="0" t="n">
        <v>1050000</v>
      </c>
      <c r="G5938" s="0" t="n">
        <v>96.635</v>
      </c>
      <c r="H5938" s="0" t="n">
        <v>4.586683</v>
      </c>
      <c r="J5938" s="224" t="n">
        <f aca="false">ROUND(D5938/10000,0)</f>
        <v>2018</v>
      </c>
      <c r="K5938" s="224" t="n">
        <f aca="false">ROUND((D5938-J5938*10000)/100,0)</f>
        <v>8</v>
      </c>
      <c r="L5938" s="224" t="n">
        <f aca="false">D5938-J5938*10000-K5938*100</f>
        <v>6</v>
      </c>
      <c r="M5938" s="325" t="n">
        <f aca="false">DATE(J5938,K5938,L5938)</f>
        <v>43318</v>
      </c>
      <c r="N5938" s="222" t="n">
        <f aca="false">M5938+E5938</f>
        <v>43318.4227662037</v>
      </c>
      <c r="O5938" s="0" t="n">
        <v>96.635</v>
      </c>
      <c r="P5938" s="0" t="n">
        <v>4.586683</v>
      </c>
      <c r="Q5938" s="0" t="s">
        <v>290</v>
      </c>
    </row>
    <row r="5939" customFormat="false" ht="15" hidden="false" customHeight="false" outlineLevel="0" collapsed="false">
      <c r="A5939" s="0" t="s">
        <v>3461</v>
      </c>
      <c r="B5939" s="0" t="s">
        <v>290</v>
      </c>
      <c r="C5939" s="0" t="s">
        <v>325</v>
      </c>
      <c r="D5939" s="0" t="n">
        <v>20180806</v>
      </c>
      <c r="E5939" s="0" t="s">
        <v>1733</v>
      </c>
      <c r="F5939" s="0" t="n">
        <v>1858000</v>
      </c>
      <c r="G5939" s="0" t="n">
        <v>96.625</v>
      </c>
      <c r="H5939" s="0" t="n">
        <v>4.588009</v>
      </c>
      <c r="J5939" s="224" t="n">
        <f aca="false">ROUND(D5939/10000,0)</f>
        <v>2018</v>
      </c>
      <c r="K5939" s="224" t="n">
        <f aca="false">ROUND((D5939-J5939*10000)/100,0)</f>
        <v>8</v>
      </c>
      <c r="L5939" s="224" t="n">
        <f aca="false">D5939-J5939*10000-K5939*100</f>
        <v>6</v>
      </c>
      <c r="M5939" s="325" t="n">
        <f aca="false">DATE(J5939,K5939,L5939)</f>
        <v>43318</v>
      </c>
      <c r="N5939" s="222" t="n">
        <f aca="false">M5939+E5939</f>
        <v>43318.4541898148</v>
      </c>
      <c r="O5939" s="0" t="n">
        <v>96.625</v>
      </c>
      <c r="P5939" s="0" t="n">
        <v>4.588009</v>
      </c>
      <c r="Q5939" s="0" t="s">
        <v>290</v>
      </c>
    </row>
    <row r="5940" customFormat="false" ht="15" hidden="false" customHeight="false" outlineLevel="0" collapsed="false">
      <c r="A5940" s="0" t="s">
        <v>3461</v>
      </c>
      <c r="B5940" s="0" t="s">
        <v>290</v>
      </c>
      <c r="C5940" s="0" t="s">
        <v>325</v>
      </c>
      <c r="D5940" s="0" t="n">
        <v>20180806</v>
      </c>
      <c r="E5940" s="0" t="s">
        <v>3722</v>
      </c>
      <c r="F5940" s="0" t="n">
        <v>5000000</v>
      </c>
      <c r="G5940" s="0" t="n">
        <v>96.58</v>
      </c>
      <c r="H5940" s="0" t="n">
        <v>4.593977</v>
      </c>
      <c r="J5940" s="224" t="n">
        <f aca="false">ROUND(D5940/10000,0)</f>
        <v>2018</v>
      </c>
      <c r="K5940" s="224" t="n">
        <f aca="false">ROUND((D5940-J5940*10000)/100,0)</f>
        <v>8</v>
      </c>
      <c r="L5940" s="224" t="n">
        <f aca="false">D5940-J5940*10000-K5940*100</f>
        <v>6</v>
      </c>
      <c r="M5940" s="325" t="n">
        <f aca="false">DATE(J5940,K5940,L5940)</f>
        <v>43318</v>
      </c>
      <c r="N5940" s="222" t="n">
        <f aca="false">M5940+E5940</f>
        <v>43318.496099537</v>
      </c>
      <c r="O5940" s="0" t="n">
        <v>96.58</v>
      </c>
      <c r="P5940" s="0" t="n">
        <v>4.593977</v>
      </c>
      <c r="Q5940" s="0" t="s">
        <v>290</v>
      </c>
    </row>
    <row r="5941" customFormat="false" ht="15" hidden="false" customHeight="false" outlineLevel="0" collapsed="false">
      <c r="A5941" s="0" t="s">
        <v>3461</v>
      </c>
      <c r="B5941" s="0" t="s">
        <v>290</v>
      </c>
      <c r="C5941" s="0" t="s">
        <v>325</v>
      </c>
      <c r="D5941" s="0" t="n">
        <v>20180806</v>
      </c>
      <c r="E5941" s="0" t="s">
        <v>3723</v>
      </c>
      <c r="F5941" s="0" t="n">
        <v>500000</v>
      </c>
      <c r="G5941" s="0" t="n">
        <v>96.663</v>
      </c>
      <c r="H5941" s="0" t="n">
        <v>4.582972</v>
      </c>
      <c r="J5941" s="224" t="n">
        <f aca="false">ROUND(D5941/10000,0)</f>
        <v>2018</v>
      </c>
      <c r="K5941" s="224" t="n">
        <f aca="false">ROUND((D5941-J5941*10000)/100,0)</f>
        <v>8</v>
      </c>
      <c r="L5941" s="224" t="n">
        <f aca="false">D5941-J5941*10000-K5941*100</f>
        <v>6</v>
      </c>
      <c r="M5941" s="325" t="n">
        <f aca="false">DATE(J5941,K5941,L5941)</f>
        <v>43318</v>
      </c>
      <c r="N5941" s="222" t="n">
        <f aca="false">M5941+E5941</f>
        <v>43318.5208333333</v>
      </c>
      <c r="O5941" s="0" t="n">
        <v>96.663</v>
      </c>
      <c r="P5941" s="0" t="n">
        <v>4.582972</v>
      </c>
      <c r="Q5941" s="0" t="s">
        <v>290</v>
      </c>
    </row>
    <row r="5942" customFormat="false" ht="15" hidden="false" customHeight="false" outlineLevel="0" collapsed="false">
      <c r="A5942" s="0" t="s">
        <v>3461</v>
      </c>
      <c r="B5942" s="0" t="s">
        <v>290</v>
      </c>
      <c r="C5942" s="0" t="s">
        <v>325</v>
      </c>
      <c r="D5942" s="0" t="n">
        <v>20180806</v>
      </c>
      <c r="E5942" s="0" t="s">
        <v>438</v>
      </c>
      <c r="F5942" s="0" t="n">
        <v>20000</v>
      </c>
      <c r="G5942" s="0" t="n">
        <v>96.745</v>
      </c>
      <c r="H5942" s="0" t="n">
        <v>4.572111</v>
      </c>
      <c r="J5942" s="224" t="n">
        <f aca="false">ROUND(D5942/10000,0)</f>
        <v>2018</v>
      </c>
      <c r="K5942" s="224" t="n">
        <f aca="false">ROUND((D5942-J5942*10000)/100,0)</f>
        <v>8</v>
      </c>
      <c r="L5942" s="224" t="n">
        <f aca="false">D5942-J5942*10000-K5942*100</f>
        <v>6</v>
      </c>
      <c r="M5942" s="325" t="n">
        <f aca="false">DATE(J5942,K5942,L5942)</f>
        <v>43318</v>
      </c>
      <c r="N5942" s="222" t="n">
        <f aca="false">M5942+E5942</f>
        <v>43318.5568055556</v>
      </c>
      <c r="O5942" s="0" t="n">
        <v>96.745</v>
      </c>
      <c r="P5942" s="0" t="n">
        <v>4.572111</v>
      </c>
      <c r="Q5942" s="0" t="s">
        <v>290</v>
      </c>
    </row>
    <row r="5943" customFormat="false" ht="15" hidden="false" customHeight="false" outlineLevel="0" collapsed="false">
      <c r="A5943" s="0" t="s">
        <v>3461</v>
      </c>
      <c r="B5943" s="0" t="s">
        <v>290</v>
      </c>
      <c r="C5943" s="0" t="s">
        <v>325</v>
      </c>
      <c r="D5943" s="0" t="n">
        <v>20180806</v>
      </c>
      <c r="E5943" s="0" t="s">
        <v>438</v>
      </c>
      <c r="F5943" s="0" t="n">
        <v>20000</v>
      </c>
      <c r="G5943" s="0" t="n">
        <v>96.645</v>
      </c>
      <c r="H5943" s="0" t="n">
        <v>4.585358</v>
      </c>
      <c r="J5943" s="224" t="n">
        <f aca="false">ROUND(D5943/10000,0)</f>
        <v>2018</v>
      </c>
      <c r="K5943" s="224" t="n">
        <f aca="false">ROUND((D5943-J5943*10000)/100,0)</f>
        <v>8</v>
      </c>
      <c r="L5943" s="224" t="n">
        <f aca="false">D5943-J5943*10000-K5943*100</f>
        <v>6</v>
      </c>
      <c r="M5943" s="325" t="n">
        <f aca="false">DATE(J5943,K5943,L5943)</f>
        <v>43318</v>
      </c>
      <c r="N5943" s="222" t="n">
        <f aca="false">M5943+E5943</f>
        <v>43318.5568055556</v>
      </c>
      <c r="O5943" s="0" t="n">
        <v>96.645</v>
      </c>
      <c r="P5943" s="0" t="n">
        <v>4.585358</v>
      </c>
      <c r="Q5943" s="0" t="s">
        <v>290</v>
      </c>
    </row>
    <row r="5944" customFormat="false" ht="15" hidden="false" customHeight="false" outlineLevel="0" collapsed="false">
      <c r="A5944" s="0" t="s">
        <v>3461</v>
      </c>
      <c r="B5944" s="0" t="s">
        <v>290</v>
      </c>
      <c r="C5944" s="0" t="s">
        <v>325</v>
      </c>
      <c r="D5944" s="0" t="n">
        <v>20180806</v>
      </c>
      <c r="E5944" s="0" t="s">
        <v>3724</v>
      </c>
      <c r="F5944" s="0" t="n">
        <v>20000</v>
      </c>
      <c r="G5944" s="0" t="n">
        <v>96.745</v>
      </c>
      <c r="H5944" s="0" t="n">
        <v>4.572111</v>
      </c>
      <c r="J5944" s="224" t="n">
        <f aca="false">ROUND(D5944/10000,0)</f>
        <v>2018</v>
      </c>
      <c r="K5944" s="224" t="n">
        <f aca="false">ROUND((D5944-J5944*10000)/100,0)</f>
        <v>8</v>
      </c>
      <c r="L5944" s="224" t="n">
        <f aca="false">D5944-J5944*10000-K5944*100</f>
        <v>6</v>
      </c>
      <c r="M5944" s="325" t="n">
        <f aca="false">DATE(J5944,K5944,L5944)</f>
        <v>43318</v>
      </c>
      <c r="N5944" s="222" t="n">
        <f aca="false">M5944+E5944</f>
        <v>43318.5568171296</v>
      </c>
      <c r="O5944" s="0" t="n">
        <v>96.745</v>
      </c>
      <c r="P5944" s="0" t="n">
        <v>4.572111</v>
      </c>
      <c r="Q5944" s="0" t="s">
        <v>290</v>
      </c>
    </row>
    <row r="5945" customFormat="false" ht="15" hidden="false" customHeight="false" outlineLevel="0" collapsed="false">
      <c r="A5945" s="0" t="s">
        <v>3461</v>
      </c>
      <c r="B5945" s="0" t="s">
        <v>290</v>
      </c>
      <c r="C5945" s="0" t="s">
        <v>325</v>
      </c>
      <c r="D5945" s="0" t="n">
        <v>20180806</v>
      </c>
      <c r="E5945" s="0" t="s">
        <v>3724</v>
      </c>
      <c r="F5945" s="0" t="n">
        <v>20000</v>
      </c>
      <c r="G5945" s="0" t="n">
        <v>97.645</v>
      </c>
      <c r="H5945" s="0" t="n">
        <v>4.453613</v>
      </c>
      <c r="J5945" s="224" t="n">
        <f aca="false">ROUND(D5945/10000,0)</f>
        <v>2018</v>
      </c>
      <c r="K5945" s="224" t="n">
        <f aca="false">ROUND((D5945-J5945*10000)/100,0)</f>
        <v>8</v>
      </c>
      <c r="L5945" s="224" t="n">
        <f aca="false">D5945-J5945*10000-K5945*100</f>
        <v>6</v>
      </c>
      <c r="M5945" s="325" t="n">
        <f aca="false">DATE(J5945,K5945,L5945)</f>
        <v>43318</v>
      </c>
      <c r="N5945" s="222" t="n">
        <f aca="false">M5945+E5945</f>
        <v>43318.5568171296</v>
      </c>
      <c r="O5945" s="0" t="n">
        <v>97.645</v>
      </c>
      <c r="P5945" s="0" t="n">
        <v>4.453613</v>
      </c>
      <c r="Q5945" s="0" t="s">
        <v>290</v>
      </c>
    </row>
    <row r="5946" customFormat="false" ht="15" hidden="false" customHeight="false" outlineLevel="0" collapsed="false">
      <c r="A5946" s="0" t="s">
        <v>3461</v>
      </c>
      <c r="B5946" s="0" t="s">
        <v>290</v>
      </c>
      <c r="C5946" s="0" t="s">
        <v>325</v>
      </c>
      <c r="D5946" s="0" t="n">
        <v>20180806</v>
      </c>
      <c r="E5946" s="0" t="s">
        <v>3725</v>
      </c>
      <c r="F5946" s="0" t="n">
        <v>55000</v>
      </c>
      <c r="G5946" s="0" t="n">
        <v>98.292</v>
      </c>
      <c r="H5946" s="0" t="n">
        <v>4.369223</v>
      </c>
      <c r="J5946" s="224" t="n">
        <f aca="false">ROUND(D5946/10000,0)</f>
        <v>2018</v>
      </c>
      <c r="K5946" s="224" t="n">
        <f aca="false">ROUND((D5946-J5946*10000)/100,0)</f>
        <v>8</v>
      </c>
      <c r="L5946" s="224" t="n">
        <f aca="false">D5946-J5946*10000-K5946*100</f>
        <v>6</v>
      </c>
      <c r="M5946" s="325" t="n">
        <f aca="false">DATE(J5946,K5946,L5946)</f>
        <v>43318</v>
      </c>
      <c r="N5946" s="222" t="n">
        <f aca="false">M5946+E5946</f>
        <v>43318.588900463</v>
      </c>
      <c r="O5946" s="0" t="n">
        <v>98.292</v>
      </c>
      <c r="P5946" s="0" t="n">
        <v>4.369223</v>
      </c>
      <c r="Q5946" s="0" t="s">
        <v>290</v>
      </c>
    </row>
    <row r="5947" customFormat="false" ht="15" hidden="false" customHeight="false" outlineLevel="0" collapsed="false">
      <c r="A5947" s="0" t="s">
        <v>3461</v>
      </c>
      <c r="B5947" s="0" t="s">
        <v>290</v>
      </c>
      <c r="C5947" s="0" t="s">
        <v>325</v>
      </c>
      <c r="D5947" s="0" t="n">
        <v>20180806</v>
      </c>
      <c r="E5947" s="0" t="s">
        <v>1168</v>
      </c>
      <c r="F5947" s="0" t="n">
        <v>75000</v>
      </c>
      <c r="G5947" s="0" t="n">
        <v>98.292</v>
      </c>
      <c r="H5947" s="0" t="n">
        <v>4.369223</v>
      </c>
      <c r="J5947" s="224" t="n">
        <f aca="false">ROUND(D5947/10000,0)</f>
        <v>2018</v>
      </c>
      <c r="K5947" s="224" t="n">
        <f aca="false">ROUND((D5947-J5947*10000)/100,0)</f>
        <v>8</v>
      </c>
      <c r="L5947" s="224" t="n">
        <f aca="false">D5947-J5947*10000-K5947*100</f>
        <v>6</v>
      </c>
      <c r="M5947" s="325" t="n">
        <f aca="false">DATE(J5947,K5947,L5947)</f>
        <v>43318</v>
      </c>
      <c r="N5947" s="222" t="n">
        <f aca="false">M5947+E5947</f>
        <v>43318.589537037</v>
      </c>
      <c r="O5947" s="0" t="n">
        <v>98.292</v>
      </c>
      <c r="P5947" s="0" t="n">
        <v>4.369223</v>
      </c>
      <c r="Q5947" s="0" t="s">
        <v>290</v>
      </c>
    </row>
    <row r="5948" customFormat="false" ht="15" hidden="false" customHeight="false" outlineLevel="0" collapsed="false">
      <c r="A5948" s="0" t="s">
        <v>3461</v>
      </c>
      <c r="B5948" s="0" t="s">
        <v>290</v>
      </c>
      <c r="C5948" s="0" t="s">
        <v>325</v>
      </c>
      <c r="D5948" s="0" t="n">
        <v>20180807</v>
      </c>
      <c r="E5948" s="0" t="s">
        <v>3726</v>
      </c>
      <c r="F5948" s="0" t="n">
        <v>50000</v>
      </c>
      <c r="G5948" s="0" t="n">
        <v>97.234</v>
      </c>
      <c r="H5948" s="0" t="n">
        <v>4.50766</v>
      </c>
      <c r="J5948" s="224" t="n">
        <f aca="false">ROUND(D5948/10000,0)</f>
        <v>2018</v>
      </c>
      <c r="K5948" s="224" t="n">
        <f aca="false">ROUND((D5948-J5948*10000)/100,0)</f>
        <v>8</v>
      </c>
      <c r="L5948" s="224" t="n">
        <f aca="false">D5948-J5948*10000-K5948*100</f>
        <v>7</v>
      </c>
      <c r="M5948" s="325" t="n">
        <f aca="false">DATE(J5948,K5948,L5948)</f>
        <v>43319</v>
      </c>
      <c r="N5948" s="222" t="n">
        <f aca="false">M5948+E5948</f>
        <v>43319.4422222222</v>
      </c>
      <c r="O5948" s="0" t="n">
        <v>97.234</v>
      </c>
      <c r="P5948" s="0" t="n">
        <v>4.50766</v>
      </c>
      <c r="Q5948" s="0" t="s">
        <v>290</v>
      </c>
    </row>
    <row r="5949" customFormat="false" ht="15" hidden="false" customHeight="false" outlineLevel="0" collapsed="false">
      <c r="A5949" s="0" t="s">
        <v>3461</v>
      </c>
      <c r="B5949" s="0" t="s">
        <v>290</v>
      </c>
      <c r="C5949" s="0" t="s">
        <v>325</v>
      </c>
      <c r="D5949" s="0" t="n">
        <v>20180807</v>
      </c>
      <c r="E5949" s="0" t="s">
        <v>3727</v>
      </c>
      <c r="F5949" s="0" t="n">
        <v>10000</v>
      </c>
      <c r="G5949" s="0" t="n">
        <v>98.11</v>
      </c>
      <c r="H5949" s="0" t="n">
        <v>4.392962</v>
      </c>
      <c r="J5949" s="224" t="n">
        <f aca="false">ROUND(D5949/10000,0)</f>
        <v>2018</v>
      </c>
      <c r="K5949" s="224" t="n">
        <f aca="false">ROUND((D5949-J5949*10000)/100,0)</f>
        <v>8</v>
      </c>
      <c r="L5949" s="224" t="n">
        <f aca="false">D5949-J5949*10000-K5949*100</f>
        <v>7</v>
      </c>
      <c r="M5949" s="325" t="n">
        <f aca="false">DATE(J5949,K5949,L5949)</f>
        <v>43319</v>
      </c>
      <c r="N5949" s="222" t="n">
        <f aca="false">M5949+E5949</f>
        <v>43319.4574768519</v>
      </c>
      <c r="O5949" s="0" t="n">
        <v>98.11</v>
      </c>
      <c r="P5949" s="0" t="n">
        <v>4.392962</v>
      </c>
      <c r="Q5949" s="0" t="s">
        <v>290</v>
      </c>
    </row>
    <row r="5950" customFormat="false" ht="15" hidden="false" customHeight="false" outlineLevel="0" collapsed="false">
      <c r="A5950" s="0" t="s">
        <v>3461</v>
      </c>
      <c r="B5950" s="0" t="s">
        <v>290</v>
      </c>
      <c r="C5950" s="0" t="s">
        <v>325</v>
      </c>
      <c r="D5950" s="0" t="n">
        <v>20180807</v>
      </c>
      <c r="E5950" s="0" t="s">
        <v>3728</v>
      </c>
      <c r="F5950" s="0" t="n">
        <v>20000</v>
      </c>
      <c r="G5950" s="0" t="n">
        <v>96.57</v>
      </c>
      <c r="H5950" s="0" t="n">
        <v>4.595419</v>
      </c>
      <c r="J5950" s="224" t="n">
        <f aca="false">ROUND(D5950/10000,0)</f>
        <v>2018</v>
      </c>
      <c r="K5950" s="224" t="n">
        <f aca="false">ROUND((D5950-J5950*10000)/100,0)</f>
        <v>8</v>
      </c>
      <c r="L5950" s="224" t="n">
        <f aca="false">D5950-J5950*10000-K5950*100</f>
        <v>7</v>
      </c>
      <c r="M5950" s="325" t="n">
        <f aca="false">DATE(J5950,K5950,L5950)</f>
        <v>43319</v>
      </c>
      <c r="N5950" s="222" t="n">
        <f aca="false">M5950+E5950</f>
        <v>43319.4934837963</v>
      </c>
      <c r="O5950" s="0" t="n">
        <v>96.57</v>
      </c>
      <c r="P5950" s="0" t="n">
        <v>4.595419</v>
      </c>
      <c r="Q5950" s="0" t="s">
        <v>290</v>
      </c>
    </row>
    <row r="5951" customFormat="false" ht="15" hidden="false" customHeight="false" outlineLevel="0" collapsed="false">
      <c r="A5951" s="0" t="s">
        <v>3461</v>
      </c>
      <c r="B5951" s="0" t="s">
        <v>290</v>
      </c>
      <c r="C5951" s="0" t="s">
        <v>325</v>
      </c>
      <c r="D5951" s="0" t="n">
        <v>20180807</v>
      </c>
      <c r="E5951" s="0" t="s">
        <v>1179</v>
      </c>
      <c r="F5951" s="0" t="n">
        <v>20000</v>
      </c>
      <c r="G5951" s="0" t="n">
        <v>96.57</v>
      </c>
      <c r="H5951" s="0" t="n">
        <v>4.595419</v>
      </c>
      <c r="J5951" s="224" t="n">
        <f aca="false">ROUND(D5951/10000,0)</f>
        <v>2018</v>
      </c>
      <c r="K5951" s="224" t="n">
        <f aca="false">ROUND((D5951-J5951*10000)/100,0)</f>
        <v>8</v>
      </c>
      <c r="L5951" s="224" t="n">
        <f aca="false">D5951-J5951*10000-K5951*100</f>
        <v>7</v>
      </c>
      <c r="M5951" s="325" t="n">
        <f aca="false">DATE(J5951,K5951,L5951)</f>
        <v>43319</v>
      </c>
      <c r="N5951" s="222" t="n">
        <f aca="false">M5951+E5951</f>
        <v>43319.4934953704</v>
      </c>
      <c r="O5951" s="0" t="n">
        <v>96.57</v>
      </c>
      <c r="P5951" s="0" t="n">
        <v>4.595419</v>
      </c>
      <c r="Q5951" s="0" t="s">
        <v>290</v>
      </c>
    </row>
    <row r="5952" customFormat="false" ht="15" hidden="false" customHeight="false" outlineLevel="0" collapsed="false">
      <c r="A5952" s="0" t="s">
        <v>3461</v>
      </c>
      <c r="B5952" s="0" t="s">
        <v>290</v>
      </c>
      <c r="C5952" s="0" t="s">
        <v>325</v>
      </c>
      <c r="D5952" s="0" t="n">
        <v>20180807</v>
      </c>
      <c r="E5952" s="0" t="s">
        <v>1179</v>
      </c>
      <c r="F5952" s="0" t="n">
        <v>20000</v>
      </c>
      <c r="G5952" s="0" t="n">
        <v>96.57</v>
      </c>
      <c r="H5952" s="0" t="n">
        <v>4.595419</v>
      </c>
      <c r="J5952" s="224" t="n">
        <f aca="false">ROUND(D5952/10000,0)</f>
        <v>2018</v>
      </c>
      <c r="K5952" s="224" t="n">
        <f aca="false">ROUND((D5952-J5952*10000)/100,0)</f>
        <v>8</v>
      </c>
      <c r="L5952" s="224" t="n">
        <f aca="false">D5952-J5952*10000-K5952*100</f>
        <v>7</v>
      </c>
      <c r="M5952" s="325" t="n">
        <f aca="false">DATE(J5952,K5952,L5952)</f>
        <v>43319</v>
      </c>
      <c r="N5952" s="222" t="n">
        <f aca="false">M5952+E5952</f>
        <v>43319.4934953704</v>
      </c>
      <c r="O5952" s="0" t="n">
        <v>96.57</v>
      </c>
      <c r="P5952" s="0" t="n">
        <v>4.595419</v>
      </c>
      <c r="Q5952" s="0" t="s">
        <v>290</v>
      </c>
    </row>
    <row r="5953" customFormat="false" ht="15" hidden="false" customHeight="false" outlineLevel="0" collapsed="false">
      <c r="A5953" s="0" t="s">
        <v>3461</v>
      </c>
      <c r="B5953" s="0" t="s">
        <v>290</v>
      </c>
      <c r="C5953" s="0" t="s">
        <v>325</v>
      </c>
      <c r="D5953" s="0" t="n">
        <v>20180807</v>
      </c>
      <c r="E5953" s="0" t="s">
        <v>3729</v>
      </c>
      <c r="F5953" s="0" t="n">
        <v>4000</v>
      </c>
      <c r="G5953" s="0" t="n">
        <v>96.183</v>
      </c>
      <c r="H5953" s="0" t="n">
        <v>4.646898</v>
      </c>
      <c r="J5953" s="224" t="n">
        <f aca="false">ROUND(D5953/10000,0)</f>
        <v>2018</v>
      </c>
      <c r="K5953" s="224" t="n">
        <f aca="false">ROUND((D5953-J5953*10000)/100,0)</f>
        <v>8</v>
      </c>
      <c r="L5953" s="224" t="n">
        <f aca="false">D5953-J5953*10000-K5953*100</f>
        <v>7</v>
      </c>
      <c r="M5953" s="325" t="n">
        <f aca="false">DATE(J5953,K5953,L5953)</f>
        <v>43319</v>
      </c>
      <c r="N5953" s="222" t="n">
        <f aca="false">M5953+E5953</f>
        <v>43319.5052314815</v>
      </c>
      <c r="O5953" s="0" t="n">
        <v>96.183</v>
      </c>
      <c r="P5953" s="0" t="n">
        <v>4.646898</v>
      </c>
      <c r="Q5953" s="0" t="s">
        <v>290</v>
      </c>
    </row>
    <row r="5954" customFormat="false" ht="15" hidden="false" customHeight="false" outlineLevel="0" collapsed="false">
      <c r="A5954" s="0" t="s">
        <v>3461</v>
      </c>
      <c r="B5954" s="0" t="s">
        <v>290</v>
      </c>
      <c r="C5954" s="0" t="s">
        <v>325</v>
      </c>
      <c r="D5954" s="0" t="n">
        <v>20180807</v>
      </c>
      <c r="E5954" s="0" t="s">
        <v>3729</v>
      </c>
      <c r="F5954" s="0" t="n">
        <v>4000</v>
      </c>
      <c r="G5954" s="0" t="n">
        <v>96.196</v>
      </c>
      <c r="H5954" s="0" t="n">
        <v>4.645165</v>
      </c>
      <c r="J5954" s="224" t="n">
        <f aca="false">ROUND(D5954/10000,0)</f>
        <v>2018</v>
      </c>
      <c r="K5954" s="224" t="n">
        <f aca="false">ROUND((D5954-J5954*10000)/100,0)</f>
        <v>8</v>
      </c>
      <c r="L5954" s="224" t="n">
        <f aca="false">D5954-J5954*10000-K5954*100</f>
        <v>7</v>
      </c>
      <c r="M5954" s="325" t="n">
        <f aca="false">DATE(J5954,K5954,L5954)</f>
        <v>43319</v>
      </c>
      <c r="N5954" s="222" t="n">
        <f aca="false">M5954+E5954</f>
        <v>43319.5052314815</v>
      </c>
      <c r="O5954" s="0" t="n">
        <v>96.196</v>
      </c>
      <c r="P5954" s="0" t="n">
        <v>4.645165</v>
      </c>
      <c r="Q5954" s="0" t="s">
        <v>290</v>
      </c>
    </row>
    <row r="5955" customFormat="false" ht="15" hidden="false" customHeight="false" outlineLevel="0" collapsed="false">
      <c r="A5955" s="0" t="s">
        <v>3461</v>
      </c>
      <c r="B5955" s="0" t="s">
        <v>290</v>
      </c>
      <c r="C5955" s="0" t="s">
        <v>325</v>
      </c>
      <c r="D5955" s="0" t="n">
        <v>20180807</v>
      </c>
      <c r="E5955" s="0" t="s">
        <v>3730</v>
      </c>
      <c r="F5955" s="0" t="n">
        <v>15000</v>
      </c>
      <c r="G5955" s="0" t="n">
        <v>96.47</v>
      </c>
      <c r="H5955" s="0" t="n">
        <v>4.608697</v>
      </c>
      <c r="J5955" s="224" t="n">
        <f aca="false">ROUND(D5955/10000,0)</f>
        <v>2018</v>
      </c>
      <c r="K5955" s="224" t="n">
        <f aca="false">ROUND((D5955-J5955*10000)/100,0)</f>
        <v>8</v>
      </c>
      <c r="L5955" s="224" t="n">
        <f aca="false">D5955-J5955*10000-K5955*100</f>
        <v>7</v>
      </c>
      <c r="M5955" s="325" t="n">
        <f aca="false">DATE(J5955,K5955,L5955)</f>
        <v>43319</v>
      </c>
      <c r="N5955" s="222" t="n">
        <f aca="false">M5955+E5955</f>
        <v>43319.5436921296</v>
      </c>
      <c r="O5955" s="0" t="n">
        <v>96.47</v>
      </c>
      <c r="P5955" s="0" t="n">
        <v>4.608697</v>
      </c>
      <c r="Q5955" s="0" t="s">
        <v>290</v>
      </c>
    </row>
    <row r="5956" customFormat="false" ht="15" hidden="false" customHeight="false" outlineLevel="0" collapsed="false">
      <c r="A5956" s="0" t="s">
        <v>3461</v>
      </c>
      <c r="B5956" s="0" t="s">
        <v>290</v>
      </c>
      <c r="C5956" s="0" t="s">
        <v>325</v>
      </c>
      <c r="D5956" s="0" t="n">
        <v>20180807</v>
      </c>
      <c r="E5956" s="0" t="s">
        <v>3730</v>
      </c>
      <c r="F5956" s="0" t="n">
        <v>15000</v>
      </c>
      <c r="G5956" s="0" t="n">
        <v>96.52</v>
      </c>
      <c r="H5956" s="0" t="n">
        <v>4.602056</v>
      </c>
      <c r="J5956" s="224" t="n">
        <f aca="false">ROUND(D5956/10000,0)</f>
        <v>2018</v>
      </c>
      <c r="K5956" s="224" t="n">
        <f aca="false">ROUND((D5956-J5956*10000)/100,0)</f>
        <v>8</v>
      </c>
      <c r="L5956" s="224" t="n">
        <f aca="false">D5956-J5956*10000-K5956*100</f>
        <v>7</v>
      </c>
      <c r="M5956" s="325" t="n">
        <f aca="false">DATE(J5956,K5956,L5956)</f>
        <v>43319</v>
      </c>
      <c r="N5956" s="222" t="n">
        <f aca="false">M5956+E5956</f>
        <v>43319.5436921296</v>
      </c>
      <c r="O5956" s="0" t="n">
        <v>96.52</v>
      </c>
      <c r="P5956" s="0" t="n">
        <v>4.602056</v>
      </c>
      <c r="Q5956" s="0" t="s">
        <v>290</v>
      </c>
    </row>
    <row r="5957" customFormat="false" ht="15" hidden="false" customHeight="false" outlineLevel="0" collapsed="false">
      <c r="A5957" s="0" t="s">
        <v>3461</v>
      </c>
      <c r="B5957" s="0" t="s">
        <v>290</v>
      </c>
      <c r="C5957" s="0" t="s">
        <v>325</v>
      </c>
      <c r="D5957" s="0" t="n">
        <v>20180807</v>
      </c>
      <c r="E5957" s="0" t="s">
        <v>3730</v>
      </c>
      <c r="F5957" s="0" t="n">
        <v>15000</v>
      </c>
      <c r="G5957" s="0" t="n">
        <v>96.52</v>
      </c>
      <c r="H5957" s="0" t="n">
        <v>4.602056</v>
      </c>
      <c r="J5957" s="224" t="n">
        <f aca="false">ROUND(D5957/10000,0)</f>
        <v>2018</v>
      </c>
      <c r="K5957" s="224" t="n">
        <f aca="false">ROUND((D5957-J5957*10000)/100,0)</f>
        <v>8</v>
      </c>
      <c r="L5957" s="224" t="n">
        <f aca="false">D5957-J5957*10000-K5957*100</f>
        <v>7</v>
      </c>
      <c r="M5957" s="325" t="n">
        <f aca="false">DATE(J5957,K5957,L5957)</f>
        <v>43319</v>
      </c>
      <c r="N5957" s="222" t="n">
        <f aca="false">M5957+E5957</f>
        <v>43319.5436921296</v>
      </c>
      <c r="O5957" s="0" t="n">
        <v>96.52</v>
      </c>
      <c r="P5957" s="0" t="n">
        <v>4.602056</v>
      </c>
      <c r="Q5957" s="0" t="s">
        <v>290</v>
      </c>
    </row>
    <row r="5958" customFormat="false" ht="15" hidden="false" customHeight="false" outlineLevel="0" collapsed="false">
      <c r="A5958" s="0" t="s">
        <v>3461</v>
      </c>
      <c r="B5958" s="0" t="s">
        <v>290</v>
      </c>
      <c r="C5958" s="0" t="s">
        <v>325</v>
      </c>
      <c r="D5958" s="0" t="n">
        <v>20180807</v>
      </c>
      <c r="E5958" s="0" t="s">
        <v>1948</v>
      </c>
      <c r="F5958" s="0" t="n">
        <v>15000</v>
      </c>
      <c r="G5958" s="0" t="n">
        <v>98.45</v>
      </c>
      <c r="H5958" s="0" t="n">
        <v>4.34877</v>
      </c>
      <c r="J5958" s="224" t="n">
        <f aca="false">ROUND(D5958/10000,0)</f>
        <v>2018</v>
      </c>
      <c r="K5958" s="224" t="n">
        <f aca="false">ROUND((D5958-J5958*10000)/100,0)</f>
        <v>8</v>
      </c>
      <c r="L5958" s="224" t="n">
        <f aca="false">D5958-J5958*10000-K5958*100</f>
        <v>7</v>
      </c>
      <c r="M5958" s="325" t="n">
        <f aca="false">DATE(J5958,K5958,L5958)</f>
        <v>43319</v>
      </c>
      <c r="N5958" s="222" t="n">
        <f aca="false">M5958+E5958</f>
        <v>43319.5437037037</v>
      </c>
      <c r="O5958" s="0" t="n">
        <v>98.45</v>
      </c>
      <c r="P5958" s="0" t="n">
        <v>4.34877</v>
      </c>
      <c r="Q5958" s="0" t="s">
        <v>290</v>
      </c>
    </row>
    <row r="5959" customFormat="false" ht="15" hidden="false" customHeight="false" outlineLevel="0" collapsed="false">
      <c r="A5959" s="0" t="s">
        <v>3461</v>
      </c>
      <c r="B5959" s="0" t="s">
        <v>290</v>
      </c>
      <c r="C5959" s="0" t="s">
        <v>325</v>
      </c>
      <c r="D5959" s="0" t="n">
        <v>20180807</v>
      </c>
      <c r="E5959" s="0" t="s">
        <v>3731</v>
      </c>
      <c r="F5959" s="0" t="n">
        <v>24000</v>
      </c>
      <c r="G5959" s="0" t="n">
        <v>96.58</v>
      </c>
      <c r="H5959" s="0" t="n">
        <v>4.594092</v>
      </c>
      <c r="J5959" s="224" t="n">
        <f aca="false">ROUND(D5959/10000,0)</f>
        <v>2018</v>
      </c>
      <c r="K5959" s="224" t="n">
        <f aca="false">ROUND((D5959-J5959*10000)/100,0)</f>
        <v>8</v>
      </c>
      <c r="L5959" s="224" t="n">
        <f aca="false">D5959-J5959*10000-K5959*100</f>
        <v>7</v>
      </c>
      <c r="M5959" s="325" t="n">
        <f aca="false">DATE(J5959,K5959,L5959)</f>
        <v>43319</v>
      </c>
      <c r="N5959" s="222" t="n">
        <f aca="false">M5959+E5959</f>
        <v>43319.5642708333</v>
      </c>
      <c r="O5959" s="0" t="n">
        <v>96.58</v>
      </c>
      <c r="P5959" s="0" t="n">
        <v>4.594092</v>
      </c>
      <c r="Q5959" s="0" t="s">
        <v>290</v>
      </c>
    </row>
    <row r="5960" customFormat="false" ht="15" hidden="false" customHeight="false" outlineLevel="0" collapsed="false">
      <c r="A5960" s="0" t="s">
        <v>3461</v>
      </c>
      <c r="B5960" s="0" t="s">
        <v>290</v>
      </c>
      <c r="C5960" s="0" t="s">
        <v>325</v>
      </c>
      <c r="D5960" s="0" t="n">
        <v>20180807</v>
      </c>
      <c r="E5960" s="0" t="s">
        <v>3732</v>
      </c>
      <c r="F5960" s="0" t="n">
        <v>24000</v>
      </c>
      <c r="G5960" s="0" t="n">
        <v>96.58</v>
      </c>
      <c r="H5960" s="0" t="n">
        <v>4.594092</v>
      </c>
      <c r="J5960" s="224" t="n">
        <f aca="false">ROUND(D5960/10000,0)</f>
        <v>2018</v>
      </c>
      <c r="K5960" s="224" t="n">
        <f aca="false">ROUND((D5960-J5960*10000)/100,0)</f>
        <v>8</v>
      </c>
      <c r="L5960" s="224" t="n">
        <f aca="false">D5960-J5960*10000-K5960*100</f>
        <v>7</v>
      </c>
      <c r="M5960" s="325" t="n">
        <f aca="false">DATE(J5960,K5960,L5960)</f>
        <v>43319</v>
      </c>
      <c r="N5960" s="222" t="n">
        <f aca="false">M5960+E5960</f>
        <v>43319.5642824074</v>
      </c>
      <c r="O5960" s="0" t="n">
        <v>96.58</v>
      </c>
      <c r="P5960" s="0" t="n">
        <v>4.594092</v>
      </c>
      <c r="Q5960" s="0" t="s">
        <v>290</v>
      </c>
    </row>
    <row r="5961" customFormat="false" ht="15" hidden="false" customHeight="false" outlineLevel="0" collapsed="false">
      <c r="A5961" s="0" t="s">
        <v>3461</v>
      </c>
      <c r="B5961" s="0" t="s">
        <v>290</v>
      </c>
      <c r="C5961" s="0" t="s">
        <v>325</v>
      </c>
      <c r="D5961" s="0" t="n">
        <v>20180807</v>
      </c>
      <c r="E5961" s="0" t="s">
        <v>3733</v>
      </c>
      <c r="F5961" s="0" t="n">
        <v>24000</v>
      </c>
      <c r="G5961" s="0" t="n">
        <v>97.83</v>
      </c>
      <c r="H5961" s="0" t="n">
        <v>4.429491</v>
      </c>
      <c r="J5961" s="224" t="n">
        <f aca="false">ROUND(D5961/10000,0)</f>
        <v>2018</v>
      </c>
      <c r="K5961" s="224" t="n">
        <f aca="false">ROUND((D5961-J5961*10000)/100,0)</f>
        <v>8</v>
      </c>
      <c r="L5961" s="224" t="n">
        <f aca="false">D5961-J5961*10000-K5961*100</f>
        <v>7</v>
      </c>
      <c r="M5961" s="325" t="n">
        <f aca="false">DATE(J5961,K5961,L5961)</f>
        <v>43319</v>
      </c>
      <c r="N5961" s="222" t="n">
        <f aca="false">M5961+E5961</f>
        <v>43319.567962963</v>
      </c>
      <c r="O5961" s="0" t="n">
        <v>97.83</v>
      </c>
      <c r="P5961" s="0" t="n">
        <v>4.429491</v>
      </c>
      <c r="Q5961" s="0" t="s">
        <v>290</v>
      </c>
    </row>
    <row r="5962" customFormat="false" ht="15" hidden="false" customHeight="false" outlineLevel="0" collapsed="false">
      <c r="A5962" s="0" t="s">
        <v>3461</v>
      </c>
      <c r="B5962" s="0" t="s">
        <v>290</v>
      </c>
      <c r="C5962" s="0" t="s">
        <v>325</v>
      </c>
      <c r="D5962" s="0" t="n">
        <v>20180807</v>
      </c>
      <c r="E5962" s="0" t="s">
        <v>3734</v>
      </c>
      <c r="F5962" s="0" t="n">
        <v>3000000</v>
      </c>
      <c r="G5962" s="0" t="n">
        <v>96.332</v>
      </c>
      <c r="H5962" s="0" t="n">
        <v>4.627049</v>
      </c>
      <c r="J5962" s="224" t="n">
        <f aca="false">ROUND(D5962/10000,0)</f>
        <v>2018</v>
      </c>
      <c r="K5962" s="224" t="n">
        <f aca="false">ROUND((D5962-J5962*10000)/100,0)</f>
        <v>8</v>
      </c>
      <c r="L5962" s="224" t="n">
        <f aca="false">D5962-J5962*10000-K5962*100</f>
        <v>7</v>
      </c>
      <c r="M5962" s="325" t="n">
        <f aca="false">DATE(J5962,K5962,L5962)</f>
        <v>43319</v>
      </c>
      <c r="N5962" s="222" t="n">
        <f aca="false">M5962+E5962</f>
        <v>43319.5775578704</v>
      </c>
      <c r="O5962" s="0" t="n">
        <v>96.332</v>
      </c>
      <c r="P5962" s="0" t="n">
        <v>4.627049</v>
      </c>
      <c r="Q5962" s="0" t="s">
        <v>290</v>
      </c>
    </row>
    <row r="5963" customFormat="false" ht="15" hidden="false" customHeight="false" outlineLevel="0" collapsed="false">
      <c r="A5963" s="0" t="s">
        <v>3461</v>
      </c>
      <c r="B5963" s="0" t="s">
        <v>290</v>
      </c>
      <c r="C5963" s="0" t="s">
        <v>325</v>
      </c>
      <c r="D5963" s="0" t="n">
        <v>20180807</v>
      </c>
      <c r="E5963" s="0" t="s">
        <v>2092</v>
      </c>
      <c r="F5963" s="0" t="n">
        <v>5000</v>
      </c>
      <c r="G5963" s="0" t="n">
        <v>96.408</v>
      </c>
      <c r="H5963" s="0" t="n">
        <v>4.616938</v>
      </c>
      <c r="J5963" s="224" t="n">
        <f aca="false">ROUND(D5963/10000,0)</f>
        <v>2018</v>
      </c>
      <c r="K5963" s="224" t="n">
        <f aca="false">ROUND((D5963-J5963*10000)/100,0)</f>
        <v>8</v>
      </c>
      <c r="L5963" s="224" t="n">
        <f aca="false">D5963-J5963*10000-K5963*100</f>
        <v>7</v>
      </c>
      <c r="M5963" s="325" t="n">
        <f aca="false">DATE(J5963,K5963,L5963)</f>
        <v>43319</v>
      </c>
      <c r="N5963" s="222" t="n">
        <f aca="false">M5963+E5963</f>
        <v>43319.6024189815</v>
      </c>
      <c r="O5963" s="0" t="n">
        <v>96.408</v>
      </c>
      <c r="P5963" s="0" t="n">
        <v>4.616938</v>
      </c>
      <c r="Q5963" s="0" t="s">
        <v>290</v>
      </c>
    </row>
    <row r="5964" customFormat="false" ht="15" hidden="false" customHeight="false" outlineLevel="0" collapsed="false">
      <c r="A5964" s="0" t="s">
        <v>3461</v>
      </c>
      <c r="B5964" s="0" t="s">
        <v>290</v>
      </c>
      <c r="C5964" s="0" t="s">
        <v>325</v>
      </c>
      <c r="D5964" s="0" t="n">
        <v>20180807</v>
      </c>
      <c r="E5964" s="0" t="s">
        <v>973</v>
      </c>
      <c r="F5964" s="0" t="n">
        <v>5000</v>
      </c>
      <c r="G5964" s="0" t="n">
        <v>96.408</v>
      </c>
      <c r="H5964" s="0" t="n">
        <v>4.616938</v>
      </c>
      <c r="J5964" s="224" t="n">
        <f aca="false">ROUND(D5964/10000,0)</f>
        <v>2018</v>
      </c>
      <c r="K5964" s="224" t="n">
        <f aca="false">ROUND((D5964-J5964*10000)/100,0)</f>
        <v>8</v>
      </c>
      <c r="L5964" s="224" t="n">
        <f aca="false">D5964-J5964*10000-K5964*100</f>
        <v>7</v>
      </c>
      <c r="M5964" s="325" t="n">
        <f aca="false">DATE(J5964,K5964,L5964)</f>
        <v>43319</v>
      </c>
      <c r="N5964" s="222" t="n">
        <f aca="false">M5964+E5964</f>
        <v>43319.6024305556</v>
      </c>
      <c r="O5964" s="0" t="n">
        <v>96.408</v>
      </c>
      <c r="P5964" s="0" t="n">
        <v>4.616938</v>
      </c>
      <c r="Q5964" s="0" t="s">
        <v>290</v>
      </c>
    </row>
    <row r="5965" customFormat="false" ht="15" hidden="false" customHeight="false" outlineLevel="0" collapsed="false">
      <c r="A5965" s="0" t="s">
        <v>3461</v>
      </c>
      <c r="B5965" s="0" t="s">
        <v>290</v>
      </c>
      <c r="C5965" s="0" t="s">
        <v>325</v>
      </c>
      <c r="D5965" s="0" t="n">
        <v>20180807</v>
      </c>
      <c r="E5965" s="0" t="s">
        <v>3735</v>
      </c>
      <c r="F5965" s="0" t="n">
        <v>2200000</v>
      </c>
      <c r="G5965" s="0" t="n">
        <v>96.362</v>
      </c>
      <c r="H5965" s="0" t="n">
        <v>4.623057</v>
      </c>
      <c r="J5965" s="224" t="n">
        <f aca="false">ROUND(D5965/10000,0)</f>
        <v>2018</v>
      </c>
      <c r="K5965" s="224" t="n">
        <f aca="false">ROUND((D5965-J5965*10000)/100,0)</f>
        <v>8</v>
      </c>
      <c r="L5965" s="224" t="n">
        <f aca="false">D5965-J5965*10000-K5965*100</f>
        <v>7</v>
      </c>
      <c r="M5965" s="325" t="n">
        <f aca="false">DATE(J5965,K5965,L5965)</f>
        <v>43319</v>
      </c>
      <c r="N5965" s="222" t="n">
        <f aca="false">M5965+E5965</f>
        <v>43319.6200925926</v>
      </c>
      <c r="O5965" s="0" t="n">
        <v>96.362</v>
      </c>
      <c r="P5965" s="0" t="n">
        <v>4.623057</v>
      </c>
      <c r="Q5965" s="0" t="s">
        <v>290</v>
      </c>
    </row>
    <row r="5966" customFormat="false" ht="15" hidden="false" customHeight="false" outlineLevel="0" collapsed="false">
      <c r="A5966" s="0" t="s">
        <v>3461</v>
      </c>
      <c r="B5966" s="0" t="s">
        <v>290</v>
      </c>
      <c r="C5966" s="0" t="s">
        <v>325</v>
      </c>
      <c r="D5966" s="0" t="n">
        <v>20180807</v>
      </c>
      <c r="E5966" s="0" t="s">
        <v>3736</v>
      </c>
      <c r="F5966" s="0" t="n">
        <v>25000</v>
      </c>
      <c r="G5966" s="0" t="n">
        <v>98.012</v>
      </c>
      <c r="H5966" s="0" t="n">
        <v>4.405733</v>
      </c>
      <c r="J5966" s="224" t="n">
        <f aca="false">ROUND(D5966/10000,0)</f>
        <v>2018</v>
      </c>
      <c r="K5966" s="224" t="n">
        <f aca="false">ROUND((D5966-J5966*10000)/100,0)</f>
        <v>8</v>
      </c>
      <c r="L5966" s="224" t="n">
        <f aca="false">D5966-J5966*10000-K5966*100</f>
        <v>7</v>
      </c>
      <c r="M5966" s="325" t="n">
        <f aca="false">DATE(J5966,K5966,L5966)</f>
        <v>43319</v>
      </c>
      <c r="N5966" s="222" t="n">
        <f aca="false">M5966+E5966</f>
        <v>43319.6245023148</v>
      </c>
      <c r="O5966" s="0" t="n">
        <v>98.012</v>
      </c>
      <c r="P5966" s="0" t="n">
        <v>4.405733</v>
      </c>
      <c r="Q5966" s="0" t="s">
        <v>290</v>
      </c>
    </row>
    <row r="5967" customFormat="false" ht="15" hidden="false" customHeight="false" outlineLevel="0" collapsed="false">
      <c r="A5967" s="0" t="s">
        <v>3461</v>
      </c>
      <c r="B5967" s="0" t="s">
        <v>290</v>
      </c>
      <c r="C5967" s="0" t="s">
        <v>325</v>
      </c>
      <c r="D5967" s="0" t="n">
        <v>20180807</v>
      </c>
      <c r="E5967" s="0" t="s">
        <v>3737</v>
      </c>
      <c r="F5967" s="0" t="n">
        <v>5000000</v>
      </c>
      <c r="G5967" s="0" t="n">
        <v>96.137</v>
      </c>
      <c r="H5967" s="0" t="n">
        <v>4.653033</v>
      </c>
      <c r="J5967" s="224" t="n">
        <f aca="false">ROUND(D5967/10000,0)</f>
        <v>2018</v>
      </c>
      <c r="K5967" s="224" t="n">
        <f aca="false">ROUND((D5967-J5967*10000)/100,0)</f>
        <v>8</v>
      </c>
      <c r="L5967" s="224" t="n">
        <f aca="false">D5967-J5967*10000-K5967*100</f>
        <v>7</v>
      </c>
      <c r="M5967" s="325" t="n">
        <f aca="false">DATE(J5967,K5967,L5967)</f>
        <v>43319</v>
      </c>
      <c r="N5967" s="222" t="n">
        <f aca="false">M5967+E5967</f>
        <v>43319.6637152778</v>
      </c>
      <c r="O5967" s="0" t="n">
        <v>96.137</v>
      </c>
      <c r="P5967" s="0" t="n">
        <v>4.653033</v>
      </c>
      <c r="Q5967" s="0" t="s">
        <v>290</v>
      </c>
    </row>
    <row r="5968" customFormat="false" ht="15" hidden="false" customHeight="false" outlineLevel="0" collapsed="false">
      <c r="A5968" s="0" t="s">
        <v>3461</v>
      </c>
      <c r="B5968" s="0" t="s">
        <v>290</v>
      </c>
      <c r="C5968" s="0" t="s">
        <v>325</v>
      </c>
      <c r="D5968" s="0" t="n">
        <v>20180807</v>
      </c>
      <c r="E5968" s="0" t="s">
        <v>3738</v>
      </c>
      <c r="F5968" s="0" t="s">
        <v>575</v>
      </c>
      <c r="G5968" s="0" t="n">
        <v>96.257</v>
      </c>
      <c r="H5968" s="0" t="n">
        <v>4.637035</v>
      </c>
      <c r="J5968" s="224" t="n">
        <f aca="false">ROUND(D5968/10000,0)</f>
        <v>2018</v>
      </c>
      <c r="K5968" s="224" t="n">
        <f aca="false">ROUND((D5968-J5968*10000)/100,0)</f>
        <v>8</v>
      </c>
      <c r="L5968" s="224" t="n">
        <f aca="false">D5968-J5968*10000-K5968*100</f>
        <v>7</v>
      </c>
      <c r="M5968" s="325" t="n">
        <f aca="false">DATE(J5968,K5968,L5968)</f>
        <v>43319</v>
      </c>
      <c r="N5968" s="222" t="n">
        <f aca="false">M5968+E5968</f>
        <v>43319.6856018519</v>
      </c>
      <c r="O5968" s="0" t="n">
        <v>96.257</v>
      </c>
      <c r="P5968" s="0" t="n">
        <v>4.637035</v>
      </c>
      <c r="Q5968" s="0" t="s">
        <v>290</v>
      </c>
    </row>
    <row r="5969" customFormat="false" ht="15" hidden="false" customHeight="false" outlineLevel="0" collapsed="false">
      <c r="A5969" s="0" t="s">
        <v>3461</v>
      </c>
      <c r="B5969" s="0" t="s">
        <v>290</v>
      </c>
      <c r="C5969" s="0" t="s">
        <v>325</v>
      </c>
      <c r="D5969" s="0" t="n">
        <v>20180807</v>
      </c>
      <c r="E5969" s="0" t="s">
        <v>3739</v>
      </c>
      <c r="F5969" s="0" t="n">
        <v>100000</v>
      </c>
      <c r="G5969" s="0" t="n">
        <v>96.168</v>
      </c>
      <c r="J5969" s="224" t="n">
        <f aca="false">ROUND(D5969/10000,0)</f>
        <v>2018</v>
      </c>
      <c r="K5969" s="224" t="n">
        <f aca="false">ROUND((D5969-J5969*10000)/100,0)</f>
        <v>8</v>
      </c>
      <c r="L5969" s="224" t="n">
        <f aca="false">D5969-J5969*10000-K5969*100</f>
        <v>7</v>
      </c>
      <c r="M5969" s="325" t="n">
        <f aca="false">DATE(J5969,K5969,L5969)</f>
        <v>43319</v>
      </c>
      <c r="N5969" s="222" t="n">
        <f aca="false">M5969+E5969</f>
        <v>43319.7003703704</v>
      </c>
      <c r="O5969" s="0" t="n">
        <v>96.168</v>
      </c>
      <c r="Q5969" s="0" t="s">
        <v>290</v>
      </c>
    </row>
    <row r="5970" customFormat="false" ht="15" hidden="false" customHeight="false" outlineLevel="0" collapsed="false">
      <c r="A5970" s="0" t="s">
        <v>3461</v>
      </c>
      <c r="B5970" s="0" t="s">
        <v>290</v>
      </c>
      <c r="C5970" s="0" t="s">
        <v>325</v>
      </c>
      <c r="D5970" s="0" t="n">
        <v>20180807</v>
      </c>
      <c r="E5970" s="0" t="s">
        <v>3739</v>
      </c>
      <c r="F5970" s="0" t="n">
        <v>100000</v>
      </c>
      <c r="G5970" s="0" t="n">
        <v>96.168</v>
      </c>
      <c r="J5970" s="224" t="n">
        <f aca="false">ROUND(D5970/10000,0)</f>
        <v>2018</v>
      </c>
      <c r="K5970" s="224" t="n">
        <f aca="false">ROUND((D5970-J5970*10000)/100,0)</f>
        <v>8</v>
      </c>
      <c r="L5970" s="224" t="n">
        <f aca="false">D5970-J5970*10000-K5970*100</f>
        <v>7</v>
      </c>
      <c r="M5970" s="325" t="n">
        <f aca="false">DATE(J5970,K5970,L5970)</f>
        <v>43319</v>
      </c>
      <c r="N5970" s="222" t="n">
        <f aca="false">M5970+E5970</f>
        <v>43319.7003703704</v>
      </c>
      <c r="O5970" s="0" t="n">
        <v>96.168</v>
      </c>
      <c r="Q5970" s="0" t="s">
        <v>290</v>
      </c>
    </row>
    <row r="5971" customFormat="false" ht="15" hidden="false" customHeight="false" outlineLevel="0" collapsed="false">
      <c r="A5971" s="0" t="s">
        <v>3461</v>
      </c>
      <c r="B5971" s="0" t="s">
        <v>290</v>
      </c>
      <c r="C5971" s="0" t="s">
        <v>325</v>
      </c>
      <c r="D5971" s="0" t="n">
        <v>20180808</v>
      </c>
      <c r="E5971" s="0" t="s">
        <v>3740</v>
      </c>
      <c r="F5971" s="0" t="s">
        <v>575</v>
      </c>
      <c r="G5971" s="0" t="n">
        <v>96.176</v>
      </c>
      <c r="H5971" s="0" t="n">
        <v>4.647959</v>
      </c>
      <c r="J5971" s="224" t="n">
        <f aca="false">ROUND(D5971/10000,0)</f>
        <v>2018</v>
      </c>
      <c r="K5971" s="224" t="n">
        <f aca="false">ROUND((D5971-J5971*10000)/100,0)</f>
        <v>8</v>
      </c>
      <c r="L5971" s="224" t="n">
        <f aca="false">D5971-J5971*10000-K5971*100</f>
        <v>8</v>
      </c>
      <c r="M5971" s="325" t="n">
        <f aca="false">DATE(J5971,K5971,L5971)</f>
        <v>43320</v>
      </c>
      <c r="N5971" s="222" t="n">
        <f aca="false">M5971+E5971</f>
        <v>43320.3793865741</v>
      </c>
      <c r="O5971" s="0" t="n">
        <v>96.176</v>
      </c>
      <c r="P5971" s="0" t="n">
        <v>4.647959</v>
      </c>
      <c r="Q5971" s="0" t="s">
        <v>290</v>
      </c>
    </row>
    <row r="5972" customFormat="false" ht="15" hidden="false" customHeight="false" outlineLevel="0" collapsed="false">
      <c r="A5972" s="0" t="s">
        <v>3461</v>
      </c>
      <c r="B5972" s="0" t="s">
        <v>290</v>
      </c>
      <c r="C5972" s="0" t="s">
        <v>325</v>
      </c>
      <c r="D5972" s="0" t="n">
        <v>20180808</v>
      </c>
      <c r="E5972" s="0" t="s">
        <v>3741</v>
      </c>
      <c r="F5972" s="0" t="n">
        <v>11000</v>
      </c>
      <c r="G5972" s="0" t="n">
        <v>96.3333</v>
      </c>
      <c r="H5972" s="0" t="n">
        <v>4.626999</v>
      </c>
      <c r="J5972" s="224" t="n">
        <f aca="false">ROUND(D5972/10000,0)</f>
        <v>2018</v>
      </c>
      <c r="K5972" s="224" t="n">
        <f aca="false">ROUND((D5972-J5972*10000)/100,0)</f>
        <v>8</v>
      </c>
      <c r="L5972" s="224" t="n">
        <f aca="false">D5972-J5972*10000-K5972*100</f>
        <v>8</v>
      </c>
      <c r="M5972" s="325" t="n">
        <f aca="false">DATE(J5972,K5972,L5972)</f>
        <v>43320</v>
      </c>
      <c r="N5972" s="222" t="n">
        <f aca="false">M5972+E5972</f>
        <v>43320.382974537</v>
      </c>
      <c r="O5972" s="0" t="n">
        <v>96.3333</v>
      </c>
      <c r="P5972" s="0" t="n">
        <v>4.626999</v>
      </c>
      <c r="Q5972" s="0" t="s">
        <v>290</v>
      </c>
    </row>
    <row r="5973" customFormat="false" ht="15" hidden="false" customHeight="false" outlineLevel="0" collapsed="false">
      <c r="A5973" s="0" t="s">
        <v>3461</v>
      </c>
      <c r="B5973" s="0" t="s">
        <v>290</v>
      </c>
      <c r="C5973" s="0" t="s">
        <v>325</v>
      </c>
      <c r="D5973" s="0" t="n">
        <v>20180808</v>
      </c>
      <c r="E5973" s="0" t="s">
        <v>3741</v>
      </c>
      <c r="F5973" s="0" t="n">
        <v>12000</v>
      </c>
      <c r="G5973" s="0" t="n">
        <v>96.3333</v>
      </c>
      <c r="H5973" s="0" t="n">
        <v>4.626999</v>
      </c>
      <c r="J5973" s="224" t="n">
        <f aca="false">ROUND(D5973/10000,0)</f>
        <v>2018</v>
      </c>
      <c r="K5973" s="224" t="n">
        <f aca="false">ROUND((D5973-J5973*10000)/100,0)</f>
        <v>8</v>
      </c>
      <c r="L5973" s="224" t="n">
        <f aca="false">D5973-J5973*10000-K5973*100</f>
        <v>8</v>
      </c>
      <c r="M5973" s="325" t="n">
        <f aca="false">DATE(J5973,K5973,L5973)</f>
        <v>43320</v>
      </c>
      <c r="N5973" s="222" t="n">
        <f aca="false">M5973+E5973</f>
        <v>43320.382974537</v>
      </c>
      <c r="O5973" s="0" t="n">
        <v>96.3333</v>
      </c>
      <c r="P5973" s="0" t="n">
        <v>4.626999</v>
      </c>
      <c r="Q5973" s="0" t="s">
        <v>290</v>
      </c>
    </row>
    <row r="5974" customFormat="false" ht="15" hidden="false" customHeight="false" outlineLevel="0" collapsed="false">
      <c r="A5974" s="0" t="s">
        <v>3461</v>
      </c>
      <c r="B5974" s="0" t="s">
        <v>290</v>
      </c>
      <c r="C5974" s="0" t="s">
        <v>325</v>
      </c>
      <c r="D5974" s="0" t="n">
        <v>20180808</v>
      </c>
      <c r="E5974" s="0" t="s">
        <v>3742</v>
      </c>
      <c r="F5974" s="0" t="n">
        <v>12000</v>
      </c>
      <c r="G5974" s="0" t="n">
        <v>96.3333</v>
      </c>
      <c r="H5974" s="0" t="n">
        <v>4.626999</v>
      </c>
      <c r="J5974" s="224" t="n">
        <f aca="false">ROUND(D5974/10000,0)</f>
        <v>2018</v>
      </c>
      <c r="K5974" s="224" t="n">
        <f aca="false">ROUND((D5974-J5974*10000)/100,0)</f>
        <v>8</v>
      </c>
      <c r="L5974" s="224" t="n">
        <f aca="false">D5974-J5974*10000-K5974*100</f>
        <v>8</v>
      </c>
      <c r="M5974" s="325" t="n">
        <f aca="false">DATE(J5974,K5974,L5974)</f>
        <v>43320</v>
      </c>
      <c r="N5974" s="222" t="n">
        <f aca="false">M5974+E5974</f>
        <v>43320.3833796296</v>
      </c>
      <c r="O5974" s="0" t="n">
        <v>96.3333</v>
      </c>
      <c r="P5974" s="0" t="n">
        <v>4.626999</v>
      </c>
      <c r="Q5974" s="0" t="s">
        <v>290</v>
      </c>
    </row>
    <row r="5975" customFormat="false" ht="15" hidden="false" customHeight="false" outlineLevel="0" collapsed="false">
      <c r="A5975" s="0" t="s">
        <v>3461</v>
      </c>
      <c r="B5975" s="0" t="s">
        <v>290</v>
      </c>
      <c r="C5975" s="0" t="s">
        <v>325</v>
      </c>
      <c r="D5975" s="0" t="n">
        <v>20180808</v>
      </c>
      <c r="E5975" s="0" t="s">
        <v>3742</v>
      </c>
      <c r="F5975" s="0" t="n">
        <v>11000</v>
      </c>
      <c r="G5975" s="0" t="n">
        <v>96.3333</v>
      </c>
      <c r="H5975" s="0" t="n">
        <v>4.626999</v>
      </c>
      <c r="J5975" s="224" t="n">
        <f aca="false">ROUND(D5975/10000,0)</f>
        <v>2018</v>
      </c>
      <c r="K5975" s="224" t="n">
        <f aca="false">ROUND((D5975-J5975*10000)/100,0)</f>
        <v>8</v>
      </c>
      <c r="L5975" s="224" t="n">
        <f aca="false">D5975-J5975*10000-K5975*100</f>
        <v>8</v>
      </c>
      <c r="M5975" s="325" t="n">
        <f aca="false">DATE(J5975,K5975,L5975)</f>
        <v>43320</v>
      </c>
      <c r="N5975" s="222" t="n">
        <f aca="false">M5975+E5975</f>
        <v>43320.3833796296</v>
      </c>
      <c r="O5975" s="0" t="n">
        <v>96.3333</v>
      </c>
      <c r="P5975" s="0" t="n">
        <v>4.626999</v>
      </c>
      <c r="Q5975" s="0" t="s">
        <v>290</v>
      </c>
    </row>
    <row r="5976" customFormat="false" ht="15" hidden="false" customHeight="false" outlineLevel="0" collapsed="false">
      <c r="A5976" s="0" t="s">
        <v>3461</v>
      </c>
      <c r="B5976" s="0" t="s">
        <v>290</v>
      </c>
      <c r="C5976" s="0" t="s">
        <v>325</v>
      </c>
      <c r="D5976" s="0" t="n">
        <v>20180808</v>
      </c>
      <c r="E5976" s="0" t="s">
        <v>3743</v>
      </c>
      <c r="F5976" s="0" t="n">
        <v>20000</v>
      </c>
      <c r="G5976" s="0" t="n">
        <v>96.303</v>
      </c>
      <c r="H5976" s="0" t="n">
        <v>4.631033</v>
      </c>
      <c r="J5976" s="224" t="n">
        <f aca="false">ROUND(D5976/10000,0)</f>
        <v>2018</v>
      </c>
      <c r="K5976" s="224" t="n">
        <f aca="false">ROUND((D5976-J5976*10000)/100,0)</f>
        <v>8</v>
      </c>
      <c r="L5976" s="224" t="n">
        <f aca="false">D5976-J5976*10000-K5976*100</f>
        <v>8</v>
      </c>
      <c r="M5976" s="325" t="n">
        <f aca="false">DATE(J5976,K5976,L5976)</f>
        <v>43320</v>
      </c>
      <c r="N5976" s="222" t="n">
        <f aca="false">M5976+E5976</f>
        <v>43320.4259259259</v>
      </c>
      <c r="O5976" s="0" t="n">
        <v>96.303</v>
      </c>
      <c r="P5976" s="0" t="n">
        <v>4.631033</v>
      </c>
      <c r="Q5976" s="0" t="s">
        <v>290</v>
      </c>
    </row>
    <row r="5977" customFormat="false" ht="15" hidden="false" customHeight="false" outlineLevel="0" collapsed="false">
      <c r="A5977" s="0" t="s">
        <v>3461</v>
      </c>
      <c r="B5977" s="0" t="s">
        <v>290</v>
      </c>
      <c r="C5977" s="0" t="s">
        <v>325</v>
      </c>
      <c r="D5977" s="0" t="n">
        <v>20180808</v>
      </c>
      <c r="E5977" s="0" t="s">
        <v>3744</v>
      </c>
      <c r="F5977" s="0" t="s">
        <v>575</v>
      </c>
      <c r="G5977" s="0" t="n">
        <v>96.318</v>
      </c>
      <c r="H5977" s="0" t="n">
        <v>4.629035</v>
      </c>
      <c r="J5977" s="224" t="n">
        <f aca="false">ROUND(D5977/10000,0)</f>
        <v>2018</v>
      </c>
      <c r="K5977" s="224" t="n">
        <f aca="false">ROUND((D5977-J5977*10000)/100,0)</f>
        <v>8</v>
      </c>
      <c r="L5977" s="224" t="n">
        <f aca="false">D5977-J5977*10000-K5977*100</f>
        <v>8</v>
      </c>
      <c r="M5977" s="325" t="n">
        <f aca="false">DATE(J5977,K5977,L5977)</f>
        <v>43320</v>
      </c>
      <c r="N5977" s="222" t="n">
        <f aca="false">M5977+E5977</f>
        <v>43320.4669560185</v>
      </c>
      <c r="O5977" s="0" t="n">
        <v>96.318</v>
      </c>
      <c r="P5977" s="0" t="n">
        <v>4.629035</v>
      </c>
      <c r="Q5977" s="0" t="s">
        <v>290</v>
      </c>
    </row>
    <row r="5978" customFormat="false" ht="15" hidden="false" customHeight="false" outlineLevel="0" collapsed="false">
      <c r="A5978" s="0" t="s">
        <v>3461</v>
      </c>
      <c r="B5978" s="0" t="s">
        <v>290</v>
      </c>
      <c r="C5978" s="0" t="s">
        <v>325</v>
      </c>
      <c r="D5978" s="0" t="n">
        <v>20180808</v>
      </c>
      <c r="E5978" s="0" t="s">
        <v>3745</v>
      </c>
      <c r="F5978" s="0" t="n">
        <v>80000</v>
      </c>
      <c r="G5978" s="0" t="n">
        <v>97.819</v>
      </c>
      <c r="H5978" s="0" t="n">
        <v>4.431005</v>
      </c>
      <c r="J5978" s="224" t="n">
        <f aca="false">ROUND(D5978/10000,0)</f>
        <v>2018</v>
      </c>
      <c r="K5978" s="224" t="n">
        <f aca="false">ROUND((D5978-J5978*10000)/100,0)</f>
        <v>8</v>
      </c>
      <c r="L5978" s="224" t="n">
        <f aca="false">D5978-J5978*10000-K5978*100</f>
        <v>8</v>
      </c>
      <c r="M5978" s="325" t="n">
        <f aca="false">DATE(J5978,K5978,L5978)</f>
        <v>43320</v>
      </c>
      <c r="N5978" s="222" t="n">
        <f aca="false">M5978+E5978</f>
        <v>43320.4697222222</v>
      </c>
      <c r="O5978" s="0" t="n">
        <v>97.819</v>
      </c>
      <c r="P5978" s="0" t="n">
        <v>4.431005</v>
      </c>
      <c r="Q5978" s="0" t="s">
        <v>290</v>
      </c>
    </row>
    <row r="5979" customFormat="false" ht="15" hidden="false" customHeight="false" outlineLevel="0" collapsed="false">
      <c r="A5979" s="0" t="s">
        <v>3461</v>
      </c>
      <c r="B5979" s="0" t="s">
        <v>290</v>
      </c>
      <c r="C5979" s="0" t="s">
        <v>325</v>
      </c>
      <c r="D5979" s="0" t="n">
        <v>20180808</v>
      </c>
      <c r="E5979" s="0" t="s">
        <v>3745</v>
      </c>
      <c r="F5979" s="0" t="n">
        <v>80000</v>
      </c>
      <c r="G5979" s="0" t="n">
        <v>96.302</v>
      </c>
      <c r="H5979" s="0" t="n">
        <v>4.631166</v>
      </c>
      <c r="J5979" s="224" t="n">
        <f aca="false">ROUND(D5979/10000,0)</f>
        <v>2018</v>
      </c>
      <c r="K5979" s="224" t="n">
        <f aca="false">ROUND((D5979-J5979*10000)/100,0)</f>
        <v>8</v>
      </c>
      <c r="L5979" s="224" t="n">
        <f aca="false">D5979-J5979*10000-K5979*100</f>
        <v>8</v>
      </c>
      <c r="M5979" s="325" t="n">
        <f aca="false">DATE(J5979,K5979,L5979)</f>
        <v>43320</v>
      </c>
      <c r="N5979" s="222" t="n">
        <f aca="false">M5979+E5979</f>
        <v>43320.4697222222</v>
      </c>
      <c r="O5979" s="0" t="n">
        <v>96.302</v>
      </c>
      <c r="P5979" s="0" t="n">
        <v>4.631166</v>
      </c>
      <c r="Q5979" s="0" t="s">
        <v>290</v>
      </c>
    </row>
    <row r="5980" customFormat="false" ht="15" hidden="false" customHeight="false" outlineLevel="0" collapsed="false">
      <c r="A5980" s="0" t="s">
        <v>3461</v>
      </c>
      <c r="B5980" s="0" t="s">
        <v>290</v>
      </c>
      <c r="C5980" s="0" t="s">
        <v>325</v>
      </c>
      <c r="D5980" s="0" t="n">
        <v>20180808</v>
      </c>
      <c r="E5980" s="0" t="s">
        <v>3746</v>
      </c>
      <c r="F5980" s="0" t="n">
        <v>80000</v>
      </c>
      <c r="G5980" s="0" t="n">
        <v>96.302</v>
      </c>
      <c r="H5980" s="0" t="n">
        <v>4.631166</v>
      </c>
      <c r="J5980" s="224" t="n">
        <f aca="false">ROUND(D5980/10000,0)</f>
        <v>2018</v>
      </c>
      <c r="K5980" s="224" t="n">
        <f aca="false">ROUND((D5980-J5980*10000)/100,0)</f>
        <v>8</v>
      </c>
      <c r="L5980" s="224" t="n">
        <f aca="false">D5980-J5980*10000-K5980*100</f>
        <v>8</v>
      </c>
      <c r="M5980" s="325" t="n">
        <f aca="false">DATE(J5980,K5980,L5980)</f>
        <v>43320</v>
      </c>
      <c r="N5980" s="222" t="n">
        <f aca="false">M5980+E5980</f>
        <v>43320.4698263889</v>
      </c>
      <c r="O5980" s="0" t="n">
        <v>96.302</v>
      </c>
      <c r="P5980" s="0" t="n">
        <v>4.631166</v>
      </c>
      <c r="Q5980" s="0" t="s">
        <v>290</v>
      </c>
    </row>
    <row r="5981" customFormat="false" ht="15" hidden="false" customHeight="false" outlineLevel="0" collapsed="false">
      <c r="A5981" s="0" t="s">
        <v>3461</v>
      </c>
      <c r="B5981" s="0" t="s">
        <v>290</v>
      </c>
      <c r="C5981" s="0" t="s">
        <v>325</v>
      </c>
      <c r="D5981" s="0" t="n">
        <v>20180808</v>
      </c>
      <c r="E5981" s="0" t="s">
        <v>1814</v>
      </c>
      <c r="F5981" s="0" t="n">
        <v>18000</v>
      </c>
      <c r="G5981" s="0" t="n">
        <v>98.043</v>
      </c>
      <c r="H5981" s="0" t="n">
        <v>4.40176</v>
      </c>
      <c r="J5981" s="224" t="n">
        <f aca="false">ROUND(D5981/10000,0)</f>
        <v>2018</v>
      </c>
      <c r="K5981" s="224" t="n">
        <f aca="false">ROUND((D5981-J5981*10000)/100,0)</f>
        <v>8</v>
      </c>
      <c r="L5981" s="224" t="n">
        <f aca="false">D5981-J5981*10000-K5981*100</f>
        <v>8</v>
      </c>
      <c r="M5981" s="325" t="n">
        <f aca="false">DATE(J5981,K5981,L5981)</f>
        <v>43320</v>
      </c>
      <c r="N5981" s="222" t="n">
        <f aca="false">M5981+E5981</f>
        <v>43320.5248958333</v>
      </c>
      <c r="O5981" s="0" t="n">
        <v>98.043</v>
      </c>
      <c r="P5981" s="0" t="n">
        <v>4.40176</v>
      </c>
      <c r="Q5981" s="0" t="s">
        <v>290</v>
      </c>
    </row>
    <row r="5982" customFormat="false" ht="15" hidden="false" customHeight="false" outlineLevel="0" collapsed="false">
      <c r="A5982" s="0" t="s">
        <v>3461</v>
      </c>
      <c r="B5982" s="0" t="s">
        <v>290</v>
      </c>
      <c r="C5982" s="0" t="s">
        <v>325</v>
      </c>
      <c r="D5982" s="0" t="n">
        <v>20180808</v>
      </c>
      <c r="E5982" s="0" t="s">
        <v>3747</v>
      </c>
      <c r="F5982" s="0" t="n">
        <v>10000</v>
      </c>
      <c r="G5982" s="0" t="n">
        <v>98.028</v>
      </c>
      <c r="H5982" s="0" t="n">
        <v>4.403716</v>
      </c>
      <c r="J5982" s="224" t="n">
        <f aca="false">ROUND(D5982/10000,0)</f>
        <v>2018</v>
      </c>
      <c r="K5982" s="224" t="n">
        <f aca="false">ROUND((D5982-J5982*10000)/100,0)</f>
        <v>8</v>
      </c>
      <c r="L5982" s="224" t="n">
        <f aca="false">D5982-J5982*10000-K5982*100</f>
        <v>8</v>
      </c>
      <c r="M5982" s="325" t="n">
        <f aca="false">DATE(J5982,K5982,L5982)</f>
        <v>43320</v>
      </c>
      <c r="N5982" s="222" t="n">
        <f aca="false">M5982+E5982</f>
        <v>43320.5353356482</v>
      </c>
      <c r="O5982" s="0" t="n">
        <v>98.028</v>
      </c>
      <c r="P5982" s="0" t="n">
        <v>4.403716</v>
      </c>
      <c r="Q5982" s="0" t="s">
        <v>290</v>
      </c>
    </row>
    <row r="5983" customFormat="false" ht="15" hidden="false" customHeight="false" outlineLevel="0" collapsed="false">
      <c r="A5983" s="0" t="s">
        <v>3461</v>
      </c>
      <c r="B5983" s="0" t="s">
        <v>290</v>
      </c>
      <c r="C5983" s="0" t="s">
        <v>325</v>
      </c>
      <c r="D5983" s="0" t="n">
        <v>20180808</v>
      </c>
      <c r="E5983" s="0" t="s">
        <v>3748</v>
      </c>
      <c r="F5983" s="0" t="n">
        <v>10000</v>
      </c>
      <c r="G5983" s="0" t="n">
        <v>96.701</v>
      </c>
      <c r="H5983" s="0" t="n">
        <v>4.57816</v>
      </c>
      <c r="J5983" s="224" t="n">
        <f aca="false">ROUND(D5983/10000,0)</f>
        <v>2018</v>
      </c>
      <c r="K5983" s="224" t="n">
        <f aca="false">ROUND((D5983-J5983*10000)/100,0)</f>
        <v>8</v>
      </c>
      <c r="L5983" s="224" t="n">
        <f aca="false">D5983-J5983*10000-K5983*100</f>
        <v>8</v>
      </c>
      <c r="M5983" s="325" t="n">
        <f aca="false">DATE(J5983,K5983,L5983)</f>
        <v>43320</v>
      </c>
      <c r="N5983" s="222" t="n">
        <f aca="false">M5983+E5983</f>
        <v>43320.564224537</v>
      </c>
      <c r="O5983" s="0" t="n">
        <v>96.701</v>
      </c>
      <c r="P5983" s="0" t="n">
        <v>4.57816</v>
      </c>
      <c r="Q5983" s="0" t="s">
        <v>290</v>
      </c>
    </row>
    <row r="5984" customFormat="false" ht="15" hidden="false" customHeight="false" outlineLevel="0" collapsed="false">
      <c r="A5984" s="0" t="s">
        <v>3461</v>
      </c>
      <c r="B5984" s="0" t="s">
        <v>290</v>
      </c>
      <c r="C5984" s="0" t="s">
        <v>325</v>
      </c>
      <c r="D5984" s="0" t="n">
        <v>20180808</v>
      </c>
      <c r="E5984" s="0" t="s">
        <v>591</v>
      </c>
      <c r="F5984" s="0" t="n">
        <v>10000</v>
      </c>
      <c r="G5984" s="0" t="n">
        <v>96.701</v>
      </c>
      <c r="H5984" s="0" t="n">
        <v>4.57816</v>
      </c>
      <c r="J5984" s="224" t="n">
        <f aca="false">ROUND(D5984/10000,0)</f>
        <v>2018</v>
      </c>
      <c r="K5984" s="224" t="n">
        <f aca="false">ROUND((D5984-J5984*10000)/100,0)</f>
        <v>8</v>
      </c>
      <c r="L5984" s="224" t="n">
        <f aca="false">D5984-J5984*10000-K5984*100</f>
        <v>8</v>
      </c>
      <c r="M5984" s="325" t="n">
        <f aca="false">DATE(J5984,K5984,L5984)</f>
        <v>43320</v>
      </c>
      <c r="N5984" s="222" t="n">
        <f aca="false">M5984+E5984</f>
        <v>43320.5642476852</v>
      </c>
      <c r="O5984" s="0" t="n">
        <v>96.701</v>
      </c>
      <c r="P5984" s="0" t="n">
        <v>4.57816</v>
      </c>
      <c r="Q5984" s="0" t="s">
        <v>290</v>
      </c>
    </row>
    <row r="5985" customFormat="false" ht="15" hidden="false" customHeight="false" outlineLevel="0" collapsed="false">
      <c r="A5985" s="0" t="s">
        <v>3461</v>
      </c>
      <c r="B5985" s="0" t="s">
        <v>290</v>
      </c>
      <c r="C5985" s="0" t="s">
        <v>325</v>
      </c>
      <c r="D5985" s="0" t="n">
        <v>20180808</v>
      </c>
      <c r="E5985" s="0" t="s">
        <v>3749</v>
      </c>
      <c r="F5985" s="0" t="s">
        <v>575</v>
      </c>
      <c r="G5985" s="0" t="n">
        <v>96.041</v>
      </c>
      <c r="H5985" s="0" t="n">
        <v>4.665981</v>
      </c>
      <c r="J5985" s="224" t="n">
        <f aca="false">ROUND(D5985/10000,0)</f>
        <v>2018</v>
      </c>
      <c r="K5985" s="224" t="n">
        <f aca="false">ROUND((D5985-J5985*10000)/100,0)</f>
        <v>8</v>
      </c>
      <c r="L5985" s="224" t="n">
        <f aca="false">D5985-J5985*10000-K5985*100</f>
        <v>8</v>
      </c>
      <c r="M5985" s="325" t="n">
        <f aca="false">DATE(J5985,K5985,L5985)</f>
        <v>43320</v>
      </c>
      <c r="N5985" s="222" t="n">
        <f aca="false">M5985+E5985</f>
        <v>43320.610787037</v>
      </c>
      <c r="O5985" s="0" t="n">
        <v>96.041</v>
      </c>
      <c r="P5985" s="0" t="n">
        <v>4.665981</v>
      </c>
      <c r="Q5985" s="0" t="s">
        <v>290</v>
      </c>
    </row>
    <row r="5986" customFormat="false" ht="15" hidden="false" customHeight="false" outlineLevel="0" collapsed="false">
      <c r="A5986" s="0" t="s">
        <v>3461</v>
      </c>
      <c r="B5986" s="0" t="s">
        <v>290</v>
      </c>
      <c r="C5986" s="0" t="s">
        <v>325</v>
      </c>
      <c r="D5986" s="0" t="n">
        <v>20180808</v>
      </c>
      <c r="E5986" s="0" t="s">
        <v>3750</v>
      </c>
      <c r="F5986" s="0" t="n">
        <v>5000</v>
      </c>
      <c r="G5986" s="0" t="n">
        <v>98.053</v>
      </c>
      <c r="H5986" s="0" t="n">
        <v>4.400457</v>
      </c>
      <c r="J5986" s="224" t="n">
        <f aca="false">ROUND(D5986/10000,0)</f>
        <v>2018</v>
      </c>
      <c r="K5986" s="224" t="n">
        <f aca="false">ROUND((D5986-J5986*10000)/100,0)</f>
        <v>8</v>
      </c>
      <c r="L5986" s="224" t="n">
        <f aca="false">D5986-J5986*10000-K5986*100</f>
        <v>8</v>
      </c>
      <c r="M5986" s="325" t="n">
        <f aca="false">DATE(J5986,K5986,L5986)</f>
        <v>43320</v>
      </c>
      <c r="N5986" s="222" t="n">
        <f aca="false">M5986+E5986</f>
        <v>43320.6129398148</v>
      </c>
      <c r="O5986" s="0" t="n">
        <v>98.053</v>
      </c>
      <c r="P5986" s="0" t="n">
        <v>4.400457</v>
      </c>
      <c r="Q5986" s="0" t="s">
        <v>290</v>
      </c>
    </row>
    <row r="5987" customFormat="false" ht="15" hidden="false" customHeight="false" outlineLevel="0" collapsed="false">
      <c r="A5987" s="0" t="s">
        <v>3461</v>
      </c>
      <c r="B5987" s="0" t="s">
        <v>290</v>
      </c>
      <c r="C5987" s="0" t="s">
        <v>325</v>
      </c>
      <c r="D5987" s="0" t="n">
        <v>20180809</v>
      </c>
      <c r="E5987" s="0" t="s">
        <v>3751</v>
      </c>
      <c r="F5987" s="0" t="n">
        <v>27000</v>
      </c>
      <c r="G5987" s="0" t="n">
        <v>96.38</v>
      </c>
      <c r="H5987" s="0" t="n">
        <v>4.621149</v>
      </c>
      <c r="J5987" s="224" t="n">
        <f aca="false">ROUND(D5987/10000,0)</f>
        <v>2018</v>
      </c>
      <c r="K5987" s="224" t="n">
        <f aca="false">ROUND((D5987-J5987*10000)/100,0)</f>
        <v>8</v>
      </c>
      <c r="L5987" s="224" t="n">
        <f aca="false">D5987-J5987*10000-K5987*100</f>
        <v>9</v>
      </c>
      <c r="M5987" s="325" t="n">
        <f aca="false">DATE(J5987,K5987,L5987)</f>
        <v>43321</v>
      </c>
      <c r="N5987" s="222" t="n">
        <f aca="false">M5987+E5987</f>
        <v>43321.3628587963</v>
      </c>
      <c r="O5987" s="0" t="n">
        <v>96.38</v>
      </c>
      <c r="P5987" s="0" t="n">
        <v>4.621149</v>
      </c>
      <c r="Q5987" s="0" t="s">
        <v>290</v>
      </c>
    </row>
    <row r="5988" customFormat="false" ht="15" hidden="false" customHeight="false" outlineLevel="0" collapsed="false">
      <c r="A5988" s="0" t="s">
        <v>3461</v>
      </c>
      <c r="B5988" s="0" t="s">
        <v>290</v>
      </c>
      <c r="C5988" s="0" t="s">
        <v>325</v>
      </c>
      <c r="D5988" s="0" t="n">
        <v>20180809</v>
      </c>
      <c r="E5988" s="0" t="s">
        <v>3751</v>
      </c>
      <c r="F5988" s="0" t="n">
        <v>27000</v>
      </c>
      <c r="G5988" s="0" t="n">
        <v>96.38</v>
      </c>
      <c r="H5988" s="0" t="n">
        <v>4.621149</v>
      </c>
      <c r="J5988" s="224" t="n">
        <f aca="false">ROUND(D5988/10000,0)</f>
        <v>2018</v>
      </c>
      <c r="K5988" s="224" t="n">
        <f aca="false">ROUND((D5988-J5988*10000)/100,0)</f>
        <v>8</v>
      </c>
      <c r="L5988" s="224" t="n">
        <f aca="false">D5988-J5988*10000-K5988*100</f>
        <v>9</v>
      </c>
      <c r="M5988" s="325" t="n">
        <f aca="false">DATE(J5988,K5988,L5988)</f>
        <v>43321</v>
      </c>
      <c r="N5988" s="222" t="n">
        <f aca="false">M5988+E5988</f>
        <v>43321.3628587963</v>
      </c>
      <c r="O5988" s="0" t="n">
        <v>96.38</v>
      </c>
      <c r="P5988" s="0" t="n">
        <v>4.621149</v>
      </c>
      <c r="Q5988" s="0" t="s">
        <v>290</v>
      </c>
    </row>
    <row r="5989" customFormat="false" ht="15" hidden="false" customHeight="false" outlineLevel="0" collapsed="false">
      <c r="A5989" s="0" t="s">
        <v>3461</v>
      </c>
      <c r="B5989" s="0" t="s">
        <v>290</v>
      </c>
      <c r="C5989" s="0" t="s">
        <v>325</v>
      </c>
      <c r="D5989" s="0" t="n">
        <v>20180809</v>
      </c>
      <c r="E5989" s="0" t="s">
        <v>3752</v>
      </c>
      <c r="F5989" s="0" t="n">
        <v>10000</v>
      </c>
      <c r="G5989" s="0" t="n">
        <v>96.35</v>
      </c>
      <c r="H5989" s="0" t="n">
        <v>4.625144</v>
      </c>
      <c r="J5989" s="224" t="n">
        <f aca="false">ROUND(D5989/10000,0)</f>
        <v>2018</v>
      </c>
      <c r="K5989" s="224" t="n">
        <f aca="false">ROUND((D5989-J5989*10000)/100,0)</f>
        <v>8</v>
      </c>
      <c r="L5989" s="224" t="n">
        <f aca="false">D5989-J5989*10000-K5989*100</f>
        <v>9</v>
      </c>
      <c r="M5989" s="325" t="n">
        <f aca="false">DATE(J5989,K5989,L5989)</f>
        <v>43321</v>
      </c>
      <c r="N5989" s="222" t="n">
        <f aca="false">M5989+E5989</f>
        <v>43321.5062037037</v>
      </c>
      <c r="O5989" s="0" t="n">
        <v>96.35</v>
      </c>
      <c r="P5989" s="0" t="n">
        <v>4.625144</v>
      </c>
      <c r="Q5989" s="0" t="s">
        <v>290</v>
      </c>
    </row>
    <row r="5990" customFormat="false" ht="15" hidden="false" customHeight="false" outlineLevel="0" collapsed="false">
      <c r="A5990" s="0" t="s">
        <v>3461</v>
      </c>
      <c r="B5990" s="0" t="s">
        <v>290</v>
      </c>
      <c r="C5990" s="0" t="s">
        <v>325</v>
      </c>
      <c r="D5990" s="0" t="n">
        <v>20180809</v>
      </c>
      <c r="E5990" s="0" t="s">
        <v>3752</v>
      </c>
      <c r="F5990" s="0" t="n">
        <v>10000</v>
      </c>
      <c r="G5990" s="0" t="n">
        <v>96.35</v>
      </c>
      <c r="H5990" s="0" t="n">
        <v>4.625144</v>
      </c>
      <c r="J5990" s="224" t="n">
        <f aca="false">ROUND(D5990/10000,0)</f>
        <v>2018</v>
      </c>
      <c r="K5990" s="224" t="n">
        <f aca="false">ROUND((D5990-J5990*10000)/100,0)</f>
        <v>8</v>
      </c>
      <c r="L5990" s="224" t="n">
        <f aca="false">D5990-J5990*10000-K5990*100</f>
        <v>9</v>
      </c>
      <c r="M5990" s="325" t="n">
        <f aca="false">DATE(J5990,K5990,L5990)</f>
        <v>43321</v>
      </c>
      <c r="N5990" s="222" t="n">
        <f aca="false">M5990+E5990</f>
        <v>43321.5062037037</v>
      </c>
      <c r="O5990" s="0" t="n">
        <v>96.35</v>
      </c>
      <c r="P5990" s="0" t="n">
        <v>4.625144</v>
      </c>
      <c r="Q5990" s="0" t="s">
        <v>290</v>
      </c>
    </row>
    <row r="5991" customFormat="false" ht="15" hidden="false" customHeight="false" outlineLevel="0" collapsed="false">
      <c r="A5991" s="0" t="s">
        <v>3461</v>
      </c>
      <c r="B5991" s="0" t="s">
        <v>290</v>
      </c>
      <c r="C5991" s="0" t="s">
        <v>325</v>
      </c>
      <c r="D5991" s="0" t="n">
        <v>20180809</v>
      </c>
      <c r="E5991" s="0" t="s">
        <v>3753</v>
      </c>
      <c r="F5991" s="0" t="n">
        <v>5000</v>
      </c>
      <c r="G5991" s="0" t="n">
        <v>98.124</v>
      </c>
      <c r="H5991" s="0" t="n">
        <v>4.391406</v>
      </c>
      <c r="J5991" s="224" t="n">
        <f aca="false">ROUND(D5991/10000,0)</f>
        <v>2018</v>
      </c>
      <c r="K5991" s="224" t="n">
        <f aca="false">ROUND((D5991-J5991*10000)/100,0)</f>
        <v>8</v>
      </c>
      <c r="L5991" s="224" t="n">
        <f aca="false">D5991-J5991*10000-K5991*100</f>
        <v>9</v>
      </c>
      <c r="M5991" s="325" t="n">
        <f aca="false">DATE(J5991,K5991,L5991)</f>
        <v>43321</v>
      </c>
      <c r="N5991" s="222" t="n">
        <f aca="false">M5991+E5991</f>
        <v>43321.5136689815</v>
      </c>
      <c r="O5991" s="0" t="n">
        <v>98.124</v>
      </c>
      <c r="P5991" s="0" t="n">
        <v>4.391406</v>
      </c>
      <c r="Q5991" s="0" t="s">
        <v>290</v>
      </c>
    </row>
    <row r="5992" customFormat="false" ht="15" hidden="false" customHeight="false" outlineLevel="0" collapsed="false">
      <c r="A5992" s="0" t="s">
        <v>3461</v>
      </c>
      <c r="B5992" s="0" t="s">
        <v>290</v>
      </c>
      <c r="C5992" s="0" t="s">
        <v>325</v>
      </c>
      <c r="D5992" s="0" t="n">
        <v>20180809</v>
      </c>
      <c r="E5992" s="0" t="s">
        <v>3754</v>
      </c>
      <c r="F5992" s="0" t="n">
        <v>20000</v>
      </c>
      <c r="G5992" s="0" t="n">
        <v>96.3</v>
      </c>
      <c r="H5992" s="0" t="n">
        <v>4.631806</v>
      </c>
      <c r="J5992" s="224" t="n">
        <f aca="false">ROUND(D5992/10000,0)</f>
        <v>2018</v>
      </c>
      <c r="K5992" s="224" t="n">
        <f aca="false">ROUND((D5992-J5992*10000)/100,0)</f>
        <v>8</v>
      </c>
      <c r="L5992" s="224" t="n">
        <f aca="false">D5992-J5992*10000-K5992*100</f>
        <v>9</v>
      </c>
      <c r="M5992" s="325" t="n">
        <f aca="false">DATE(J5992,K5992,L5992)</f>
        <v>43321</v>
      </c>
      <c r="N5992" s="222" t="n">
        <f aca="false">M5992+E5992</f>
        <v>43321.5172569444</v>
      </c>
      <c r="O5992" s="0" t="n">
        <v>96.3</v>
      </c>
      <c r="P5992" s="0" t="n">
        <v>4.631806</v>
      </c>
      <c r="Q5992" s="0" t="s">
        <v>290</v>
      </c>
    </row>
    <row r="5993" customFormat="false" ht="15" hidden="false" customHeight="false" outlineLevel="0" collapsed="false">
      <c r="A5993" s="0" t="s">
        <v>3461</v>
      </c>
      <c r="B5993" s="0" t="s">
        <v>290</v>
      </c>
      <c r="C5993" s="0" t="s">
        <v>325</v>
      </c>
      <c r="D5993" s="0" t="n">
        <v>20180809</v>
      </c>
      <c r="E5993" s="0" t="s">
        <v>3755</v>
      </c>
      <c r="F5993" s="0" t="n">
        <v>20000</v>
      </c>
      <c r="G5993" s="0" t="n">
        <v>98.226</v>
      </c>
      <c r="H5993" s="0" t="n">
        <v>4.378119</v>
      </c>
      <c r="J5993" s="224" t="n">
        <f aca="false">ROUND(D5993/10000,0)</f>
        <v>2018</v>
      </c>
      <c r="K5993" s="224" t="n">
        <f aca="false">ROUND((D5993-J5993*10000)/100,0)</f>
        <v>8</v>
      </c>
      <c r="L5993" s="224" t="n">
        <f aca="false">D5993-J5993*10000-K5993*100</f>
        <v>9</v>
      </c>
      <c r="M5993" s="325" t="n">
        <f aca="false">DATE(J5993,K5993,L5993)</f>
        <v>43321</v>
      </c>
      <c r="N5993" s="222" t="n">
        <f aca="false">M5993+E5993</f>
        <v>43321.5172685185</v>
      </c>
      <c r="O5993" s="0" t="n">
        <v>98.226</v>
      </c>
      <c r="P5993" s="0" t="n">
        <v>4.378119</v>
      </c>
      <c r="Q5993" s="0" t="s">
        <v>290</v>
      </c>
    </row>
    <row r="5994" customFormat="false" ht="15" hidden="false" customHeight="false" outlineLevel="0" collapsed="false">
      <c r="A5994" s="0" t="s">
        <v>3461</v>
      </c>
      <c r="B5994" s="0" t="s">
        <v>290</v>
      </c>
      <c r="C5994" s="0" t="s">
        <v>325</v>
      </c>
      <c r="D5994" s="0" t="n">
        <v>20180809</v>
      </c>
      <c r="E5994" s="0" t="s">
        <v>3755</v>
      </c>
      <c r="F5994" s="0" t="n">
        <v>20000</v>
      </c>
      <c r="G5994" s="0" t="n">
        <v>96.3</v>
      </c>
      <c r="H5994" s="0" t="n">
        <v>4.631806</v>
      </c>
      <c r="J5994" s="224" t="n">
        <f aca="false">ROUND(D5994/10000,0)</f>
        <v>2018</v>
      </c>
      <c r="K5994" s="224" t="n">
        <f aca="false">ROUND((D5994-J5994*10000)/100,0)</f>
        <v>8</v>
      </c>
      <c r="L5994" s="224" t="n">
        <f aca="false">D5994-J5994*10000-K5994*100</f>
        <v>9</v>
      </c>
      <c r="M5994" s="325" t="n">
        <f aca="false">DATE(J5994,K5994,L5994)</f>
        <v>43321</v>
      </c>
      <c r="N5994" s="222" t="n">
        <f aca="false">M5994+E5994</f>
        <v>43321.5172685185</v>
      </c>
      <c r="O5994" s="0" t="n">
        <v>96.3</v>
      </c>
      <c r="P5994" s="0" t="n">
        <v>4.631806</v>
      </c>
      <c r="Q5994" s="0" t="s">
        <v>290</v>
      </c>
    </row>
    <row r="5995" customFormat="false" ht="15" hidden="false" customHeight="false" outlineLevel="0" collapsed="false">
      <c r="A5995" s="0" t="s">
        <v>3461</v>
      </c>
      <c r="B5995" s="0" t="s">
        <v>290</v>
      </c>
      <c r="C5995" s="0" t="s">
        <v>325</v>
      </c>
      <c r="D5995" s="0" t="n">
        <v>20180809</v>
      </c>
      <c r="E5995" s="0" t="s">
        <v>3756</v>
      </c>
      <c r="F5995" s="0" t="n">
        <v>30000</v>
      </c>
      <c r="G5995" s="0" t="n">
        <v>96.35</v>
      </c>
      <c r="H5995" s="0" t="n">
        <v>4.625144</v>
      </c>
      <c r="J5995" s="224" t="n">
        <f aca="false">ROUND(D5995/10000,0)</f>
        <v>2018</v>
      </c>
      <c r="K5995" s="224" t="n">
        <f aca="false">ROUND((D5995-J5995*10000)/100,0)</f>
        <v>8</v>
      </c>
      <c r="L5995" s="224" t="n">
        <f aca="false">D5995-J5995*10000-K5995*100</f>
        <v>9</v>
      </c>
      <c r="M5995" s="325" t="n">
        <f aca="false">DATE(J5995,K5995,L5995)</f>
        <v>43321</v>
      </c>
      <c r="N5995" s="222" t="n">
        <f aca="false">M5995+E5995</f>
        <v>43321.5182291667</v>
      </c>
      <c r="O5995" s="0" t="n">
        <v>96.35</v>
      </c>
      <c r="P5995" s="0" t="n">
        <v>4.625144</v>
      </c>
      <c r="Q5995" s="0" t="s">
        <v>290</v>
      </c>
    </row>
    <row r="5996" customFormat="false" ht="15" hidden="false" customHeight="false" outlineLevel="0" collapsed="false">
      <c r="A5996" s="0" t="s">
        <v>3461</v>
      </c>
      <c r="B5996" s="0" t="s">
        <v>290</v>
      </c>
      <c r="C5996" s="0" t="s">
        <v>325</v>
      </c>
      <c r="D5996" s="0" t="n">
        <v>20180809</v>
      </c>
      <c r="E5996" s="0" t="s">
        <v>3756</v>
      </c>
      <c r="F5996" s="0" t="n">
        <v>30000</v>
      </c>
      <c r="G5996" s="0" t="n">
        <v>96.35</v>
      </c>
      <c r="H5996" s="0" t="n">
        <v>4.625144</v>
      </c>
      <c r="J5996" s="224" t="n">
        <f aca="false">ROUND(D5996/10000,0)</f>
        <v>2018</v>
      </c>
      <c r="K5996" s="224" t="n">
        <f aca="false">ROUND((D5996-J5996*10000)/100,0)</f>
        <v>8</v>
      </c>
      <c r="L5996" s="224" t="n">
        <f aca="false">D5996-J5996*10000-K5996*100</f>
        <v>9</v>
      </c>
      <c r="M5996" s="325" t="n">
        <f aca="false">DATE(J5996,K5996,L5996)</f>
        <v>43321</v>
      </c>
      <c r="N5996" s="222" t="n">
        <f aca="false">M5996+E5996</f>
        <v>43321.5182291667</v>
      </c>
      <c r="O5996" s="0" t="n">
        <v>96.35</v>
      </c>
      <c r="P5996" s="0" t="n">
        <v>4.625144</v>
      </c>
      <c r="Q5996" s="0" t="s">
        <v>290</v>
      </c>
    </row>
    <row r="5997" customFormat="false" ht="15" hidden="false" customHeight="false" outlineLevel="0" collapsed="false">
      <c r="A5997" s="0" t="s">
        <v>3461</v>
      </c>
      <c r="B5997" s="0" t="s">
        <v>290</v>
      </c>
      <c r="C5997" s="0" t="s">
        <v>325</v>
      </c>
      <c r="D5997" s="0" t="n">
        <v>20180809</v>
      </c>
      <c r="E5997" s="0" t="s">
        <v>3756</v>
      </c>
      <c r="F5997" s="0" t="n">
        <v>30000</v>
      </c>
      <c r="G5997" s="0" t="n">
        <v>97.795</v>
      </c>
      <c r="H5997" s="0" t="n">
        <v>4.434375</v>
      </c>
      <c r="J5997" s="224" t="n">
        <f aca="false">ROUND(D5997/10000,0)</f>
        <v>2018</v>
      </c>
      <c r="K5997" s="224" t="n">
        <f aca="false">ROUND((D5997-J5997*10000)/100,0)</f>
        <v>8</v>
      </c>
      <c r="L5997" s="224" t="n">
        <f aca="false">D5997-J5997*10000-K5997*100</f>
        <v>9</v>
      </c>
      <c r="M5997" s="325" t="n">
        <f aca="false">DATE(J5997,K5997,L5997)</f>
        <v>43321</v>
      </c>
      <c r="N5997" s="222" t="n">
        <f aca="false">M5997+E5997</f>
        <v>43321.5182291667</v>
      </c>
      <c r="O5997" s="0" t="n">
        <v>97.795</v>
      </c>
      <c r="P5997" s="0" t="n">
        <v>4.434375</v>
      </c>
      <c r="Q5997" s="0" t="s">
        <v>290</v>
      </c>
    </row>
    <row r="5998" customFormat="false" ht="15" hidden="false" customHeight="false" outlineLevel="0" collapsed="false">
      <c r="A5998" s="0" t="s">
        <v>3461</v>
      </c>
      <c r="B5998" s="0" t="s">
        <v>290</v>
      </c>
      <c r="C5998" s="0" t="s">
        <v>325</v>
      </c>
      <c r="D5998" s="0" t="n">
        <v>20180809</v>
      </c>
      <c r="E5998" s="0" t="s">
        <v>3757</v>
      </c>
      <c r="F5998" s="0" t="n">
        <v>15000</v>
      </c>
      <c r="G5998" s="0" t="n">
        <v>96.29</v>
      </c>
      <c r="H5998" s="0" t="n">
        <v>4.633138</v>
      </c>
      <c r="J5998" s="224" t="n">
        <f aca="false">ROUND(D5998/10000,0)</f>
        <v>2018</v>
      </c>
      <c r="K5998" s="224" t="n">
        <f aca="false">ROUND((D5998-J5998*10000)/100,0)</f>
        <v>8</v>
      </c>
      <c r="L5998" s="224" t="n">
        <f aca="false">D5998-J5998*10000-K5998*100</f>
        <v>9</v>
      </c>
      <c r="M5998" s="325" t="n">
        <f aca="false">DATE(J5998,K5998,L5998)</f>
        <v>43321</v>
      </c>
      <c r="N5998" s="222" t="n">
        <f aca="false">M5998+E5998</f>
        <v>43321.5295717593</v>
      </c>
      <c r="O5998" s="0" t="n">
        <v>96.29</v>
      </c>
      <c r="P5998" s="0" t="n">
        <v>4.633138</v>
      </c>
      <c r="Q5998" s="0" t="s">
        <v>290</v>
      </c>
    </row>
    <row r="5999" customFormat="false" ht="15" hidden="false" customHeight="false" outlineLevel="0" collapsed="false">
      <c r="A5999" s="0" t="s">
        <v>3461</v>
      </c>
      <c r="B5999" s="0" t="s">
        <v>290</v>
      </c>
      <c r="C5999" s="0" t="s">
        <v>325</v>
      </c>
      <c r="D5999" s="0" t="n">
        <v>20180809</v>
      </c>
      <c r="E5999" s="0" t="s">
        <v>3757</v>
      </c>
      <c r="F5999" s="0" t="n">
        <v>15000</v>
      </c>
      <c r="G5999" s="0" t="n">
        <v>97.89</v>
      </c>
      <c r="H5999" s="0" t="n">
        <v>4.42195</v>
      </c>
      <c r="J5999" s="224" t="n">
        <f aca="false">ROUND(D5999/10000,0)</f>
        <v>2018</v>
      </c>
      <c r="K5999" s="224" t="n">
        <f aca="false">ROUND((D5999-J5999*10000)/100,0)</f>
        <v>8</v>
      </c>
      <c r="L5999" s="224" t="n">
        <f aca="false">D5999-J5999*10000-K5999*100</f>
        <v>9</v>
      </c>
      <c r="M5999" s="325" t="n">
        <f aca="false">DATE(J5999,K5999,L5999)</f>
        <v>43321</v>
      </c>
      <c r="N5999" s="222" t="n">
        <f aca="false">M5999+E5999</f>
        <v>43321.5295717593</v>
      </c>
      <c r="O5999" s="0" t="n">
        <v>97.89</v>
      </c>
      <c r="P5999" s="0" t="n">
        <v>4.42195</v>
      </c>
      <c r="Q5999" s="0" t="s">
        <v>290</v>
      </c>
    </row>
    <row r="6000" customFormat="false" ht="15" hidden="false" customHeight="false" outlineLevel="0" collapsed="false">
      <c r="A6000" s="0" t="s">
        <v>3461</v>
      </c>
      <c r="B6000" s="0" t="s">
        <v>290</v>
      </c>
      <c r="C6000" s="0" t="s">
        <v>325</v>
      </c>
      <c r="D6000" s="0" t="n">
        <v>20180809</v>
      </c>
      <c r="E6000" s="0" t="s">
        <v>3758</v>
      </c>
      <c r="F6000" s="0" t="n">
        <v>186000</v>
      </c>
      <c r="G6000" s="0" t="n">
        <v>96.144</v>
      </c>
      <c r="H6000" s="0" t="n">
        <v>4.652616</v>
      </c>
      <c r="J6000" s="224" t="n">
        <f aca="false">ROUND(D6000/10000,0)</f>
        <v>2018</v>
      </c>
      <c r="K6000" s="224" t="n">
        <f aca="false">ROUND((D6000-J6000*10000)/100,0)</f>
        <v>8</v>
      </c>
      <c r="L6000" s="224" t="n">
        <f aca="false">D6000-J6000*10000-K6000*100</f>
        <v>9</v>
      </c>
      <c r="M6000" s="325" t="n">
        <f aca="false">DATE(J6000,K6000,L6000)</f>
        <v>43321</v>
      </c>
      <c r="N6000" s="222" t="n">
        <f aca="false">M6000+E6000</f>
        <v>43321.5686342593</v>
      </c>
      <c r="O6000" s="0" t="n">
        <v>96.144</v>
      </c>
      <c r="P6000" s="0" t="n">
        <v>4.652616</v>
      </c>
      <c r="Q6000" s="0" t="s">
        <v>290</v>
      </c>
    </row>
    <row r="6001" customFormat="false" ht="15" hidden="false" customHeight="false" outlineLevel="0" collapsed="false">
      <c r="A6001" s="0" t="s">
        <v>3461</v>
      </c>
      <c r="B6001" s="0" t="s">
        <v>290</v>
      </c>
      <c r="C6001" s="0" t="s">
        <v>325</v>
      </c>
      <c r="D6001" s="0" t="n">
        <v>20180809</v>
      </c>
      <c r="E6001" s="0" t="s">
        <v>3758</v>
      </c>
      <c r="F6001" s="0" t="n">
        <v>186000</v>
      </c>
      <c r="G6001" s="0" t="n">
        <v>96.144</v>
      </c>
      <c r="H6001" s="0" t="n">
        <v>4.652616</v>
      </c>
      <c r="J6001" s="224" t="n">
        <f aca="false">ROUND(D6001/10000,0)</f>
        <v>2018</v>
      </c>
      <c r="K6001" s="224" t="n">
        <f aca="false">ROUND((D6001-J6001*10000)/100,0)</f>
        <v>8</v>
      </c>
      <c r="L6001" s="224" t="n">
        <f aca="false">D6001-J6001*10000-K6001*100</f>
        <v>9</v>
      </c>
      <c r="M6001" s="325" t="n">
        <f aca="false">DATE(J6001,K6001,L6001)</f>
        <v>43321</v>
      </c>
      <c r="N6001" s="222" t="n">
        <f aca="false">M6001+E6001</f>
        <v>43321.5686342593</v>
      </c>
      <c r="O6001" s="0" t="n">
        <v>96.144</v>
      </c>
      <c r="P6001" s="0" t="n">
        <v>4.652616</v>
      </c>
      <c r="Q6001" s="0" t="s">
        <v>290</v>
      </c>
    </row>
    <row r="6002" customFormat="false" ht="15" hidden="false" customHeight="false" outlineLevel="0" collapsed="false">
      <c r="A6002" s="0" t="s">
        <v>3461</v>
      </c>
      <c r="B6002" s="0" t="s">
        <v>290</v>
      </c>
      <c r="C6002" s="0" t="s">
        <v>325</v>
      </c>
      <c r="D6002" s="0" t="n">
        <v>20180809</v>
      </c>
      <c r="E6002" s="0" t="s">
        <v>3759</v>
      </c>
      <c r="F6002" s="0" t="n">
        <v>100000</v>
      </c>
      <c r="G6002" s="0" t="n">
        <v>96.138</v>
      </c>
      <c r="H6002" s="0" t="n">
        <v>4.653417</v>
      </c>
      <c r="J6002" s="224" t="n">
        <f aca="false">ROUND(D6002/10000,0)</f>
        <v>2018</v>
      </c>
      <c r="K6002" s="224" t="n">
        <f aca="false">ROUND((D6002-J6002*10000)/100,0)</f>
        <v>8</v>
      </c>
      <c r="L6002" s="224" t="n">
        <f aca="false">D6002-J6002*10000-K6002*100</f>
        <v>9</v>
      </c>
      <c r="M6002" s="325" t="n">
        <f aca="false">DATE(J6002,K6002,L6002)</f>
        <v>43321</v>
      </c>
      <c r="N6002" s="222" t="n">
        <f aca="false">M6002+E6002</f>
        <v>43321.5694444445</v>
      </c>
      <c r="O6002" s="0" t="n">
        <v>96.138</v>
      </c>
      <c r="P6002" s="0" t="n">
        <v>4.653417</v>
      </c>
      <c r="Q6002" s="0" t="s">
        <v>290</v>
      </c>
    </row>
    <row r="6003" customFormat="false" ht="15" hidden="false" customHeight="false" outlineLevel="0" collapsed="false">
      <c r="A6003" s="0" t="s">
        <v>3461</v>
      </c>
      <c r="B6003" s="0" t="s">
        <v>290</v>
      </c>
      <c r="C6003" s="0" t="s">
        <v>325</v>
      </c>
      <c r="D6003" s="0" t="n">
        <v>20180809</v>
      </c>
      <c r="E6003" s="0" t="s">
        <v>3760</v>
      </c>
      <c r="F6003" s="0" t="n">
        <v>1000000</v>
      </c>
      <c r="G6003" s="0" t="n">
        <v>95.879</v>
      </c>
      <c r="H6003" s="0" t="n">
        <v>4.688059</v>
      </c>
      <c r="J6003" s="224" t="n">
        <f aca="false">ROUND(D6003/10000,0)</f>
        <v>2018</v>
      </c>
      <c r="K6003" s="224" t="n">
        <f aca="false">ROUND((D6003-J6003*10000)/100,0)</f>
        <v>8</v>
      </c>
      <c r="L6003" s="224" t="n">
        <f aca="false">D6003-J6003*10000-K6003*100</f>
        <v>9</v>
      </c>
      <c r="M6003" s="325" t="n">
        <f aca="false">DATE(J6003,K6003,L6003)</f>
        <v>43321</v>
      </c>
      <c r="N6003" s="222" t="n">
        <f aca="false">M6003+E6003</f>
        <v>43321.5826967593</v>
      </c>
      <c r="O6003" s="0" t="n">
        <v>95.879</v>
      </c>
      <c r="P6003" s="0" t="n">
        <v>4.688059</v>
      </c>
      <c r="Q6003" s="0" t="s">
        <v>290</v>
      </c>
    </row>
    <row r="6004" customFormat="false" ht="15" hidden="false" customHeight="false" outlineLevel="0" collapsed="false">
      <c r="A6004" s="0" t="s">
        <v>3461</v>
      </c>
      <c r="B6004" s="0" t="s">
        <v>290</v>
      </c>
      <c r="C6004" s="0" t="s">
        <v>325</v>
      </c>
      <c r="D6004" s="0" t="n">
        <v>20180809</v>
      </c>
      <c r="E6004" s="0" t="s">
        <v>3761</v>
      </c>
      <c r="F6004" s="0" t="n">
        <v>1000000</v>
      </c>
      <c r="G6004" s="0" t="n">
        <v>95.942</v>
      </c>
      <c r="H6004" s="0" t="n">
        <v>4.679623</v>
      </c>
      <c r="J6004" s="224" t="n">
        <f aca="false">ROUND(D6004/10000,0)</f>
        <v>2018</v>
      </c>
      <c r="K6004" s="224" t="n">
        <f aca="false">ROUND((D6004-J6004*10000)/100,0)</f>
        <v>8</v>
      </c>
      <c r="L6004" s="224" t="n">
        <f aca="false">D6004-J6004*10000-K6004*100</f>
        <v>9</v>
      </c>
      <c r="M6004" s="325" t="n">
        <f aca="false">DATE(J6004,K6004,L6004)</f>
        <v>43321</v>
      </c>
      <c r="N6004" s="222" t="n">
        <f aca="false">M6004+E6004</f>
        <v>43321.5829398148</v>
      </c>
      <c r="O6004" s="0" t="n">
        <v>95.942</v>
      </c>
      <c r="P6004" s="0" t="n">
        <v>4.679623</v>
      </c>
      <c r="Q6004" s="0" t="s">
        <v>290</v>
      </c>
    </row>
    <row r="6005" customFormat="false" ht="15" hidden="false" customHeight="false" outlineLevel="0" collapsed="false">
      <c r="A6005" s="0" t="s">
        <v>3461</v>
      </c>
      <c r="B6005" s="0" t="s">
        <v>290</v>
      </c>
      <c r="C6005" s="0" t="s">
        <v>325</v>
      </c>
      <c r="D6005" s="0" t="n">
        <v>20180809</v>
      </c>
      <c r="E6005" s="0" t="s">
        <v>3762</v>
      </c>
      <c r="F6005" s="0" t="n">
        <v>20000</v>
      </c>
      <c r="G6005" s="0" t="n">
        <v>96.322</v>
      </c>
      <c r="H6005" s="0" t="n">
        <v>4.628874</v>
      </c>
      <c r="J6005" s="224" t="n">
        <f aca="false">ROUND(D6005/10000,0)</f>
        <v>2018</v>
      </c>
      <c r="K6005" s="224" t="n">
        <f aca="false">ROUND((D6005-J6005*10000)/100,0)</f>
        <v>8</v>
      </c>
      <c r="L6005" s="224" t="n">
        <f aca="false">D6005-J6005*10000-K6005*100</f>
        <v>9</v>
      </c>
      <c r="M6005" s="325" t="n">
        <f aca="false">DATE(J6005,K6005,L6005)</f>
        <v>43321</v>
      </c>
      <c r="N6005" s="222" t="n">
        <f aca="false">M6005+E6005</f>
        <v>43321.6277777778</v>
      </c>
      <c r="O6005" s="0" t="n">
        <v>96.322</v>
      </c>
      <c r="P6005" s="0" t="n">
        <v>4.628874</v>
      </c>
      <c r="Q6005" s="0" t="s">
        <v>290</v>
      </c>
    </row>
    <row r="6006" customFormat="false" ht="15" hidden="false" customHeight="false" outlineLevel="0" collapsed="false">
      <c r="A6006" s="0" t="s">
        <v>3461</v>
      </c>
      <c r="B6006" s="0" t="s">
        <v>290</v>
      </c>
      <c r="C6006" s="0" t="s">
        <v>325</v>
      </c>
      <c r="D6006" s="0" t="n">
        <v>20180809</v>
      </c>
      <c r="E6006" s="0" t="s">
        <v>3762</v>
      </c>
      <c r="F6006" s="0" t="n">
        <v>20000</v>
      </c>
      <c r="G6006" s="0" t="n">
        <v>96.242</v>
      </c>
      <c r="H6006" s="0" t="n">
        <v>4.639538</v>
      </c>
      <c r="J6006" s="224" t="n">
        <f aca="false">ROUND(D6006/10000,0)</f>
        <v>2018</v>
      </c>
      <c r="K6006" s="224" t="n">
        <f aca="false">ROUND((D6006-J6006*10000)/100,0)</f>
        <v>8</v>
      </c>
      <c r="L6006" s="224" t="n">
        <f aca="false">D6006-J6006*10000-K6006*100</f>
        <v>9</v>
      </c>
      <c r="M6006" s="325" t="n">
        <f aca="false">DATE(J6006,K6006,L6006)</f>
        <v>43321</v>
      </c>
      <c r="N6006" s="222" t="n">
        <f aca="false">M6006+E6006</f>
        <v>43321.6277777778</v>
      </c>
      <c r="O6006" s="0" t="n">
        <v>96.242</v>
      </c>
      <c r="P6006" s="0" t="n">
        <v>4.639538</v>
      </c>
      <c r="Q6006" s="0" t="s">
        <v>290</v>
      </c>
    </row>
    <row r="6007" customFormat="false" ht="15" hidden="false" customHeight="false" outlineLevel="0" collapsed="false">
      <c r="A6007" s="0" t="s">
        <v>3461</v>
      </c>
      <c r="B6007" s="0" t="s">
        <v>290</v>
      </c>
      <c r="C6007" s="0" t="s">
        <v>325</v>
      </c>
      <c r="D6007" s="0" t="n">
        <v>20180809</v>
      </c>
      <c r="E6007" s="0" t="s">
        <v>3763</v>
      </c>
      <c r="F6007" s="0" t="n">
        <v>25000</v>
      </c>
      <c r="G6007" s="0" t="n">
        <v>96.13</v>
      </c>
      <c r="H6007" s="0" t="n">
        <v>4.654486</v>
      </c>
      <c r="J6007" s="224" t="n">
        <f aca="false">ROUND(D6007/10000,0)</f>
        <v>2018</v>
      </c>
      <c r="K6007" s="224" t="n">
        <f aca="false">ROUND((D6007-J6007*10000)/100,0)</f>
        <v>8</v>
      </c>
      <c r="L6007" s="224" t="n">
        <f aca="false">D6007-J6007*10000-K6007*100</f>
        <v>9</v>
      </c>
      <c r="M6007" s="325" t="n">
        <f aca="false">DATE(J6007,K6007,L6007)</f>
        <v>43321</v>
      </c>
      <c r="N6007" s="222" t="n">
        <f aca="false">M6007+E6007</f>
        <v>43321.6375462963</v>
      </c>
      <c r="O6007" s="0" t="n">
        <v>96.13</v>
      </c>
      <c r="P6007" s="0" t="n">
        <v>4.654486</v>
      </c>
      <c r="Q6007" s="0" t="s">
        <v>290</v>
      </c>
    </row>
    <row r="6008" customFormat="false" ht="15" hidden="false" customHeight="false" outlineLevel="0" collapsed="false">
      <c r="A6008" s="0" t="s">
        <v>3461</v>
      </c>
      <c r="B6008" s="0" t="s">
        <v>290</v>
      </c>
      <c r="C6008" s="0" t="s">
        <v>325</v>
      </c>
      <c r="D6008" s="0" t="n">
        <v>20180809</v>
      </c>
      <c r="E6008" s="0" t="s">
        <v>3764</v>
      </c>
      <c r="F6008" s="0" t="n">
        <v>25000</v>
      </c>
      <c r="G6008" s="0" t="n">
        <v>96.13</v>
      </c>
      <c r="H6008" s="0" t="n">
        <v>4.654486</v>
      </c>
      <c r="J6008" s="224" t="n">
        <f aca="false">ROUND(D6008/10000,0)</f>
        <v>2018</v>
      </c>
      <c r="K6008" s="224" t="n">
        <f aca="false">ROUND((D6008-J6008*10000)/100,0)</f>
        <v>8</v>
      </c>
      <c r="L6008" s="224" t="n">
        <f aca="false">D6008-J6008*10000-K6008*100</f>
        <v>9</v>
      </c>
      <c r="M6008" s="325" t="n">
        <f aca="false">DATE(J6008,K6008,L6008)</f>
        <v>43321</v>
      </c>
      <c r="N6008" s="222" t="n">
        <f aca="false">M6008+E6008</f>
        <v>43321.6375578704</v>
      </c>
      <c r="O6008" s="0" t="n">
        <v>96.13</v>
      </c>
      <c r="P6008" s="0" t="n">
        <v>4.654486</v>
      </c>
      <c r="Q6008" s="0" t="s">
        <v>290</v>
      </c>
    </row>
    <row r="6009" customFormat="false" ht="15" hidden="false" customHeight="false" outlineLevel="0" collapsed="false">
      <c r="A6009" s="0" t="s">
        <v>3461</v>
      </c>
      <c r="B6009" s="0" t="s">
        <v>290</v>
      </c>
      <c r="C6009" s="0" t="s">
        <v>325</v>
      </c>
      <c r="D6009" s="0" t="n">
        <v>20180809</v>
      </c>
      <c r="E6009" s="0" t="s">
        <v>3764</v>
      </c>
      <c r="F6009" s="0" t="n">
        <v>25000</v>
      </c>
      <c r="G6009" s="0" t="n">
        <v>96.13</v>
      </c>
      <c r="H6009" s="0" t="n">
        <v>4.654486</v>
      </c>
      <c r="J6009" s="224" t="n">
        <f aca="false">ROUND(D6009/10000,0)</f>
        <v>2018</v>
      </c>
      <c r="K6009" s="224" t="n">
        <f aca="false">ROUND((D6009-J6009*10000)/100,0)</f>
        <v>8</v>
      </c>
      <c r="L6009" s="224" t="n">
        <f aca="false">D6009-J6009*10000-K6009*100</f>
        <v>9</v>
      </c>
      <c r="M6009" s="325" t="n">
        <f aca="false">DATE(J6009,K6009,L6009)</f>
        <v>43321</v>
      </c>
      <c r="N6009" s="222" t="n">
        <f aca="false">M6009+E6009</f>
        <v>43321.6375578704</v>
      </c>
      <c r="O6009" s="0" t="n">
        <v>96.13</v>
      </c>
      <c r="P6009" s="0" t="n">
        <v>4.654486</v>
      </c>
      <c r="Q6009" s="0" t="s">
        <v>290</v>
      </c>
    </row>
    <row r="6010" customFormat="false" ht="15" hidden="false" customHeight="false" outlineLevel="0" collapsed="false">
      <c r="A6010" s="0" t="s">
        <v>3461</v>
      </c>
      <c r="B6010" s="0" t="s">
        <v>290</v>
      </c>
      <c r="C6010" s="0" t="s">
        <v>325</v>
      </c>
      <c r="D6010" s="0" t="n">
        <v>20180809</v>
      </c>
      <c r="E6010" s="0" t="s">
        <v>3765</v>
      </c>
      <c r="F6010" s="0" t="n">
        <v>150000</v>
      </c>
      <c r="G6010" s="0" t="n">
        <v>96.13</v>
      </c>
      <c r="H6010" s="0" t="n">
        <v>4.654486</v>
      </c>
      <c r="J6010" s="224" t="n">
        <f aca="false">ROUND(D6010/10000,0)</f>
        <v>2018</v>
      </c>
      <c r="K6010" s="224" t="n">
        <f aca="false">ROUND((D6010-J6010*10000)/100,0)</f>
        <v>8</v>
      </c>
      <c r="L6010" s="224" t="n">
        <f aca="false">D6010-J6010*10000-K6010*100</f>
        <v>9</v>
      </c>
      <c r="M6010" s="325" t="n">
        <f aca="false">DATE(J6010,K6010,L6010)</f>
        <v>43321</v>
      </c>
      <c r="N6010" s="222" t="n">
        <f aca="false">M6010+E6010</f>
        <v>43321.6596643519</v>
      </c>
      <c r="O6010" s="0" t="n">
        <v>96.13</v>
      </c>
      <c r="P6010" s="0" t="n">
        <v>4.654486</v>
      </c>
      <c r="Q6010" s="0" t="s">
        <v>290</v>
      </c>
    </row>
    <row r="6011" customFormat="false" ht="15" hidden="false" customHeight="false" outlineLevel="0" collapsed="false">
      <c r="A6011" s="0" t="s">
        <v>3461</v>
      </c>
      <c r="B6011" s="0" t="s">
        <v>290</v>
      </c>
      <c r="C6011" s="0" t="s">
        <v>325</v>
      </c>
      <c r="D6011" s="0" t="n">
        <v>20180809</v>
      </c>
      <c r="E6011" s="0" t="s">
        <v>3766</v>
      </c>
      <c r="F6011" s="0" t="n">
        <v>150000</v>
      </c>
      <c r="G6011" s="0" t="n">
        <v>96.13</v>
      </c>
      <c r="H6011" s="0" t="n">
        <v>4.654486</v>
      </c>
      <c r="J6011" s="224" t="n">
        <f aca="false">ROUND(D6011/10000,0)</f>
        <v>2018</v>
      </c>
      <c r="K6011" s="224" t="n">
        <f aca="false">ROUND((D6011-J6011*10000)/100,0)</f>
        <v>8</v>
      </c>
      <c r="L6011" s="224" t="n">
        <f aca="false">D6011-J6011*10000-K6011*100</f>
        <v>9</v>
      </c>
      <c r="M6011" s="325" t="n">
        <f aca="false">DATE(J6011,K6011,L6011)</f>
        <v>43321</v>
      </c>
      <c r="N6011" s="222" t="n">
        <f aca="false">M6011+E6011</f>
        <v>43321.6596875</v>
      </c>
      <c r="O6011" s="0" t="n">
        <v>96.13</v>
      </c>
      <c r="P6011" s="0" t="n">
        <v>4.654486</v>
      </c>
      <c r="Q6011" s="0" t="s">
        <v>290</v>
      </c>
    </row>
    <row r="6012" customFormat="false" ht="15" hidden="false" customHeight="false" outlineLevel="0" collapsed="false">
      <c r="A6012" s="0" t="s">
        <v>3461</v>
      </c>
      <c r="B6012" s="0" t="s">
        <v>290</v>
      </c>
      <c r="C6012" s="0" t="s">
        <v>325</v>
      </c>
      <c r="D6012" s="0" t="n">
        <v>20180809</v>
      </c>
      <c r="E6012" s="0" t="s">
        <v>3767</v>
      </c>
      <c r="F6012" s="0" t="n">
        <v>20000</v>
      </c>
      <c r="G6012" s="0" t="n">
        <v>97.572</v>
      </c>
      <c r="H6012" s="0" t="n">
        <v>4.463596</v>
      </c>
      <c r="J6012" s="224" t="n">
        <f aca="false">ROUND(D6012/10000,0)</f>
        <v>2018</v>
      </c>
      <c r="K6012" s="224" t="n">
        <f aca="false">ROUND((D6012-J6012*10000)/100,0)</f>
        <v>8</v>
      </c>
      <c r="L6012" s="224" t="n">
        <f aca="false">D6012-J6012*10000-K6012*100</f>
        <v>9</v>
      </c>
      <c r="M6012" s="325" t="n">
        <f aca="false">DATE(J6012,K6012,L6012)</f>
        <v>43321</v>
      </c>
      <c r="N6012" s="222" t="n">
        <f aca="false">M6012+E6012</f>
        <v>43321.6772106482</v>
      </c>
      <c r="O6012" s="0" t="n">
        <v>97.572</v>
      </c>
      <c r="P6012" s="0" t="n">
        <v>4.463596</v>
      </c>
      <c r="Q6012" s="0" t="s">
        <v>290</v>
      </c>
    </row>
    <row r="6013" customFormat="false" ht="15" hidden="false" customHeight="false" outlineLevel="0" collapsed="false">
      <c r="A6013" s="0" t="s">
        <v>3461</v>
      </c>
      <c r="B6013" s="0" t="s">
        <v>290</v>
      </c>
      <c r="C6013" s="0" t="s">
        <v>325</v>
      </c>
      <c r="D6013" s="0" t="n">
        <v>20180810</v>
      </c>
      <c r="E6013" s="0" t="s">
        <v>3768</v>
      </c>
      <c r="F6013" s="0" t="n">
        <v>10000</v>
      </c>
      <c r="G6013" s="0" t="n">
        <v>96.501</v>
      </c>
      <c r="H6013" s="0" t="n">
        <v>4.605169</v>
      </c>
      <c r="J6013" s="224" t="n">
        <f aca="false">ROUND(D6013/10000,0)</f>
        <v>2018</v>
      </c>
      <c r="K6013" s="224" t="n">
        <f aca="false">ROUND((D6013-J6013*10000)/100,0)</f>
        <v>8</v>
      </c>
      <c r="L6013" s="224" t="n">
        <f aca="false">D6013-J6013*10000-K6013*100</f>
        <v>10</v>
      </c>
      <c r="M6013" s="325" t="n">
        <f aca="false">DATE(J6013,K6013,L6013)</f>
        <v>43322</v>
      </c>
      <c r="N6013" s="222" t="n">
        <f aca="false">M6013+E6013</f>
        <v>43322.3350231481</v>
      </c>
      <c r="O6013" s="0" t="n">
        <v>96.501</v>
      </c>
      <c r="P6013" s="0" t="n">
        <v>4.605169</v>
      </c>
      <c r="Q6013" s="0" t="s">
        <v>290</v>
      </c>
    </row>
    <row r="6014" customFormat="false" ht="15" hidden="false" customHeight="false" outlineLevel="0" collapsed="false">
      <c r="A6014" s="0" t="s">
        <v>3461</v>
      </c>
      <c r="B6014" s="0" t="s">
        <v>290</v>
      </c>
      <c r="C6014" s="0" t="s">
        <v>325</v>
      </c>
      <c r="D6014" s="0" t="n">
        <v>20180810</v>
      </c>
      <c r="E6014" s="0" t="s">
        <v>3768</v>
      </c>
      <c r="F6014" s="0" t="n">
        <v>10000</v>
      </c>
      <c r="G6014" s="0" t="n">
        <v>96.601</v>
      </c>
      <c r="H6014" s="0" t="n">
        <v>4.59188</v>
      </c>
      <c r="J6014" s="224" t="n">
        <f aca="false">ROUND(D6014/10000,0)</f>
        <v>2018</v>
      </c>
      <c r="K6014" s="224" t="n">
        <f aca="false">ROUND((D6014-J6014*10000)/100,0)</f>
        <v>8</v>
      </c>
      <c r="L6014" s="224" t="n">
        <f aca="false">D6014-J6014*10000-K6014*100</f>
        <v>10</v>
      </c>
      <c r="M6014" s="325" t="n">
        <f aca="false">DATE(J6014,K6014,L6014)</f>
        <v>43322</v>
      </c>
      <c r="N6014" s="222" t="n">
        <f aca="false">M6014+E6014</f>
        <v>43322.3350231481</v>
      </c>
      <c r="O6014" s="0" t="n">
        <v>96.601</v>
      </c>
      <c r="P6014" s="0" t="n">
        <v>4.59188</v>
      </c>
      <c r="Q6014" s="0" t="s">
        <v>290</v>
      </c>
    </row>
    <row r="6015" customFormat="false" ht="15" hidden="false" customHeight="false" outlineLevel="0" collapsed="false">
      <c r="A6015" s="0" t="s">
        <v>3461</v>
      </c>
      <c r="B6015" s="0" t="s">
        <v>290</v>
      </c>
      <c r="C6015" s="0" t="s">
        <v>325</v>
      </c>
      <c r="D6015" s="0" t="n">
        <v>20180810</v>
      </c>
      <c r="E6015" s="0" t="s">
        <v>3769</v>
      </c>
      <c r="F6015" s="0" t="n">
        <v>136000</v>
      </c>
      <c r="G6015" s="0" t="n">
        <v>96.211</v>
      </c>
      <c r="H6015" s="0" t="n">
        <v>4.643801</v>
      </c>
      <c r="J6015" s="224" t="n">
        <f aca="false">ROUND(D6015/10000,0)</f>
        <v>2018</v>
      </c>
      <c r="K6015" s="224" t="n">
        <f aca="false">ROUND((D6015-J6015*10000)/100,0)</f>
        <v>8</v>
      </c>
      <c r="L6015" s="224" t="n">
        <f aca="false">D6015-J6015*10000-K6015*100</f>
        <v>10</v>
      </c>
      <c r="M6015" s="325" t="n">
        <f aca="false">DATE(J6015,K6015,L6015)</f>
        <v>43322</v>
      </c>
      <c r="N6015" s="222" t="n">
        <f aca="false">M6015+E6015</f>
        <v>43322.3528356482</v>
      </c>
      <c r="O6015" s="0" t="n">
        <v>96.211</v>
      </c>
      <c r="P6015" s="0" t="n">
        <v>4.643801</v>
      </c>
      <c r="Q6015" s="0" t="s">
        <v>290</v>
      </c>
    </row>
    <row r="6016" customFormat="false" ht="15" hidden="false" customHeight="false" outlineLevel="0" collapsed="false">
      <c r="A6016" s="0" t="s">
        <v>3461</v>
      </c>
      <c r="B6016" s="0" t="s">
        <v>290</v>
      </c>
      <c r="C6016" s="0" t="s">
        <v>325</v>
      </c>
      <c r="D6016" s="0" t="n">
        <v>20180810</v>
      </c>
      <c r="E6016" s="0" t="s">
        <v>3769</v>
      </c>
      <c r="F6016" s="0" t="n">
        <v>136000</v>
      </c>
      <c r="G6016" s="0" t="n">
        <v>96.18</v>
      </c>
      <c r="H6016" s="0" t="n">
        <v>4.647939</v>
      </c>
      <c r="J6016" s="224" t="n">
        <f aca="false">ROUND(D6016/10000,0)</f>
        <v>2018</v>
      </c>
      <c r="K6016" s="224" t="n">
        <f aca="false">ROUND((D6016-J6016*10000)/100,0)</f>
        <v>8</v>
      </c>
      <c r="L6016" s="224" t="n">
        <f aca="false">D6016-J6016*10000-K6016*100</f>
        <v>10</v>
      </c>
      <c r="M6016" s="325" t="n">
        <f aca="false">DATE(J6016,K6016,L6016)</f>
        <v>43322</v>
      </c>
      <c r="N6016" s="222" t="n">
        <f aca="false">M6016+E6016</f>
        <v>43322.3528356482</v>
      </c>
      <c r="O6016" s="0" t="n">
        <v>96.18</v>
      </c>
      <c r="P6016" s="0" t="n">
        <v>4.647939</v>
      </c>
      <c r="Q6016" s="0" t="s">
        <v>290</v>
      </c>
    </row>
    <row r="6017" customFormat="false" ht="15" hidden="false" customHeight="false" outlineLevel="0" collapsed="false">
      <c r="A6017" s="0" t="s">
        <v>3461</v>
      </c>
      <c r="B6017" s="0" t="s">
        <v>290</v>
      </c>
      <c r="C6017" s="0" t="s">
        <v>325</v>
      </c>
      <c r="D6017" s="0" t="n">
        <v>20180810</v>
      </c>
      <c r="E6017" s="0" t="s">
        <v>3770</v>
      </c>
      <c r="F6017" s="0" t="n">
        <v>15000</v>
      </c>
      <c r="G6017" s="0" t="n">
        <v>96.23</v>
      </c>
      <c r="H6017" s="0" t="n">
        <v>4.641266</v>
      </c>
      <c r="J6017" s="224" t="n">
        <f aca="false">ROUND(D6017/10000,0)</f>
        <v>2018</v>
      </c>
      <c r="K6017" s="224" t="n">
        <f aca="false">ROUND((D6017-J6017*10000)/100,0)</f>
        <v>8</v>
      </c>
      <c r="L6017" s="224" t="n">
        <f aca="false">D6017-J6017*10000-K6017*100</f>
        <v>10</v>
      </c>
      <c r="M6017" s="325" t="n">
        <f aca="false">DATE(J6017,K6017,L6017)</f>
        <v>43322</v>
      </c>
      <c r="N6017" s="222" t="n">
        <f aca="false">M6017+E6017</f>
        <v>43322.470775463</v>
      </c>
      <c r="O6017" s="0" t="n">
        <v>96.23</v>
      </c>
      <c r="P6017" s="0" t="n">
        <v>4.641266</v>
      </c>
      <c r="Q6017" s="0" t="s">
        <v>290</v>
      </c>
    </row>
    <row r="6018" customFormat="false" ht="15" hidden="false" customHeight="false" outlineLevel="0" collapsed="false">
      <c r="A6018" s="0" t="s">
        <v>3461</v>
      </c>
      <c r="B6018" s="0" t="s">
        <v>290</v>
      </c>
      <c r="C6018" s="0" t="s">
        <v>325</v>
      </c>
      <c r="D6018" s="0" t="n">
        <v>20180810</v>
      </c>
      <c r="E6018" s="0" t="s">
        <v>3770</v>
      </c>
      <c r="F6018" s="0" t="n">
        <v>15000</v>
      </c>
      <c r="G6018" s="0" t="n">
        <v>97.03</v>
      </c>
      <c r="H6018" s="0" t="n">
        <v>4.535053</v>
      </c>
      <c r="J6018" s="224" t="n">
        <f aca="false">ROUND(D6018/10000,0)</f>
        <v>2018</v>
      </c>
      <c r="K6018" s="224" t="n">
        <f aca="false">ROUND((D6018-J6018*10000)/100,0)</f>
        <v>8</v>
      </c>
      <c r="L6018" s="224" t="n">
        <f aca="false">D6018-J6018*10000-K6018*100</f>
        <v>10</v>
      </c>
      <c r="M6018" s="325" t="n">
        <f aca="false">DATE(J6018,K6018,L6018)</f>
        <v>43322</v>
      </c>
      <c r="N6018" s="222" t="n">
        <f aca="false">M6018+E6018</f>
        <v>43322.470775463</v>
      </c>
      <c r="O6018" s="0" t="n">
        <v>97.03</v>
      </c>
      <c r="P6018" s="0" t="n">
        <v>4.535053</v>
      </c>
      <c r="Q6018" s="0" t="s">
        <v>290</v>
      </c>
    </row>
    <row r="6019" customFormat="false" ht="15" hidden="false" customHeight="false" outlineLevel="0" collapsed="false">
      <c r="A6019" s="0" t="s">
        <v>3461</v>
      </c>
      <c r="B6019" s="0" t="s">
        <v>290</v>
      </c>
      <c r="C6019" s="0" t="s">
        <v>325</v>
      </c>
      <c r="D6019" s="0" t="n">
        <v>20180810</v>
      </c>
      <c r="E6019" s="0" t="s">
        <v>3771</v>
      </c>
      <c r="F6019" s="0" t="n">
        <v>200000</v>
      </c>
      <c r="G6019" s="0" t="n">
        <v>96.262</v>
      </c>
      <c r="H6019" s="0" t="n">
        <v>4.636997</v>
      </c>
      <c r="J6019" s="224" t="n">
        <f aca="false">ROUND(D6019/10000,0)</f>
        <v>2018</v>
      </c>
      <c r="K6019" s="224" t="n">
        <f aca="false">ROUND((D6019-J6019*10000)/100,0)</f>
        <v>8</v>
      </c>
      <c r="L6019" s="224" t="n">
        <f aca="false">D6019-J6019*10000-K6019*100</f>
        <v>10</v>
      </c>
      <c r="M6019" s="325" t="n">
        <f aca="false">DATE(J6019,K6019,L6019)</f>
        <v>43322</v>
      </c>
      <c r="N6019" s="222" t="n">
        <f aca="false">M6019+E6019</f>
        <v>43322.5240625</v>
      </c>
      <c r="O6019" s="0" t="n">
        <v>96.262</v>
      </c>
      <c r="P6019" s="0" t="n">
        <v>4.636997</v>
      </c>
      <c r="Q6019" s="0" t="s">
        <v>290</v>
      </c>
    </row>
    <row r="6020" customFormat="false" ht="15" hidden="false" customHeight="false" outlineLevel="0" collapsed="false">
      <c r="A6020" s="0" t="s">
        <v>3461</v>
      </c>
      <c r="B6020" s="0" t="s">
        <v>290</v>
      </c>
      <c r="C6020" s="0" t="s">
        <v>325</v>
      </c>
      <c r="D6020" s="0" t="n">
        <v>20180810</v>
      </c>
      <c r="E6020" s="0" t="s">
        <v>3772</v>
      </c>
      <c r="F6020" s="0" t="n">
        <v>50000</v>
      </c>
      <c r="G6020" s="0" t="n">
        <v>96.41</v>
      </c>
      <c r="H6020" s="0" t="n">
        <v>4.617277</v>
      </c>
      <c r="J6020" s="224" t="n">
        <f aca="false">ROUND(D6020/10000,0)</f>
        <v>2018</v>
      </c>
      <c r="K6020" s="224" t="n">
        <f aca="false">ROUND((D6020-J6020*10000)/100,0)</f>
        <v>8</v>
      </c>
      <c r="L6020" s="224" t="n">
        <f aca="false">D6020-J6020*10000-K6020*100</f>
        <v>10</v>
      </c>
      <c r="M6020" s="325" t="n">
        <f aca="false">DATE(J6020,K6020,L6020)</f>
        <v>43322</v>
      </c>
      <c r="N6020" s="222" t="n">
        <f aca="false">M6020+E6020</f>
        <v>43322.5603240741</v>
      </c>
      <c r="O6020" s="0" t="n">
        <v>96.41</v>
      </c>
      <c r="P6020" s="0" t="n">
        <v>4.617277</v>
      </c>
      <c r="Q6020" s="0" t="s">
        <v>290</v>
      </c>
    </row>
    <row r="6021" customFormat="false" ht="15" hidden="false" customHeight="false" outlineLevel="0" collapsed="false">
      <c r="A6021" s="0" t="s">
        <v>3461</v>
      </c>
      <c r="B6021" s="0" t="s">
        <v>290</v>
      </c>
      <c r="C6021" s="0" t="s">
        <v>325</v>
      </c>
      <c r="D6021" s="0" t="n">
        <v>20180810</v>
      </c>
      <c r="E6021" s="0" t="s">
        <v>3773</v>
      </c>
      <c r="F6021" s="0" t="n">
        <v>50000</v>
      </c>
      <c r="G6021" s="0" t="n">
        <v>98.338</v>
      </c>
      <c r="H6021" s="0" t="n">
        <v>4.363609</v>
      </c>
      <c r="J6021" s="224" t="n">
        <f aca="false">ROUND(D6021/10000,0)</f>
        <v>2018</v>
      </c>
      <c r="K6021" s="224" t="n">
        <f aca="false">ROUND((D6021-J6021*10000)/100,0)</f>
        <v>8</v>
      </c>
      <c r="L6021" s="224" t="n">
        <f aca="false">D6021-J6021*10000-K6021*100</f>
        <v>10</v>
      </c>
      <c r="M6021" s="325" t="n">
        <f aca="false">DATE(J6021,K6021,L6021)</f>
        <v>43322</v>
      </c>
      <c r="N6021" s="222" t="n">
        <f aca="false">M6021+E6021</f>
        <v>43322.5603356482</v>
      </c>
      <c r="O6021" s="0" t="n">
        <v>98.338</v>
      </c>
      <c r="P6021" s="0" t="n">
        <v>4.363609</v>
      </c>
      <c r="Q6021" s="0" t="s">
        <v>290</v>
      </c>
    </row>
    <row r="6022" customFormat="false" ht="15" hidden="false" customHeight="false" outlineLevel="0" collapsed="false">
      <c r="A6022" s="0" t="s">
        <v>3461</v>
      </c>
      <c r="B6022" s="0" t="s">
        <v>290</v>
      </c>
      <c r="C6022" s="0" t="s">
        <v>325</v>
      </c>
      <c r="D6022" s="0" t="n">
        <v>20180810</v>
      </c>
      <c r="E6022" s="0" t="s">
        <v>3774</v>
      </c>
      <c r="F6022" s="0" t="n">
        <v>10000</v>
      </c>
      <c r="G6022" s="0" t="n">
        <v>96.42</v>
      </c>
      <c r="H6022" s="0" t="n">
        <v>4.615946</v>
      </c>
      <c r="J6022" s="224" t="n">
        <f aca="false">ROUND(D6022/10000,0)</f>
        <v>2018</v>
      </c>
      <c r="K6022" s="224" t="n">
        <f aca="false">ROUND((D6022-J6022*10000)/100,0)</f>
        <v>8</v>
      </c>
      <c r="L6022" s="224" t="n">
        <f aca="false">D6022-J6022*10000-K6022*100</f>
        <v>10</v>
      </c>
      <c r="M6022" s="325" t="n">
        <f aca="false">DATE(J6022,K6022,L6022)</f>
        <v>43322</v>
      </c>
      <c r="N6022" s="222" t="n">
        <f aca="false">M6022+E6022</f>
        <v>43322.5706828704</v>
      </c>
      <c r="O6022" s="0" t="n">
        <v>96.42</v>
      </c>
      <c r="P6022" s="0" t="n">
        <v>4.615946</v>
      </c>
      <c r="Q6022" s="0" t="s">
        <v>290</v>
      </c>
    </row>
    <row r="6023" customFormat="false" ht="15" hidden="false" customHeight="false" outlineLevel="0" collapsed="false">
      <c r="A6023" s="0" t="s">
        <v>3461</v>
      </c>
      <c r="B6023" s="0" t="s">
        <v>290</v>
      </c>
      <c r="C6023" s="0" t="s">
        <v>325</v>
      </c>
      <c r="D6023" s="0" t="n">
        <v>20180810</v>
      </c>
      <c r="E6023" s="0" t="s">
        <v>3774</v>
      </c>
      <c r="F6023" s="0" t="n">
        <v>10000</v>
      </c>
      <c r="G6023" s="0" t="n">
        <v>96.42</v>
      </c>
      <c r="H6023" s="0" t="n">
        <v>4.615946</v>
      </c>
      <c r="J6023" s="224" t="n">
        <f aca="false">ROUND(D6023/10000,0)</f>
        <v>2018</v>
      </c>
      <c r="K6023" s="224" t="n">
        <f aca="false">ROUND((D6023-J6023*10000)/100,0)</f>
        <v>8</v>
      </c>
      <c r="L6023" s="224" t="n">
        <f aca="false">D6023-J6023*10000-K6023*100</f>
        <v>10</v>
      </c>
      <c r="M6023" s="325" t="n">
        <f aca="false">DATE(J6023,K6023,L6023)</f>
        <v>43322</v>
      </c>
      <c r="N6023" s="222" t="n">
        <f aca="false">M6023+E6023</f>
        <v>43322.5706828704</v>
      </c>
      <c r="O6023" s="0" t="n">
        <v>96.42</v>
      </c>
      <c r="P6023" s="0" t="n">
        <v>4.615946</v>
      </c>
      <c r="Q6023" s="0" t="s">
        <v>290</v>
      </c>
    </row>
    <row r="6024" customFormat="false" ht="15" hidden="false" customHeight="false" outlineLevel="0" collapsed="false">
      <c r="A6024" s="0" t="s">
        <v>3461</v>
      </c>
      <c r="B6024" s="0" t="s">
        <v>290</v>
      </c>
      <c r="C6024" s="0" t="s">
        <v>325</v>
      </c>
      <c r="D6024" s="0" t="n">
        <v>20180810</v>
      </c>
      <c r="E6024" s="0" t="s">
        <v>3761</v>
      </c>
      <c r="F6024" s="0" t="n">
        <v>10000</v>
      </c>
      <c r="G6024" s="0" t="n">
        <v>96.41</v>
      </c>
      <c r="H6024" s="0" t="n">
        <v>4.617277</v>
      </c>
      <c r="J6024" s="224" t="n">
        <f aca="false">ROUND(D6024/10000,0)</f>
        <v>2018</v>
      </c>
      <c r="K6024" s="224" t="n">
        <f aca="false">ROUND((D6024-J6024*10000)/100,0)</f>
        <v>8</v>
      </c>
      <c r="L6024" s="224" t="n">
        <f aca="false">D6024-J6024*10000-K6024*100</f>
        <v>10</v>
      </c>
      <c r="M6024" s="325" t="n">
        <f aca="false">DATE(J6024,K6024,L6024)</f>
        <v>43322</v>
      </c>
      <c r="N6024" s="222" t="n">
        <f aca="false">M6024+E6024</f>
        <v>43322.5829398148</v>
      </c>
      <c r="O6024" s="0" t="n">
        <v>96.41</v>
      </c>
      <c r="P6024" s="0" t="n">
        <v>4.617277</v>
      </c>
      <c r="Q6024" s="0" t="s">
        <v>290</v>
      </c>
    </row>
    <row r="6025" customFormat="false" ht="15" hidden="false" customHeight="false" outlineLevel="0" collapsed="false">
      <c r="A6025" s="0" t="s">
        <v>3461</v>
      </c>
      <c r="B6025" s="0" t="s">
        <v>290</v>
      </c>
      <c r="C6025" s="0" t="s">
        <v>325</v>
      </c>
      <c r="D6025" s="0" t="n">
        <v>20180810</v>
      </c>
      <c r="E6025" s="0" t="s">
        <v>1168</v>
      </c>
      <c r="F6025" s="0" t="n">
        <v>10000</v>
      </c>
      <c r="G6025" s="0" t="n">
        <v>96.4</v>
      </c>
      <c r="H6025" s="0" t="n">
        <v>4.618608</v>
      </c>
      <c r="J6025" s="224" t="n">
        <f aca="false">ROUND(D6025/10000,0)</f>
        <v>2018</v>
      </c>
      <c r="K6025" s="224" t="n">
        <f aca="false">ROUND((D6025-J6025*10000)/100,0)</f>
        <v>8</v>
      </c>
      <c r="L6025" s="224" t="n">
        <f aca="false">D6025-J6025*10000-K6025*100</f>
        <v>10</v>
      </c>
      <c r="M6025" s="325" t="n">
        <f aca="false">DATE(J6025,K6025,L6025)</f>
        <v>43322</v>
      </c>
      <c r="N6025" s="222" t="n">
        <f aca="false">M6025+E6025</f>
        <v>43322.589537037</v>
      </c>
      <c r="O6025" s="0" t="n">
        <v>96.4</v>
      </c>
      <c r="P6025" s="0" t="n">
        <v>4.618608</v>
      </c>
      <c r="Q6025" s="0" t="s">
        <v>290</v>
      </c>
    </row>
    <row r="6026" customFormat="false" ht="15" hidden="false" customHeight="false" outlineLevel="0" collapsed="false">
      <c r="A6026" s="0" t="s">
        <v>3461</v>
      </c>
      <c r="B6026" s="0" t="s">
        <v>290</v>
      </c>
      <c r="C6026" s="0" t="s">
        <v>325</v>
      </c>
      <c r="D6026" s="0" t="n">
        <v>20180810</v>
      </c>
      <c r="E6026" s="0" t="s">
        <v>1168</v>
      </c>
      <c r="F6026" s="0" t="n">
        <v>10000</v>
      </c>
      <c r="G6026" s="0" t="n">
        <v>96.4</v>
      </c>
      <c r="H6026" s="0" t="n">
        <v>4.618608</v>
      </c>
      <c r="J6026" s="224" t="n">
        <f aca="false">ROUND(D6026/10000,0)</f>
        <v>2018</v>
      </c>
      <c r="K6026" s="224" t="n">
        <f aca="false">ROUND((D6026-J6026*10000)/100,0)</f>
        <v>8</v>
      </c>
      <c r="L6026" s="224" t="n">
        <f aca="false">D6026-J6026*10000-K6026*100</f>
        <v>10</v>
      </c>
      <c r="M6026" s="325" t="n">
        <f aca="false">DATE(J6026,K6026,L6026)</f>
        <v>43322</v>
      </c>
      <c r="N6026" s="222" t="n">
        <f aca="false">M6026+E6026</f>
        <v>43322.589537037</v>
      </c>
      <c r="O6026" s="0" t="n">
        <v>96.4</v>
      </c>
      <c r="P6026" s="0" t="n">
        <v>4.618608</v>
      </c>
      <c r="Q6026" s="0" t="s">
        <v>290</v>
      </c>
    </row>
    <row r="6027" customFormat="false" ht="15" hidden="false" customHeight="false" outlineLevel="0" collapsed="false">
      <c r="A6027" s="0" t="s">
        <v>3461</v>
      </c>
      <c r="B6027" s="0" t="s">
        <v>290</v>
      </c>
      <c r="C6027" s="0" t="s">
        <v>325</v>
      </c>
      <c r="D6027" s="0" t="n">
        <v>20180813</v>
      </c>
      <c r="E6027" s="0" t="s">
        <v>3775</v>
      </c>
      <c r="F6027" s="0" t="n">
        <v>175000</v>
      </c>
      <c r="G6027" s="0" t="n">
        <v>96.218</v>
      </c>
      <c r="H6027" s="0" t="n">
        <v>4.642995</v>
      </c>
      <c r="J6027" s="224" t="n">
        <f aca="false">ROUND(D6027/10000,0)</f>
        <v>2018</v>
      </c>
      <c r="K6027" s="224" t="n">
        <f aca="false">ROUND((D6027-J6027*10000)/100,0)</f>
        <v>8</v>
      </c>
      <c r="L6027" s="224" t="n">
        <f aca="false">D6027-J6027*10000-K6027*100</f>
        <v>13</v>
      </c>
      <c r="M6027" s="325" t="n">
        <f aca="false">DATE(J6027,K6027,L6027)</f>
        <v>43325</v>
      </c>
      <c r="N6027" s="222" t="n">
        <f aca="false">M6027+E6027</f>
        <v>43325.4292013889</v>
      </c>
      <c r="O6027" s="0" t="n">
        <v>96.218</v>
      </c>
      <c r="P6027" s="0" t="n">
        <v>4.642995</v>
      </c>
      <c r="Q6027" s="0" t="s">
        <v>290</v>
      </c>
    </row>
    <row r="6028" customFormat="false" ht="15" hidden="false" customHeight="false" outlineLevel="0" collapsed="false">
      <c r="A6028" s="0" t="s">
        <v>3461</v>
      </c>
      <c r="B6028" s="0" t="s">
        <v>290</v>
      </c>
      <c r="C6028" s="0" t="s">
        <v>325</v>
      </c>
      <c r="D6028" s="0" t="n">
        <v>20180813</v>
      </c>
      <c r="E6028" s="0" t="s">
        <v>3775</v>
      </c>
      <c r="F6028" s="0" t="n">
        <v>175000</v>
      </c>
      <c r="G6028" s="0" t="n">
        <v>96.158</v>
      </c>
      <c r="H6028" s="0" t="n">
        <v>4.651006</v>
      </c>
      <c r="J6028" s="224" t="n">
        <f aca="false">ROUND(D6028/10000,0)</f>
        <v>2018</v>
      </c>
      <c r="K6028" s="224" t="n">
        <f aca="false">ROUND((D6028-J6028*10000)/100,0)</f>
        <v>8</v>
      </c>
      <c r="L6028" s="224" t="n">
        <f aca="false">D6028-J6028*10000-K6028*100</f>
        <v>13</v>
      </c>
      <c r="M6028" s="325" t="n">
        <f aca="false">DATE(J6028,K6028,L6028)</f>
        <v>43325</v>
      </c>
      <c r="N6028" s="222" t="n">
        <f aca="false">M6028+E6028</f>
        <v>43325.4292013889</v>
      </c>
      <c r="O6028" s="0" t="n">
        <v>96.158</v>
      </c>
      <c r="P6028" s="0" t="n">
        <v>4.651006</v>
      </c>
      <c r="Q6028" s="0" t="s">
        <v>290</v>
      </c>
    </row>
    <row r="6029" customFormat="false" ht="15" hidden="false" customHeight="false" outlineLevel="0" collapsed="false">
      <c r="A6029" s="0" t="s">
        <v>3461</v>
      </c>
      <c r="B6029" s="0" t="s">
        <v>290</v>
      </c>
      <c r="C6029" s="0" t="s">
        <v>325</v>
      </c>
      <c r="D6029" s="0" t="n">
        <v>20180813</v>
      </c>
      <c r="E6029" s="0" t="s">
        <v>3776</v>
      </c>
      <c r="F6029" s="0" t="n">
        <v>683000</v>
      </c>
      <c r="G6029" s="0" t="n">
        <v>96.428</v>
      </c>
      <c r="H6029" s="0" t="n">
        <v>4.615002</v>
      </c>
      <c r="J6029" s="224" t="n">
        <f aca="false">ROUND(D6029/10000,0)</f>
        <v>2018</v>
      </c>
      <c r="K6029" s="224" t="n">
        <f aca="false">ROUND((D6029-J6029*10000)/100,0)</f>
        <v>8</v>
      </c>
      <c r="L6029" s="224" t="n">
        <f aca="false">D6029-J6029*10000-K6029*100</f>
        <v>13</v>
      </c>
      <c r="M6029" s="325" t="n">
        <f aca="false">DATE(J6029,K6029,L6029)</f>
        <v>43325</v>
      </c>
      <c r="N6029" s="222" t="n">
        <f aca="false">M6029+E6029</f>
        <v>43325.4929861111</v>
      </c>
      <c r="O6029" s="0" t="n">
        <v>96.428</v>
      </c>
      <c r="P6029" s="0" t="n">
        <v>4.615002</v>
      </c>
      <c r="Q6029" s="0" t="s">
        <v>290</v>
      </c>
    </row>
    <row r="6030" customFormat="false" ht="15" hidden="false" customHeight="false" outlineLevel="0" collapsed="false">
      <c r="A6030" s="0" t="s">
        <v>3461</v>
      </c>
      <c r="B6030" s="0" t="s">
        <v>290</v>
      </c>
      <c r="C6030" s="0" t="s">
        <v>325</v>
      </c>
      <c r="D6030" s="0" t="n">
        <v>20180813</v>
      </c>
      <c r="E6030" s="0" t="s">
        <v>3728</v>
      </c>
      <c r="F6030" s="0" t="n">
        <v>79000</v>
      </c>
      <c r="G6030" s="0" t="n">
        <v>96.428</v>
      </c>
      <c r="H6030" s="0" t="n">
        <v>4.615002</v>
      </c>
      <c r="J6030" s="224" t="n">
        <f aca="false">ROUND(D6030/10000,0)</f>
        <v>2018</v>
      </c>
      <c r="K6030" s="224" t="n">
        <f aca="false">ROUND((D6030-J6030*10000)/100,0)</f>
        <v>8</v>
      </c>
      <c r="L6030" s="224" t="n">
        <f aca="false">D6030-J6030*10000-K6030*100</f>
        <v>13</v>
      </c>
      <c r="M6030" s="325" t="n">
        <f aca="false">DATE(J6030,K6030,L6030)</f>
        <v>43325</v>
      </c>
      <c r="N6030" s="222" t="n">
        <f aca="false">M6030+E6030</f>
        <v>43325.4934837963</v>
      </c>
      <c r="O6030" s="0" t="n">
        <v>96.428</v>
      </c>
      <c r="P6030" s="0" t="n">
        <v>4.615002</v>
      </c>
      <c r="Q6030" s="0" t="s">
        <v>290</v>
      </c>
    </row>
    <row r="6031" customFormat="false" ht="15" hidden="false" customHeight="false" outlineLevel="0" collapsed="false">
      <c r="A6031" s="0" t="s">
        <v>3461</v>
      </c>
      <c r="B6031" s="0" t="s">
        <v>290</v>
      </c>
      <c r="C6031" s="0" t="s">
        <v>325</v>
      </c>
      <c r="D6031" s="0" t="n">
        <v>20180813</v>
      </c>
      <c r="E6031" s="0" t="s">
        <v>3777</v>
      </c>
      <c r="F6031" s="0" t="n">
        <v>30000</v>
      </c>
      <c r="G6031" s="0" t="n">
        <v>96.345</v>
      </c>
      <c r="H6031" s="0" t="n">
        <v>4.626057</v>
      </c>
      <c r="J6031" s="224" t="n">
        <f aca="false">ROUND(D6031/10000,0)</f>
        <v>2018</v>
      </c>
      <c r="K6031" s="224" t="n">
        <f aca="false">ROUND((D6031-J6031*10000)/100,0)</f>
        <v>8</v>
      </c>
      <c r="L6031" s="224" t="n">
        <f aca="false">D6031-J6031*10000-K6031*100</f>
        <v>13</v>
      </c>
      <c r="M6031" s="325" t="n">
        <f aca="false">DATE(J6031,K6031,L6031)</f>
        <v>43325</v>
      </c>
      <c r="N6031" s="222" t="n">
        <f aca="false">M6031+E6031</f>
        <v>43325.5024884259</v>
      </c>
      <c r="O6031" s="0" t="n">
        <v>96.345</v>
      </c>
      <c r="P6031" s="0" t="n">
        <v>4.626057</v>
      </c>
      <c r="Q6031" s="0" t="s">
        <v>290</v>
      </c>
    </row>
    <row r="6032" customFormat="false" ht="15" hidden="false" customHeight="false" outlineLevel="0" collapsed="false">
      <c r="A6032" s="0" t="s">
        <v>3461</v>
      </c>
      <c r="B6032" s="0" t="s">
        <v>290</v>
      </c>
      <c r="C6032" s="0" t="s">
        <v>325</v>
      </c>
      <c r="D6032" s="0" t="n">
        <v>20180813</v>
      </c>
      <c r="E6032" s="0" t="s">
        <v>3777</v>
      </c>
      <c r="F6032" s="0" t="n">
        <v>30000</v>
      </c>
      <c r="G6032" s="0" t="n">
        <v>97.392</v>
      </c>
      <c r="H6032" s="0" t="n">
        <v>4.487422</v>
      </c>
      <c r="J6032" s="224" t="n">
        <f aca="false">ROUND(D6032/10000,0)</f>
        <v>2018</v>
      </c>
      <c r="K6032" s="224" t="n">
        <f aca="false">ROUND((D6032-J6032*10000)/100,0)</f>
        <v>8</v>
      </c>
      <c r="L6032" s="224" t="n">
        <f aca="false">D6032-J6032*10000-K6032*100</f>
        <v>13</v>
      </c>
      <c r="M6032" s="325" t="n">
        <f aca="false">DATE(J6032,K6032,L6032)</f>
        <v>43325</v>
      </c>
      <c r="N6032" s="222" t="n">
        <f aca="false">M6032+E6032</f>
        <v>43325.5024884259</v>
      </c>
      <c r="O6032" s="0" t="n">
        <v>97.392</v>
      </c>
      <c r="P6032" s="0" t="n">
        <v>4.487422</v>
      </c>
      <c r="Q6032" s="0" t="s">
        <v>290</v>
      </c>
    </row>
    <row r="6033" customFormat="false" ht="15" hidden="false" customHeight="false" outlineLevel="0" collapsed="false">
      <c r="A6033" s="0" t="s">
        <v>3461</v>
      </c>
      <c r="B6033" s="0" t="s">
        <v>290</v>
      </c>
      <c r="C6033" s="0" t="s">
        <v>325</v>
      </c>
      <c r="D6033" s="0" t="n">
        <v>20180813</v>
      </c>
      <c r="E6033" s="0" t="s">
        <v>3778</v>
      </c>
      <c r="F6033" s="0" t="n">
        <v>5000</v>
      </c>
      <c r="G6033" s="0" t="n">
        <v>96.323</v>
      </c>
      <c r="H6033" s="0" t="n">
        <v>4.62899</v>
      </c>
      <c r="J6033" s="224" t="n">
        <f aca="false">ROUND(D6033/10000,0)</f>
        <v>2018</v>
      </c>
      <c r="K6033" s="224" t="n">
        <f aca="false">ROUND((D6033-J6033*10000)/100,0)</f>
        <v>8</v>
      </c>
      <c r="L6033" s="224" t="n">
        <f aca="false">D6033-J6033*10000-K6033*100</f>
        <v>13</v>
      </c>
      <c r="M6033" s="325" t="n">
        <f aca="false">DATE(J6033,K6033,L6033)</f>
        <v>43325</v>
      </c>
      <c r="N6033" s="222" t="n">
        <f aca="false">M6033+E6033</f>
        <v>43325.5159606482</v>
      </c>
      <c r="O6033" s="0" t="n">
        <v>96.323</v>
      </c>
      <c r="P6033" s="0" t="n">
        <v>4.62899</v>
      </c>
      <c r="Q6033" s="0" t="s">
        <v>290</v>
      </c>
    </row>
    <row r="6034" customFormat="false" ht="15" hidden="false" customHeight="false" outlineLevel="0" collapsed="false">
      <c r="A6034" s="0" t="s">
        <v>3461</v>
      </c>
      <c r="B6034" s="0" t="s">
        <v>290</v>
      </c>
      <c r="C6034" s="0" t="s">
        <v>325</v>
      </c>
      <c r="D6034" s="0" t="n">
        <v>20180813</v>
      </c>
      <c r="E6034" s="0" t="s">
        <v>3779</v>
      </c>
      <c r="F6034" s="0" t="n">
        <v>5000</v>
      </c>
      <c r="G6034" s="0" t="n">
        <v>96.323</v>
      </c>
      <c r="H6034" s="0" t="n">
        <v>4.62899</v>
      </c>
      <c r="J6034" s="224" t="n">
        <f aca="false">ROUND(D6034/10000,0)</f>
        <v>2018</v>
      </c>
      <c r="K6034" s="224" t="n">
        <f aca="false">ROUND((D6034-J6034*10000)/100,0)</f>
        <v>8</v>
      </c>
      <c r="L6034" s="224" t="n">
        <f aca="false">D6034-J6034*10000-K6034*100</f>
        <v>13</v>
      </c>
      <c r="M6034" s="325" t="n">
        <f aca="false">DATE(J6034,K6034,L6034)</f>
        <v>43325</v>
      </c>
      <c r="N6034" s="222" t="n">
        <f aca="false">M6034+E6034</f>
        <v>43325.5159722222</v>
      </c>
      <c r="O6034" s="0" t="n">
        <v>96.323</v>
      </c>
      <c r="P6034" s="0" t="n">
        <v>4.62899</v>
      </c>
      <c r="Q6034" s="0" t="s">
        <v>290</v>
      </c>
    </row>
    <row r="6035" customFormat="false" ht="15" hidden="false" customHeight="false" outlineLevel="0" collapsed="false">
      <c r="A6035" s="0" t="s">
        <v>3461</v>
      </c>
      <c r="B6035" s="0" t="s">
        <v>290</v>
      </c>
      <c r="C6035" s="0" t="s">
        <v>325</v>
      </c>
      <c r="D6035" s="0" t="n">
        <v>20180813</v>
      </c>
      <c r="E6035" s="0" t="s">
        <v>2594</v>
      </c>
      <c r="F6035" s="0" t="n">
        <v>10000</v>
      </c>
      <c r="G6035" s="0" t="n">
        <v>96.467</v>
      </c>
      <c r="H6035" s="0" t="n">
        <v>4.609811</v>
      </c>
      <c r="J6035" s="224" t="n">
        <f aca="false">ROUND(D6035/10000,0)</f>
        <v>2018</v>
      </c>
      <c r="K6035" s="224" t="n">
        <f aca="false">ROUND((D6035-J6035*10000)/100,0)</f>
        <v>8</v>
      </c>
      <c r="L6035" s="224" t="n">
        <f aca="false">D6035-J6035*10000-K6035*100</f>
        <v>13</v>
      </c>
      <c r="M6035" s="325" t="n">
        <f aca="false">DATE(J6035,K6035,L6035)</f>
        <v>43325</v>
      </c>
      <c r="N6035" s="222" t="n">
        <f aca="false">M6035+E6035</f>
        <v>43325.5408333333</v>
      </c>
      <c r="O6035" s="0" t="n">
        <v>96.467</v>
      </c>
      <c r="P6035" s="0" t="n">
        <v>4.609811</v>
      </c>
      <c r="Q6035" s="0" t="s">
        <v>290</v>
      </c>
    </row>
    <row r="6036" customFormat="false" ht="15" hidden="false" customHeight="false" outlineLevel="0" collapsed="false">
      <c r="A6036" s="0" t="s">
        <v>3461</v>
      </c>
      <c r="B6036" s="0" t="s">
        <v>290</v>
      </c>
      <c r="C6036" s="0" t="s">
        <v>325</v>
      </c>
      <c r="D6036" s="0" t="n">
        <v>20180813</v>
      </c>
      <c r="E6036" s="0" t="s">
        <v>2594</v>
      </c>
      <c r="F6036" s="0" t="n">
        <v>10000</v>
      </c>
      <c r="G6036" s="0" t="n">
        <v>96.467</v>
      </c>
      <c r="H6036" s="0" t="n">
        <v>4.609811</v>
      </c>
      <c r="J6036" s="224" t="n">
        <f aca="false">ROUND(D6036/10000,0)</f>
        <v>2018</v>
      </c>
      <c r="K6036" s="224" t="n">
        <f aca="false">ROUND((D6036-J6036*10000)/100,0)</f>
        <v>8</v>
      </c>
      <c r="L6036" s="224" t="n">
        <f aca="false">D6036-J6036*10000-K6036*100</f>
        <v>13</v>
      </c>
      <c r="M6036" s="325" t="n">
        <f aca="false">DATE(J6036,K6036,L6036)</f>
        <v>43325</v>
      </c>
      <c r="N6036" s="222" t="n">
        <f aca="false">M6036+E6036</f>
        <v>43325.5408333333</v>
      </c>
      <c r="O6036" s="0" t="n">
        <v>96.467</v>
      </c>
      <c r="P6036" s="0" t="n">
        <v>4.609811</v>
      </c>
      <c r="Q6036" s="0" t="s">
        <v>290</v>
      </c>
    </row>
    <row r="6037" customFormat="false" ht="15" hidden="false" customHeight="false" outlineLevel="0" collapsed="false">
      <c r="A6037" s="0" t="s">
        <v>3461</v>
      </c>
      <c r="B6037" s="0" t="s">
        <v>290</v>
      </c>
      <c r="C6037" s="0" t="s">
        <v>325</v>
      </c>
      <c r="D6037" s="0" t="n">
        <v>20180813</v>
      </c>
      <c r="E6037" s="0" t="s">
        <v>3780</v>
      </c>
      <c r="F6037" s="0" t="n">
        <v>5000000</v>
      </c>
      <c r="G6037" s="0" t="n">
        <v>96.21</v>
      </c>
      <c r="H6037" s="0" t="n">
        <v>4.644063</v>
      </c>
      <c r="J6037" s="224" t="n">
        <f aca="false">ROUND(D6037/10000,0)</f>
        <v>2018</v>
      </c>
      <c r="K6037" s="224" t="n">
        <f aca="false">ROUND((D6037-J6037*10000)/100,0)</f>
        <v>8</v>
      </c>
      <c r="L6037" s="224" t="n">
        <f aca="false">D6037-J6037*10000-K6037*100</f>
        <v>13</v>
      </c>
      <c r="M6037" s="325" t="n">
        <f aca="false">DATE(J6037,K6037,L6037)</f>
        <v>43325</v>
      </c>
      <c r="N6037" s="222" t="n">
        <f aca="false">M6037+E6037</f>
        <v>43325.5787152778</v>
      </c>
      <c r="O6037" s="0" t="n">
        <v>96.21</v>
      </c>
      <c r="P6037" s="0" t="n">
        <v>4.644063</v>
      </c>
      <c r="Q6037" s="0" t="s">
        <v>290</v>
      </c>
    </row>
    <row r="6038" customFormat="false" ht="15" hidden="false" customHeight="false" outlineLevel="0" collapsed="false">
      <c r="A6038" s="0" t="s">
        <v>3461</v>
      </c>
      <c r="B6038" s="0" t="s">
        <v>290</v>
      </c>
      <c r="C6038" s="0" t="s">
        <v>325</v>
      </c>
      <c r="D6038" s="0" t="n">
        <v>20180813</v>
      </c>
      <c r="E6038" s="0" t="s">
        <v>3781</v>
      </c>
      <c r="F6038" s="0" t="n">
        <v>25000</v>
      </c>
      <c r="G6038" s="0" t="n">
        <v>96.343</v>
      </c>
      <c r="H6038" s="0" t="n">
        <v>4.626324</v>
      </c>
      <c r="J6038" s="224" t="n">
        <f aca="false">ROUND(D6038/10000,0)</f>
        <v>2018</v>
      </c>
      <c r="K6038" s="224" t="n">
        <f aca="false">ROUND((D6038-J6038*10000)/100,0)</f>
        <v>8</v>
      </c>
      <c r="L6038" s="224" t="n">
        <f aca="false">D6038-J6038*10000-K6038*100</f>
        <v>13</v>
      </c>
      <c r="M6038" s="325" t="n">
        <f aca="false">DATE(J6038,K6038,L6038)</f>
        <v>43325</v>
      </c>
      <c r="N6038" s="222" t="n">
        <f aca="false">M6038+E6038</f>
        <v>43325.5909490741</v>
      </c>
      <c r="O6038" s="0" t="n">
        <v>96.343</v>
      </c>
      <c r="P6038" s="0" t="n">
        <v>4.626324</v>
      </c>
      <c r="Q6038" s="0" t="s">
        <v>290</v>
      </c>
    </row>
    <row r="6039" customFormat="false" ht="15" hidden="false" customHeight="false" outlineLevel="0" collapsed="false">
      <c r="A6039" s="0" t="s">
        <v>3461</v>
      </c>
      <c r="B6039" s="0" t="s">
        <v>290</v>
      </c>
      <c r="C6039" s="0" t="s">
        <v>325</v>
      </c>
      <c r="D6039" s="0" t="n">
        <v>20180813</v>
      </c>
      <c r="E6039" s="0" t="s">
        <v>3781</v>
      </c>
      <c r="F6039" s="0" t="n">
        <v>25000</v>
      </c>
      <c r="G6039" s="0" t="n">
        <v>97.861</v>
      </c>
      <c r="H6039" s="0" t="n">
        <v>4.425893</v>
      </c>
      <c r="J6039" s="224" t="n">
        <f aca="false">ROUND(D6039/10000,0)</f>
        <v>2018</v>
      </c>
      <c r="K6039" s="224" t="n">
        <f aca="false">ROUND((D6039-J6039*10000)/100,0)</f>
        <v>8</v>
      </c>
      <c r="L6039" s="224" t="n">
        <f aca="false">D6039-J6039*10000-K6039*100</f>
        <v>13</v>
      </c>
      <c r="M6039" s="325" t="n">
        <f aca="false">DATE(J6039,K6039,L6039)</f>
        <v>43325</v>
      </c>
      <c r="N6039" s="222" t="n">
        <f aca="false">M6039+E6039</f>
        <v>43325.5909490741</v>
      </c>
      <c r="O6039" s="0" t="n">
        <v>97.861</v>
      </c>
      <c r="P6039" s="0" t="n">
        <v>4.425893</v>
      </c>
      <c r="Q6039" s="0" t="s">
        <v>290</v>
      </c>
    </row>
    <row r="6040" customFormat="false" ht="15" hidden="false" customHeight="false" outlineLevel="0" collapsed="false">
      <c r="A6040" s="0" t="s">
        <v>3461</v>
      </c>
      <c r="B6040" s="0" t="s">
        <v>290</v>
      </c>
      <c r="C6040" s="0" t="s">
        <v>325</v>
      </c>
      <c r="D6040" s="0" t="n">
        <v>20180813</v>
      </c>
      <c r="E6040" s="0" t="s">
        <v>3782</v>
      </c>
      <c r="F6040" s="0" t="n">
        <v>25000</v>
      </c>
      <c r="G6040" s="0" t="n">
        <v>96.343</v>
      </c>
      <c r="H6040" s="0" t="n">
        <v>4.626324</v>
      </c>
      <c r="J6040" s="224" t="n">
        <f aca="false">ROUND(D6040/10000,0)</f>
        <v>2018</v>
      </c>
      <c r="K6040" s="224" t="n">
        <f aca="false">ROUND((D6040-J6040*10000)/100,0)</f>
        <v>8</v>
      </c>
      <c r="L6040" s="224" t="n">
        <f aca="false">D6040-J6040*10000-K6040*100</f>
        <v>13</v>
      </c>
      <c r="M6040" s="325" t="n">
        <f aca="false">DATE(J6040,K6040,L6040)</f>
        <v>43325</v>
      </c>
      <c r="N6040" s="222" t="n">
        <f aca="false">M6040+E6040</f>
        <v>43325.5911226852</v>
      </c>
      <c r="O6040" s="0" t="n">
        <v>96.343</v>
      </c>
      <c r="P6040" s="0" t="n">
        <v>4.626324</v>
      </c>
      <c r="Q6040" s="0" t="s">
        <v>290</v>
      </c>
    </row>
    <row r="6041" customFormat="false" ht="15" hidden="false" customHeight="false" outlineLevel="0" collapsed="false">
      <c r="A6041" s="0" t="s">
        <v>3461</v>
      </c>
      <c r="B6041" s="0" t="s">
        <v>290</v>
      </c>
      <c r="C6041" s="0" t="s">
        <v>325</v>
      </c>
      <c r="D6041" s="0" t="n">
        <v>20180813</v>
      </c>
      <c r="E6041" s="0" t="s">
        <v>3783</v>
      </c>
      <c r="F6041" s="0" t="n">
        <v>50000</v>
      </c>
      <c r="G6041" s="0" t="n">
        <v>97.825</v>
      </c>
      <c r="H6041" s="0" t="n">
        <v>4.430603</v>
      </c>
      <c r="J6041" s="224" t="n">
        <f aca="false">ROUND(D6041/10000,0)</f>
        <v>2018</v>
      </c>
      <c r="K6041" s="224" t="n">
        <f aca="false">ROUND((D6041-J6041*10000)/100,0)</f>
        <v>8</v>
      </c>
      <c r="L6041" s="224" t="n">
        <f aca="false">D6041-J6041*10000-K6041*100</f>
        <v>13</v>
      </c>
      <c r="M6041" s="325" t="n">
        <f aca="false">DATE(J6041,K6041,L6041)</f>
        <v>43325</v>
      </c>
      <c r="N6041" s="222" t="n">
        <f aca="false">M6041+E6041</f>
        <v>43325.6706828704</v>
      </c>
      <c r="O6041" s="0" t="n">
        <v>97.825</v>
      </c>
      <c r="P6041" s="0" t="n">
        <v>4.430603</v>
      </c>
      <c r="Q6041" s="0" t="s">
        <v>290</v>
      </c>
    </row>
    <row r="6042" customFormat="false" ht="15" hidden="false" customHeight="false" outlineLevel="0" collapsed="false">
      <c r="A6042" s="0" t="s">
        <v>3461</v>
      </c>
      <c r="B6042" s="0" t="s">
        <v>290</v>
      </c>
      <c r="C6042" s="0" t="s">
        <v>325</v>
      </c>
      <c r="D6042" s="0" t="n">
        <v>20180814</v>
      </c>
      <c r="E6042" s="0" t="s">
        <v>3784</v>
      </c>
      <c r="F6042" s="0" t="n">
        <v>6000</v>
      </c>
      <c r="G6042" s="0" t="n">
        <v>96.524</v>
      </c>
      <c r="H6042" s="0" t="n">
        <v>4.602348</v>
      </c>
      <c r="J6042" s="224" t="n">
        <f aca="false">ROUND(D6042/10000,0)</f>
        <v>2018</v>
      </c>
      <c r="K6042" s="224" t="n">
        <f aca="false">ROUND((D6042-J6042*10000)/100,0)</f>
        <v>8</v>
      </c>
      <c r="L6042" s="224" t="n">
        <f aca="false">D6042-J6042*10000-K6042*100</f>
        <v>14</v>
      </c>
      <c r="M6042" s="325" t="n">
        <f aca="false">DATE(J6042,K6042,L6042)</f>
        <v>43326</v>
      </c>
      <c r="N6042" s="222" t="n">
        <f aca="false">M6042+E6042</f>
        <v>43326.4584143519</v>
      </c>
      <c r="O6042" s="0" t="n">
        <v>96.524</v>
      </c>
      <c r="P6042" s="0" t="n">
        <v>4.602348</v>
      </c>
      <c r="Q6042" s="0" t="s">
        <v>290</v>
      </c>
    </row>
    <row r="6043" customFormat="false" ht="15" hidden="false" customHeight="false" outlineLevel="0" collapsed="false">
      <c r="A6043" s="0" t="s">
        <v>3461</v>
      </c>
      <c r="B6043" s="0" t="s">
        <v>290</v>
      </c>
      <c r="C6043" s="0" t="s">
        <v>325</v>
      </c>
      <c r="D6043" s="0" t="n">
        <v>20180814</v>
      </c>
      <c r="E6043" s="0" t="s">
        <v>3785</v>
      </c>
      <c r="F6043" s="0" t="n">
        <v>6000</v>
      </c>
      <c r="G6043" s="0" t="n">
        <v>96.524</v>
      </c>
      <c r="H6043" s="0" t="n">
        <v>4.602348</v>
      </c>
      <c r="J6043" s="224" t="n">
        <f aca="false">ROUND(D6043/10000,0)</f>
        <v>2018</v>
      </c>
      <c r="K6043" s="224" t="n">
        <f aca="false">ROUND((D6043-J6043*10000)/100,0)</f>
        <v>8</v>
      </c>
      <c r="L6043" s="224" t="n">
        <f aca="false">D6043-J6043*10000-K6043*100</f>
        <v>14</v>
      </c>
      <c r="M6043" s="325" t="n">
        <f aca="false">DATE(J6043,K6043,L6043)</f>
        <v>43326</v>
      </c>
      <c r="N6043" s="222" t="n">
        <f aca="false">M6043+E6043</f>
        <v>43326.4587268519</v>
      </c>
      <c r="O6043" s="0" t="n">
        <v>96.524</v>
      </c>
      <c r="P6043" s="0" t="n">
        <v>4.602348</v>
      </c>
      <c r="Q6043" s="0" t="s">
        <v>290</v>
      </c>
    </row>
    <row r="6044" customFormat="false" ht="15" hidden="false" customHeight="false" outlineLevel="0" collapsed="false">
      <c r="A6044" s="0" t="s">
        <v>3461</v>
      </c>
      <c r="B6044" s="0" t="s">
        <v>290</v>
      </c>
      <c r="C6044" s="0" t="s">
        <v>325</v>
      </c>
      <c r="D6044" s="0" t="n">
        <v>20180814</v>
      </c>
      <c r="E6044" s="0" t="s">
        <v>3786</v>
      </c>
      <c r="F6044" s="0" t="n">
        <v>50000</v>
      </c>
      <c r="G6044" s="0" t="n">
        <v>96.413</v>
      </c>
      <c r="H6044" s="0" t="n">
        <v>4.617121</v>
      </c>
      <c r="J6044" s="224" t="n">
        <f aca="false">ROUND(D6044/10000,0)</f>
        <v>2018</v>
      </c>
      <c r="K6044" s="224" t="n">
        <f aca="false">ROUND((D6044-J6044*10000)/100,0)</f>
        <v>8</v>
      </c>
      <c r="L6044" s="224" t="n">
        <f aca="false">D6044-J6044*10000-K6044*100</f>
        <v>14</v>
      </c>
      <c r="M6044" s="325" t="n">
        <f aca="false">DATE(J6044,K6044,L6044)</f>
        <v>43326</v>
      </c>
      <c r="N6044" s="222" t="n">
        <f aca="false">M6044+E6044</f>
        <v>43326.5882523148</v>
      </c>
      <c r="O6044" s="0" t="n">
        <v>96.413</v>
      </c>
      <c r="P6044" s="0" t="n">
        <v>4.617121</v>
      </c>
      <c r="Q6044" s="0" t="s">
        <v>290</v>
      </c>
    </row>
    <row r="6045" customFormat="false" ht="15" hidden="false" customHeight="false" outlineLevel="0" collapsed="false">
      <c r="A6045" s="0" t="s">
        <v>3461</v>
      </c>
      <c r="B6045" s="0" t="s">
        <v>290</v>
      </c>
      <c r="C6045" s="0" t="s">
        <v>325</v>
      </c>
      <c r="D6045" s="0" t="n">
        <v>20180814</v>
      </c>
      <c r="E6045" s="0" t="s">
        <v>3786</v>
      </c>
      <c r="F6045" s="0" t="n">
        <v>50000</v>
      </c>
      <c r="G6045" s="0" t="n">
        <v>96.513</v>
      </c>
      <c r="H6045" s="0" t="n">
        <v>4.603811</v>
      </c>
      <c r="J6045" s="224" t="n">
        <f aca="false">ROUND(D6045/10000,0)</f>
        <v>2018</v>
      </c>
      <c r="K6045" s="224" t="n">
        <f aca="false">ROUND((D6045-J6045*10000)/100,0)</f>
        <v>8</v>
      </c>
      <c r="L6045" s="224" t="n">
        <f aca="false">D6045-J6045*10000-K6045*100</f>
        <v>14</v>
      </c>
      <c r="M6045" s="325" t="n">
        <f aca="false">DATE(J6045,K6045,L6045)</f>
        <v>43326</v>
      </c>
      <c r="N6045" s="222" t="n">
        <f aca="false">M6045+E6045</f>
        <v>43326.5882523148</v>
      </c>
      <c r="O6045" s="0" t="n">
        <v>96.513</v>
      </c>
      <c r="P6045" s="0" t="n">
        <v>4.603811</v>
      </c>
      <c r="Q6045" s="0" t="s">
        <v>290</v>
      </c>
    </row>
    <row r="6046" customFormat="false" ht="15" hidden="false" customHeight="false" outlineLevel="0" collapsed="false">
      <c r="A6046" s="0" t="s">
        <v>3461</v>
      </c>
      <c r="B6046" s="0" t="s">
        <v>290</v>
      </c>
      <c r="C6046" s="0" t="s">
        <v>325</v>
      </c>
      <c r="D6046" s="0" t="n">
        <v>20180814</v>
      </c>
      <c r="E6046" s="0" t="s">
        <v>3786</v>
      </c>
      <c r="F6046" s="0" t="n">
        <v>50000</v>
      </c>
      <c r="G6046" s="0" t="n">
        <v>96.413</v>
      </c>
      <c r="H6046" s="0" t="n">
        <v>4.617121</v>
      </c>
      <c r="J6046" s="224" t="n">
        <f aca="false">ROUND(D6046/10000,0)</f>
        <v>2018</v>
      </c>
      <c r="K6046" s="224" t="n">
        <f aca="false">ROUND((D6046-J6046*10000)/100,0)</f>
        <v>8</v>
      </c>
      <c r="L6046" s="224" t="n">
        <f aca="false">D6046-J6046*10000-K6046*100</f>
        <v>14</v>
      </c>
      <c r="M6046" s="325" t="n">
        <f aca="false">DATE(J6046,K6046,L6046)</f>
        <v>43326</v>
      </c>
      <c r="N6046" s="222" t="n">
        <f aca="false">M6046+E6046</f>
        <v>43326.5882523148</v>
      </c>
      <c r="O6046" s="0" t="n">
        <v>96.413</v>
      </c>
      <c r="P6046" s="0" t="n">
        <v>4.617121</v>
      </c>
      <c r="Q6046" s="0" t="s">
        <v>290</v>
      </c>
    </row>
    <row r="6047" customFormat="false" ht="15" hidden="false" customHeight="false" outlineLevel="0" collapsed="false">
      <c r="A6047" s="0" t="s">
        <v>3461</v>
      </c>
      <c r="B6047" s="0" t="s">
        <v>290</v>
      </c>
      <c r="C6047" s="0" t="s">
        <v>325</v>
      </c>
      <c r="D6047" s="0" t="n">
        <v>20180814</v>
      </c>
      <c r="E6047" s="0" t="s">
        <v>3787</v>
      </c>
      <c r="F6047" s="0" t="n">
        <v>15000</v>
      </c>
      <c r="G6047" s="0" t="n">
        <v>96.461</v>
      </c>
      <c r="H6047" s="0" t="n">
        <v>4.61073</v>
      </c>
      <c r="J6047" s="224" t="n">
        <f aca="false">ROUND(D6047/10000,0)</f>
        <v>2018</v>
      </c>
      <c r="K6047" s="224" t="n">
        <f aca="false">ROUND((D6047-J6047*10000)/100,0)</f>
        <v>8</v>
      </c>
      <c r="L6047" s="224" t="n">
        <f aca="false">D6047-J6047*10000-K6047*100</f>
        <v>14</v>
      </c>
      <c r="M6047" s="325" t="n">
        <f aca="false">DATE(J6047,K6047,L6047)</f>
        <v>43326</v>
      </c>
      <c r="N6047" s="222" t="n">
        <f aca="false">M6047+E6047</f>
        <v>43326.5988541667</v>
      </c>
      <c r="O6047" s="0" t="n">
        <v>96.461</v>
      </c>
      <c r="P6047" s="0" t="n">
        <v>4.61073</v>
      </c>
      <c r="Q6047" s="0" t="s">
        <v>290</v>
      </c>
    </row>
    <row r="6048" customFormat="false" ht="15" hidden="false" customHeight="false" outlineLevel="0" collapsed="false">
      <c r="A6048" s="0" t="s">
        <v>3461</v>
      </c>
      <c r="B6048" s="0" t="s">
        <v>290</v>
      </c>
      <c r="C6048" s="0" t="s">
        <v>325</v>
      </c>
      <c r="D6048" s="0" t="n">
        <v>20180814</v>
      </c>
      <c r="E6048" s="0" t="s">
        <v>3787</v>
      </c>
      <c r="F6048" s="0" t="n">
        <v>15000</v>
      </c>
      <c r="G6048" s="0" t="n">
        <v>96.461</v>
      </c>
      <c r="H6048" s="0" t="n">
        <v>4.61073</v>
      </c>
      <c r="J6048" s="224" t="n">
        <f aca="false">ROUND(D6048/10000,0)</f>
        <v>2018</v>
      </c>
      <c r="K6048" s="224" t="n">
        <f aca="false">ROUND((D6048-J6048*10000)/100,0)</f>
        <v>8</v>
      </c>
      <c r="L6048" s="224" t="n">
        <f aca="false">D6048-J6048*10000-K6048*100</f>
        <v>14</v>
      </c>
      <c r="M6048" s="325" t="n">
        <f aca="false">DATE(J6048,K6048,L6048)</f>
        <v>43326</v>
      </c>
      <c r="N6048" s="222" t="n">
        <f aca="false">M6048+E6048</f>
        <v>43326.5988541667</v>
      </c>
      <c r="O6048" s="0" t="n">
        <v>96.461</v>
      </c>
      <c r="P6048" s="0" t="n">
        <v>4.61073</v>
      </c>
      <c r="Q6048" s="0" t="s">
        <v>290</v>
      </c>
    </row>
    <row r="6049" customFormat="false" ht="15" hidden="false" customHeight="false" outlineLevel="0" collapsed="false">
      <c r="A6049" s="0" t="s">
        <v>3461</v>
      </c>
      <c r="B6049" s="0" t="s">
        <v>290</v>
      </c>
      <c r="C6049" s="0" t="s">
        <v>325</v>
      </c>
      <c r="D6049" s="0" t="n">
        <v>20180814</v>
      </c>
      <c r="E6049" s="0" t="s">
        <v>3788</v>
      </c>
      <c r="F6049" s="0" t="n">
        <v>25000</v>
      </c>
      <c r="G6049" s="0" t="n">
        <v>96.447</v>
      </c>
      <c r="H6049" s="0" t="n">
        <v>4.612594</v>
      </c>
      <c r="J6049" s="224" t="n">
        <f aca="false">ROUND(D6049/10000,0)</f>
        <v>2018</v>
      </c>
      <c r="K6049" s="224" t="n">
        <f aca="false">ROUND((D6049-J6049*10000)/100,0)</f>
        <v>8</v>
      </c>
      <c r="L6049" s="224" t="n">
        <f aca="false">D6049-J6049*10000-K6049*100</f>
        <v>14</v>
      </c>
      <c r="M6049" s="325" t="n">
        <f aca="false">DATE(J6049,K6049,L6049)</f>
        <v>43326</v>
      </c>
      <c r="N6049" s="222" t="n">
        <f aca="false">M6049+E6049</f>
        <v>43326.6330439815</v>
      </c>
      <c r="O6049" s="0" t="n">
        <v>96.447</v>
      </c>
      <c r="P6049" s="0" t="n">
        <v>4.612594</v>
      </c>
      <c r="Q6049" s="0" t="s">
        <v>290</v>
      </c>
    </row>
    <row r="6050" customFormat="false" ht="15" hidden="false" customHeight="false" outlineLevel="0" collapsed="false">
      <c r="A6050" s="0" t="s">
        <v>3461</v>
      </c>
      <c r="B6050" s="0" t="s">
        <v>290</v>
      </c>
      <c r="C6050" s="0" t="s">
        <v>325</v>
      </c>
      <c r="D6050" s="0" t="n">
        <v>20180814</v>
      </c>
      <c r="E6050" s="0" t="s">
        <v>3788</v>
      </c>
      <c r="F6050" s="0" t="n">
        <v>25000</v>
      </c>
      <c r="G6050" s="0" t="n">
        <v>96.447</v>
      </c>
      <c r="H6050" s="0" t="n">
        <v>4.612594</v>
      </c>
      <c r="J6050" s="224" t="n">
        <f aca="false">ROUND(D6050/10000,0)</f>
        <v>2018</v>
      </c>
      <c r="K6050" s="224" t="n">
        <f aca="false">ROUND((D6050-J6050*10000)/100,0)</f>
        <v>8</v>
      </c>
      <c r="L6050" s="224" t="n">
        <f aca="false">D6050-J6050*10000-K6050*100</f>
        <v>14</v>
      </c>
      <c r="M6050" s="325" t="n">
        <f aca="false">DATE(J6050,K6050,L6050)</f>
        <v>43326</v>
      </c>
      <c r="N6050" s="222" t="n">
        <f aca="false">M6050+E6050</f>
        <v>43326.6330439815</v>
      </c>
      <c r="O6050" s="0" t="n">
        <v>96.447</v>
      </c>
      <c r="P6050" s="0" t="n">
        <v>4.612594</v>
      </c>
      <c r="Q6050" s="0" t="s">
        <v>290</v>
      </c>
    </row>
    <row r="6051" customFormat="false" ht="15" hidden="false" customHeight="false" outlineLevel="0" collapsed="false">
      <c r="A6051" s="0" t="s">
        <v>3461</v>
      </c>
      <c r="B6051" s="0" t="s">
        <v>290</v>
      </c>
      <c r="C6051" s="0" t="s">
        <v>325</v>
      </c>
      <c r="D6051" s="0" t="n">
        <v>20180814</v>
      </c>
      <c r="E6051" s="0" t="s">
        <v>3789</v>
      </c>
      <c r="F6051" s="0" t="n">
        <v>200000</v>
      </c>
      <c r="G6051" s="0" t="n">
        <v>96.47</v>
      </c>
      <c r="H6051" s="0" t="n">
        <v>4.609532</v>
      </c>
      <c r="J6051" s="224" t="n">
        <f aca="false">ROUND(D6051/10000,0)</f>
        <v>2018</v>
      </c>
      <c r="K6051" s="224" t="n">
        <f aca="false">ROUND((D6051-J6051*10000)/100,0)</f>
        <v>8</v>
      </c>
      <c r="L6051" s="224" t="n">
        <f aca="false">D6051-J6051*10000-K6051*100</f>
        <v>14</v>
      </c>
      <c r="M6051" s="325" t="n">
        <f aca="false">DATE(J6051,K6051,L6051)</f>
        <v>43326</v>
      </c>
      <c r="N6051" s="222" t="n">
        <f aca="false">M6051+E6051</f>
        <v>43326.6691666667</v>
      </c>
      <c r="O6051" s="0" t="n">
        <v>96.47</v>
      </c>
      <c r="P6051" s="0" t="n">
        <v>4.609532</v>
      </c>
      <c r="Q6051" s="0" t="s">
        <v>290</v>
      </c>
    </row>
    <row r="6052" customFormat="false" ht="15" hidden="false" customHeight="false" outlineLevel="0" collapsed="false">
      <c r="A6052" s="0" t="s">
        <v>3461</v>
      </c>
      <c r="B6052" s="0" t="s">
        <v>290</v>
      </c>
      <c r="C6052" s="0" t="s">
        <v>325</v>
      </c>
      <c r="D6052" s="0" t="n">
        <v>20180814</v>
      </c>
      <c r="E6052" s="0" t="s">
        <v>3789</v>
      </c>
      <c r="F6052" s="0" t="n">
        <v>200000</v>
      </c>
      <c r="G6052" s="0" t="n">
        <v>97.411</v>
      </c>
      <c r="H6052" s="0" t="n">
        <v>4.485013</v>
      </c>
      <c r="J6052" s="224" t="n">
        <f aca="false">ROUND(D6052/10000,0)</f>
        <v>2018</v>
      </c>
      <c r="K6052" s="224" t="n">
        <f aca="false">ROUND((D6052-J6052*10000)/100,0)</f>
        <v>8</v>
      </c>
      <c r="L6052" s="224" t="n">
        <f aca="false">D6052-J6052*10000-K6052*100</f>
        <v>14</v>
      </c>
      <c r="M6052" s="325" t="n">
        <f aca="false">DATE(J6052,K6052,L6052)</f>
        <v>43326</v>
      </c>
      <c r="N6052" s="222" t="n">
        <f aca="false">M6052+E6052</f>
        <v>43326.6691666667</v>
      </c>
      <c r="O6052" s="0" t="n">
        <v>97.411</v>
      </c>
      <c r="P6052" s="0" t="n">
        <v>4.485013</v>
      </c>
      <c r="Q6052" s="0" t="s">
        <v>290</v>
      </c>
    </row>
    <row r="6053" customFormat="false" ht="15" hidden="false" customHeight="false" outlineLevel="0" collapsed="false">
      <c r="A6053" s="0" t="s">
        <v>3461</v>
      </c>
      <c r="B6053" s="0" t="s">
        <v>290</v>
      </c>
      <c r="C6053" s="0" t="s">
        <v>325</v>
      </c>
      <c r="D6053" s="0" t="n">
        <v>20180815</v>
      </c>
      <c r="E6053" s="0" t="s">
        <v>3790</v>
      </c>
      <c r="F6053" s="0" t="n">
        <v>8000</v>
      </c>
      <c r="G6053" s="0" t="n">
        <v>96.65</v>
      </c>
      <c r="H6053" s="0" t="n">
        <v>4.585717</v>
      </c>
      <c r="J6053" s="224" t="n">
        <f aca="false">ROUND(D6053/10000,0)</f>
        <v>2018</v>
      </c>
      <c r="K6053" s="224" t="n">
        <f aca="false">ROUND((D6053-J6053*10000)/100,0)</f>
        <v>8</v>
      </c>
      <c r="L6053" s="224" t="n">
        <f aca="false">D6053-J6053*10000-K6053*100</f>
        <v>15</v>
      </c>
      <c r="M6053" s="325" t="n">
        <f aca="false">DATE(J6053,K6053,L6053)</f>
        <v>43327</v>
      </c>
      <c r="N6053" s="222" t="n">
        <f aca="false">M6053+E6053</f>
        <v>43327.4034837963</v>
      </c>
      <c r="O6053" s="0" t="n">
        <v>96.65</v>
      </c>
      <c r="P6053" s="0" t="n">
        <v>4.585717</v>
      </c>
      <c r="Q6053" s="0" t="s">
        <v>290</v>
      </c>
    </row>
    <row r="6054" customFormat="false" ht="15" hidden="false" customHeight="false" outlineLevel="0" collapsed="false">
      <c r="A6054" s="0" t="s">
        <v>3461</v>
      </c>
      <c r="B6054" s="0" t="s">
        <v>290</v>
      </c>
      <c r="C6054" s="0" t="s">
        <v>325</v>
      </c>
      <c r="D6054" s="0" t="n">
        <v>20180815</v>
      </c>
      <c r="E6054" s="0" t="s">
        <v>3790</v>
      </c>
      <c r="F6054" s="0" t="n">
        <v>8000</v>
      </c>
      <c r="G6054" s="0" t="n">
        <v>96.65</v>
      </c>
      <c r="H6054" s="0" t="n">
        <v>4.585717</v>
      </c>
      <c r="J6054" s="224" t="n">
        <f aca="false">ROUND(D6054/10000,0)</f>
        <v>2018</v>
      </c>
      <c r="K6054" s="224" t="n">
        <f aca="false">ROUND((D6054-J6054*10000)/100,0)</f>
        <v>8</v>
      </c>
      <c r="L6054" s="224" t="n">
        <f aca="false">D6054-J6054*10000-K6054*100</f>
        <v>15</v>
      </c>
      <c r="M6054" s="325" t="n">
        <f aca="false">DATE(J6054,K6054,L6054)</f>
        <v>43327</v>
      </c>
      <c r="N6054" s="222" t="n">
        <f aca="false">M6054+E6054</f>
        <v>43327.4034837963</v>
      </c>
      <c r="O6054" s="0" t="n">
        <v>96.65</v>
      </c>
      <c r="P6054" s="0" t="n">
        <v>4.585717</v>
      </c>
      <c r="Q6054" s="0" t="s">
        <v>290</v>
      </c>
    </row>
    <row r="6055" customFormat="false" ht="15" hidden="false" customHeight="false" outlineLevel="0" collapsed="false">
      <c r="A6055" s="0" t="s">
        <v>3461</v>
      </c>
      <c r="B6055" s="0" t="s">
        <v>290</v>
      </c>
      <c r="C6055" s="0" t="s">
        <v>325</v>
      </c>
      <c r="D6055" s="0" t="n">
        <v>20180815</v>
      </c>
      <c r="E6055" s="0" t="s">
        <v>3791</v>
      </c>
      <c r="F6055" s="0" t="n">
        <v>77000</v>
      </c>
      <c r="G6055" s="0" t="n">
        <v>96.699218</v>
      </c>
      <c r="H6055" s="0" t="n">
        <v>4.579182</v>
      </c>
      <c r="J6055" s="224" t="n">
        <f aca="false">ROUND(D6055/10000,0)</f>
        <v>2018</v>
      </c>
      <c r="K6055" s="224" t="n">
        <f aca="false">ROUND((D6055-J6055*10000)/100,0)</f>
        <v>8</v>
      </c>
      <c r="L6055" s="224" t="n">
        <f aca="false">D6055-J6055*10000-K6055*100</f>
        <v>15</v>
      </c>
      <c r="M6055" s="325" t="n">
        <f aca="false">DATE(J6055,K6055,L6055)</f>
        <v>43327</v>
      </c>
      <c r="N6055" s="222" t="n">
        <f aca="false">M6055+E6055</f>
        <v>43327.4153472222</v>
      </c>
      <c r="O6055" s="0" t="n">
        <v>96.699218</v>
      </c>
      <c r="P6055" s="0" t="n">
        <v>4.579182</v>
      </c>
      <c r="Q6055" s="0" t="s">
        <v>290</v>
      </c>
    </row>
    <row r="6056" customFormat="false" ht="15" hidden="false" customHeight="false" outlineLevel="0" collapsed="false">
      <c r="A6056" s="0" t="s">
        <v>3461</v>
      </c>
      <c r="B6056" s="0" t="s">
        <v>290</v>
      </c>
      <c r="C6056" s="0" t="s">
        <v>325</v>
      </c>
      <c r="D6056" s="0" t="n">
        <v>20180815</v>
      </c>
      <c r="E6056" s="0" t="s">
        <v>784</v>
      </c>
      <c r="F6056" s="0" t="n">
        <v>10000</v>
      </c>
      <c r="G6056" s="0" t="n">
        <v>96.824</v>
      </c>
      <c r="H6056" s="0" t="n">
        <v>4.56263</v>
      </c>
      <c r="J6056" s="224" t="n">
        <f aca="false">ROUND(D6056/10000,0)</f>
        <v>2018</v>
      </c>
      <c r="K6056" s="224" t="n">
        <f aca="false">ROUND((D6056-J6056*10000)/100,0)</f>
        <v>8</v>
      </c>
      <c r="L6056" s="224" t="n">
        <f aca="false">D6056-J6056*10000-K6056*100</f>
        <v>15</v>
      </c>
      <c r="M6056" s="325" t="n">
        <f aca="false">DATE(J6056,K6056,L6056)</f>
        <v>43327</v>
      </c>
      <c r="N6056" s="222" t="n">
        <f aca="false">M6056+E6056</f>
        <v>43327.4486342593</v>
      </c>
      <c r="O6056" s="0" t="n">
        <v>96.824</v>
      </c>
      <c r="P6056" s="0" t="n">
        <v>4.56263</v>
      </c>
      <c r="Q6056" s="0" t="s">
        <v>290</v>
      </c>
    </row>
    <row r="6057" customFormat="false" ht="15" hidden="false" customHeight="false" outlineLevel="0" collapsed="false">
      <c r="A6057" s="0" t="s">
        <v>3461</v>
      </c>
      <c r="B6057" s="0" t="s">
        <v>290</v>
      </c>
      <c r="C6057" s="0" t="s">
        <v>325</v>
      </c>
      <c r="D6057" s="0" t="n">
        <v>20180815</v>
      </c>
      <c r="E6057" s="0" t="s">
        <v>784</v>
      </c>
      <c r="F6057" s="0" t="n">
        <v>10000</v>
      </c>
      <c r="G6057" s="0" t="n">
        <v>96.824</v>
      </c>
      <c r="H6057" s="0" t="n">
        <v>4.56263</v>
      </c>
      <c r="J6057" s="224" t="n">
        <f aca="false">ROUND(D6057/10000,0)</f>
        <v>2018</v>
      </c>
      <c r="K6057" s="224" t="n">
        <f aca="false">ROUND((D6057-J6057*10000)/100,0)</f>
        <v>8</v>
      </c>
      <c r="L6057" s="224" t="n">
        <f aca="false">D6057-J6057*10000-K6057*100</f>
        <v>15</v>
      </c>
      <c r="M6057" s="325" t="n">
        <f aca="false">DATE(J6057,K6057,L6057)</f>
        <v>43327</v>
      </c>
      <c r="N6057" s="222" t="n">
        <f aca="false">M6057+E6057</f>
        <v>43327.4486342593</v>
      </c>
      <c r="O6057" s="0" t="n">
        <v>96.824</v>
      </c>
      <c r="P6057" s="0" t="n">
        <v>4.56263</v>
      </c>
      <c r="Q6057" s="0" t="s">
        <v>290</v>
      </c>
    </row>
    <row r="6058" customFormat="false" ht="15" hidden="false" customHeight="false" outlineLevel="0" collapsed="false">
      <c r="A6058" s="0" t="s">
        <v>3461</v>
      </c>
      <c r="B6058" s="0" t="s">
        <v>290</v>
      </c>
      <c r="C6058" s="0" t="s">
        <v>325</v>
      </c>
      <c r="D6058" s="0" t="n">
        <v>20180815</v>
      </c>
      <c r="E6058" s="0" t="s">
        <v>3792</v>
      </c>
      <c r="F6058" s="0" t="n">
        <v>10000</v>
      </c>
      <c r="G6058" s="0" t="n">
        <v>96.81</v>
      </c>
      <c r="H6058" s="0" t="n">
        <v>4.564486</v>
      </c>
      <c r="J6058" s="224" t="n">
        <f aca="false">ROUND(D6058/10000,0)</f>
        <v>2018</v>
      </c>
      <c r="K6058" s="224" t="n">
        <f aca="false">ROUND((D6058-J6058*10000)/100,0)</f>
        <v>8</v>
      </c>
      <c r="L6058" s="224" t="n">
        <f aca="false">D6058-J6058*10000-K6058*100</f>
        <v>15</v>
      </c>
      <c r="M6058" s="325" t="n">
        <f aca="false">DATE(J6058,K6058,L6058)</f>
        <v>43327</v>
      </c>
      <c r="N6058" s="222" t="n">
        <f aca="false">M6058+E6058</f>
        <v>43327.449525463</v>
      </c>
      <c r="O6058" s="0" t="n">
        <v>96.81</v>
      </c>
      <c r="P6058" s="0" t="n">
        <v>4.564486</v>
      </c>
      <c r="Q6058" s="0" t="s">
        <v>290</v>
      </c>
    </row>
    <row r="6059" customFormat="false" ht="15" hidden="false" customHeight="false" outlineLevel="0" collapsed="false">
      <c r="A6059" s="0" t="s">
        <v>3461</v>
      </c>
      <c r="B6059" s="0" t="s">
        <v>290</v>
      </c>
      <c r="C6059" s="0" t="s">
        <v>325</v>
      </c>
      <c r="D6059" s="0" t="n">
        <v>20180815</v>
      </c>
      <c r="E6059" s="0" t="s">
        <v>3792</v>
      </c>
      <c r="F6059" s="0" t="n">
        <v>10000</v>
      </c>
      <c r="G6059" s="0" t="n">
        <v>96.81</v>
      </c>
      <c r="H6059" s="0" t="n">
        <v>4.564486</v>
      </c>
      <c r="J6059" s="224" t="n">
        <f aca="false">ROUND(D6059/10000,0)</f>
        <v>2018</v>
      </c>
      <c r="K6059" s="224" t="n">
        <f aca="false">ROUND((D6059-J6059*10000)/100,0)</f>
        <v>8</v>
      </c>
      <c r="L6059" s="224" t="n">
        <f aca="false">D6059-J6059*10000-K6059*100</f>
        <v>15</v>
      </c>
      <c r="M6059" s="325" t="n">
        <f aca="false">DATE(J6059,K6059,L6059)</f>
        <v>43327</v>
      </c>
      <c r="N6059" s="222" t="n">
        <f aca="false">M6059+E6059</f>
        <v>43327.449525463</v>
      </c>
      <c r="O6059" s="0" t="n">
        <v>96.81</v>
      </c>
      <c r="P6059" s="0" t="n">
        <v>4.564486</v>
      </c>
      <c r="Q6059" s="0" t="s">
        <v>290</v>
      </c>
    </row>
    <row r="6060" customFormat="false" ht="15" hidden="false" customHeight="false" outlineLevel="0" collapsed="false">
      <c r="A6060" s="0" t="s">
        <v>3461</v>
      </c>
      <c r="B6060" s="0" t="s">
        <v>290</v>
      </c>
      <c r="C6060" s="0" t="s">
        <v>325</v>
      </c>
      <c r="D6060" s="0" t="n">
        <v>20180815</v>
      </c>
      <c r="E6060" s="0" t="s">
        <v>3793</v>
      </c>
      <c r="F6060" s="0" t="n">
        <v>35000</v>
      </c>
      <c r="G6060" s="0" t="n">
        <v>96.699</v>
      </c>
      <c r="H6060" s="0" t="n">
        <v>4.579211</v>
      </c>
      <c r="J6060" s="224" t="n">
        <f aca="false">ROUND(D6060/10000,0)</f>
        <v>2018</v>
      </c>
      <c r="K6060" s="224" t="n">
        <f aca="false">ROUND((D6060-J6060*10000)/100,0)</f>
        <v>8</v>
      </c>
      <c r="L6060" s="224" t="n">
        <f aca="false">D6060-J6060*10000-K6060*100</f>
        <v>15</v>
      </c>
      <c r="M6060" s="325" t="n">
        <f aca="false">DATE(J6060,K6060,L6060)</f>
        <v>43327</v>
      </c>
      <c r="N6060" s="222" t="n">
        <f aca="false">M6060+E6060</f>
        <v>43327.5218865741</v>
      </c>
      <c r="O6060" s="0" t="n">
        <v>96.699</v>
      </c>
      <c r="P6060" s="0" t="n">
        <v>4.579211</v>
      </c>
      <c r="Q6060" s="0" t="s">
        <v>290</v>
      </c>
    </row>
    <row r="6061" customFormat="false" ht="15" hidden="false" customHeight="false" outlineLevel="0" collapsed="false">
      <c r="A6061" s="0" t="s">
        <v>3461</v>
      </c>
      <c r="B6061" s="0" t="s">
        <v>290</v>
      </c>
      <c r="C6061" s="0" t="s">
        <v>325</v>
      </c>
      <c r="D6061" s="0" t="n">
        <v>20180815</v>
      </c>
      <c r="E6061" s="0" t="s">
        <v>3793</v>
      </c>
      <c r="F6061" s="0" t="n">
        <v>35000</v>
      </c>
      <c r="G6061" s="0" t="n">
        <v>96.699</v>
      </c>
      <c r="H6061" s="0" t="n">
        <v>4.579211</v>
      </c>
      <c r="J6061" s="224" t="n">
        <f aca="false">ROUND(D6061/10000,0)</f>
        <v>2018</v>
      </c>
      <c r="K6061" s="224" t="n">
        <f aca="false">ROUND((D6061-J6061*10000)/100,0)</f>
        <v>8</v>
      </c>
      <c r="L6061" s="224" t="n">
        <f aca="false">D6061-J6061*10000-K6061*100</f>
        <v>15</v>
      </c>
      <c r="M6061" s="325" t="n">
        <f aca="false">DATE(J6061,K6061,L6061)</f>
        <v>43327</v>
      </c>
      <c r="N6061" s="222" t="n">
        <f aca="false">M6061+E6061</f>
        <v>43327.5218865741</v>
      </c>
      <c r="O6061" s="0" t="n">
        <v>96.699</v>
      </c>
      <c r="P6061" s="0" t="n">
        <v>4.579211</v>
      </c>
      <c r="Q6061" s="0" t="s">
        <v>290</v>
      </c>
    </row>
    <row r="6062" customFormat="false" ht="15" hidden="false" customHeight="false" outlineLevel="0" collapsed="false">
      <c r="A6062" s="0" t="s">
        <v>3461</v>
      </c>
      <c r="B6062" s="0" t="s">
        <v>290</v>
      </c>
      <c r="C6062" s="0" t="s">
        <v>325</v>
      </c>
      <c r="D6062" s="0" t="n">
        <v>20180815</v>
      </c>
      <c r="E6062" s="0" t="s">
        <v>3794</v>
      </c>
      <c r="F6062" s="0" t="n">
        <v>10000</v>
      </c>
      <c r="G6062" s="0" t="n">
        <v>96.727</v>
      </c>
      <c r="H6062" s="0" t="n">
        <v>4.575494</v>
      </c>
      <c r="J6062" s="224" t="n">
        <f aca="false">ROUND(D6062/10000,0)</f>
        <v>2018</v>
      </c>
      <c r="K6062" s="224" t="n">
        <f aca="false">ROUND((D6062-J6062*10000)/100,0)</f>
        <v>8</v>
      </c>
      <c r="L6062" s="224" t="n">
        <f aca="false">D6062-J6062*10000-K6062*100</f>
        <v>15</v>
      </c>
      <c r="M6062" s="325" t="n">
        <f aca="false">DATE(J6062,K6062,L6062)</f>
        <v>43327</v>
      </c>
      <c r="N6062" s="222" t="n">
        <f aca="false">M6062+E6062</f>
        <v>43327.5401041667</v>
      </c>
      <c r="O6062" s="0" t="n">
        <v>96.727</v>
      </c>
      <c r="P6062" s="0" t="n">
        <v>4.575494</v>
      </c>
      <c r="Q6062" s="0" t="s">
        <v>290</v>
      </c>
    </row>
    <row r="6063" customFormat="false" ht="15" hidden="false" customHeight="false" outlineLevel="0" collapsed="false">
      <c r="A6063" s="0" t="s">
        <v>3461</v>
      </c>
      <c r="B6063" s="0" t="s">
        <v>290</v>
      </c>
      <c r="C6063" s="0" t="s">
        <v>325</v>
      </c>
      <c r="D6063" s="0" t="n">
        <v>20180815</v>
      </c>
      <c r="E6063" s="0" t="s">
        <v>3794</v>
      </c>
      <c r="F6063" s="0" t="n">
        <v>10000</v>
      </c>
      <c r="G6063" s="0" t="n">
        <v>96.727</v>
      </c>
      <c r="H6063" s="0" t="n">
        <v>4.575494</v>
      </c>
      <c r="J6063" s="224" t="n">
        <f aca="false">ROUND(D6063/10000,0)</f>
        <v>2018</v>
      </c>
      <c r="K6063" s="224" t="n">
        <f aca="false">ROUND((D6063-J6063*10000)/100,0)</f>
        <v>8</v>
      </c>
      <c r="L6063" s="224" t="n">
        <f aca="false">D6063-J6063*10000-K6063*100</f>
        <v>15</v>
      </c>
      <c r="M6063" s="325" t="n">
        <f aca="false">DATE(J6063,K6063,L6063)</f>
        <v>43327</v>
      </c>
      <c r="N6063" s="222" t="n">
        <f aca="false">M6063+E6063</f>
        <v>43327.5401041667</v>
      </c>
      <c r="O6063" s="0" t="n">
        <v>96.727</v>
      </c>
      <c r="P6063" s="0" t="n">
        <v>4.575494</v>
      </c>
      <c r="Q6063" s="0" t="s">
        <v>290</v>
      </c>
    </row>
    <row r="6064" customFormat="false" ht="15" hidden="false" customHeight="false" outlineLevel="0" collapsed="false">
      <c r="A6064" s="0" t="s">
        <v>3461</v>
      </c>
      <c r="B6064" s="0" t="s">
        <v>290</v>
      </c>
      <c r="C6064" s="0" t="s">
        <v>325</v>
      </c>
      <c r="D6064" s="0" t="n">
        <v>20180815</v>
      </c>
      <c r="E6064" s="0" t="s">
        <v>3795</v>
      </c>
      <c r="F6064" s="0" t="n">
        <v>10000</v>
      </c>
      <c r="G6064" s="0" t="n">
        <v>96.755</v>
      </c>
      <c r="H6064" s="0" t="n">
        <v>4.571779</v>
      </c>
      <c r="J6064" s="224" t="n">
        <f aca="false">ROUND(D6064/10000,0)</f>
        <v>2018</v>
      </c>
      <c r="K6064" s="224" t="n">
        <f aca="false">ROUND((D6064-J6064*10000)/100,0)</f>
        <v>8</v>
      </c>
      <c r="L6064" s="224" t="n">
        <f aca="false">D6064-J6064*10000-K6064*100</f>
        <v>15</v>
      </c>
      <c r="M6064" s="325" t="n">
        <f aca="false">DATE(J6064,K6064,L6064)</f>
        <v>43327</v>
      </c>
      <c r="N6064" s="222" t="n">
        <f aca="false">M6064+E6064</f>
        <v>43327.578275463</v>
      </c>
      <c r="O6064" s="0" t="n">
        <v>96.755</v>
      </c>
      <c r="P6064" s="0" t="n">
        <v>4.571779</v>
      </c>
      <c r="Q6064" s="0" t="s">
        <v>290</v>
      </c>
    </row>
    <row r="6065" customFormat="false" ht="15" hidden="false" customHeight="false" outlineLevel="0" collapsed="false">
      <c r="A6065" s="0" t="s">
        <v>3461</v>
      </c>
      <c r="B6065" s="0" t="s">
        <v>290</v>
      </c>
      <c r="C6065" s="0" t="s">
        <v>325</v>
      </c>
      <c r="D6065" s="0" t="n">
        <v>20180815</v>
      </c>
      <c r="E6065" s="0" t="s">
        <v>3795</v>
      </c>
      <c r="F6065" s="0" t="n">
        <v>10000</v>
      </c>
      <c r="G6065" s="0" t="n">
        <v>96.755</v>
      </c>
      <c r="H6065" s="0" t="n">
        <v>4.571779</v>
      </c>
      <c r="J6065" s="224" t="n">
        <f aca="false">ROUND(D6065/10000,0)</f>
        <v>2018</v>
      </c>
      <c r="K6065" s="224" t="n">
        <f aca="false">ROUND((D6065-J6065*10000)/100,0)</f>
        <v>8</v>
      </c>
      <c r="L6065" s="224" t="n">
        <f aca="false">D6065-J6065*10000-K6065*100</f>
        <v>15</v>
      </c>
      <c r="M6065" s="325" t="n">
        <f aca="false">DATE(J6065,K6065,L6065)</f>
        <v>43327</v>
      </c>
      <c r="N6065" s="222" t="n">
        <f aca="false">M6065+E6065</f>
        <v>43327.578275463</v>
      </c>
      <c r="O6065" s="0" t="n">
        <v>96.755</v>
      </c>
      <c r="P6065" s="0" t="n">
        <v>4.571779</v>
      </c>
      <c r="Q6065" s="0" t="s">
        <v>290</v>
      </c>
    </row>
    <row r="6066" customFormat="false" ht="15" hidden="false" customHeight="false" outlineLevel="0" collapsed="false">
      <c r="A6066" s="0" t="s">
        <v>3461</v>
      </c>
      <c r="B6066" s="0" t="s">
        <v>290</v>
      </c>
      <c r="C6066" s="0" t="s">
        <v>325</v>
      </c>
      <c r="D6066" s="0" t="n">
        <v>20180815</v>
      </c>
      <c r="E6066" s="0" t="s">
        <v>3796</v>
      </c>
      <c r="F6066" s="0" t="n">
        <v>10000</v>
      </c>
      <c r="G6066" s="0" t="n">
        <v>98.268</v>
      </c>
      <c r="H6066" s="0" t="n">
        <v>4.372906</v>
      </c>
      <c r="J6066" s="224" t="n">
        <f aca="false">ROUND(D6066/10000,0)</f>
        <v>2018</v>
      </c>
      <c r="K6066" s="224" t="n">
        <f aca="false">ROUND((D6066-J6066*10000)/100,0)</f>
        <v>8</v>
      </c>
      <c r="L6066" s="224" t="n">
        <f aca="false">D6066-J6066*10000-K6066*100</f>
        <v>15</v>
      </c>
      <c r="M6066" s="325" t="n">
        <f aca="false">DATE(J6066,K6066,L6066)</f>
        <v>43327</v>
      </c>
      <c r="N6066" s="222" t="n">
        <f aca="false">M6066+E6066</f>
        <v>43327.5942013889</v>
      </c>
      <c r="O6066" s="0" t="n">
        <v>98.268</v>
      </c>
      <c r="P6066" s="0" t="n">
        <v>4.372906</v>
      </c>
      <c r="Q6066" s="0" t="s">
        <v>290</v>
      </c>
    </row>
    <row r="6067" customFormat="false" ht="15" hidden="false" customHeight="false" outlineLevel="0" collapsed="false">
      <c r="A6067" s="0" t="s">
        <v>3461</v>
      </c>
      <c r="B6067" s="0" t="s">
        <v>290</v>
      </c>
      <c r="C6067" s="0" t="s">
        <v>325</v>
      </c>
      <c r="D6067" s="0" t="n">
        <v>20180815</v>
      </c>
      <c r="E6067" s="0" t="s">
        <v>3797</v>
      </c>
      <c r="F6067" s="0" t="n">
        <v>10000</v>
      </c>
      <c r="G6067" s="0" t="n">
        <v>98.26</v>
      </c>
      <c r="H6067" s="0" t="n">
        <v>4.373948</v>
      </c>
      <c r="J6067" s="224" t="n">
        <f aca="false">ROUND(D6067/10000,0)</f>
        <v>2018</v>
      </c>
      <c r="K6067" s="224" t="n">
        <f aca="false">ROUND((D6067-J6067*10000)/100,0)</f>
        <v>8</v>
      </c>
      <c r="L6067" s="224" t="n">
        <f aca="false">D6067-J6067*10000-K6067*100</f>
        <v>15</v>
      </c>
      <c r="M6067" s="325" t="n">
        <f aca="false">DATE(J6067,K6067,L6067)</f>
        <v>43327</v>
      </c>
      <c r="N6067" s="222" t="n">
        <f aca="false">M6067+E6067</f>
        <v>43327.5949537037</v>
      </c>
      <c r="O6067" s="0" t="n">
        <v>98.26</v>
      </c>
      <c r="P6067" s="0" t="n">
        <v>4.373948</v>
      </c>
      <c r="Q6067" s="0" t="s">
        <v>290</v>
      </c>
    </row>
    <row r="6068" customFormat="false" ht="15" hidden="false" customHeight="false" outlineLevel="0" collapsed="false">
      <c r="A6068" s="0" t="s">
        <v>3461</v>
      </c>
      <c r="B6068" s="0" t="s">
        <v>290</v>
      </c>
      <c r="C6068" s="0" t="s">
        <v>325</v>
      </c>
      <c r="D6068" s="0" t="n">
        <v>20180815</v>
      </c>
      <c r="E6068" s="0" t="s">
        <v>3798</v>
      </c>
      <c r="F6068" s="0" t="n">
        <v>15000</v>
      </c>
      <c r="G6068" s="0" t="n">
        <v>96.796</v>
      </c>
      <c r="H6068" s="0" t="n">
        <v>4.566342</v>
      </c>
      <c r="J6068" s="224" t="n">
        <f aca="false">ROUND(D6068/10000,0)</f>
        <v>2018</v>
      </c>
      <c r="K6068" s="224" t="n">
        <f aca="false">ROUND((D6068-J6068*10000)/100,0)</f>
        <v>8</v>
      </c>
      <c r="L6068" s="224" t="n">
        <f aca="false">D6068-J6068*10000-K6068*100</f>
        <v>15</v>
      </c>
      <c r="M6068" s="325" t="n">
        <f aca="false">DATE(J6068,K6068,L6068)</f>
        <v>43327</v>
      </c>
      <c r="N6068" s="222" t="n">
        <f aca="false">M6068+E6068</f>
        <v>43327.6115162037</v>
      </c>
      <c r="O6068" s="0" t="n">
        <v>96.796</v>
      </c>
      <c r="P6068" s="0" t="n">
        <v>4.566342</v>
      </c>
      <c r="Q6068" s="0" t="s">
        <v>290</v>
      </c>
    </row>
    <row r="6069" customFormat="false" ht="15" hidden="false" customHeight="false" outlineLevel="0" collapsed="false">
      <c r="A6069" s="0" t="s">
        <v>3461</v>
      </c>
      <c r="B6069" s="0" t="s">
        <v>290</v>
      </c>
      <c r="C6069" s="0" t="s">
        <v>325</v>
      </c>
      <c r="D6069" s="0" t="n">
        <v>20180815</v>
      </c>
      <c r="E6069" s="0" t="s">
        <v>3798</v>
      </c>
      <c r="F6069" s="0" t="n">
        <v>15000</v>
      </c>
      <c r="G6069" s="0" t="n">
        <v>96.796</v>
      </c>
      <c r="H6069" s="0" t="n">
        <v>4.566342</v>
      </c>
      <c r="J6069" s="224" t="n">
        <f aca="false">ROUND(D6069/10000,0)</f>
        <v>2018</v>
      </c>
      <c r="K6069" s="224" t="n">
        <f aca="false">ROUND((D6069-J6069*10000)/100,0)</f>
        <v>8</v>
      </c>
      <c r="L6069" s="224" t="n">
        <f aca="false">D6069-J6069*10000-K6069*100</f>
        <v>15</v>
      </c>
      <c r="M6069" s="325" t="n">
        <f aca="false">DATE(J6069,K6069,L6069)</f>
        <v>43327</v>
      </c>
      <c r="N6069" s="222" t="n">
        <f aca="false">M6069+E6069</f>
        <v>43327.6115162037</v>
      </c>
      <c r="O6069" s="0" t="n">
        <v>96.796</v>
      </c>
      <c r="P6069" s="0" t="n">
        <v>4.566342</v>
      </c>
      <c r="Q6069" s="0" t="s">
        <v>290</v>
      </c>
    </row>
    <row r="6070" customFormat="false" ht="15" hidden="false" customHeight="false" outlineLevel="0" collapsed="false">
      <c r="A6070" s="0" t="s">
        <v>3461</v>
      </c>
      <c r="B6070" s="0" t="s">
        <v>290</v>
      </c>
      <c r="C6070" s="0" t="s">
        <v>325</v>
      </c>
      <c r="D6070" s="0" t="n">
        <v>20180816</v>
      </c>
      <c r="E6070" s="0" t="s">
        <v>3799</v>
      </c>
      <c r="F6070" s="0" t="n">
        <v>50000</v>
      </c>
      <c r="G6070" s="0" t="n">
        <v>96.674</v>
      </c>
      <c r="H6070" s="0" t="n">
        <v>4.582873</v>
      </c>
      <c r="J6070" s="224" t="n">
        <f aca="false">ROUND(D6070/10000,0)</f>
        <v>2018</v>
      </c>
      <c r="K6070" s="224" t="n">
        <f aca="false">ROUND((D6070-J6070*10000)/100,0)</f>
        <v>8</v>
      </c>
      <c r="L6070" s="224" t="n">
        <f aca="false">D6070-J6070*10000-K6070*100</f>
        <v>16</v>
      </c>
      <c r="M6070" s="325" t="n">
        <f aca="false">DATE(J6070,K6070,L6070)</f>
        <v>43328</v>
      </c>
      <c r="N6070" s="222" t="n">
        <f aca="false">M6070+E6070</f>
        <v>43328.3909490741</v>
      </c>
      <c r="O6070" s="0" t="n">
        <v>96.674</v>
      </c>
      <c r="P6070" s="0" t="n">
        <v>4.582873</v>
      </c>
      <c r="Q6070" s="0" t="s">
        <v>290</v>
      </c>
    </row>
    <row r="6071" customFormat="false" ht="15" hidden="false" customHeight="false" outlineLevel="0" collapsed="false">
      <c r="A6071" s="0" t="s">
        <v>3461</v>
      </c>
      <c r="B6071" s="0" t="s">
        <v>290</v>
      </c>
      <c r="C6071" s="0" t="s">
        <v>325</v>
      </c>
      <c r="D6071" s="0" t="n">
        <v>20180816</v>
      </c>
      <c r="E6071" s="0" t="s">
        <v>3800</v>
      </c>
      <c r="F6071" s="0" t="n">
        <v>50000</v>
      </c>
      <c r="G6071" s="0" t="n">
        <v>96.674</v>
      </c>
      <c r="H6071" s="0" t="n">
        <v>4.582873</v>
      </c>
      <c r="J6071" s="224" t="n">
        <f aca="false">ROUND(D6071/10000,0)</f>
        <v>2018</v>
      </c>
      <c r="K6071" s="224" t="n">
        <f aca="false">ROUND((D6071-J6071*10000)/100,0)</f>
        <v>8</v>
      </c>
      <c r="L6071" s="224" t="n">
        <f aca="false">D6071-J6071*10000-K6071*100</f>
        <v>16</v>
      </c>
      <c r="M6071" s="325" t="n">
        <f aca="false">DATE(J6071,K6071,L6071)</f>
        <v>43328</v>
      </c>
      <c r="N6071" s="222" t="n">
        <f aca="false">M6071+E6071</f>
        <v>43328.3909606481</v>
      </c>
      <c r="O6071" s="0" t="n">
        <v>96.674</v>
      </c>
      <c r="P6071" s="0" t="n">
        <v>4.582873</v>
      </c>
      <c r="Q6071" s="0" t="s">
        <v>290</v>
      </c>
    </row>
    <row r="6072" customFormat="false" ht="15" hidden="false" customHeight="false" outlineLevel="0" collapsed="false">
      <c r="A6072" s="0" t="s">
        <v>3461</v>
      </c>
      <c r="B6072" s="0" t="s">
        <v>290</v>
      </c>
      <c r="C6072" s="0" t="s">
        <v>325</v>
      </c>
      <c r="D6072" s="0" t="n">
        <v>20180816</v>
      </c>
      <c r="E6072" s="0" t="s">
        <v>1800</v>
      </c>
      <c r="F6072" s="0" t="n">
        <v>12000</v>
      </c>
      <c r="G6072" s="0" t="n">
        <v>96.646</v>
      </c>
      <c r="H6072" s="0" t="n">
        <v>4.586594</v>
      </c>
      <c r="J6072" s="224" t="n">
        <f aca="false">ROUND(D6072/10000,0)</f>
        <v>2018</v>
      </c>
      <c r="K6072" s="224" t="n">
        <f aca="false">ROUND((D6072-J6072*10000)/100,0)</f>
        <v>8</v>
      </c>
      <c r="L6072" s="224" t="n">
        <f aca="false">D6072-J6072*10000-K6072*100</f>
        <v>16</v>
      </c>
      <c r="M6072" s="325" t="n">
        <f aca="false">DATE(J6072,K6072,L6072)</f>
        <v>43328</v>
      </c>
      <c r="N6072" s="222" t="n">
        <f aca="false">M6072+E6072</f>
        <v>43328.4146527778</v>
      </c>
      <c r="O6072" s="0" t="n">
        <v>96.646</v>
      </c>
      <c r="P6072" s="0" t="n">
        <v>4.586594</v>
      </c>
      <c r="Q6072" s="0" t="s">
        <v>290</v>
      </c>
    </row>
    <row r="6073" customFormat="false" ht="15" hidden="false" customHeight="false" outlineLevel="0" collapsed="false">
      <c r="A6073" s="0" t="s">
        <v>3461</v>
      </c>
      <c r="B6073" s="0" t="s">
        <v>290</v>
      </c>
      <c r="C6073" s="0" t="s">
        <v>325</v>
      </c>
      <c r="D6073" s="0" t="n">
        <v>20180816</v>
      </c>
      <c r="E6073" s="0" t="s">
        <v>1800</v>
      </c>
      <c r="F6073" s="0" t="n">
        <v>12000</v>
      </c>
      <c r="G6073" s="0" t="n">
        <v>96.646</v>
      </c>
      <c r="H6073" s="0" t="n">
        <v>4.586594</v>
      </c>
      <c r="J6073" s="224" t="n">
        <f aca="false">ROUND(D6073/10000,0)</f>
        <v>2018</v>
      </c>
      <c r="K6073" s="224" t="n">
        <f aca="false">ROUND((D6073-J6073*10000)/100,0)</f>
        <v>8</v>
      </c>
      <c r="L6073" s="224" t="n">
        <f aca="false">D6073-J6073*10000-K6073*100</f>
        <v>16</v>
      </c>
      <c r="M6073" s="325" t="n">
        <f aca="false">DATE(J6073,K6073,L6073)</f>
        <v>43328</v>
      </c>
      <c r="N6073" s="222" t="n">
        <f aca="false">M6073+E6073</f>
        <v>43328.4146527778</v>
      </c>
      <c r="O6073" s="0" t="n">
        <v>96.646</v>
      </c>
      <c r="P6073" s="0" t="n">
        <v>4.586594</v>
      </c>
      <c r="Q6073" s="0" t="s">
        <v>290</v>
      </c>
    </row>
    <row r="6074" customFormat="false" ht="15" hidden="false" customHeight="false" outlineLevel="0" collapsed="false">
      <c r="A6074" s="0" t="s">
        <v>3461</v>
      </c>
      <c r="B6074" s="0" t="s">
        <v>290</v>
      </c>
      <c r="C6074" s="0" t="s">
        <v>325</v>
      </c>
      <c r="D6074" s="0" t="n">
        <v>20180816</v>
      </c>
      <c r="E6074" s="0" t="s">
        <v>2628</v>
      </c>
      <c r="F6074" s="0" t="n">
        <v>3000</v>
      </c>
      <c r="G6074" s="0" t="n">
        <v>96.276</v>
      </c>
      <c r="H6074" s="0" t="n">
        <v>4.63589</v>
      </c>
      <c r="J6074" s="224" t="n">
        <f aca="false">ROUND(D6074/10000,0)</f>
        <v>2018</v>
      </c>
      <c r="K6074" s="224" t="n">
        <f aca="false">ROUND((D6074-J6074*10000)/100,0)</f>
        <v>8</v>
      </c>
      <c r="L6074" s="224" t="n">
        <f aca="false">D6074-J6074*10000-K6074*100</f>
        <v>16</v>
      </c>
      <c r="M6074" s="325" t="n">
        <f aca="false">DATE(J6074,K6074,L6074)</f>
        <v>43328</v>
      </c>
      <c r="N6074" s="222" t="n">
        <f aca="false">M6074+E6074</f>
        <v>43328.4340162037</v>
      </c>
      <c r="O6074" s="0" t="n">
        <v>96.276</v>
      </c>
      <c r="P6074" s="0" t="n">
        <v>4.63589</v>
      </c>
      <c r="Q6074" s="0" t="s">
        <v>290</v>
      </c>
    </row>
    <row r="6075" customFormat="false" ht="15" hidden="false" customHeight="false" outlineLevel="0" collapsed="false">
      <c r="A6075" s="0" t="s">
        <v>3461</v>
      </c>
      <c r="B6075" s="0" t="s">
        <v>290</v>
      </c>
      <c r="C6075" s="0" t="s">
        <v>325</v>
      </c>
      <c r="D6075" s="0" t="n">
        <v>20180816</v>
      </c>
      <c r="E6075" s="0" t="s">
        <v>2628</v>
      </c>
      <c r="F6075" s="0" t="n">
        <v>3000</v>
      </c>
      <c r="G6075" s="0" t="n">
        <v>96.289</v>
      </c>
      <c r="H6075" s="0" t="n">
        <v>4.634155</v>
      </c>
      <c r="J6075" s="224" t="n">
        <f aca="false">ROUND(D6075/10000,0)</f>
        <v>2018</v>
      </c>
      <c r="K6075" s="224" t="n">
        <f aca="false">ROUND((D6075-J6075*10000)/100,0)</f>
        <v>8</v>
      </c>
      <c r="L6075" s="224" t="n">
        <f aca="false">D6075-J6075*10000-K6075*100</f>
        <v>16</v>
      </c>
      <c r="M6075" s="325" t="n">
        <f aca="false">DATE(J6075,K6075,L6075)</f>
        <v>43328</v>
      </c>
      <c r="N6075" s="222" t="n">
        <f aca="false">M6075+E6075</f>
        <v>43328.4340162037</v>
      </c>
      <c r="O6075" s="0" t="n">
        <v>96.289</v>
      </c>
      <c r="P6075" s="0" t="n">
        <v>4.634155</v>
      </c>
      <c r="Q6075" s="0" t="s">
        <v>290</v>
      </c>
    </row>
    <row r="6076" customFormat="false" ht="15" hidden="false" customHeight="false" outlineLevel="0" collapsed="false">
      <c r="A6076" s="0" t="s">
        <v>3461</v>
      </c>
      <c r="B6076" s="0" t="s">
        <v>290</v>
      </c>
      <c r="C6076" s="0" t="s">
        <v>325</v>
      </c>
      <c r="D6076" s="0" t="n">
        <v>20180816</v>
      </c>
      <c r="E6076" s="0" t="s">
        <v>3801</v>
      </c>
      <c r="F6076" s="0" t="n">
        <v>12000</v>
      </c>
      <c r="G6076" s="0" t="n">
        <v>97.003</v>
      </c>
      <c r="H6076" s="0" t="n">
        <v>4.539242</v>
      </c>
      <c r="J6076" s="224" t="n">
        <f aca="false">ROUND(D6076/10000,0)</f>
        <v>2018</v>
      </c>
      <c r="K6076" s="224" t="n">
        <f aca="false">ROUND((D6076-J6076*10000)/100,0)</f>
        <v>8</v>
      </c>
      <c r="L6076" s="224" t="n">
        <f aca="false">D6076-J6076*10000-K6076*100</f>
        <v>16</v>
      </c>
      <c r="M6076" s="325" t="n">
        <f aca="false">DATE(J6076,K6076,L6076)</f>
        <v>43328</v>
      </c>
      <c r="N6076" s="222" t="n">
        <f aca="false">M6076+E6076</f>
        <v>43328.4480439815</v>
      </c>
      <c r="O6076" s="0" t="n">
        <v>97.003</v>
      </c>
      <c r="P6076" s="0" t="n">
        <v>4.539242</v>
      </c>
      <c r="Q6076" s="0" t="s">
        <v>290</v>
      </c>
    </row>
    <row r="6077" customFormat="false" ht="15" hidden="false" customHeight="false" outlineLevel="0" collapsed="false">
      <c r="A6077" s="0" t="s">
        <v>3461</v>
      </c>
      <c r="B6077" s="0" t="s">
        <v>290</v>
      </c>
      <c r="C6077" s="0" t="s">
        <v>325</v>
      </c>
      <c r="D6077" s="0" t="n">
        <v>20180816</v>
      </c>
      <c r="E6077" s="0" t="s">
        <v>3801</v>
      </c>
      <c r="F6077" s="0" t="n">
        <v>12000</v>
      </c>
      <c r="G6077" s="0" t="n">
        <v>97.003</v>
      </c>
      <c r="H6077" s="0" t="n">
        <v>4.539242</v>
      </c>
      <c r="J6077" s="224" t="n">
        <f aca="false">ROUND(D6077/10000,0)</f>
        <v>2018</v>
      </c>
      <c r="K6077" s="224" t="n">
        <f aca="false">ROUND((D6077-J6077*10000)/100,0)</f>
        <v>8</v>
      </c>
      <c r="L6077" s="224" t="n">
        <f aca="false">D6077-J6077*10000-K6077*100</f>
        <v>16</v>
      </c>
      <c r="M6077" s="325" t="n">
        <f aca="false">DATE(J6077,K6077,L6077)</f>
        <v>43328</v>
      </c>
      <c r="N6077" s="222" t="n">
        <f aca="false">M6077+E6077</f>
        <v>43328.4480439815</v>
      </c>
      <c r="O6077" s="0" t="n">
        <v>97.003</v>
      </c>
      <c r="P6077" s="0" t="n">
        <v>4.539242</v>
      </c>
      <c r="Q6077" s="0" t="s">
        <v>290</v>
      </c>
    </row>
    <row r="6078" customFormat="false" ht="15" hidden="false" customHeight="false" outlineLevel="0" collapsed="false">
      <c r="A6078" s="0" t="s">
        <v>3461</v>
      </c>
      <c r="B6078" s="0" t="s">
        <v>290</v>
      </c>
      <c r="C6078" s="0" t="s">
        <v>325</v>
      </c>
      <c r="D6078" s="0" t="n">
        <v>20180816</v>
      </c>
      <c r="E6078" s="0" t="s">
        <v>3802</v>
      </c>
      <c r="F6078" s="0" t="n">
        <v>7000</v>
      </c>
      <c r="G6078" s="0" t="n">
        <v>96.28</v>
      </c>
      <c r="H6078" s="0" t="n">
        <v>4.635356</v>
      </c>
      <c r="J6078" s="224" t="n">
        <f aca="false">ROUND(D6078/10000,0)</f>
        <v>2018</v>
      </c>
      <c r="K6078" s="224" t="n">
        <f aca="false">ROUND((D6078-J6078*10000)/100,0)</f>
        <v>8</v>
      </c>
      <c r="L6078" s="224" t="n">
        <f aca="false">D6078-J6078*10000-K6078*100</f>
        <v>16</v>
      </c>
      <c r="M6078" s="325" t="n">
        <f aca="false">DATE(J6078,K6078,L6078)</f>
        <v>43328</v>
      </c>
      <c r="N6078" s="222" t="n">
        <f aca="false">M6078+E6078</f>
        <v>43328.4714930556</v>
      </c>
      <c r="O6078" s="0" t="n">
        <v>96.28</v>
      </c>
      <c r="P6078" s="0" t="n">
        <v>4.635356</v>
      </c>
      <c r="Q6078" s="0" t="s">
        <v>290</v>
      </c>
    </row>
    <row r="6079" customFormat="false" ht="15" hidden="false" customHeight="false" outlineLevel="0" collapsed="false">
      <c r="A6079" s="0" t="s">
        <v>3461</v>
      </c>
      <c r="B6079" s="0" t="s">
        <v>290</v>
      </c>
      <c r="C6079" s="0" t="s">
        <v>325</v>
      </c>
      <c r="D6079" s="0" t="n">
        <v>20180816</v>
      </c>
      <c r="E6079" s="0" t="s">
        <v>3803</v>
      </c>
      <c r="F6079" s="0" t="n">
        <v>10000</v>
      </c>
      <c r="G6079" s="0" t="n">
        <v>96.6204</v>
      </c>
      <c r="H6079" s="0" t="n">
        <v>4.589998</v>
      </c>
      <c r="J6079" s="224" t="n">
        <f aca="false">ROUND(D6079/10000,0)</f>
        <v>2018</v>
      </c>
      <c r="K6079" s="224" t="n">
        <f aca="false">ROUND((D6079-J6079*10000)/100,0)</f>
        <v>8</v>
      </c>
      <c r="L6079" s="224" t="n">
        <f aca="false">D6079-J6079*10000-K6079*100</f>
        <v>16</v>
      </c>
      <c r="M6079" s="325" t="n">
        <f aca="false">DATE(J6079,K6079,L6079)</f>
        <v>43328</v>
      </c>
      <c r="N6079" s="222" t="n">
        <f aca="false">M6079+E6079</f>
        <v>43328.491712963</v>
      </c>
      <c r="O6079" s="0" t="n">
        <v>96.6204</v>
      </c>
      <c r="P6079" s="0" t="n">
        <v>4.589998</v>
      </c>
      <c r="Q6079" s="0" t="s">
        <v>290</v>
      </c>
    </row>
    <row r="6080" customFormat="false" ht="15" hidden="false" customHeight="false" outlineLevel="0" collapsed="false">
      <c r="A6080" s="0" t="s">
        <v>3461</v>
      </c>
      <c r="B6080" s="0" t="s">
        <v>290</v>
      </c>
      <c r="C6080" s="0" t="s">
        <v>325</v>
      </c>
      <c r="D6080" s="0" t="n">
        <v>20180816</v>
      </c>
      <c r="E6080" s="0" t="s">
        <v>3804</v>
      </c>
      <c r="F6080" s="0" t="n">
        <v>10000</v>
      </c>
      <c r="G6080" s="0" t="n">
        <v>96.6204</v>
      </c>
      <c r="H6080" s="0" t="n">
        <v>4.589998</v>
      </c>
      <c r="J6080" s="224" t="n">
        <f aca="false">ROUND(D6080/10000,0)</f>
        <v>2018</v>
      </c>
      <c r="K6080" s="224" t="n">
        <f aca="false">ROUND((D6080-J6080*10000)/100,0)</f>
        <v>8</v>
      </c>
      <c r="L6080" s="224" t="n">
        <f aca="false">D6080-J6080*10000-K6080*100</f>
        <v>16</v>
      </c>
      <c r="M6080" s="325" t="n">
        <f aca="false">DATE(J6080,K6080,L6080)</f>
        <v>43328</v>
      </c>
      <c r="N6080" s="222" t="n">
        <f aca="false">M6080+E6080</f>
        <v>43328.4920023148</v>
      </c>
      <c r="O6080" s="0" t="n">
        <v>96.6204</v>
      </c>
      <c r="P6080" s="0" t="n">
        <v>4.589998</v>
      </c>
      <c r="Q6080" s="0" t="s">
        <v>290</v>
      </c>
    </row>
    <row r="6081" customFormat="false" ht="15" hidden="false" customHeight="false" outlineLevel="0" collapsed="false">
      <c r="A6081" s="0" t="s">
        <v>3461</v>
      </c>
      <c r="B6081" s="0" t="s">
        <v>290</v>
      </c>
      <c r="C6081" s="0" t="s">
        <v>325</v>
      </c>
      <c r="D6081" s="0" t="n">
        <v>20180816</v>
      </c>
      <c r="E6081" s="0" t="s">
        <v>3805</v>
      </c>
      <c r="F6081" s="0" t="n">
        <v>10000</v>
      </c>
      <c r="G6081" s="0" t="n">
        <v>96.898</v>
      </c>
      <c r="H6081" s="0" t="n">
        <v>4.553148</v>
      </c>
      <c r="J6081" s="224" t="n">
        <f aca="false">ROUND(D6081/10000,0)</f>
        <v>2018</v>
      </c>
      <c r="K6081" s="224" t="n">
        <f aca="false">ROUND((D6081-J6081*10000)/100,0)</f>
        <v>8</v>
      </c>
      <c r="L6081" s="224" t="n">
        <f aca="false">D6081-J6081*10000-K6081*100</f>
        <v>16</v>
      </c>
      <c r="M6081" s="325" t="n">
        <f aca="false">DATE(J6081,K6081,L6081)</f>
        <v>43328</v>
      </c>
      <c r="N6081" s="222" t="n">
        <f aca="false">M6081+E6081</f>
        <v>43328.532662037</v>
      </c>
      <c r="O6081" s="0" t="n">
        <v>96.898</v>
      </c>
      <c r="P6081" s="0" t="n">
        <v>4.553148</v>
      </c>
      <c r="Q6081" s="0" t="s">
        <v>290</v>
      </c>
    </row>
    <row r="6082" customFormat="false" ht="15" hidden="false" customHeight="false" outlineLevel="0" collapsed="false">
      <c r="A6082" s="0" t="s">
        <v>3461</v>
      </c>
      <c r="B6082" s="0" t="s">
        <v>290</v>
      </c>
      <c r="C6082" s="0" t="s">
        <v>325</v>
      </c>
      <c r="D6082" s="0" t="n">
        <v>20180816</v>
      </c>
      <c r="E6082" s="0" t="s">
        <v>3806</v>
      </c>
      <c r="F6082" s="0" t="n">
        <v>10000</v>
      </c>
      <c r="G6082" s="0" t="n">
        <v>96.898</v>
      </c>
      <c r="H6082" s="0" t="n">
        <v>4.553148</v>
      </c>
      <c r="J6082" s="224" t="n">
        <f aca="false">ROUND(D6082/10000,0)</f>
        <v>2018</v>
      </c>
      <c r="K6082" s="224" t="n">
        <f aca="false">ROUND((D6082-J6082*10000)/100,0)</f>
        <v>8</v>
      </c>
      <c r="L6082" s="224" t="n">
        <f aca="false">D6082-J6082*10000-K6082*100</f>
        <v>16</v>
      </c>
      <c r="M6082" s="325" t="n">
        <f aca="false">DATE(J6082,K6082,L6082)</f>
        <v>43328</v>
      </c>
      <c r="N6082" s="222" t="n">
        <f aca="false">M6082+E6082</f>
        <v>43328.5326736111</v>
      </c>
      <c r="O6082" s="0" t="n">
        <v>96.898</v>
      </c>
      <c r="P6082" s="0" t="n">
        <v>4.553148</v>
      </c>
      <c r="Q6082" s="0" t="s">
        <v>290</v>
      </c>
    </row>
    <row r="6083" customFormat="false" ht="15" hidden="false" customHeight="false" outlineLevel="0" collapsed="false">
      <c r="A6083" s="0" t="s">
        <v>3461</v>
      </c>
      <c r="B6083" s="0" t="s">
        <v>290</v>
      </c>
      <c r="C6083" s="0" t="s">
        <v>325</v>
      </c>
      <c r="D6083" s="0" t="n">
        <v>20180816</v>
      </c>
      <c r="E6083" s="0" t="s">
        <v>3807</v>
      </c>
      <c r="F6083" s="0" t="n">
        <v>50000</v>
      </c>
      <c r="G6083" s="0" t="n">
        <v>97.138</v>
      </c>
      <c r="H6083" s="0" t="n">
        <v>4.521389</v>
      </c>
      <c r="J6083" s="224" t="n">
        <f aca="false">ROUND(D6083/10000,0)</f>
        <v>2018</v>
      </c>
      <c r="K6083" s="224" t="n">
        <f aca="false">ROUND((D6083-J6083*10000)/100,0)</f>
        <v>8</v>
      </c>
      <c r="L6083" s="224" t="n">
        <f aca="false">D6083-J6083*10000-K6083*100</f>
        <v>16</v>
      </c>
      <c r="M6083" s="325" t="n">
        <f aca="false">DATE(J6083,K6083,L6083)</f>
        <v>43328</v>
      </c>
      <c r="N6083" s="222" t="n">
        <f aca="false">M6083+E6083</f>
        <v>43328.5674421296</v>
      </c>
      <c r="O6083" s="0" t="n">
        <v>97.138</v>
      </c>
      <c r="P6083" s="0" t="n">
        <v>4.521389</v>
      </c>
      <c r="Q6083" s="0" t="s">
        <v>290</v>
      </c>
    </row>
    <row r="6084" customFormat="false" ht="15" hidden="false" customHeight="false" outlineLevel="0" collapsed="false">
      <c r="A6084" s="0" t="s">
        <v>3461</v>
      </c>
      <c r="B6084" s="0" t="s">
        <v>290</v>
      </c>
      <c r="C6084" s="0" t="s">
        <v>325</v>
      </c>
      <c r="D6084" s="0" t="n">
        <v>20180816</v>
      </c>
      <c r="E6084" s="0" t="s">
        <v>3807</v>
      </c>
      <c r="F6084" s="0" t="n">
        <v>50000</v>
      </c>
      <c r="G6084" s="0" t="n">
        <v>97.138</v>
      </c>
      <c r="H6084" s="0" t="n">
        <v>4.521389</v>
      </c>
      <c r="J6084" s="224" t="n">
        <f aca="false">ROUND(D6084/10000,0)</f>
        <v>2018</v>
      </c>
      <c r="K6084" s="224" t="n">
        <f aca="false">ROUND((D6084-J6084*10000)/100,0)</f>
        <v>8</v>
      </c>
      <c r="L6084" s="224" t="n">
        <f aca="false">D6084-J6084*10000-K6084*100</f>
        <v>16</v>
      </c>
      <c r="M6084" s="325" t="n">
        <f aca="false">DATE(J6084,K6084,L6084)</f>
        <v>43328</v>
      </c>
      <c r="N6084" s="222" t="n">
        <f aca="false">M6084+E6084</f>
        <v>43328.5674421296</v>
      </c>
      <c r="O6084" s="0" t="n">
        <v>97.138</v>
      </c>
      <c r="P6084" s="0" t="n">
        <v>4.521389</v>
      </c>
      <c r="Q6084" s="0" t="s">
        <v>290</v>
      </c>
    </row>
    <row r="6085" customFormat="false" ht="15" hidden="false" customHeight="false" outlineLevel="0" collapsed="false">
      <c r="A6085" s="0" t="s">
        <v>3461</v>
      </c>
      <c r="B6085" s="0" t="s">
        <v>290</v>
      </c>
      <c r="C6085" s="0" t="s">
        <v>325</v>
      </c>
      <c r="D6085" s="0" t="n">
        <v>20180816</v>
      </c>
      <c r="E6085" s="0" t="s">
        <v>3808</v>
      </c>
      <c r="F6085" s="0" t="n">
        <v>10000</v>
      </c>
      <c r="G6085" s="0" t="n">
        <v>96.979</v>
      </c>
      <c r="H6085" s="0" t="n">
        <v>4.542419</v>
      </c>
      <c r="J6085" s="224" t="n">
        <f aca="false">ROUND(D6085/10000,0)</f>
        <v>2018</v>
      </c>
      <c r="K6085" s="224" t="n">
        <f aca="false">ROUND((D6085-J6085*10000)/100,0)</f>
        <v>8</v>
      </c>
      <c r="L6085" s="224" t="n">
        <f aca="false">D6085-J6085*10000-K6085*100</f>
        <v>16</v>
      </c>
      <c r="M6085" s="325" t="n">
        <f aca="false">DATE(J6085,K6085,L6085)</f>
        <v>43328</v>
      </c>
      <c r="N6085" s="222" t="n">
        <f aca="false">M6085+E6085</f>
        <v>43328.6461342593</v>
      </c>
      <c r="O6085" s="0" t="n">
        <v>96.979</v>
      </c>
      <c r="P6085" s="0" t="n">
        <v>4.542419</v>
      </c>
      <c r="Q6085" s="0" t="s">
        <v>290</v>
      </c>
    </row>
    <row r="6086" customFormat="false" ht="15" hidden="false" customHeight="false" outlineLevel="0" collapsed="false">
      <c r="A6086" s="0" t="s">
        <v>3461</v>
      </c>
      <c r="B6086" s="0" t="s">
        <v>290</v>
      </c>
      <c r="C6086" s="0" t="s">
        <v>325</v>
      </c>
      <c r="D6086" s="0" t="n">
        <v>20180816</v>
      </c>
      <c r="E6086" s="0" t="s">
        <v>3809</v>
      </c>
      <c r="F6086" s="0" t="n">
        <v>10000</v>
      </c>
      <c r="G6086" s="0" t="n">
        <v>96.979</v>
      </c>
      <c r="H6086" s="0" t="n">
        <v>4.542419</v>
      </c>
      <c r="J6086" s="224" t="n">
        <f aca="false">ROUND(D6086/10000,0)</f>
        <v>2018</v>
      </c>
      <c r="K6086" s="224" t="n">
        <f aca="false">ROUND((D6086-J6086*10000)/100,0)</f>
        <v>8</v>
      </c>
      <c r="L6086" s="224" t="n">
        <f aca="false">D6086-J6086*10000-K6086*100</f>
        <v>16</v>
      </c>
      <c r="M6086" s="325" t="n">
        <f aca="false">DATE(J6086,K6086,L6086)</f>
        <v>43328</v>
      </c>
      <c r="N6086" s="222" t="n">
        <f aca="false">M6086+E6086</f>
        <v>43328.646400463</v>
      </c>
      <c r="O6086" s="0" t="n">
        <v>96.979</v>
      </c>
      <c r="P6086" s="0" t="n">
        <v>4.542419</v>
      </c>
      <c r="Q6086" s="0" t="s">
        <v>290</v>
      </c>
    </row>
    <row r="6087" customFormat="false" ht="15" hidden="false" customHeight="false" outlineLevel="0" collapsed="false">
      <c r="A6087" s="0" t="s">
        <v>3461</v>
      </c>
      <c r="B6087" s="0" t="s">
        <v>290</v>
      </c>
      <c r="C6087" s="0" t="s">
        <v>325</v>
      </c>
      <c r="D6087" s="0" t="n">
        <v>20180817</v>
      </c>
      <c r="E6087" s="0" t="s">
        <v>3423</v>
      </c>
      <c r="F6087" s="0" t="n">
        <v>35000</v>
      </c>
      <c r="G6087" s="0" t="n">
        <v>96.734</v>
      </c>
      <c r="H6087" s="0" t="n">
        <v>4.575016</v>
      </c>
      <c r="J6087" s="224" t="n">
        <f aca="false">ROUND(D6087/10000,0)</f>
        <v>2018</v>
      </c>
      <c r="K6087" s="224" t="n">
        <f aca="false">ROUND((D6087-J6087*10000)/100,0)</f>
        <v>8</v>
      </c>
      <c r="L6087" s="224" t="n">
        <f aca="false">D6087-J6087*10000-K6087*100</f>
        <v>17</v>
      </c>
      <c r="M6087" s="325" t="n">
        <f aca="false">DATE(J6087,K6087,L6087)</f>
        <v>43329</v>
      </c>
      <c r="N6087" s="222" t="n">
        <f aca="false">M6087+E6087</f>
        <v>43329.3823032407</v>
      </c>
      <c r="O6087" s="0" t="n">
        <v>96.734</v>
      </c>
      <c r="P6087" s="0" t="n">
        <v>4.575016</v>
      </c>
      <c r="Q6087" s="0" t="s">
        <v>290</v>
      </c>
    </row>
    <row r="6088" customFormat="false" ht="15" hidden="false" customHeight="false" outlineLevel="0" collapsed="false">
      <c r="A6088" s="0" t="s">
        <v>3461</v>
      </c>
      <c r="B6088" s="0" t="s">
        <v>290</v>
      </c>
      <c r="C6088" s="0" t="s">
        <v>325</v>
      </c>
      <c r="D6088" s="0" t="n">
        <v>20180817</v>
      </c>
      <c r="E6088" s="0" t="s">
        <v>3810</v>
      </c>
      <c r="F6088" s="0" t="n">
        <v>30000</v>
      </c>
      <c r="G6088" s="0" t="n">
        <v>97.006</v>
      </c>
      <c r="H6088" s="0" t="n">
        <v>4.538949</v>
      </c>
      <c r="J6088" s="224" t="n">
        <f aca="false">ROUND(D6088/10000,0)</f>
        <v>2018</v>
      </c>
      <c r="K6088" s="224" t="n">
        <f aca="false">ROUND((D6088-J6088*10000)/100,0)</f>
        <v>8</v>
      </c>
      <c r="L6088" s="224" t="n">
        <f aca="false">D6088-J6088*10000-K6088*100</f>
        <v>17</v>
      </c>
      <c r="M6088" s="325" t="n">
        <f aca="false">DATE(J6088,K6088,L6088)</f>
        <v>43329</v>
      </c>
      <c r="N6088" s="222" t="n">
        <f aca="false">M6088+E6088</f>
        <v>43329.3844675926</v>
      </c>
      <c r="O6088" s="0" t="n">
        <v>97.006</v>
      </c>
      <c r="P6088" s="0" t="n">
        <v>4.538949</v>
      </c>
      <c r="Q6088" s="0" t="s">
        <v>290</v>
      </c>
    </row>
    <row r="6089" customFormat="false" ht="15" hidden="false" customHeight="false" outlineLevel="0" collapsed="false">
      <c r="A6089" s="0" t="s">
        <v>3461</v>
      </c>
      <c r="B6089" s="0" t="s">
        <v>290</v>
      </c>
      <c r="C6089" s="0" t="s">
        <v>325</v>
      </c>
      <c r="D6089" s="0" t="n">
        <v>20180817</v>
      </c>
      <c r="E6089" s="0" t="s">
        <v>3810</v>
      </c>
      <c r="F6089" s="0" t="n">
        <v>30000</v>
      </c>
      <c r="G6089" s="0" t="n">
        <v>97.006</v>
      </c>
      <c r="H6089" s="0" t="n">
        <v>4.538949</v>
      </c>
      <c r="J6089" s="224" t="n">
        <f aca="false">ROUND(D6089/10000,0)</f>
        <v>2018</v>
      </c>
      <c r="K6089" s="224" t="n">
        <f aca="false">ROUND((D6089-J6089*10000)/100,0)</f>
        <v>8</v>
      </c>
      <c r="L6089" s="224" t="n">
        <f aca="false">D6089-J6089*10000-K6089*100</f>
        <v>17</v>
      </c>
      <c r="M6089" s="325" t="n">
        <f aca="false">DATE(J6089,K6089,L6089)</f>
        <v>43329</v>
      </c>
      <c r="N6089" s="222" t="n">
        <f aca="false">M6089+E6089</f>
        <v>43329.3844675926</v>
      </c>
      <c r="O6089" s="0" t="n">
        <v>97.006</v>
      </c>
      <c r="P6089" s="0" t="n">
        <v>4.538949</v>
      </c>
      <c r="Q6089" s="0" t="s">
        <v>290</v>
      </c>
    </row>
    <row r="6090" customFormat="false" ht="15" hidden="false" customHeight="false" outlineLevel="0" collapsed="false">
      <c r="A6090" s="0" t="s">
        <v>3461</v>
      </c>
      <c r="B6090" s="0" t="s">
        <v>290</v>
      </c>
      <c r="C6090" s="0" t="s">
        <v>325</v>
      </c>
      <c r="D6090" s="0" t="n">
        <v>20180817</v>
      </c>
      <c r="E6090" s="0" t="s">
        <v>3810</v>
      </c>
      <c r="F6090" s="0" t="n">
        <v>30000</v>
      </c>
      <c r="G6090" s="0" t="n">
        <v>96.926</v>
      </c>
      <c r="H6090" s="0" t="n">
        <v>4.549544</v>
      </c>
      <c r="J6090" s="224" t="n">
        <f aca="false">ROUND(D6090/10000,0)</f>
        <v>2018</v>
      </c>
      <c r="K6090" s="224" t="n">
        <f aca="false">ROUND((D6090-J6090*10000)/100,0)</f>
        <v>8</v>
      </c>
      <c r="L6090" s="224" t="n">
        <f aca="false">D6090-J6090*10000-K6090*100</f>
        <v>17</v>
      </c>
      <c r="M6090" s="325" t="n">
        <f aca="false">DATE(J6090,K6090,L6090)</f>
        <v>43329</v>
      </c>
      <c r="N6090" s="222" t="n">
        <f aca="false">M6090+E6090</f>
        <v>43329.3844675926</v>
      </c>
      <c r="O6090" s="0" t="n">
        <v>96.926</v>
      </c>
      <c r="P6090" s="0" t="n">
        <v>4.549544</v>
      </c>
      <c r="Q6090" s="0" t="s">
        <v>290</v>
      </c>
    </row>
    <row r="6091" customFormat="false" ht="15" hidden="false" customHeight="false" outlineLevel="0" collapsed="false">
      <c r="A6091" s="0" t="s">
        <v>3461</v>
      </c>
      <c r="B6091" s="0" t="s">
        <v>290</v>
      </c>
      <c r="C6091" s="0" t="s">
        <v>325</v>
      </c>
      <c r="D6091" s="0" t="n">
        <v>20180817</v>
      </c>
      <c r="E6091" s="0" t="s">
        <v>2519</v>
      </c>
      <c r="F6091" s="0" t="n">
        <v>47000</v>
      </c>
      <c r="G6091" s="0" t="n">
        <v>96.704</v>
      </c>
      <c r="H6091" s="0" t="n">
        <v>4.579001</v>
      </c>
      <c r="J6091" s="224" t="n">
        <f aca="false">ROUND(D6091/10000,0)</f>
        <v>2018</v>
      </c>
      <c r="K6091" s="224" t="n">
        <f aca="false">ROUND((D6091-J6091*10000)/100,0)</f>
        <v>8</v>
      </c>
      <c r="L6091" s="224" t="n">
        <f aca="false">D6091-J6091*10000-K6091*100</f>
        <v>17</v>
      </c>
      <c r="M6091" s="325" t="n">
        <f aca="false">DATE(J6091,K6091,L6091)</f>
        <v>43329</v>
      </c>
      <c r="N6091" s="222" t="n">
        <f aca="false">M6091+E6091</f>
        <v>43329.4116550926</v>
      </c>
      <c r="O6091" s="0" t="n">
        <v>96.704</v>
      </c>
      <c r="P6091" s="0" t="n">
        <v>4.579001</v>
      </c>
      <c r="Q6091" s="0" t="s">
        <v>290</v>
      </c>
    </row>
    <row r="6092" customFormat="false" ht="15" hidden="false" customHeight="false" outlineLevel="0" collapsed="false">
      <c r="A6092" s="0" t="s">
        <v>3461</v>
      </c>
      <c r="B6092" s="0" t="s">
        <v>290</v>
      </c>
      <c r="C6092" s="0" t="s">
        <v>325</v>
      </c>
      <c r="D6092" s="0" t="n">
        <v>20180817</v>
      </c>
      <c r="E6092" s="0" t="s">
        <v>2519</v>
      </c>
      <c r="F6092" s="0" t="n">
        <v>47000</v>
      </c>
      <c r="G6092" s="0" t="n">
        <v>96.704</v>
      </c>
      <c r="H6092" s="0" t="n">
        <v>4.579001</v>
      </c>
      <c r="J6092" s="224" t="n">
        <f aca="false">ROUND(D6092/10000,0)</f>
        <v>2018</v>
      </c>
      <c r="K6092" s="224" t="n">
        <f aca="false">ROUND((D6092-J6092*10000)/100,0)</f>
        <v>8</v>
      </c>
      <c r="L6092" s="224" t="n">
        <f aca="false">D6092-J6092*10000-K6092*100</f>
        <v>17</v>
      </c>
      <c r="M6092" s="325" t="n">
        <f aca="false">DATE(J6092,K6092,L6092)</f>
        <v>43329</v>
      </c>
      <c r="N6092" s="222" t="n">
        <f aca="false">M6092+E6092</f>
        <v>43329.4116550926</v>
      </c>
      <c r="O6092" s="0" t="n">
        <v>96.704</v>
      </c>
      <c r="P6092" s="0" t="n">
        <v>4.579001</v>
      </c>
      <c r="Q6092" s="0" t="s">
        <v>290</v>
      </c>
    </row>
    <row r="6093" customFormat="false" ht="15" hidden="false" customHeight="false" outlineLevel="0" collapsed="false">
      <c r="A6093" s="0" t="s">
        <v>3461</v>
      </c>
      <c r="B6093" s="0" t="s">
        <v>290</v>
      </c>
      <c r="C6093" s="0" t="s">
        <v>325</v>
      </c>
      <c r="D6093" s="0" t="n">
        <v>20180817</v>
      </c>
      <c r="E6093" s="0" t="s">
        <v>3811</v>
      </c>
      <c r="F6093" s="0" t="n">
        <v>100000</v>
      </c>
      <c r="G6093" s="0" t="n">
        <v>96.47</v>
      </c>
      <c r="H6093" s="0" t="n">
        <v>4.610137</v>
      </c>
      <c r="J6093" s="224" t="n">
        <f aca="false">ROUND(D6093/10000,0)</f>
        <v>2018</v>
      </c>
      <c r="K6093" s="224" t="n">
        <f aca="false">ROUND((D6093-J6093*10000)/100,0)</f>
        <v>8</v>
      </c>
      <c r="L6093" s="224" t="n">
        <f aca="false">D6093-J6093*10000-K6093*100</f>
        <v>17</v>
      </c>
      <c r="M6093" s="325" t="n">
        <f aca="false">DATE(J6093,K6093,L6093)</f>
        <v>43329</v>
      </c>
      <c r="N6093" s="222" t="n">
        <f aca="false">M6093+E6093</f>
        <v>43329.4119212963</v>
      </c>
      <c r="O6093" s="0" t="n">
        <v>96.47</v>
      </c>
      <c r="P6093" s="0" t="n">
        <v>4.610137</v>
      </c>
      <c r="Q6093" s="0" t="s">
        <v>290</v>
      </c>
    </row>
    <row r="6094" customFormat="false" ht="15" hidden="false" customHeight="false" outlineLevel="0" collapsed="false">
      <c r="A6094" s="0" t="s">
        <v>3461</v>
      </c>
      <c r="B6094" s="0" t="s">
        <v>290</v>
      </c>
      <c r="C6094" s="0" t="s">
        <v>325</v>
      </c>
      <c r="D6094" s="0" t="n">
        <v>20180817</v>
      </c>
      <c r="E6094" s="0" t="s">
        <v>2171</v>
      </c>
      <c r="F6094" s="0" t="n">
        <v>200000</v>
      </c>
      <c r="G6094" s="0" t="n">
        <v>96.3</v>
      </c>
      <c r="H6094" s="0" t="n">
        <v>4.632813</v>
      </c>
      <c r="J6094" s="224" t="n">
        <f aca="false">ROUND(D6094/10000,0)</f>
        <v>2018</v>
      </c>
      <c r="K6094" s="224" t="n">
        <f aca="false">ROUND((D6094-J6094*10000)/100,0)</f>
        <v>8</v>
      </c>
      <c r="L6094" s="224" t="n">
        <f aca="false">D6094-J6094*10000-K6094*100</f>
        <v>17</v>
      </c>
      <c r="M6094" s="325" t="n">
        <f aca="false">DATE(J6094,K6094,L6094)</f>
        <v>43329</v>
      </c>
      <c r="N6094" s="222" t="n">
        <f aca="false">M6094+E6094</f>
        <v>43329.413287037</v>
      </c>
      <c r="O6094" s="0" t="n">
        <v>96.3</v>
      </c>
      <c r="P6094" s="0" t="n">
        <v>4.632813</v>
      </c>
      <c r="Q6094" s="0" t="s">
        <v>290</v>
      </c>
    </row>
    <row r="6095" customFormat="false" ht="15" hidden="false" customHeight="false" outlineLevel="0" collapsed="false">
      <c r="A6095" s="0" t="s">
        <v>3461</v>
      </c>
      <c r="B6095" s="0" t="s">
        <v>290</v>
      </c>
      <c r="C6095" s="0" t="s">
        <v>325</v>
      </c>
      <c r="D6095" s="0" t="n">
        <v>20180817</v>
      </c>
      <c r="E6095" s="0" t="s">
        <v>3812</v>
      </c>
      <c r="F6095" s="0" t="n">
        <v>200000</v>
      </c>
      <c r="G6095" s="0" t="n">
        <v>96.3</v>
      </c>
      <c r="H6095" s="0" t="n">
        <v>4.632813</v>
      </c>
      <c r="J6095" s="224" t="n">
        <f aca="false">ROUND(D6095/10000,0)</f>
        <v>2018</v>
      </c>
      <c r="K6095" s="224" t="n">
        <f aca="false">ROUND((D6095-J6095*10000)/100,0)</f>
        <v>8</v>
      </c>
      <c r="L6095" s="224" t="n">
        <f aca="false">D6095-J6095*10000-K6095*100</f>
        <v>17</v>
      </c>
      <c r="M6095" s="325" t="n">
        <f aca="false">DATE(J6095,K6095,L6095)</f>
        <v>43329</v>
      </c>
      <c r="N6095" s="222" t="n">
        <f aca="false">M6095+E6095</f>
        <v>43329.4133101852</v>
      </c>
      <c r="O6095" s="0" t="n">
        <v>96.3</v>
      </c>
      <c r="P6095" s="0" t="n">
        <v>4.632813</v>
      </c>
      <c r="Q6095" s="0" t="s">
        <v>290</v>
      </c>
    </row>
    <row r="6096" customFormat="false" ht="15" hidden="false" customHeight="false" outlineLevel="0" collapsed="false">
      <c r="A6096" s="0" t="s">
        <v>3461</v>
      </c>
      <c r="B6096" s="0" t="s">
        <v>290</v>
      </c>
      <c r="C6096" s="0" t="s">
        <v>325</v>
      </c>
      <c r="D6096" s="0" t="n">
        <v>20180817</v>
      </c>
      <c r="E6096" s="0" t="s">
        <v>3813</v>
      </c>
      <c r="F6096" s="0" t="n">
        <v>3900000</v>
      </c>
      <c r="G6096" s="0" t="n">
        <v>96.374</v>
      </c>
      <c r="H6096" s="0" t="n">
        <v>4.622936</v>
      </c>
      <c r="J6096" s="224" t="n">
        <f aca="false">ROUND(D6096/10000,0)</f>
        <v>2018</v>
      </c>
      <c r="K6096" s="224" t="n">
        <f aca="false">ROUND((D6096-J6096*10000)/100,0)</f>
        <v>8</v>
      </c>
      <c r="L6096" s="224" t="n">
        <f aca="false">D6096-J6096*10000-K6096*100</f>
        <v>17</v>
      </c>
      <c r="M6096" s="325" t="n">
        <f aca="false">DATE(J6096,K6096,L6096)</f>
        <v>43329</v>
      </c>
      <c r="N6096" s="222" t="n">
        <f aca="false">M6096+E6096</f>
        <v>43329.4187847222</v>
      </c>
      <c r="O6096" s="0" t="n">
        <v>96.374</v>
      </c>
      <c r="P6096" s="0" t="n">
        <v>4.622936</v>
      </c>
      <c r="Q6096" s="0" t="s">
        <v>290</v>
      </c>
    </row>
    <row r="6097" customFormat="false" ht="15" hidden="false" customHeight="false" outlineLevel="0" collapsed="false">
      <c r="A6097" s="0" t="s">
        <v>3461</v>
      </c>
      <c r="B6097" s="0" t="s">
        <v>290</v>
      </c>
      <c r="C6097" s="0" t="s">
        <v>325</v>
      </c>
      <c r="D6097" s="0" t="n">
        <v>20180817</v>
      </c>
      <c r="E6097" s="0" t="s">
        <v>3814</v>
      </c>
      <c r="F6097" s="0" t="n">
        <v>103000</v>
      </c>
      <c r="G6097" s="0" t="n">
        <v>96.554</v>
      </c>
      <c r="H6097" s="0" t="n">
        <v>4.59895</v>
      </c>
      <c r="J6097" s="224" t="n">
        <f aca="false">ROUND(D6097/10000,0)</f>
        <v>2018</v>
      </c>
      <c r="K6097" s="224" t="n">
        <f aca="false">ROUND((D6097-J6097*10000)/100,0)</f>
        <v>8</v>
      </c>
      <c r="L6097" s="224" t="n">
        <f aca="false">D6097-J6097*10000-K6097*100</f>
        <v>17</v>
      </c>
      <c r="M6097" s="325" t="n">
        <f aca="false">DATE(J6097,K6097,L6097)</f>
        <v>43329</v>
      </c>
      <c r="N6097" s="222" t="n">
        <f aca="false">M6097+E6097</f>
        <v>43329.4206481482</v>
      </c>
      <c r="O6097" s="0" t="n">
        <v>96.554</v>
      </c>
      <c r="P6097" s="0" t="n">
        <v>4.59895</v>
      </c>
      <c r="Q6097" s="0" t="s">
        <v>290</v>
      </c>
    </row>
    <row r="6098" customFormat="false" ht="15" hidden="false" customHeight="false" outlineLevel="0" collapsed="false">
      <c r="A6098" s="0" t="s">
        <v>3461</v>
      </c>
      <c r="B6098" s="0" t="s">
        <v>290</v>
      </c>
      <c r="C6098" s="0" t="s">
        <v>325</v>
      </c>
      <c r="D6098" s="0" t="n">
        <v>20180817</v>
      </c>
      <c r="E6098" s="0" t="s">
        <v>3814</v>
      </c>
      <c r="F6098" s="0" t="n">
        <v>103000</v>
      </c>
      <c r="G6098" s="0" t="n">
        <v>96.523</v>
      </c>
      <c r="H6098" s="0" t="n">
        <v>4.603077</v>
      </c>
      <c r="J6098" s="224" t="n">
        <f aca="false">ROUND(D6098/10000,0)</f>
        <v>2018</v>
      </c>
      <c r="K6098" s="224" t="n">
        <f aca="false">ROUND((D6098-J6098*10000)/100,0)</f>
        <v>8</v>
      </c>
      <c r="L6098" s="224" t="n">
        <f aca="false">D6098-J6098*10000-K6098*100</f>
        <v>17</v>
      </c>
      <c r="M6098" s="325" t="n">
        <f aca="false">DATE(J6098,K6098,L6098)</f>
        <v>43329</v>
      </c>
      <c r="N6098" s="222" t="n">
        <f aca="false">M6098+E6098</f>
        <v>43329.4206481482</v>
      </c>
      <c r="O6098" s="0" t="n">
        <v>96.523</v>
      </c>
      <c r="P6098" s="0" t="n">
        <v>4.603077</v>
      </c>
      <c r="Q6098" s="0" t="s">
        <v>290</v>
      </c>
    </row>
    <row r="6099" customFormat="false" ht="15" hidden="false" customHeight="false" outlineLevel="0" collapsed="false">
      <c r="A6099" s="0" t="s">
        <v>3461</v>
      </c>
      <c r="B6099" s="0" t="s">
        <v>290</v>
      </c>
      <c r="C6099" s="0" t="s">
        <v>325</v>
      </c>
      <c r="D6099" s="0" t="n">
        <v>20180817</v>
      </c>
      <c r="E6099" s="0" t="s">
        <v>3815</v>
      </c>
      <c r="F6099" s="0" t="n">
        <v>1136000</v>
      </c>
      <c r="G6099" s="0" t="n">
        <v>96.223</v>
      </c>
      <c r="H6099" s="0" t="n">
        <v>4.643099</v>
      </c>
      <c r="J6099" s="224" t="n">
        <f aca="false">ROUND(D6099/10000,0)</f>
        <v>2018</v>
      </c>
      <c r="K6099" s="224" t="n">
        <f aca="false">ROUND((D6099-J6099*10000)/100,0)</f>
        <v>8</v>
      </c>
      <c r="L6099" s="224" t="n">
        <f aca="false">D6099-J6099*10000-K6099*100</f>
        <v>17</v>
      </c>
      <c r="M6099" s="325" t="n">
        <f aca="false">DATE(J6099,K6099,L6099)</f>
        <v>43329</v>
      </c>
      <c r="N6099" s="222" t="n">
        <f aca="false">M6099+E6099</f>
        <v>43329.422974537</v>
      </c>
      <c r="O6099" s="0" t="n">
        <v>96.223</v>
      </c>
      <c r="P6099" s="0" t="n">
        <v>4.643099</v>
      </c>
      <c r="Q6099" s="0" t="s">
        <v>290</v>
      </c>
    </row>
    <row r="6100" customFormat="false" ht="15" hidden="false" customHeight="false" outlineLevel="0" collapsed="false">
      <c r="A6100" s="0" t="s">
        <v>3461</v>
      </c>
      <c r="B6100" s="0" t="s">
        <v>290</v>
      </c>
      <c r="C6100" s="0" t="s">
        <v>325</v>
      </c>
      <c r="D6100" s="0" t="n">
        <v>20180817</v>
      </c>
      <c r="E6100" s="0" t="s">
        <v>3816</v>
      </c>
      <c r="F6100" s="0" t="n">
        <v>886000</v>
      </c>
      <c r="G6100" s="0" t="n">
        <v>96.286</v>
      </c>
      <c r="H6100" s="0" t="n">
        <v>4.634682</v>
      </c>
      <c r="J6100" s="224" t="n">
        <f aca="false">ROUND(D6100/10000,0)</f>
        <v>2018</v>
      </c>
      <c r="K6100" s="224" t="n">
        <f aca="false">ROUND((D6100-J6100*10000)/100,0)</f>
        <v>8</v>
      </c>
      <c r="L6100" s="224" t="n">
        <f aca="false">D6100-J6100*10000-K6100*100</f>
        <v>17</v>
      </c>
      <c r="M6100" s="325" t="n">
        <f aca="false">DATE(J6100,K6100,L6100)</f>
        <v>43329</v>
      </c>
      <c r="N6100" s="222" t="n">
        <f aca="false">M6100+E6100</f>
        <v>43329.4229976852</v>
      </c>
      <c r="O6100" s="0" t="n">
        <v>96.286</v>
      </c>
      <c r="P6100" s="0" t="n">
        <v>4.634682</v>
      </c>
      <c r="Q6100" s="0" t="s">
        <v>290</v>
      </c>
    </row>
    <row r="6101" customFormat="false" ht="15" hidden="false" customHeight="false" outlineLevel="0" collapsed="false">
      <c r="A6101" s="0" t="s">
        <v>3461</v>
      </c>
      <c r="B6101" s="0" t="s">
        <v>290</v>
      </c>
      <c r="C6101" s="0" t="s">
        <v>325</v>
      </c>
      <c r="D6101" s="0" t="n">
        <v>20180817</v>
      </c>
      <c r="E6101" s="0" t="s">
        <v>3817</v>
      </c>
      <c r="F6101" s="0" t="n">
        <v>3900000</v>
      </c>
      <c r="G6101" s="0" t="n">
        <v>96.539</v>
      </c>
      <c r="H6101" s="0" t="n">
        <v>4.600946</v>
      </c>
      <c r="J6101" s="224" t="n">
        <f aca="false">ROUND(D6101/10000,0)</f>
        <v>2018</v>
      </c>
      <c r="K6101" s="224" t="n">
        <f aca="false">ROUND((D6101-J6101*10000)/100,0)</f>
        <v>8</v>
      </c>
      <c r="L6101" s="224" t="n">
        <f aca="false">D6101-J6101*10000-K6101*100</f>
        <v>17</v>
      </c>
      <c r="M6101" s="325" t="n">
        <f aca="false">DATE(J6101,K6101,L6101)</f>
        <v>43329</v>
      </c>
      <c r="N6101" s="222" t="n">
        <f aca="false">M6101+E6101</f>
        <v>43329.4230439815</v>
      </c>
      <c r="O6101" s="0" t="n">
        <v>96.539</v>
      </c>
      <c r="P6101" s="0" t="n">
        <v>4.600946</v>
      </c>
      <c r="Q6101" s="0" t="s">
        <v>290</v>
      </c>
    </row>
    <row r="6102" customFormat="false" ht="15" hidden="false" customHeight="false" outlineLevel="0" collapsed="false">
      <c r="A6102" s="0" t="s">
        <v>3461</v>
      </c>
      <c r="B6102" s="0" t="s">
        <v>290</v>
      </c>
      <c r="C6102" s="0" t="s">
        <v>325</v>
      </c>
      <c r="D6102" s="0" t="n">
        <v>20180817</v>
      </c>
      <c r="E6102" s="0" t="s">
        <v>3818</v>
      </c>
      <c r="F6102" s="0" t="s">
        <v>575</v>
      </c>
      <c r="G6102" s="0" t="n">
        <v>96.224</v>
      </c>
      <c r="H6102" s="0" t="n">
        <v>4.642966</v>
      </c>
      <c r="J6102" s="224" t="n">
        <f aca="false">ROUND(D6102/10000,0)</f>
        <v>2018</v>
      </c>
      <c r="K6102" s="224" t="n">
        <f aca="false">ROUND((D6102-J6102*10000)/100,0)</f>
        <v>8</v>
      </c>
      <c r="L6102" s="224" t="n">
        <f aca="false">D6102-J6102*10000-K6102*100</f>
        <v>17</v>
      </c>
      <c r="M6102" s="325" t="n">
        <f aca="false">DATE(J6102,K6102,L6102)</f>
        <v>43329</v>
      </c>
      <c r="N6102" s="222" t="n">
        <f aca="false">M6102+E6102</f>
        <v>43329.4247685185</v>
      </c>
      <c r="O6102" s="0" t="n">
        <v>96.224</v>
      </c>
      <c r="P6102" s="0" t="n">
        <v>4.642966</v>
      </c>
      <c r="Q6102" s="0" t="s">
        <v>290</v>
      </c>
    </row>
    <row r="6103" customFormat="false" ht="15" hidden="false" customHeight="false" outlineLevel="0" collapsed="false">
      <c r="A6103" s="0" t="s">
        <v>3461</v>
      </c>
      <c r="B6103" s="0" t="s">
        <v>290</v>
      </c>
      <c r="C6103" s="0" t="s">
        <v>325</v>
      </c>
      <c r="D6103" s="0" t="n">
        <v>20180817</v>
      </c>
      <c r="E6103" s="0" t="s">
        <v>3818</v>
      </c>
      <c r="F6103" s="0" t="s">
        <v>575</v>
      </c>
      <c r="G6103" s="0" t="n">
        <v>96.164</v>
      </c>
      <c r="H6103" s="0" t="n">
        <v>4.650988</v>
      </c>
      <c r="J6103" s="224" t="n">
        <f aca="false">ROUND(D6103/10000,0)</f>
        <v>2018</v>
      </c>
      <c r="K6103" s="224" t="n">
        <f aca="false">ROUND((D6103-J6103*10000)/100,0)</f>
        <v>8</v>
      </c>
      <c r="L6103" s="224" t="n">
        <f aca="false">D6103-J6103*10000-K6103*100</f>
        <v>17</v>
      </c>
      <c r="M6103" s="325" t="n">
        <f aca="false">DATE(J6103,K6103,L6103)</f>
        <v>43329</v>
      </c>
      <c r="N6103" s="222" t="n">
        <f aca="false">M6103+E6103</f>
        <v>43329.4247685185</v>
      </c>
      <c r="O6103" s="0" t="n">
        <v>96.164</v>
      </c>
      <c r="P6103" s="0" t="n">
        <v>4.650988</v>
      </c>
      <c r="Q6103" s="0" t="s">
        <v>290</v>
      </c>
    </row>
    <row r="6104" customFormat="false" ht="15" hidden="false" customHeight="false" outlineLevel="0" collapsed="false">
      <c r="A6104" s="0" t="s">
        <v>3461</v>
      </c>
      <c r="B6104" s="0" t="s">
        <v>290</v>
      </c>
      <c r="C6104" s="0" t="s">
        <v>325</v>
      </c>
      <c r="D6104" s="0" t="n">
        <v>20180817</v>
      </c>
      <c r="E6104" s="0" t="s">
        <v>3818</v>
      </c>
      <c r="F6104" s="0" t="n">
        <v>5000000</v>
      </c>
      <c r="G6104" s="0" t="n">
        <v>96.224</v>
      </c>
      <c r="H6104" s="0" t="n">
        <v>4.642966</v>
      </c>
      <c r="J6104" s="224" t="n">
        <f aca="false">ROUND(D6104/10000,0)</f>
        <v>2018</v>
      </c>
      <c r="K6104" s="224" t="n">
        <f aca="false">ROUND((D6104-J6104*10000)/100,0)</f>
        <v>8</v>
      </c>
      <c r="L6104" s="224" t="n">
        <f aca="false">D6104-J6104*10000-K6104*100</f>
        <v>17</v>
      </c>
      <c r="M6104" s="325" t="n">
        <f aca="false">DATE(J6104,K6104,L6104)</f>
        <v>43329</v>
      </c>
      <c r="N6104" s="222" t="n">
        <f aca="false">M6104+E6104</f>
        <v>43329.4247685185</v>
      </c>
      <c r="O6104" s="0" t="n">
        <v>96.224</v>
      </c>
      <c r="P6104" s="0" t="n">
        <v>4.642966</v>
      </c>
      <c r="Q6104" s="0" t="s">
        <v>290</v>
      </c>
    </row>
    <row r="6105" customFormat="false" ht="15" hidden="false" customHeight="false" outlineLevel="0" collapsed="false">
      <c r="A6105" s="0" t="s">
        <v>3461</v>
      </c>
      <c r="B6105" s="0" t="s">
        <v>290</v>
      </c>
      <c r="C6105" s="0" t="s">
        <v>325</v>
      </c>
      <c r="D6105" s="0" t="n">
        <v>20180817</v>
      </c>
      <c r="E6105" s="0" t="s">
        <v>3818</v>
      </c>
      <c r="F6105" s="0" t="n">
        <v>1000000</v>
      </c>
      <c r="G6105" s="0" t="n">
        <v>96.224</v>
      </c>
      <c r="H6105" s="0" t="n">
        <v>4.642966</v>
      </c>
      <c r="J6105" s="224" t="n">
        <f aca="false">ROUND(D6105/10000,0)</f>
        <v>2018</v>
      </c>
      <c r="K6105" s="224" t="n">
        <f aca="false">ROUND((D6105-J6105*10000)/100,0)</f>
        <v>8</v>
      </c>
      <c r="L6105" s="224" t="n">
        <f aca="false">D6105-J6105*10000-K6105*100</f>
        <v>17</v>
      </c>
      <c r="M6105" s="325" t="n">
        <f aca="false">DATE(J6105,K6105,L6105)</f>
        <v>43329</v>
      </c>
      <c r="N6105" s="222" t="n">
        <f aca="false">M6105+E6105</f>
        <v>43329.4247685185</v>
      </c>
      <c r="O6105" s="0" t="n">
        <v>96.224</v>
      </c>
      <c r="P6105" s="0" t="n">
        <v>4.642966</v>
      </c>
      <c r="Q6105" s="0" t="s">
        <v>290</v>
      </c>
    </row>
    <row r="6106" customFormat="false" ht="15" hidden="false" customHeight="false" outlineLevel="0" collapsed="false">
      <c r="A6106" s="0" t="s">
        <v>3461</v>
      </c>
      <c r="B6106" s="0" t="s">
        <v>290</v>
      </c>
      <c r="C6106" s="0" t="s">
        <v>325</v>
      </c>
      <c r="D6106" s="0" t="n">
        <v>20180817</v>
      </c>
      <c r="E6106" s="0" t="s">
        <v>3818</v>
      </c>
      <c r="F6106" s="0" t="n">
        <v>1000000</v>
      </c>
      <c r="G6106" s="0" t="n">
        <v>96.224</v>
      </c>
      <c r="H6106" s="0" t="n">
        <v>4.642966</v>
      </c>
      <c r="J6106" s="224" t="n">
        <f aca="false">ROUND(D6106/10000,0)</f>
        <v>2018</v>
      </c>
      <c r="K6106" s="224" t="n">
        <f aca="false">ROUND((D6106-J6106*10000)/100,0)</f>
        <v>8</v>
      </c>
      <c r="L6106" s="224" t="n">
        <f aca="false">D6106-J6106*10000-K6106*100</f>
        <v>17</v>
      </c>
      <c r="M6106" s="325" t="n">
        <f aca="false">DATE(J6106,K6106,L6106)</f>
        <v>43329</v>
      </c>
      <c r="N6106" s="222" t="n">
        <f aca="false">M6106+E6106</f>
        <v>43329.4247685185</v>
      </c>
      <c r="O6106" s="0" t="n">
        <v>96.224</v>
      </c>
      <c r="P6106" s="0" t="n">
        <v>4.642966</v>
      </c>
      <c r="Q6106" s="0" t="s">
        <v>290</v>
      </c>
    </row>
    <row r="6107" customFormat="false" ht="15" hidden="false" customHeight="false" outlineLevel="0" collapsed="false">
      <c r="A6107" s="0" t="s">
        <v>3461</v>
      </c>
      <c r="B6107" s="0" t="s">
        <v>290</v>
      </c>
      <c r="C6107" s="0" t="s">
        <v>325</v>
      </c>
      <c r="D6107" s="0" t="n">
        <v>20180817</v>
      </c>
      <c r="E6107" s="0" t="s">
        <v>3818</v>
      </c>
      <c r="F6107" s="0" t="n">
        <v>4000000</v>
      </c>
      <c r="G6107" s="0" t="n">
        <v>96.164</v>
      </c>
      <c r="H6107" s="0" t="n">
        <v>4.650988</v>
      </c>
      <c r="J6107" s="224" t="n">
        <f aca="false">ROUND(D6107/10000,0)</f>
        <v>2018</v>
      </c>
      <c r="K6107" s="224" t="n">
        <f aca="false">ROUND((D6107-J6107*10000)/100,0)</f>
        <v>8</v>
      </c>
      <c r="L6107" s="224" t="n">
        <f aca="false">D6107-J6107*10000-K6107*100</f>
        <v>17</v>
      </c>
      <c r="M6107" s="325" t="n">
        <f aca="false">DATE(J6107,K6107,L6107)</f>
        <v>43329</v>
      </c>
      <c r="N6107" s="222" t="n">
        <f aca="false">M6107+E6107</f>
        <v>43329.4247685185</v>
      </c>
      <c r="O6107" s="0" t="n">
        <v>96.164</v>
      </c>
      <c r="P6107" s="0" t="n">
        <v>4.650988</v>
      </c>
      <c r="Q6107" s="0" t="s">
        <v>290</v>
      </c>
    </row>
    <row r="6108" customFormat="false" ht="15" hidden="false" customHeight="false" outlineLevel="0" collapsed="false">
      <c r="A6108" s="0" t="s">
        <v>3461</v>
      </c>
      <c r="B6108" s="0" t="s">
        <v>290</v>
      </c>
      <c r="C6108" s="0" t="s">
        <v>325</v>
      </c>
      <c r="D6108" s="0" t="n">
        <v>20180817</v>
      </c>
      <c r="E6108" s="0" t="s">
        <v>3818</v>
      </c>
      <c r="F6108" s="0" t="n">
        <v>3000000</v>
      </c>
      <c r="G6108" s="0" t="n">
        <v>96.164</v>
      </c>
      <c r="H6108" s="0" t="n">
        <v>4.650988</v>
      </c>
      <c r="J6108" s="224" t="n">
        <f aca="false">ROUND(D6108/10000,0)</f>
        <v>2018</v>
      </c>
      <c r="K6108" s="224" t="n">
        <f aca="false">ROUND((D6108-J6108*10000)/100,0)</f>
        <v>8</v>
      </c>
      <c r="L6108" s="224" t="n">
        <f aca="false">D6108-J6108*10000-K6108*100</f>
        <v>17</v>
      </c>
      <c r="M6108" s="325" t="n">
        <f aca="false">DATE(J6108,K6108,L6108)</f>
        <v>43329</v>
      </c>
      <c r="N6108" s="222" t="n">
        <f aca="false">M6108+E6108</f>
        <v>43329.4247685185</v>
      </c>
      <c r="O6108" s="0" t="n">
        <v>96.164</v>
      </c>
      <c r="P6108" s="0" t="n">
        <v>4.650988</v>
      </c>
      <c r="Q6108" s="0" t="s">
        <v>290</v>
      </c>
    </row>
    <row r="6109" customFormat="false" ht="15" hidden="false" customHeight="false" outlineLevel="0" collapsed="false">
      <c r="A6109" s="0" t="s">
        <v>3461</v>
      </c>
      <c r="B6109" s="0" t="s">
        <v>290</v>
      </c>
      <c r="C6109" s="0" t="s">
        <v>325</v>
      </c>
      <c r="D6109" s="0" t="n">
        <v>20180817</v>
      </c>
      <c r="E6109" s="0" t="s">
        <v>3819</v>
      </c>
      <c r="F6109" s="0" t="n">
        <v>250000</v>
      </c>
      <c r="G6109" s="0" t="n">
        <v>96.286</v>
      </c>
      <c r="H6109" s="0" t="n">
        <v>4.634682</v>
      </c>
      <c r="J6109" s="224" t="n">
        <f aca="false">ROUND(D6109/10000,0)</f>
        <v>2018</v>
      </c>
      <c r="K6109" s="224" t="n">
        <f aca="false">ROUND((D6109-J6109*10000)/100,0)</f>
        <v>8</v>
      </c>
      <c r="L6109" s="224" t="n">
        <f aca="false">D6109-J6109*10000-K6109*100</f>
        <v>17</v>
      </c>
      <c r="M6109" s="325" t="n">
        <f aca="false">DATE(J6109,K6109,L6109)</f>
        <v>43329</v>
      </c>
      <c r="N6109" s="222" t="n">
        <f aca="false">M6109+E6109</f>
        <v>43329.4259837963</v>
      </c>
      <c r="O6109" s="0" t="n">
        <v>96.286</v>
      </c>
      <c r="P6109" s="0" t="n">
        <v>4.634682</v>
      </c>
      <c r="Q6109" s="0" t="s">
        <v>290</v>
      </c>
    </row>
    <row r="6110" customFormat="false" ht="15" hidden="false" customHeight="false" outlineLevel="0" collapsed="false">
      <c r="A6110" s="0" t="s">
        <v>3461</v>
      </c>
      <c r="B6110" s="0" t="s">
        <v>290</v>
      </c>
      <c r="C6110" s="0" t="s">
        <v>325</v>
      </c>
      <c r="D6110" s="0" t="n">
        <v>20180817</v>
      </c>
      <c r="E6110" s="0" t="s">
        <v>3820</v>
      </c>
      <c r="F6110" s="0" t="n">
        <v>886000</v>
      </c>
      <c r="G6110" s="0" t="n">
        <v>96.286</v>
      </c>
      <c r="H6110" s="0" t="n">
        <v>4.634682</v>
      </c>
      <c r="J6110" s="224" t="n">
        <f aca="false">ROUND(D6110/10000,0)</f>
        <v>2018</v>
      </c>
      <c r="K6110" s="224" t="n">
        <f aca="false">ROUND((D6110-J6110*10000)/100,0)</f>
        <v>8</v>
      </c>
      <c r="L6110" s="224" t="n">
        <f aca="false">D6110-J6110*10000-K6110*100</f>
        <v>17</v>
      </c>
      <c r="M6110" s="325" t="n">
        <f aca="false">DATE(J6110,K6110,L6110)</f>
        <v>43329</v>
      </c>
      <c r="N6110" s="222" t="n">
        <f aca="false">M6110+E6110</f>
        <v>43329.4260069444</v>
      </c>
      <c r="O6110" s="0" t="n">
        <v>96.286</v>
      </c>
      <c r="P6110" s="0" t="n">
        <v>4.634682</v>
      </c>
      <c r="Q6110" s="0" t="s">
        <v>290</v>
      </c>
    </row>
    <row r="6111" customFormat="false" ht="15" hidden="false" customHeight="false" outlineLevel="0" collapsed="false">
      <c r="A6111" s="0" t="s">
        <v>3461</v>
      </c>
      <c r="B6111" s="0" t="s">
        <v>290</v>
      </c>
      <c r="C6111" s="0" t="s">
        <v>325</v>
      </c>
      <c r="D6111" s="0" t="n">
        <v>20180817</v>
      </c>
      <c r="E6111" s="0" t="s">
        <v>3821</v>
      </c>
      <c r="F6111" s="0" t="n">
        <v>1000000</v>
      </c>
      <c r="G6111" s="0" t="n">
        <v>96.224</v>
      </c>
      <c r="H6111" s="0" t="n">
        <v>4.642966</v>
      </c>
      <c r="J6111" s="224" t="n">
        <f aca="false">ROUND(D6111/10000,0)</f>
        <v>2018</v>
      </c>
      <c r="K6111" s="224" t="n">
        <f aca="false">ROUND((D6111-J6111*10000)/100,0)</f>
        <v>8</v>
      </c>
      <c r="L6111" s="224" t="n">
        <f aca="false">D6111-J6111*10000-K6111*100</f>
        <v>17</v>
      </c>
      <c r="M6111" s="325" t="n">
        <f aca="false">DATE(J6111,K6111,L6111)</f>
        <v>43329</v>
      </c>
      <c r="N6111" s="222" t="n">
        <f aca="false">M6111+E6111</f>
        <v>43329.4268287037</v>
      </c>
      <c r="O6111" s="0" t="n">
        <v>96.224</v>
      </c>
      <c r="P6111" s="0" t="n">
        <v>4.642966</v>
      </c>
      <c r="Q6111" s="0" t="s">
        <v>290</v>
      </c>
    </row>
    <row r="6112" customFormat="false" ht="15" hidden="false" customHeight="false" outlineLevel="0" collapsed="false">
      <c r="A6112" s="0" t="s">
        <v>3461</v>
      </c>
      <c r="B6112" s="0" t="s">
        <v>290</v>
      </c>
      <c r="C6112" s="0" t="s">
        <v>325</v>
      </c>
      <c r="D6112" s="0" t="n">
        <v>20180817</v>
      </c>
      <c r="E6112" s="0" t="s">
        <v>3822</v>
      </c>
      <c r="F6112" s="0" t="n">
        <v>10000</v>
      </c>
      <c r="G6112" s="0" t="n">
        <v>97.441</v>
      </c>
      <c r="H6112" s="0" t="n">
        <v>4.481517</v>
      </c>
      <c r="J6112" s="224" t="n">
        <f aca="false">ROUND(D6112/10000,0)</f>
        <v>2018</v>
      </c>
      <c r="K6112" s="224" t="n">
        <f aca="false">ROUND((D6112-J6112*10000)/100,0)</f>
        <v>8</v>
      </c>
      <c r="L6112" s="224" t="n">
        <f aca="false">D6112-J6112*10000-K6112*100</f>
        <v>17</v>
      </c>
      <c r="M6112" s="325" t="n">
        <f aca="false">DATE(J6112,K6112,L6112)</f>
        <v>43329</v>
      </c>
      <c r="N6112" s="222" t="n">
        <f aca="false">M6112+E6112</f>
        <v>43329.4538541667</v>
      </c>
      <c r="O6112" s="0" t="n">
        <v>97.441</v>
      </c>
      <c r="P6112" s="0" t="n">
        <v>4.481517</v>
      </c>
      <c r="Q6112" s="0" t="s">
        <v>290</v>
      </c>
    </row>
    <row r="6113" customFormat="false" ht="15" hidden="false" customHeight="false" outlineLevel="0" collapsed="false">
      <c r="A6113" s="0" t="s">
        <v>3461</v>
      </c>
      <c r="B6113" s="0" t="s">
        <v>290</v>
      </c>
      <c r="C6113" s="0" t="s">
        <v>325</v>
      </c>
      <c r="D6113" s="0" t="n">
        <v>20180817</v>
      </c>
      <c r="E6113" s="0" t="s">
        <v>3823</v>
      </c>
      <c r="F6113" s="0" t="n">
        <v>10000</v>
      </c>
      <c r="G6113" s="0" t="n">
        <v>96.441</v>
      </c>
      <c r="H6113" s="0" t="n">
        <v>4.614002</v>
      </c>
      <c r="J6113" s="224" t="n">
        <f aca="false">ROUND(D6113/10000,0)</f>
        <v>2018</v>
      </c>
      <c r="K6113" s="224" t="n">
        <f aca="false">ROUND((D6113-J6113*10000)/100,0)</f>
        <v>8</v>
      </c>
      <c r="L6113" s="224" t="n">
        <f aca="false">D6113-J6113*10000-K6113*100</f>
        <v>17</v>
      </c>
      <c r="M6113" s="325" t="n">
        <f aca="false">DATE(J6113,K6113,L6113)</f>
        <v>43329</v>
      </c>
      <c r="N6113" s="222" t="n">
        <f aca="false">M6113+E6113</f>
        <v>43329.4538888889</v>
      </c>
      <c r="O6113" s="0" t="n">
        <v>96.441</v>
      </c>
      <c r="P6113" s="0" t="n">
        <v>4.614002</v>
      </c>
      <c r="Q6113" s="0" t="s">
        <v>290</v>
      </c>
    </row>
    <row r="6114" customFormat="false" ht="15" hidden="false" customHeight="false" outlineLevel="0" collapsed="false">
      <c r="A6114" s="0" t="s">
        <v>3461</v>
      </c>
      <c r="B6114" s="0" t="s">
        <v>290</v>
      </c>
      <c r="C6114" s="0" t="s">
        <v>325</v>
      </c>
      <c r="D6114" s="0" t="n">
        <v>20180817</v>
      </c>
      <c r="E6114" s="0" t="s">
        <v>3824</v>
      </c>
      <c r="F6114" s="0" t="n">
        <v>1050000</v>
      </c>
      <c r="G6114" s="0" t="n">
        <v>96.164</v>
      </c>
      <c r="H6114" s="0" t="n">
        <v>4.650988</v>
      </c>
      <c r="J6114" s="224" t="n">
        <f aca="false">ROUND(D6114/10000,0)</f>
        <v>2018</v>
      </c>
      <c r="K6114" s="224" t="n">
        <f aca="false">ROUND((D6114-J6114*10000)/100,0)</f>
        <v>8</v>
      </c>
      <c r="L6114" s="224" t="n">
        <f aca="false">D6114-J6114*10000-K6114*100</f>
        <v>17</v>
      </c>
      <c r="M6114" s="325" t="n">
        <f aca="false">DATE(J6114,K6114,L6114)</f>
        <v>43329</v>
      </c>
      <c r="N6114" s="222" t="n">
        <f aca="false">M6114+E6114</f>
        <v>43329.4565277778</v>
      </c>
      <c r="O6114" s="0" t="n">
        <v>96.164</v>
      </c>
      <c r="P6114" s="0" t="n">
        <v>4.650988</v>
      </c>
      <c r="Q6114" s="0" t="s">
        <v>290</v>
      </c>
    </row>
    <row r="6115" customFormat="false" ht="15" hidden="false" customHeight="false" outlineLevel="0" collapsed="false">
      <c r="A6115" s="0" t="s">
        <v>3461</v>
      </c>
      <c r="B6115" s="0" t="s">
        <v>290</v>
      </c>
      <c r="C6115" s="0" t="s">
        <v>325</v>
      </c>
      <c r="D6115" s="0" t="n">
        <v>20180817</v>
      </c>
      <c r="E6115" s="0" t="s">
        <v>3825</v>
      </c>
      <c r="F6115" s="0" t="n">
        <v>2453000</v>
      </c>
      <c r="G6115" s="0" t="n">
        <v>96.164</v>
      </c>
      <c r="H6115" s="0" t="n">
        <v>4.650988</v>
      </c>
      <c r="J6115" s="224" t="n">
        <f aca="false">ROUND(D6115/10000,0)</f>
        <v>2018</v>
      </c>
      <c r="K6115" s="224" t="n">
        <f aca="false">ROUND((D6115-J6115*10000)/100,0)</f>
        <v>8</v>
      </c>
      <c r="L6115" s="224" t="n">
        <f aca="false">D6115-J6115*10000-K6115*100</f>
        <v>17</v>
      </c>
      <c r="M6115" s="325" t="n">
        <f aca="false">DATE(J6115,K6115,L6115)</f>
        <v>43329</v>
      </c>
      <c r="N6115" s="222" t="n">
        <f aca="false">M6115+E6115</f>
        <v>43329.4568634259</v>
      </c>
      <c r="O6115" s="0" t="n">
        <v>96.164</v>
      </c>
      <c r="P6115" s="0" t="n">
        <v>4.650988</v>
      </c>
      <c r="Q6115" s="0" t="s">
        <v>290</v>
      </c>
    </row>
    <row r="6116" customFormat="false" ht="15" hidden="false" customHeight="false" outlineLevel="0" collapsed="false">
      <c r="A6116" s="0" t="s">
        <v>3461</v>
      </c>
      <c r="B6116" s="0" t="s">
        <v>290</v>
      </c>
      <c r="C6116" s="0" t="s">
        <v>325</v>
      </c>
      <c r="D6116" s="0" t="n">
        <v>20180817</v>
      </c>
      <c r="E6116" s="0" t="s">
        <v>3826</v>
      </c>
      <c r="F6116" s="0" t="n">
        <v>276000</v>
      </c>
      <c r="G6116" s="0" t="n">
        <v>96.164</v>
      </c>
      <c r="H6116" s="0" t="n">
        <v>4.650988</v>
      </c>
      <c r="J6116" s="224" t="n">
        <f aca="false">ROUND(D6116/10000,0)</f>
        <v>2018</v>
      </c>
      <c r="K6116" s="224" t="n">
        <f aca="false">ROUND((D6116-J6116*10000)/100,0)</f>
        <v>8</v>
      </c>
      <c r="L6116" s="224" t="n">
        <f aca="false">D6116-J6116*10000-K6116*100</f>
        <v>17</v>
      </c>
      <c r="M6116" s="325" t="n">
        <f aca="false">DATE(J6116,K6116,L6116)</f>
        <v>43329</v>
      </c>
      <c r="N6116" s="222" t="n">
        <f aca="false">M6116+E6116</f>
        <v>43329.4574189815</v>
      </c>
      <c r="O6116" s="0" t="n">
        <v>96.164</v>
      </c>
      <c r="P6116" s="0" t="n">
        <v>4.650988</v>
      </c>
      <c r="Q6116" s="0" t="s">
        <v>290</v>
      </c>
    </row>
    <row r="6117" customFormat="false" ht="15" hidden="false" customHeight="false" outlineLevel="0" collapsed="false">
      <c r="A6117" s="0" t="s">
        <v>3461</v>
      </c>
      <c r="B6117" s="0" t="s">
        <v>290</v>
      </c>
      <c r="C6117" s="0" t="s">
        <v>325</v>
      </c>
      <c r="D6117" s="0" t="n">
        <v>20180817</v>
      </c>
      <c r="E6117" s="0" t="s">
        <v>3827</v>
      </c>
      <c r="F6117" s="0" t="n">
        <v>3779000</v>
      </c>
      <c r="G6117" s="0" t="n">
        <v>96.101</v>
      </c>
      <c r="H6117" s="0" t="n">
        <v>4.659418</v>
      </c>
      <c r="J6117" s="224" t="n">
        <f aca="false">ROUND(D6117/10000,0)</f>
        <v>2018</v>
      </c>
      <c r="K6117" s="224" t="n">
        <f aca="false">ROUND((D6117-J6117*10000)/100,0)</f>
        <v>8</v>
      </c>
      <c r="L6117" s="224" t="n">
        <f aca="false">D6117-J6117*10000-K6117*100</f>
        <v>17</v>
      </c>
      <c r="M6117" s="325" t="n">
        <f aca="false">DATE(J6117,K6117,L6117)</f>
        <v>43329</v>
      </c>
      <c r="N6117" s="222" t="n">
        <f aca="false">M6117+E6117</f>
        <v>43329.4576736111</v>
      </c>
      <c r="O6117" s="0" t="n">
        <v>96.101</v>
      </c>
      <c r="P6117" s="0" t="n">
        <v>4.659418</v>
      </c>
      <c r="Q6117" s="0" t="s">
        <v>290</v>
      </c>
    </row>
    <row r="6118" customFormat="false" ht="15" hidden="false" customHeight="false" outlineLevel="0" collapsed="false">
      <c r="A6118" s="0" t="s">
        <v>3461</v>
      </c>
      <c r="B6118" s="0" t="s">
        <v>290</v>
      </c>
      <c r="C6118" s="0" t="s">
        <v>325</v>
      </c>
      <c r="D6118" s="0" t="n">
        <v>20180817</v>
      </c>
      <c r="E6118" s="0" t="s">
        <v>1914</v>
      </c>
      <c r="F6118" s="0" t="n">
        <v>223000</v>
      </c>
      <c r="G6118" s="0" t="n">
        <v>96.366</v>
      </c>
      <c r="H6118" s="0" t="n">
        <v>4.624004</v>
      </c>
      <c r="J6118" s="224" t="n">
        <f aca="false">ROUND(D6118/10000,0)</f>
        <v>2018</v>
      </c>
      <c r="K6118" s="224" t="n">
        <f aca="false">ROUND((D6118-J6118*10000)/100,0)</f>
        <v>8</v>
      </c>
      <c r="L6118" s="224" t="n">
        <f aca="false">D6118-J6118*10000-K6118*100</f>
        <v>17</v>
      </c>
      <c r="M6118" s="325" t="n">
        <f aca="false">DATE(J6118,K6118,L6118)</f>
        <v>43329</v>
      </c>
      <c r="N6118" s="222" t="n">
        <f aca="false">M6118+E6118</f>
        <v>43329.4722222222</v>
      </c>
      <c r="O6118" s="0" t="n">
        <v>96.366</v>
      </c>
      <c r="P6118" s="0" t="n">
        <v>4.624004</v>
      </c>
      <c r="Q6118" s="0" t="s">
        <v>290</v>
      </c>
    </row>
    <row r="6119" customFormat="false" ht="15" hidden="false" customHeight="false" outlineLevel="0" collapsed="false">
      <c r="A6119" s="0" t="s">
        <v>3461</v>
      </c>
      <c r="B6119" s="0" t="s">
        <v>290</v>
      </c>
      <c r="C6119" s="0" t="s">
        <v>325</v>
      </c>
      <c r="D6119" s="0" t="n">
        <v>20180817</v>
      </c>
      <c r="E6119" s="0" t="s">
        <v>1914</v>
      </c>
      <c r="F6119" s="0" t="n">
        <v>223000</v>
      </c>
      <c r="G6119" s="0" t="n">
        <v>96.366</v>
      </c>
      <c r="H6119" s="0" t="n">
        <v>4.624004</v>
      </c>
      <c r="J6119" s="224" t="n">
        <f aca="false">ROUND(D6119/10000,0)</f>
        <v>2018</v>
      </c>
      <c r="K6119" s="224" t="n">
        <f aca="false">ROUND((D6119-J6119*10000)/100,0)</f>
        <v>8</v>
      </c>
      <c r="L6119" s="224" t="n">
        <f aca="false">D6119-J6119*10000-K6119*100</f>
        <v>17</v>
      </c>
      <c r="M6119" s="325" t="n">
        <f aca="false">DATE(J6119,K6119,L6119)</f>
        <v>43329</v>
      </c>
      <c r="N6119" s="222" t="n">
        <f aca="false">M6119+E6119</f>
        <v>43329.4722222222</v>
      </c>
      <c r="O6119" s="0" t="n">
        <v>96.366</v>
      </c>
      <c r="P6119" s="0" t="n">
        <v>4.624004</v>
      </c>
      <c r="Q6119" s="0" t="s">
        <v>290</v>
      </c>
    </row>
    <row r="6120" customFormat="false" ht="15" hidden="false" customHeight="false" outlineLevel="0" collapsed="false">
      <c r="A6120" s="0" t="s">
        <v>3461</v>
      </c>
      <c r="B6120" s="0" t="s">
        <v>290</v>
      </c>
      <c r="C6120" s="0" t="s">
        <v>325</v>
      </c>
      <c r="D6120" s="0" t="n">
        <v>20180817</v>
      </c>
      <c r="E6120" s="0" t="s">
        <v>3828</v>
      </c>
      <c r="F6120" s="0" t="n">
        <v>3000</v>
      </c>
      <c r="G6120" s="0" t="n">
        <v>95.9</v>
      </c>
      <c r="H6120" s="0" t="n">
        <v>4.686356</v>
      </c>
      <c r="J6120" s="224" t="n">
        <f aca="false">ROUND(D6120/10000,0)</f>
        <v>2018</v>
      </c>
      <c r="K6120" s="224" t="n">
        <f aca="false">ROUND((D6120-J6120*10000)/100,0)</f>
        <v>8</v>
      </c>
      <c r="L6120" s="224" t="n">
        <f aca="false">D6120-J6120*10000-K6120*100</f>
        <v>17</v>
      </c>
      <c r="M6120" s="325" t="n">
        <f aca="false">DATE(J6120,K6120,L6120)</f>
        <v>43329</v>
      </c>
      <c r="N6120" s="222" t="n">
        <f aca="false">M6120+E6120</f>
        <v>43329.505474537</v>
      </c>
      <c r="O6120" s="0" t="n">
        <v>95.9</v>
      </c>
      <c r="P6120" s="0" t="n">
        <v>4.686356</v>
      </c>
      <c r="Q6120" s="0" t="s">
        <v>290</v>
      </c>
    </row>
    <row r="6121" customFormat="false" ht="15" hidden="false" customHeight="false" outlineLevel="0" collapsed="false">
      <c r="A6121" s="0" t="s">
        <v>3461</v>
      </c>
      <c r="B6121" s="0" t="s">
        <v>290</v>
      </c>
      <c r="C6121" s="0" t="s">
        <v>325</v>
      </c>
      <c r="D6121" s="0" t="n">
        <v>20180817</v>
      </c>
      <c r="E6121" s="0" t="s">
        <v>3829</v>
      </c>
      <c r="F6121" s="0" t="n">
        <v>100000</v>
      </c>
      <c r="G6121" s="0" t="n">
        <v>96.441</v>
      </c>
      <c r="H6121" s="0" t="n">
        <v>4.614002</v>
      </c>
      <c r="J6121" s="224" t="n">
        <f aca="false">ROUND(D6121/10000,0)</f>
        <v>2018</v>
      </c>
      <c r="K6121" s="224" t="n">
        <f aca="false">ROUND((D6121-J6121*10000)/100,0)</f>
        <v>8</v>
      </c>
      <c r="L6121" s="224" t="n">
        <f aca="false">D6121-J6121*10000-K6121*100</f>
        <v>17</v>
      </c>
      <c r="M6121" s="325" t="n">
        <f aca="false">DATE(J6121,K6121,L6121)</f>
        <v>43329</v>
      </c>
      <c r="N6121" s="222" t="n">
        <f aca="false">M6121+E6121</f>
        <v>43329.5424537037</v>
      </c>
      <c r="O6121" s="0" t="n">
        <v>96.441</v>
      </c>
      <c r="P6121" s="0" t="n">
        <v>4.614002</v>
      </c>
      <c r="Q6121" s="0" t="s">
        <v>290</v>
      </c>
    </row>
    <row r="6122" customFormat="false" ht="15" hidden="false" customHeight="false" outlineLevel="0" collapsed="false">
      <c r="A6122" s="0" t="s">
        <v>3461</v>
      </c>
      <c r="B6122" s="0" t="s">
        <v>290</v>
      </c>
      <c r="C6122" s="0" t="s">
        <v>325</v>
      </c>
      <c r="D6122" s="0" t="n">
        <v>20180817</v>
      </c>
      <c r="E6122" s="0" t="s">
        <v>3830</v>
      </c>
      <c r="F6122" s="0" t="n">
        <v>35000</v>
      </c>
      <c r="G6122" s="0" t="n">
        <v>96.58</v>
      </c>
      <c r="H6122" s="0" t="n">
        <v>4.595489</v>
      </c>
      <c r="J6122" s="224" t="n">
        <f aca="false">ROUND(D6122/10000,0)</f>
        <v>2018</v>
      </c>
      <c r="K6122" s="224" t="n">
        <f aca="false">ROUND((D6122-J6122*10000)/100,0)</f>
        <v>8</v>
      </c>
      <c r="L6122" s="224" t="n">
        <f aca="false">D6122-J6122*10000-K6122*100</f>
        <v>17</v>
      </c>
      <c r="M6122" s="325" t="n">
        <f aca="false">DATE(J6122,K6122,L6122)</f>
        <v>43329</v>
      </c>
      <c r="N6122" s="222" t="n">
        <f aca="false">M6122+E6122</f>
        <v>43329.5627777778</v>
      </c>
      <c r="O6122" s="0" t="n">
        <v>96.58</v>
      </c>
      <c r="P6122" s="0" t="n">
        <v>4.595489</v>
      </c>
      <c r="Q6122" s="0" t="s">
        <v>290</v>
      </c>
    </row>
    <row r="6123" customFormat="false" ht="15" hidden="false" customHeight="false" outlineLevel="0" collapsed="false">
      <c r="A6123" s="0" t="s">
        <v>3461</v>
      </c>
      <c r="B6123" s="0" t="s">
        <v>290</v>
      </c>
      <c r="C6123" s="0" t="s">
        <v>325</v>
      </c>
      <c r="D6123" s="0" t="n">
        <v>20180817</v>
      </c>
      <c r="E6123" s="0" t="s">
        <v>3830</v>
      </c>
      <c r="F6123" s="0" t="n">
        <v>35000</v>
      </c>
      <c r="G6123" s="0" t="n">
        <v>98.511</v>
      </c>
      <c r="H6123" s="0" t="n">
        <v>4.34153</v>
      </c>
      <c r="J6123" s="224" t="n">
        <f aca="false">ROUND(D6123/10000,0)</f>
        <v>2018</v>
      </c>
      <c r="K6123" s="224" t="n">
        <f aca="false">ROUND((D6123-J6123*10000)/100,0)</f>
        <v>8</v>
      </c>
      <c r="L6123" s="224" t="n">
        <f aca="false">D6123-J6123*10000-K6123*100</f>
        <v>17</v>
      </c>
      <c r="M6123" s="325" t="n">
        <f aca="false">DATE(J6123,K6123,L6123)</f>
        <v>43329</v>
      </c>
      <c r="N6123" s="222" t="n">
        <f aca="false">M6123+E6123</f>
        <v>43329.5627777778</v>
      </c>
      <c r="O6123" s="0" t="n">
        <v>98.511</v>
      </c>
      <c r="P6123" s="0" t="n">
        <v>4.34153</v>
      </c>
      <c r="Q6123" s="0" t="s">
        <v>290</v>
      </c>
    </row>
    <row r="6124" customFormat="false" ht="15" hidden="false" customHeight="false" outlineLevel="0" collapsed="false">
      <c r="A6124" s="0" t="s">
        <v>3461</v>
      </c>
      <c r="B6124" s="0" t="s">
        <v>290</v>
      </c>
      <c r="C6124" s="0" t="s">
        <v>325</v>
      </c>
      <c r="D6124" s="0" t="n">
        <v>20180817</v>
      </c>
      <c r="E6124" s="0" t="s">
        <v>2003</v>
      </c>
      <c r="F6124" s="0" t="s">
        <v>575</v>
      </c>
      <c r="G6124" s="0" t="n">
        <v>96.082</v>
      </c>
      <c r="H6124" s="0" t="n">
        <v>4.661961</v>
      </c>
      <c r="J6124" s="224" t="n">
        <f aca="false">ROUND(D6124/10000,0)</f>
        <v>2018</v>
      </c>
      <c r="K6124" s="224" t="n">
        <f aca="false">ROUND((D6124-J6124*10000)/100,0)</f>
        <v>8</v>
      </c>
      <c r="L6124" s="224" t="n">
        <f aca="false">D6124-J6124*10000-K6124*100</f>
        <v>17</v>
      </c>
      <c r="M6124" s="325" t="n">
        <f aca="false">DATE(J6124,K6124,L6124)</f>
        <v>43329</v>
      </c>
      <c r="N6124" s="222" t="n">
        <f aca="false">M6124+E6124</f>
        <v>43329.5949884259</v>
      </c>
      <c r="O6124" s="0" t="n">
        <v>96.082</v>
      </c>
      <c r="P6124" s="0" t="n">
        <v>4.661961</v>
      </c>
      <c r="Q6124" s="0" t="s">
        <v>290</v>
      </c>
    </row>
    <row r="6125" customFormat="false" ht="15" hidden="false" customHeight="false" outlineLevel="0" collapsed="false">
      <c r="A6125" s="0" t="s">
        <v>3461</v>
      </c>
      <c r="B6125" s="0" t="s">
        <v>290</v>
      </c>
      <c r="C6125" s="0" t="s">
        <v>325</v>
      </c>
      <c r="D6125" s="0" t="n">
        <v>20180817</v>
      </c>
      <c r="E6125" s="0" t="s">
        <v>3831</v>
      </c>
      <c r="F6125" s="0" t="n">
        <v>10000</v>
      </c>
      <c r="G6125" s="0" t="n">
        <v>96.56</v>
      </c>
      <c r="H6125" s="0" t="n">
        <v>4.598151</v>
      </c>
      <c r="J6125" s="224" t="n">
        <f aca="false">ROUND(D6125/10000,0)</f>
        <v>2018</v>
      </c>
      <c r="K6125" s="224" t="n">
        <f aca="false">ROUND((D6125-J6125*10000)/100,0)</f>
        <v>8</v>
      </c>
      <c r="L6125" s="224" t="n">
        <f aca="false">D6125-J6125*10000-K6125*100</f>
        <v>17</v>
      </c>
      <c r="M6125" s="325" t="n">
        <f aca="false">DATE(J6125,K6125,L6125)</f>
        <v>43329</v>
      </c>
      <c r="N6125" s="222" t="n">
        <f aca="false">M6125+E6125</f>
        <v>43329.607349537</v>
      </c>
      <c r="O6125" s="0" t="n">
        <v>96.56</v>
      </c>
      <c r="P6125" s="0" t="n">
        <v>4.598151</v>
      </c>
      <c r="Q6125" s="0" t="s">
        <v>290</v>
      </c>
    </row>
    <row r="6126" customFormat="false" ht="15" hidden="false" customHeight="false" outlineLevel="0" collapsed="false">
      <c r="A6126" s="0" t="s">
        <v>3461</v>
      </c>
      <c r="B6126" s="0" t="s">
        <v>290</v>
      </c>
      <c r="C6126" s="0" t="s">
        <v>325</v>
      </c>
      <c r="D6126" s="0" t="n">
        <v>20180817</v>
      </c>
      <c r="E6126" s="0" t="s">
        <v>3832</v>
      </c>
      <c r="F6126" s="0" t="n">
        <v>10000</v>
      </c>
      <c r="G6126" s="0" t="n">
        <v>98.31</v>
      </c>
      <c r="H6126" s="0" t="n">
        <v>4.367689</v>
      </c>
      <c r="J6126" s="224" t="n">
        <f aca="false">ROUND(D6126/10000,0)</f>
        <v>2018</v>
      </c>
      <c r="K6126" s="224" t="n">
        <f aca="false">ROUND((D6126-J6126*10000)/100,0)</f>
        <v>8</v>
      </c>
      <c r="L6126" s="224" t="n">
        <f aca="false">D6126-J6126*10000-K6126*100</f>
        <v>17</v>
      </c>
      <c r="M6126" s="325" t="n">
        <f aca="false">DATE(J6126,K6126,L6126)</f>
        <v>43329</v>
      </c>
      <c r="N6126" s="222" t="n">
        <f aca="false">M6126+E6126</f>
        <v>43329.6078587963</v>
      </c>
      <c r="O6126" s="0" t="n">
        <v>98.31</v>
      </c>
      <c r="P6126" s="0" t="n">
        <v>4.367689</v>
      </c>
      <c r="Q6126" s="0" t="s">
        <v>290</v>
      </c>
    </row>
    <row r="6127" customFormat="false" ht="15" hidden="false" customHeight="false" outlineLevel="0" collapsed="false">
      <c r="A6127" s="0" t="s">
        <v>3461</v>
      </c>
      <c r="B6127" s="0" t="s">
        <v>290</v>
      </c>
      <c r="C6127" s="0" t="s">
        <v>325</v>
      </c>
      <c r="D6127" s="0" t="n">
        <v>20180817</v>
      </c>
      <c r="E6127" s="0" t="s">
        <v>3833</v>
      </c>
      <c r="F6127" s="0" t="s">
        <v>575</v>
      </c>
      <c r="G6127" s="0" t="n">
        <v>96.171</v>
      </c>
      <c r="H6127" s="0" t="n">
        <v>4.650052</v>
      </c>
      <c r="J6127" s="224" t="n">
        <f aca="false">ROUND(D6127/10000,0)</f>
        <v>2018</v>
      </c>
      <c r="K6127" s="224" t="n">
        <f aca="false">ROUND((D6127-J6127*10000)/100,0)</f>
        <v>8</v>
      </c>
      <c r="L6127" s="224" t="n">
        <f aca="false">D6127-J6127*10000-K6127*100</f>
        <v>17</v>
      </c>
      <c r="M6127" s="325" t="n">
        <f aca="false">DATE(J6127,K6127,L6127)</f>
        <v>43329</v>
      </c>
      <c r="N6127" s="222" t="n">
        <f aca="false">M6127+E6127</f>
        <v>43329.6198148148</v>
      </c>
      <c r="O6127" s="0" t="n">
        <v>96.171</v>
      </c>
      <c r="P6127" s="0" t="n">
        <v>4.650052</v>
      </c>
      <c r="Q6127" s="0" t="s">
        <v>290</v>
      </c>
    </row>
    <row r="6128" customFormat="false" ht="15" hidden="false" customHeight="false" outlineLevel="0" collapsed="false">
      <c r="A6128" s="0" t="s">
        <v>3461</v>
      </c>
      <c r="B6128" s="0" t="s">
        <v>290</v>
      </c>
      <c r="C6128" s="0" t="s">
        <v>325</v>
      </c>
      <c r="D6128" s="0" t="n">
        <v>20180817</v>
      </c>
      <c r="E6128" s="0" t="s">
        <v>3834</v>
      </c>
      <c r="F6128" s="0" t="n">
        <v>5000</v>
      </c>
      <c r="G6128" s="0" t="n">
        <v>96.337</v>
      </c>
      <c r="H6128" s="0" t="n">
        <v>4.627873</v>
      </c>
      <c r="J6128" s="224" t="n">
        <f aca="false">ROUND(D6128/10000,0)</f>
        <v>2018</v>
      </c>
      <c r="K6128" s="224" t="n">
        <f aca="false">ROUND((D6128-J6128*10000)/100,0)</f>
        <v>8</v>
      </c>
      <c r="L6128" s="224" t="n">
        <f aca="false">D6128-J6128*10000-K6128*100</f>
        <v>17</v>
      </c>
      <c r="M6128" s="325" t="n">
        <f aca="false">DATE(J6128,K6128,L6128)</f>
        <v>43329</v>
      </c>
      <c r="N6128" s="222" t="n">
        <f aca="false">M6128+E6128</f>
        <v>43329.6549884259</v>
      </c>
      <c r="O6128" s="0" t="n">
        <v>96.337</v>
      </c>
      <c r="P6128" s="0" t="n">
        <v>4.627873</v>
      </c>
      <c r="Q6128" s="0" t="s">
        <v>290</v>
      </c>
    </row>
    <row r="6129" customFormat="false" ht="15" hidden="false" customHeight="false" outlineLevel="0" collapsed="false">
      <c r="A6129" s="0" t="s">
        <v>3461</v>
      </c>
      <c r="B6129" s="0" t="s">
        <v>290</v>
      </c>
      <c r="C6129" s="0" t="s">
        <v>325</v>
      </c>
      <c r="D6129" s="0" t="n">
        <v>20180817</v>
      </c>
      <c r="E6129" s="0" t="s">
        <v>3834</v>
      </c>
      <c r="F6129" s="0" t="n">
        <v>5000</v>
      </c>
      <c r="G6129" s="0" t="n">
        <v>96.437</v>
      </c>
      <c r="H6129" s="0" t="n">
        <v>4.614535</v>
      </c>
      <c r="J6129" s="224" t="n">
        <f aca="false">ROUND(D6129/10000,0)</f>
        <v>2018</v>
      </c>
      <c r="K6129" s="224" t="n">
        <f aca="false">ROUND((D6129-J6129*10000)/100,0)</f>
        <v>8</v>
      </c>
      <c r="L6129" s="224" t="n">
        <f aca="false">D6129-J6129*10000-K6129*100</f>
        <v>17</v>
      </c>
      <c r="M6129" s="325" t="n">
        <f aca="false">DATE(J6129,K6129,L6129)</f>
        <v>43329</v>
      </c>
      <c r="N6129" s="222" t="n">
        <f aca="false">M6129+E6129</f>
        <v>43329.6549884259</v>
      </c>
      <c r="O6129" s="0" t="n">
        <v>96.437</v>
      </c>
      <c r="P6129" s="0" t="n">
        <v>4.614535</v>
      </c>
      <c r="Q6129" s="0" t="s">
        <v>290</v>
      </c>
    </row>
    <row r="6130" customFormat="false" ht="15" hidden="false" customHeight="false" outlineLevel="0" collapsed="false">
      <c r="A6130" s="0" t="s">
        <v>3461</v>
      </c>
      <c r="B6130" s="0" t="s">
        <v>290</v>
      </c>
      <c r="C6130" s="0" t="s">
        <v>325</v>
      </c>
      <c r="D6130" s="0" t="n">
        <v>20180817</v>
      </c>
      <c r="E6130" s="0" t="s">
        <v>3834</v>
      </c>
      <c r="F6130" s="0" t="n">
        <v>5000</v>
      </c>
      <c r="G6130" s="0" t="n">
        <v>96.337</v>
      </c>
      <c r="H6130" s="0" t="n">
        <v>4.627873</v>
      </c>
      <c r="J6130" s="224" t="n">
        <f aca="false">ROUND(D6130/10000,0)</f>
        <v>2018</v>
      </c>
      <c r="K6130" s="224" t="n">
        <f aca="false">ROUND((D6130-J6130*10000)/100,0)</f>
        <v>8</v>
      </c>
      <c r="L6130" s="224" t="n">
        <f aca="false">D6130-J6130*10000-K6130*100</f>
        <v>17</v>
      </c>
      <c r="M6130" s="325" t="n">
        <f aca="false">DATE(J6130,K6130,L6130)</f>
        <v>43329</v>
      </c>
      <c r="N6130" s="222" t="n">
        <f aca="false">M6130+E6130</f>
        <v>43329.6549884259</v>
      </c>
      <c r="O6130" s="0" t="n">
        <v>96.337</v>
      </c>
      <c r="P6130" s="0" t="n">
        <v>4.627873</v>
      </c>
      <c r="Q6130" s="0" t="s">
        <v>290</v>
      </c>
    </row>
    <row r="6131" customFormat="false" ht="15" hidden="false" customHeight="false" outlineLevel="0" collapsed="false">
      <c r="A6131" s="0" t="s">
        <v>3461</v>
      </c>
      <c r="B6131" s="0" t="s">
        <v>290</v>
      </c>
      <c r="C6131" s="0" t="s">
        <v>325</v>
      </c>
      <c r="D6131" s="0" t="n">
        <v>20180820</v>
      </c>
      <c r="E6131" s="0" t="s">
        <v>3835</v>
      </c>
      <c r="F6131" s="0" t="n">
        <v>10000</v>
      </c>
      <c r="G6131" s="0" t="n">
        <v>96.85</v>
      </c>
      <c r="H6131" s="0" t="n">
        <v>4.559729</v>
      </c>
      <c r="J6131" s="224" t="n">
        <f aca="false">ROUND(D6131/10000,0)</f>
        <v>2018</v>
      </c>
      <c r="K6131" s="224" t="n">
        <f aca="false">ROUND((D6131-J6131*10000)/100,0)</f>
        <v>8</v>
      </c>
      <c r="L6131" s="224" t="n">
        <f aca="false">D6131-J6131*10000-K6131*100</f>
        <v>20</v>
      </c>
      <c r="M6131" s="325" t="n">
        <f aca="false">DATE(J6131,K6131,L6131)</f>
        <v>43332</v>
      </c>
      <c r="N6131" s="222" t="n">
        <f aca="false">M6131+E6131</f>
        <v>43332.4820717593</v>
      </c>
      <c r="O6131" s="0" t="n">
        <v>96.85</v>
      </c>
      <c r="P6131" s="0" t="n">
        <v>4.559729</v>
      </c>
      <c r="Q6131" s="0" t="s">
        <v>290</v>
      </c>
    </row>
    <row r="6132" customFormat="false" ht="15" hidden="false" customHeight="false" outlineLevel="0" collapsed="false">
      <c r="A6132" s="0" t="s">
        <v>3461</v>
      </c>
      <c r="B6132" s="0" t="s">
        <v>290</v>
      </c>
      <c r="C6132" s="0" t="s">
        <v>325</v>
      </c>
      <c r="D6132" s="0" t="n">
        <v>20180820</v>
      </c>
      <c r="E6132" s="0" t="s">
        <v>3835</v>
      </c>
      <c r="F6132" s="0" t="n">
        <v>10000</v>
      </c>
      <c r="G6132" s="0" t="n">
        <v>98.6</v>
      </c>
      <c r="H6132" s="0" t="n">
        <v>4.330021</v>
      </c>
      <c r="J6132" s="224" t="n">
        <f aca="false">ROUND(D6132/10000,0)</f>
        <v>2018</v>
      </c>
      <c r="K6132" s="224" t="n">
        <f aca="false">ROUND((D6132-J6132*10000)/100,0)</f>
        <v>8</v>
      </c>
      <c r="L6132" s="224" t="n">
        <f aca="false">D6132-J6132*10000-K6132*100</f>
        <v>20</v>
      </c>
      <c r="M6132" s="325" t="n">
        <f aca="false">DATE(J6132,K6132,L6132)</f>
        <v>43332</v>
      </c>
      <c r="N6132" s="222" t="n">
        <f aca="false">M6132+E6132</f>
        <v>43332.4820717593</v>
      </c>
      <c r="O6132" s="0" t="n">
        <v>98.6</v>
      </c>
      <c r="P6132" s="0" t="n">
        <v>4.330021</v>
      </c>
      <c r="Q6132" s="0" t="s">
        <v>290</v>
      </c>
    </row>
    <row r="6133" customFormat="false" ht="15" hidden="false" customHeight="false" outlineLevel="0" collapsed="false">
      <c r="A6133" s="0" t="s">
        <v>3461</v>
      </c>
      <c r="B6133" s="0" t="s">
        <v>290</v>
      </c>
      <c r="C6133" s="0" t="s">
        <v>325</v>
      </c>
      <c r="D6133" s="0" t="n">
        <v>20180820</v>
      </c>
      <c r="E6133" s="0" t="s">
        <v>3836</v>
      </c>
      <c r="F6133" s="0" t="n">
        <v>5000</v>
      </c>
      <c r="G6133" s="0" t="n">
        <v>96.863</v>
      </c>
      <c r="H6133" s="0" t="n">
        <v>4.558005</v>
      </c>
      <c r="J6133" s="224" t="n">
        <f aca="false">ROUND(D6133/10000,0)</f>
        <v>2018</v>
      </c>
      <c r="K6133" s="224" t="n">
        <f aca="false">ROUND((D6133-J6133*10000)/100,0)</f>
        <v>8</v>
      </c>
      <c r="L6133" s="224" t="n">
        <f aca="false">D6133-J6133*10000-K6133*100</f>
        <v>20</v>
      </c>
      <c r="M6133" s="325" t="n">
        <f aca="false">DATE(J6133,K6133,L6133)</f>
        <v>43332</v>
      </c>
      <c r="N6133" s="222" t="n">
        <f aca="false">M6133+E6133</f>
        <v>43332.5240046296</v>
      </c>
      <c r="O6133" s="0" t="n">
        <v>96.863</v>
      </c>
      <c r="P6133" s="0" t="n">
        <v>4.558005</v>
      </c>
      <c r="Q6133" s="0" t="s">
        <v>290</v>
      </c>
    </row>
    <row r="6134" customFormat="false" ht="15" hidden="false" customHeight="false" outlineLevel="0" collapsed="false">
      <c r="A6134" s="0" t="s">
        <v>3461</v>
      </c>
      <c r="B6134" s="0" t="s">
        <v>290</v>
      </c>
      <c r="C6134" s="0" t="s">
        <v>325</v>
      </c>
      <c r="D6134" s="0" t="n">
        <v>20180820</v>
      </c>
      <c r="E6134" s="0" t="s">
        <v>3837</v>
      </c>
      <c r="F6134" s="0" t="n">
        <v>5000</v>
      </c>
      <c r="G6134" s="0" t="n">
        <v>96.863</v>
      </c>
      <c r="H6134" s="0" t="n">
        <v>4.558005</v>
      </c>
      <c r="J6134" s="224" t="n">
        <f aca="false">ROUND(D6134/10000,0)</f>
        <v>2018</v>
      </c>
      <c r="K6134" s="224" t="n">
        <f aca="false">ROUND((D6134-J6134*10000)/100,0)</f>
        <v>8</v>
      </c>
      <c r="L6134" s="224" t="n">
        <f aca="false">D6134-J6134*10000-K6134*100</f>
        <v>20</v>
      </c>
      <c r="M6134" s="325" t="n">
        <f aca="false">DATE(J6134,K6134,L6134)</f>
        <v>43332</v>
      </c>
      <c r="N6134" s="222" t="n">
        <f aca="false">M6134+E6134</f>
        <v>43332.5240162037</v>
      </c>
      <c r="O6134" s="0" t="n">
        <v>96.863</v>
      </c>
      <c r="P6134" s="0" t="n">
        <v>4.558005</v>
      </c>
      <c r="Q6134" s="0" t="s">
        <v>290</v>
      </c>
    </row>
    <row r="6135" customFormat="false" ht="15" hidden="false" customHeight="false" outlineLevel="0" collapsed="false">
      <c r="A6135" s="0" t="s">
        <v>3461</v>
      </c>
      <c r="B6135" s="0" t="s">
        <v>290</v>
      </c>
      <c r="C6135" s="0" t="s">
        <v>325</v>
      </c>
      <c r="D6135" s="0" t="n">
        <v>20180820</v>
      </c>
      <c r="E6135" s="0" t="s">
        <v>3838</v>
      </c>
      <c r="F6135" s="0" t="n">
        <v>20000</v>
      </c>
      <c r="G6135" s="0" t="n">
        <v>96.79</v>
      </c>
      <c r="H6135" s="0" t="n">
        <v>4.567692</v>
      </c>
      <c r="J6135" s="224" t="n">
        <f aca="false">ROUND(D6135/10000,0)</f>
        <v>2018</v>
      </c>
      <c r="K6135" s="224" t="n">
        <f aca="false">ROUND((D6135-J6135*10000)/100,0)</f>
        <v>8</v>
      </c>
      <c r="L6135" s="224" t="n">
        <f aca="false">D6135-J6135*10000-K6135*100</f>
        <v>20</v>
      </c>
      <c r="M6135" s="325" t="n">
        <f aca="false">DATE(J6135,K6135,L6135)</f>
        <v>43332</v>
      </c>
      <c r="N6135" s="222" t="n">
        <f aca="false">M6135+E6135</f>
        <v>43332.5376041667</v>
      </c>
      <c r="O6135" s="0" t="n">
        <v>96.79</v>
      </c>
      <c r="P6135" s="0" t="n">
        <v>4.567692</v>
      </c>
      <c r="Q6135" s="0" t="s">
        <v>290</v>
      </c>
    </row>
    <row r="6136" customFormat="false" ht="15" hidden="false" customHeight="false" outlineLevel="0" collapsed="false">
      <c r="A6136" s="0" t="s">
        <v>3461</v>
      </c>
      <c r="B6136" s="0" t="s">
        <v>290</v>
      </c>
      <c r="C6136" s="0" t="s">
        <v>325</v>
      </c>
      <c r="D6136" s="0" t="n">
        <v>20180820</v>
      </c>
      <c r="E6136" s="0" t="s">
        <v>3838</v>
      </c>
      <c r="F6136" s="0" t="n">
        <v>20000</v>
      </c>
      <c r="G6136" s="0" t="n">
        <v>97.59</v>
      </c>
      <c r="H6136" s="0" t="n">
        <v>4.462001</v>
      </c>
      <c r="J6136" s="224" t="n">
        <f aca="false">ROUND(D6136/10000,0)</f>
        <v>2018</v>
      </c>
      <c r="K6136" s="224" t="n">
        <f aca="false">ROUND((D6136-J6136*10000)/100,0)</f>
        <v>8</v>
      </c>
      <c r="L6136" s="224" t="n">
        <f aca="false">D6136-J6136*10000-K6136*100</f>
        <v>20</v>
      </c>
      <c r="M6136" s="325" t="n">
        <f aca="false">DATE(J6136,K6136,L6136)</f>
        <v>43332</v>
      </c>
      <c r="N6136" s="222" t="n">
        <f aca="false">M6136+E6136</f>
        <v>43332.5376041667</v>
      </c>
      <c r="O6136" s="0" t="n">
        <v>97.59</v>
      </c>
      <c r="P6136" s="0" t="n">
        <v>4.462001</v>
      </c>
      <c r="Q6136" s="0" t="s">
        <v>290</v>
      </c>
    </row>
    <row r="6137" customFormat="false" ht="15" hidden="false" customHeight="false" outlineLevel="0" collapsed="false">
      <c r="A6137" s="0" t="s">
        <v>3461</v>
      </c>
      <c r="B6137" s="0" t="s">
        <v>290</v>
      </c>
      <c r="C6137" s="0" t="s">
        <v>325</v>
      </c>
      <c r="D6137" s="0" t="n">
        <v>20180820</v>
      </c>
      <c r="E6137" s="0" t="s">
        <v>3839</v>
      </c>
      <c r="F6137" s="0" t="n">
        <v>10000</v>
      </c>
      <c r="G6137" s="0" t="n">
        <v>96.8</v>
      </c>
      <c r="H6137" s="0" t="n">
        <v>4.566364</v>
      </c>
      <c r="J6137" s="224" t="n">
        <f aca="false">ROUND(D6137/10000,0)</f>
        <v>2018</v>
      </c>
      <c r="K6137" s="224" t="n">
        <f aca="false">ROUND((D6137-J6137*10000)/100,0)</f>
        <v>8</v>
      </c>
      <c r="L6137" s="224" t="n">
        <f aca="false">D6137-J6137*10000-K6137*100</f>
        <v>20</v>
      </c>
      <c r="M6137" s="325" t="n">
        <f aca="false">DATE(J6137,K6137,L6137)</f>
        <v>43332</v>
      </c>
      <c r="N6137" s="222" t="n">
        <f aca="false">M6137+E6137</f>
        <v>43332.5389814815</v>
      </c>
      <c r="O6137" s="0" t="n">
        <v>96.8</v>
      </c>
      <c r="P6137" s="0" t="n">
        <v>4.566364</v>
      </c>
      <c r="Q6137" s="0" t="s">
        <v>290</v>
      </c>
    </row>
    <row r="6138" customFormat="false" ht="15" hidden="false" customHeight="false" outlineLevel="0" collapsed="false">
      <c r="A6138" s="0" t="s">
        <v>3461</v>
      </c>
      <c r="B6138" s="0" t="s">
        <v>290</v>
      </c>
      <c r="C6138" s="0" t="s">
        <v>325</v>
      </c>
      <c r="D6138" s="0" t="n">
        <v>20180820</v>
      </c>
      <c r="E6138" s="0" t="s">
        <v>3839</v>
      </c>
      <c r="F6138" s="0" t="n">
        <v>10000</v>
      </c>
      <c r="G6138" s="0" t="n">
        <v>96.8</v>
      </c>
      <c r="H6138" s="0" t="n">
        <v>4.566364</v>
      </c>
      <c r="J6138" s="224" t="n">
        <f aca="false">ROUND(D6138/10000,0)</f>
        <v>2018</v>
      </c>
      <c r="K6138" s="224" t="n">
        <f aca="false">ROUND((D6138-J6138*10000)/100,0)</f>
        <v>8</v>
      </c>
      <c r="L6138" s="224" t="n">
        <f aca="false">D6138-J6138*10000-K6138*100</f>
        <v>20</v>
      </c>
      <c r="M6138" s="325" t="n">
        <f aca="false">DATE(J6138,K6138,L6138)</f>
        <v>43332</v>
      </c>
      <c r="N6138" s="222" t="n">
        <f aca="false">M6138+E6138</f>
        <v>43332.5389814815</v>
      </c>
      <c r="O6138" s="0" t="n">
        <v>96.8</v>
      </c>
      <c r="P6138" s="0" t="n">
        <v>4.566364</v>
      </c>
      <c r="Q6138" s="0" t="s">
        <v>290</v>
      </c>
    </row>
    <row r="6139" customFormat="false" ht="15" hidden="false" customHeight="false" outlineLevel="0" collapsed="false">
      <c r="A6139" s="0" t="s">
        <v>3461</v>
      </c>
      <c r="B6139" s="0" t="s">
        <v>290</v>
      </c>
      <c r="C6139" s="0" t="s">
        <v>325</v>
      </c>
      <c r="D6139" s="0" t="n">
        <v>20180820</v>
      </c>
      <c r="E6139" s="0" t="s">
        <v>3840</v>
      </c>
      <c r="F6139" s="0" t="n">
        <v>10000</v>
      </c>
      <c r="G6139" s="0" t="n">
        <v>98.504</v>
      </c>
      <c r="H6139" s="0" t="n">
        <v>4.342497</v>
      </c>
      <c r="J6139" s="224" t="n">
        <f aca="false">ROUND(D6139/10000,0)</f>
        <v>2018</v>
      </c>
      <c r="K6139" s="224" t="n">
        <f aca="false">ROUND((D6139-J6139*10000)/100,0)</f>
        <v>8</v>
      </c>
      <c r="L6139" s="224" t="n">
        <f aca="false">D6139-J6139*10000-K6139*100</f>
        <v>20</v>
      </c>
      <c r="M6139" s="325" t="n">
        <f aca="false">DATE(J6139,K6139,L6139)</f>
        <v>43332</v>
      </c>
      <c r="N6139" s="222" t="n">
        <f aca="false">M6139+E6139</f>
        <v>43332.6125925926</v>
      </c>
      <c r="O6139" s="0" t="n">
        <v>98.504</v>
      </c>
      <c r="P6139" s="0" t="n">
        <v>4.342497</v>
      </c>
      <c r="Q6139" s="0" t="s">
        <v>290</v>
      </c>
    </row>
    <row r="6140" customFormat="false" ht="15" hidden="false" customHeight="false" outlineLevel="0" collapsed="false">
      <c r="A6140" s="0" t="s">
        <v>3461</v>
      </c>
      <c r="B6140" s="0" t="s">
        <v>290</v>
      </c>
      <c r="C6140" s="0" t="s">
        <v>325</v>
      </c>
      <c r="D6140" s="0" t="n">
        <v>20180820</v>
      </c>
      <c r="E6140" s="0" t="s">
        <v>3841</v>
      </c>
      <c r="F6140" s="0" t="n">
        <v>1000000</v>
      </c>
      <c r="G6140" s="0" t="n">
        <v>96.555</v>
      </c>
      <c r="H6140" s="0" t="n">
        <v>4.598935</v>
      </c>
      <c r="J6140" s="224" t="n">
        <f aca="false">ROUND(D6140/10000,0)</f>
        <v>2018</v>
      </c>
      <c r="K6140" s="224" t="n">
        <f aca="false">ROUND((D6140-J6140*10000)/100,0)</f>
        <v>8</v>
      </c>
      <c r="L6140" s="224" t="n">
        <f aca="false">D6140-J6140*10000-K6140*100</f>
        <v>20</v>
      </c>
      <c r="M6140" s="325" t="n">
        <f aca="false">DATE(J6140,K6140,L6140)</f>
        <v>43332</v>
      </c>
      <c r="N6140" s="222" t="n">
        <f aca="false">M6140+E6140</f>
        <v>43332.6177777778</v>
      </c>
      <c r="O6140" s="0" t="n">
        <v>96.555</v>
      </c>
      <c r="P6140" s="0" t="n">
        <v>4.598935</v>
      </c>
      <c r="Q6140" s="0" t="s">
        <v>290</v>
      </c>
    </row>
    <row r="6141" customFormat="false" ht="15" hidden="false" customHeight="false" outlineLevel="0" collapsed="false">
      <c r="A6141" s="0" t="s">
        <v>3461</v>
      </c>
      <c r="B6141" s="0" t="s">
        <v>290</v>
      </c>
      <c r="C6141" s="0" t="s">
        <v>325</v>
      </c>
      <c r="D6141" s="0" t="n">
        <v>20180820</v>
      </c>
      <c r="E6141" s="0" t="s">
        <v>3842</v>
      </c>
      <c r="F6141" s="0" t="n">
        <v>100000</v>
      </c>
      <c r="G6141" s="0" t="n">
        <v>96.532</v>
      </c>
      <c r="H6141" s="0" t="n">
        <v>4.601998</v>
      </c>
      <c r="J6141" s="224" t="n">
        <f aca="false">ROUND(D6141/10000,0)</f>
        <v>2018</v>
      </c>
      <c r="K6141" s="224" t="n">
        <f aca="false">ROUND((D6141-J6141*10000)/100,0)</f>
        <v>8</v>
      </c>
      <c r="L6141" s="224" t="n">
        <f aca="false">D6141-J6141*10000-K6141*100</f>
        <v>20</v>
      </c>
      <c r="M6141" s="325" t="n">
        <f aca="false">DATE(J6141,K6141,L6141)</f>
        <v>43332</v>
      </c>
      <c r="N6141" s="222" t="n">
        <f aca="false">M6141+E6141</f>
        <v>43332.6250347222</v>
      </c>
      <c r="O6141" s="0" t="n">
        <v>96.532</v>
      </c>
      <c r="P6141" s="0" t="n">
        <v>4.601998</v>
      </c>
      <c r="Q6141" s="0" t="s">
        <v>290</v>
      </c>
    </row>
    <row r="6142" customFormat="false" ht="15" hidden="false" customHeight="false" outlineLevel="0" collapsed="false">
      <c r="A6142" s="0" t="s">
        <v>3461</v>
      </c>
      <c r="B6142" s="0" t="s">
        <v>290</v>
      </c>
      <c r="C6142" s="0" t="s">
        <v>325</v>
      </c>
      <c r="D6142" s="0" t="n">
        <v>20180820</v>
      </c>
      <c r="E6142" s="0" t="s">
        <v>3843</v>
      </c>
      <c r="F6142" s="0" t="n">
        <v>10000</v>
      </c>
      <c r="G6142" s="0" t="n">
        <v>96.832</v>
      </c>
      <c r="H6142" s="0" t="n">
        <v>4.562117</v>
      </c>
      <c r="J6142" s="224" t="n">
        <f aca="false">ROUND(D6142/10000,0)</f>
        <v>2018</v>
      </c>
      <c r="K6142" s="224" t="n">
        <f aca="false">ROUND((D6142-J6142*10000)/100,0)</f>
        <v>8</v>
      </c>
      <c r="L6142" s="224" t="n">
        <f aca="false">D6142-J6142*10000-K6142*100</f>
        <v>20</v>
      </c>
      <c r="M6142" s="325" t="n">
        <f aca="false">DATE(J6142,K6142,L6142)</f>
        <v>43332</v>
      </c>
      <c r="N6142" s="222" t="n">
        <f aca="false">M6142+E6142</f>
        <v>43332.6255787037</v>
      </c>
      <c r="O6142" s="0" t="n">
        <v>96.832</v>
      </c>
      <c r="P6142" s="0" t="n">
        <v>4.562117</v>
      </c>
      <c r="Q6142" s="0" t="s">
        <v>290</v>
      </c>
    </row>
    <row r="6143" customFormat="false" ht="15" hidden="false" customHeight="false" outlineLevel="0" collapsed="false">
      <c r="A6143" s="0" t="s">
        <v>3461</v>
      </c>
      <c r="B6143" s="0" t="s">
        <v>290</v>
      </c>
      <c r="C6143" s="0" t="s">
        <v>325</v>
      </c>
      <c r="D6143" s="0" t="n">
        <v>20180820</v>
      </c>
      <c r="E6143" s="0" t="s">
        <v>3844</v>
      </c>
      <c r="F6143" s="0" t="n">
        <v>10000</v>
      </c>
      <c r="G6143" s="0" t="n">
        <v>96.9</v>
      </c>
      <c r="H6143" s="0" t="n">
        <v>4.553098</v>
      </c>
      <c r="J6143" s="224" t="n">
        <f aca="false">ROUND(D6143/10000,0)</f>
        <v>2018</v>
      </c>
      <c r="K6143" s="224" t="n">
        <f aca="false">ROUND((D6143-J6143*10000)/100,0)</f>
        <v>8</v>
      </c>
      <c r="L6143" s="224" t="n">
        <f aca="false">D6143-J6143*10000-K6143*100</f>
        <v>20</v>
      </c>
      <c r="M6143" s="325" t="n">
        <f aca="false">DATE(J6143,K6143,L6143)</f>
        <v>43332</v>
      </c>
      <c r="N6143" s="222" t="n">
        <f aca="false">M6143+E6143</f>
        <v>43332.6390162037</v>
      </c>
      <c r="O6143" s="0" t="n">
        <v>96.9</v>
      </c>
      <c r="P6143" s="0" t="n">
        <v>4.553098</v>
      </c>
      <c r="Q6143" s="0" t="s">
        <v>290</v>
      </c>
    </row>
    <row r="6144" customFormat="false" ht="15" hidden="false" customHeight="false" outlineLevel="0" collapsed="false">
      <c r="A6144" s="0" t="s">
        <v>3461</v>
      </c>
      <c r="B6144" s="0" t="s">
        <v>290</v>
      </c>
      <c r="C6144" s="0" t="s">
        <v>325</v>
      </c>
      <c r="D6144" s="0" t="n">
        <v>20180820</v>
      </c>
      <c r="E6144" s="0" t="s">
        <v>3844</v>
      </c>
      <c r="F6144" s="0" t="n">
        <v>10000</v>
      </c>
      <c r="G6144" s="0" t="n">
        <v>96.9</v>
      </c>
      <c r="H6144" s="0" t="n">
        <v>4.553098</v>
      </c>
      <c r="J6144" s="224" t="n">
        <f aca="false">ROUND(D6144/10000,0)</f>
        <v>2018</v>
      </c>
      <c r="K6144" s="224" t="n">
        <f aca="false">ROUND((D6144-J6144*10000)/100,0)</f>
        <v>8</v>
      </c>
      <c r="L6144" s="224" t="n">
        <f aca="false">D6144-J6144*10000-K6144*100</f>
        <v>20</v>
      </c>
      <c r="M6144" s="325" t="n">
        <f aca="false">DATE(J6144,K6144,L6144)</f>
        <v>43332</v>
      </c>
      <c r="N6144" s="222" t="n">
        <f aca="false">M6144+E6144</f>
        <v>43332.6390162037</v>
      </c>
      <c r="O6144" s="0" t="n">
        <v>96.9</v>
      </c>
      <c r="P6144" s="0" t="n">
        <v>4.553098</v>
      </c>
      <c r="Q6144" s="0" t="s">
        <v>290</v>
      </c>
    </row>
    <row r="6145" customFormat="false" ht="15" hidden="false" customHeight="false" outlineLevel="0" collapsed="false">
      <c r="A6145" s="0" t="s">
        <v>3461</v>
      </c>
      <c r="B6145" s="0" t="s">
        <v>290</v>
      </c>
      <c r="C6145" s="0" t="s">
        <v>325</v>
      </c>
      <c r="D6145" s="0" t="n">
        <v>20180820</v>
      </c>
      <c r="E6145" s="0" t="s">
        <v>3845</v>
      </c>
      <c r="F6145" s="0" t="n">
        <v>10000</v>
      </c>
      <c r="G6145" s="0" t="n">
        <v>98.132</v>
      </c>
      <c r="H6145" s="0" t="n">
        <v>4.390976</v>
      </c>
      <c r="J6145" s="224" t="n">
        <f aca="false">ROUND(D6145/10000,0)</f>
        <v>2018</v>
      </c>
      <c r="K6145" s="224" t="n">
        <f aca="false">ROUND((D6145-J6145*10000)/100,0)</f>
        <v>8</v>
      </c>
      <c r="L6145" s="224" t="n">
        <f aca="false">D6145-J6145*10000-K6145*100</f>
        <v>20</v>
      </c>
      <c r="M6145" s="325" t="n">
        <f aca="false">DATE(J6145,K6145,L6145)</f>
        <v>43332</v>
      </c>
      <c r="N6145" s="222" t="n">
        <f aca="false">M6145+E6145</f>
        <v>43332.6411342593</v>
      </c>
      <c r="O6145" s="0" t="n">
        <v>98.132</v>
      </c>
      <c r="P6145" s="0" t="n">
        <v>4.390976</v>
      </c>
      <c r="Q6145" s="0" t="s">
        <v>290</v>
      </c>
    </row>
    <row r="6146" customFormat="false" ht="15" hidden="false" customHeight="false" outlineLevel="0" collapsed="false">
      <c r="A6146" s="0" t="s">
        <v>3461</v>
      </c>
      <c r="B6146" s="0" t="s">
        <v>290</v>
      </c>
      <c r="C6146" s="0" t="s">
        <v>325</v>
      </c>
      <c r="D6146" s="0" t="n">
        <v>20180820</v>
      </c>
      <c r="E6146" s="0" t="s">
        <v>3845</v>
      </c>
      <c r="F6146" s="0" t="n">
        <v>10000</v>
      </c>
      <c r="G6146" s="0" t="n">
        <v>97.832</v>
      </c>
      <c r="H6146" s="0" t="n">
        <v>4.430231</v>
      </c>
      <c r="J6146" s="224" t="n">
        <f aca="false">ROUND(D6146/10000,0)</f>
        <v>2018</v>
      </c>
      <c r="K6146" s="224" t="n">
        <f aca="false">ROUND((D6146-J6146*10000)/100,0)</f>
        <v>8</v>
      </c>
      <c r="L6146" s="224" t="n">
        <f aca="false">D6146-J6146*10000-K6146*100</f>
        <v>20</v>
      </c>
      <c r="M6146" s="325" t="n">
        <f aca="false">DATE(J6146,K6146,L6146)</f>
        <v>43332</v>
      </c>
      <c r="N6146" s="222" t="n">
        <f aca="false">M6146+E6146</f>
        <v>43332.6411342593</v>
      </c>
      <c r="O6146" s="0" t="n">
        <v>97.832</v>
      </c>
      <c r="P6146" s="0" t="n">
        <v>4.430231</v>
      </c>
      <c r="Q6146" s="0" t="s">
        <v>290</v>
      </c>
    </row>
    <row r="6147" customFormat="false" ht="15" hidden="false" customHeight="false" outlineLevel="0" collapsed="false">
      <c r="A6147" s="0" t="s">
        <v>3461</v>
      </c>
      <c r="B6147" s="0" t="s">
        <v>290</v>
      </c>
      <c r="C6147" s="0" t="s">
        <v>325</v>
      </c>
      <c r="D6147" s="0" t="n">
        <v>20180821</v>
      </c>
      <c r="E6147" s="0" t="s">
        <v>3846</v>
      </c>
      <c r="F6147" s="0" t="n">
        <v>20000</v>
      </c>
      <c r="G6147" s="0" t="n">
        <v>96.889</v>
      </c>
      <c r="H6147" s="0" t="n">
        <v>4.554665</v>
      </c>
      <c r="J6147" s="224" t="n">
        <f aca="false">ROUND(D6147/10000,0)</f>
        <v>2018</v>
      </c>
      <c r="K6147" s="224" t="n">
        <f aca="false">ROUND((D6147-J6147*10000)/100,0)</f>
        <v>8</v>
      </c>
      <c r="L6147" s="224" t="n">
        <f aca="false">D6147-J6147*10000-K6147*100</f>
        <v>21</v>
      </c>
      <c r="M6147" s="325" t="n">
        <f aca="false">DATE(J6147,K6147,L6147)</f>
        <v>43333</v>
      </c>
      <c r="N6147" s="222" t="n">
        <f aca="false">M6147+E6147</f>
        <v>43333.3843402778</v>
      </c>
      <c r="O6147" s="0" t="n">
        <v>96.889</v>
      </c>
      <c r="P6147" s="0" t="n">
        <v>4.554665</v>
      </c>
      <c r="Q6147" s="0" t="s">
        <v>290</v>
      </c>
    </row>
    <row r="6148" customFormat="false" ht="15" hidden="false" customHeight="false" outlineLevel="0" collapsed="false">
      <c r="A6148" s="0" t="s">
        <v>3461</v>
      </c>
      <c r="B6148" s="0" t="s">
        <v>290</v>
      </c>
      <c r="C6148" s="0" t="s">
        <v>325</v>
      </c>
      <c r="D6148" s="0" t="n">
        <v>20180821</v>
      </c>
      <c r="E6148" s="0" t="s">
        <v>3847</v>
      </c>
      <c r="F6148" s="0" t="n">
        <v>20000</v>
      </c>
      <c r="G6148" s="0" t="n">
        <v>96.889</v>
      </c>
      <c r="H6148" s="0" t="n">
        <v>4.554665</v>
      </c>
      <c r="J6148" s="224" t="n">
        <f aca="false">ROUND(D6148/10000,0)</f>
        <v>2018</v>
      </c>
      <c r="K6148" s="224" t="n">
        <f aca="false">ROUND((D6148-J6148*10000)/100,0)</f>
        <v>8</v>
      </c>
      <c r="L6148" s="224" t="n">
        <f aca="false">D6148-J6148*10000-K6148*100</f>
        <v>21</v>
      </c>
      <c r="M6148" s="325" t="n">
        <f aca="false">DATE(J6148,K6148,L6148)</f>
        <v>43333</v>
      </c>
      <c r="N6148" s="222" t="n">
        <f aca="false">M6148+E6148</f>
        <v>43333.384375</v>
      </c>
      <c r="O6148" s="0" t="n">
        <v>96.889</v>
      </c>
      <c r="P6148" s="0" t="n">
        <v>4.554665</v>
      </c>
      <c r="Q6148" s="0" t="s">
        <v>290</v>
      </c>
    </row>
    <row r="6149" customFormat="false" ht="15" hidden="false" customHeight="false" outlineLevel="0" collapsed="false">
      <c r="A6149" s="0" t="s">
        <v>3461</v>
      </c>
      <c r="B6149" s="0" t="s">
        <v>290</v>
      </c>
      <c r="C6149" s="0" t="s">
        <v>325</v>
      </c>
      <c r="D6149" s="0" t="n">
        <v>20180821</v>
      </c>
      <c r="E6149" s="0" t="s">
        <v>3848</v>
      </c>
      <c r="F6149" s="0" t="n">
        <v>10000</v>
      </c>
      <c r="G6149" s="0" t="n">
        <v>96.67</v>
      </c>
      <c r="H6149" s="0" t="n">
        <v>4.58375</v>
      </c>
      <c r="J6149" s="224" t="n">
        <f aca="false">ROUND(D6149/10000,0)</f>
        <v>2018</v>
      </c>
      <c r="K6149" s="224" t="n">
        <f aca="false">ROUND((D6149-J6149*10000)/100,0)</f>
        <v>8</v>
      </c>
      <c r="L6149" s="224" t="n">
        <f aca="false">D6149-J6149*10000-K6149*100</f>
        <v>21</v>
      </c>
      <c r="M6149" s="325" t="n">
        <f aca="false">DATE(J6149,K6149,L6149)</f>
        <v>43333</v>
      </c>
      <c r="N6149" s="222" t="n">
        <f aca="false">M6149+E6149</f>
        <v>43333.4543865741</v>
      </c>
      <c r="O6149" s="0" t="n">
        <v>96.67</v>
      </c>
      <c r="P6149" s="0" t="n">
        <v>4.58375</v>
      </c>
      <c r="Q6149" s="0" t="s">
        <v>290</v>
      </c>
    </row>
    <row r="6150" customFormat="false" ht="15" hidden="false" customHeight="false" outlineLevel="0" collapsed="false">
      <c r="A6150" s="0" t="s">
        <v>3461</v>
      </c>
      <c r="B6150" s="0" t="s">
        <v>290</v>
      </c>
      <c r="C6150" s="0" t="s">
        <v>325</v>
      </c>
      <c r="D6150" s="0" t="n">
        <v>20180821</v>
      </c>
      <c r="E6150" s="0" t="s">
        <v>3848</v>
      </c>
      <c r="F6150" s="0" t="n">
        <v>10000</v>
      </c>
      <c r="G6150" s="0" t="n">
        <v>96.67</v>
      </c>
      <c r="H6150" s="0" t="n">
        <v>4.58375</v>
      </c>
      <c r="J6150" s="224" t="n">
        <f aca="false">ROUND(D6150/10000,0)</f>
        <v>2018</v>
      </c>
      <c r="K6150" s="224" t="n">
        <f aca="false">ROUND((D6150-J6150*10000)/100,0)</f>
        <v>8</v>
      </c>
      <c r="L6150" s="224" t="n">
        <f aca="false">D6150-J6150*10000-K6150*100</f>
        <v>21</v>
      </c>
      <c r="M6150" s="325" t="n">
        <f aca="false">DATE(J6150,K6150,L6150)</f>
        <v>43333</v>
      </c>
      <c r="N6150" s="222" t="n">
        <f aca="false">M6150+E6150</f>
        <v>43333.4543865741</v>
      </c>
      <c r="O6150" s="0" t="n">
        <v>96.67</v>
      </c>
      <c r="P6150" s="0" t="n">
        <v>4.58375</v>
      </c>
      <c r="Q6150" s="0" t="s">
        <v>290</v>
      </c>
    </row>
    <row r="6151" customFormat="false" ht="15" hidden="false" customHeight="false" outlineLevel="0" collapsed="false">
      <c r="A6151" s="0" t="s">
        <v>3461</v>
      </c>
      <c r="B6151" s="0" t="s">
        <v>290</v>
      </c>
      <c r="C6151" s="0" t="s">
        <v>325</v>
      </c>
      <c r="D6151" s="0" t="n">
        <v>20180821</v>
      </c>
      <c r="E6151" s="0" t="s">
        <v>3849</v>
      </c>
      <c r="F6151" s="0" t="n">
        <v>25000</v>
      </c>
      <c r="G6151" s="0" t="n">
        <v>96.66</v>
      </c>
      <c r="H6151" s="0" t="n">
        <v>4.58508</v>
      </c>
      <c r="J6151" s="224" t="n">
        <f aca="false">ROUND(D6151/10000,0)</f>
        <v>2018</v>
      </c>
      <c r="K6151" s="224" t="n">
        <f aca="false">ROUND((D6151-J6151*10000)/100,0)</f>
        <v>8</v>
      </c>
      <c r="L6151" s="224" t="n">
        <f aca="false">D6151-J6151*10000-K6151*100</f>
        <v>21</v>
      </c>
      <c r="M6151" s="325" t="n">
        <f aca="false">DATE(J6151,K6151,L6151)</f>
        <v>43333</v>
      </c>
      <c r="N6151" s="222" t="n">
        <f aca="false">M6151+E6151</f>
        <v>43333.521712963</v>
      </c>
      <c r="O6151" s="0" t="n">
        <v>96.66</v>
      </c>
      <c r="P6151" s="0" t="n">
        <v>4.58508</v>
      </c>
      <c r="Q6151" s="0" t="s">
        <v>290</v>
      </c>
    </row>
    <row r="6152" customFormat="false" ht="15" hidden="false" customHeight="false" outlineLevel="0" collapsed="false">
      <c r="A6152" s="0" t="s">
        <v>3461</v>
      </c>
      <c r="B6152" s="0" t="s">
        <v>290</v>
      </c>
      <c r="C6152" s="0" t="s">
        <v>325</v>
      </c>
      <c r="D6152" s="0" t="n">
        <v>20180821</v>
      </c>
      <c r="E6152" s="0" t="s">
        <v>3850</v>
      </c>
      <c r="F6152" s="0" t="n">
        <v>25000</v>
      </c>
      <c r="G6152" s="0" t="n">
        <v>96.76</v>
      </c>
      <c r="H6152" s="0" t="n">
        <v>4.571788</v>
      </c>
      <c r="J6152" s="224" t="n">
        <f aca="false">ROUND(D6152/10000,0)</f>
        <v>2018</v>
      </c>
      <c r="K6152" s="224" t="n">
        <f aca="false">ROUND((D6152-J6152*10000)/100,0)</f>
        <v>8</v>
      </c>
      <c r="L6152" s="224" t="n">
        <f aca="false">D6152-J6152*10000-K6152*100</f>
        <v>21</v>
      </c>
      <c r="M6152" s="325" t="n">
        <f aca="false">DATE(J6152,K6152,L6152)</f>
        <v>43333</v>
      </c>
      <c r="N6152" s="222" t="n">
        <f aca="false">M6152+E6152</f>
        <v>43333.521724537</v>
      </c>
      <c r="O6152" s="0" t="n">
        <v>96.76</v>
      </c>
      <c r="P6152" s="0" t="n">
        <v>4.571788</v>
      </c>
      <c r="Q6152" s="0" t="s">
        <v>290</v>
      </c>
    </row>
    <row r="6153" customFormat="false" ht="15" hidden="false" customHeight="false" outlineLevel="0" collapsed="false">
      <c r="A6153" s="0" t="s">
        <v>3461</v>
      </c>
      <c r="B6153" s="0" t="s">
        <v>290</v>
      </c>
      <c r="C6153" s="0" t="s">
        <v>325</v>
      </c>
      <c r="D6153" s="0" t="n">
        <v>20180821</v>
      </c>
      <c r="E6153" s="0" t="s">
        <v>3850</v>
      </c>
      <c r="F6153" s="0" t="n">
        <v>25000</v>
      </c>
      <c r="G6153" s="0" t="n">
        <v>96.66</v>
      </c>
      <c r="H6153" s="0" t="n">
        <v>4.58508</v>
      </c>
      <c r="J6153" s="224" t="n">
        <f aca="false">ROUND(D6153/10000,0)</f>
        <v>2018</v>
      </c>
      <c r="K6153" s="224" t="n">
        <f aca="false">ROUND((D6153-J6153*10000)/100,0)</f>
        <v>8</v>
      </c>
      <c r="L6153" s="224" t="n">
        <f aca="false">D6153-J6153*10000-K6153*100</f>
        <v>21</v>
      </c>
      <c r="M6153" s="325" t="n">
        <f aca="false">DATE(J6153,K6153,L6153)</f>
        <v>43333</v>
      </c>
      <c r="N6153" s="222" t="n">
        <f aca="false">M6153+E6153</f>
        <v>43333.521724537</v>
      </c>
      <c r="O6153" s="0" t="n">
        <v>96.66</v>
      </c>
      <c r="P6153" s="0" t="n">
        <v>4.58508</v>
      </c>
      <c r="Q6153" s="0" t="s">
        <v>290</v>
      </c>
    </row>
    <row r="6154" customFormat="false" ht="15" hidden="false" customHeight="false" outlineLevel="0" collapsed="false">
      <c r="A6154" s="0" t="s">
        <v>3461</v>
      </c>
      <c r="B6154" s="0" t="s">
        <v>290</v>
      </c>
      <c r="C6154" s="0" t="s">
        <v>325</v>
      </c>
      <c r="D6154" s="0" t="n">
        <v>20180821</v>
      </c>
      <c r="E6154" s="0" t="s">
        <v>3851</v>
      </c>
      <c r="F6154" s="0" t="n">
        <v>100000</v>
      </c>
      <c r="G6154" s="0" t="n">
        <v>96.76</v>
      </c>
      <c r="H6154" s="0" t="n">
        <v>4.571788</v>
      </c>
      <c r="J6154" s="224" t="n">
        <f aca="false">ROUND(D6154/10000,0)</f>
        <v>2018</v>
      </c>
      <c r="K6154" s="224" t="n">
        <f aca="false">ROUND((D6154-J6154*10000)/100,0)</f>
        <v>8</v>
      </c>
      <c r="L6154" s="224" t="n">
        <f aca="false">D6154-J6154*10000-K6154*100</f>
        <v>21</v>
      </c>
      <c r="M6154" s="325" t="n">
        <f aca="false">DATE(J6154,K6154,L6154)</f>
        <v>43333</v>
      </c>
      <c r="N6154" s="222" t="n">
        <f aca="false">M6154+E6154</f>
        <v>43333.5361458333</v>
      </c>
      <c r="O6154" s="0" t="n">
        <v>96.76</v>
      </c>
      <c r="P6154" s="0" t="n">
        <v>4.571788</v>
      </c>
      <c r="Q6154" s="0" t="s">
        <v>290</v>
      </c>
    </row>
    <row r="6155" customFormat="false" ht="15" hidden="false" customHeight="false" outlineLevel="0" collapsed="false">
      <c r="A6155" s="0" t="s">
        <v>3461</v>
      </c>
      <c r="B6155" s="0" t="s">
        <v>290</v>
      </c>
      <c r="C6155" s="0" t="s">
        <v>325</v>
      </c>
      <c r="D6155" s="0" t="n">
        <v>20180821</v>
      </c>
      <c r="E6155" s="0" t="s">
        <v>3852</v>
      </c>
      <c r="F6155" s="0" t="n">
        <v>100000</v>
      </c>
      <c r="G6155" s="0" t="n">
        <v>96.76</v>
      </c>
      <c r="H6155" s="0" t="n">
        <v>4.571788</v>
      </c>
      <c r="J6155" s="224" t="n">
        <f aca="false">ROUND(D6155/10000,0)</f>
        <v>2018</v>
      </c>
      <c r="K6155" s="224" t="n">
        <f aca="false">ROUND((D6155-J6155*10000)/100,0)</f>
        <v>8</v>
      </c>
      <c r="L6155" s="224" t="n">
        <f aca="false">D6155-J6155*10000-K6155*100</f>
        <v>21</v>
      </c>
      <c r="M6155" s="325" t="n">
        <f aca="false">DATE(J6155,K6155,L6155)</f>
        <v>43333</v>
      </c>
      <c r="N6155" s="222" t="n">
        <f aca="false">M6155+E6155</f>
        <v>43333.5361574074</v>
      </c>
      <c r="O6155" s="0" t="n">
        <v>96.76</v>
      </c>
      <c r="P6155" s="0" t="n">
        <v>4.571788</v>
      </c>
      <c r="Q6155" s="0" t="s">
        <v>290</v>
      </c>
    </row>
    <row r="6156" customFormat="false" ht="15" hidden="false" customHeight="false" outlineLevel="0" collapsed="false">
      <c r="A6156" s="0" t="s">
        <v>3461</v>
      </c>
      <c r="B6156" s="0" t="s">
        <v>290</v>
      </c>
      <c r="C6156" s="0" t="s">
        <v>325</v>
      </c>
      <c r="D6156" s="0" t="n">
        <v>20180821</v>
      </c>
      <c r="E6156" s="0" t="s">
        <v>3853</v>
      </c>
      <c r="F6156" s="0" t="n">
        <v>10000</v>
      </c>
      <c r="G6156" s="0" t="n">
        <v>98.273</v>
      </c>
      <c r="H6156" s="0" t="n">
        <v>4.37264</v>
      </c>
      <c r="J6156" s="224" t="n">
        <f aca="false">ROUND(D6156/10000,0)</f>
        <v>2018</v>
      </c>
      <c r="K6156" s="224" t="n">
        <f aca="false">ROUND((D6156-J6156*10000)/100,0)</f>
        <v>8</v>
      </c>
      <c r="L6156" s="224" t="n">
        <f aca="false">D6156-J6156*10000-K6156*100</f>
        <v>21</v>
      </c>
      <c r="M6156" s="325" t="n">
        <f aca="false">DATE(J6156,K6156,L6156)</f>
        <v>43333</v>
      </c>
      <c r="N6156" s="222" t="n">
        <f aca="false">M6156+E6156</f>
        <v>43333.5528935185</v>
      </c>
      <c r="O6156" s="0" t="n">
        <v>98.273</v>
      </c>
      <c r="P6156" s="0" t="n">
        <v>4.37264</v>
      </c>
      <c r="Q6156" s="0" t="s">
        <v>290</v>
      </c>
    </row>
    <row r="6157" customFormat="false" ht="15" hidden="false" customHeight="false" outlineLevel="0" collapsed="false">
      <c r="A6157" s="0" t="s">
        <v>3461</v>
      </c>
      <c r="B6157" s="0" t="s">
        <v>290</v>
      </c>
      <c r="C6157" s="0" t="s">
        <v>325</v>
      </c>
      <c r="D6157" s="0" t="n">
        <v>20180821</v>
      </c>
      <c r="E6157" s="0" t="s">
        <v>3854</v>
      </c>
      <c r="F6157" s="0" t="n">
        <v>65000</v>
      </c>
      <c r="G6157" s="0" t="n">
        <v>97.988</v>
      </c>
      <c r="H6157" s="0" t="n">
        <v>4.409875</v>
      </c>
      <c r="J6157" s="224" t="n">
        <f aca="false">ROUND(D6157/10000,0)</f>
        <v>2018</v>
      </c>
      <c r="K6157" s="224" t="n">
        <f aca="false">ROUND((D6157-J6157*10000)/100,0)</f>
        <v>8</v>
      </c>
      <c r="L6157" s="224" t="n">
        <f aca="false">D6157-J6157*10000-K6157*100</f>
        <v>21</v>
      </c>
      <c r="M6157" s="325" t="n">
        <f aca="false">DATE(J6157,K6157,L6157)</f>
        <v>43333</v>
      </c>
      <c r="N6157" s="222" t="n">
        <f aca="false">M6157+E6157</f>
        <v>43333.601875</v>
      </c>
      <c r="O6157" s="0" t="n">
        <v>97.988</v>
      </c>
      <c r="P6157" s="0" t="n">
        <v>4.409875</v>
      </c>
      <c r="Q6157" s="0" t="s">
        <v>290</v>
      </c>
    </row>
    <row r="6158" customFormat="false" ht="15" hidden="false" customHeight="false" outlineLevel="0" collapsed="false">
      <c r="A6158" s="0" t="s">
        <v>3461</v>
      </c>
      <c r="B6158" s="0" t="s">
        <v>290</v>
      </c>
      <c r="C6158" s="0" t="s">
        <v>325</v>
      </c>
      <c r="D6158" s="0" t="n">
        <v>20180821</v>
      </c>
      <c r="E6158" s="0" t="s">
        <v>2027</v>
      </c>
      <c r="F6158" s="0" t="n">
        <v>50000</v>
      </c>
      <c r="G6158" s="0" t="n">
        <v>98.045</v>
      </c>
      <c r="H6158" s="0" t="n">
        <v>4.402417</v>
      </c>
      <c r="J6158" s="224" t="n">
        <f aca="false">ROUND(D6158/10000,0)</f>
        <v>2018</v>
      </c>
      <c r="K6158" s="224" t="n">
        <f aca="false">ROUND((D6158-J6158*10000)/100,0)</f>
        <v>8</v>
      </c>
      <c r="L6158" s="224" t="n">
        <f aca="false">D6158-J6158*10000-K6158*100</f>
        <v>21</v>
      </c>
      <c r="M6158" s="325" t="n">
        <f aca="false">DATE(J6158,K6158,L6158)</f>
        <v>43333</v>
      </c>
      <c r="N6158" s="222" t="n">
        <f aca="false">M6158+E6158</f>
        <v>43333.6113310185</v>
      </c>
      <c r="O6158" s="0" t="n">
        <v>98.045</v>
      </c>
      <c r="P6158" s="0" t="n">
        <v>4.402417</v>
      </c>
      <c r="Q6158" s="0" t="s">
        <v>290</v>
      </c>
    </row>
    <row r="6159" customFormat="false" ht="15" hidden="false" customHeight="false" outlineLevel="0" collapsed="false">
      <c r="A6159" s="0" t="s">
        <v>3461</v>
      </c>
      <c r="B6159" s="0" t="s">
        <v>290</v>
      </c>
      <c r="C6159" s="0" t="s">
        <v>325</v>
      </c>
      <c r="D6159" s="0" t="n">
        <v>20180821</v>
      </c>
      <c r="E6159" s="0" t="s">
        <v>3855</v>
      </c>
      <c r="F6159" s="0" t="n">
        <v>5000000</v>
      </c>
      <c r="G6159" s="0" t="n">
        <v>96.383</v>
      </c>
      <c r="H6159" s="0" t="n">
        <v>4.621985</v>
      </c>
      <c r="J6159" s="224" t="n">
        <f aca="false">ROUND(D6159/10000,0)</f>
        <v>2018</v>
      </c>
      <c r="K6159" s="224" t="n">
        <f aca="false">ROUND((D6159-J6159*10000)/100,0)</f>
        <v>8</v>
      </c>
      <c r="L6159" s="224" t="n">
        <f aca="false">D6159-J6159*10000-K6159*100</f>
        <v>21</v>
      </c>
      <c r="M6159" s="325" t="n">
        <f aca="false">DATE(J6159,K6159,L6159)</f>
        <v>43333</v>
      </c>
      <c r="N6159" s="222" t="n">
        <f aca="false">M6159+E6159</f>
        <v>43333.6404976852</v>
      </c>
      <c r="O6159" s="0" t="n">
        <v>96.383</v>
      </c>
      <c r="P6159" s="0" t="n">
        <v>4.621985</v>
      </c>
      <c r="Q6159" s="0" t="s">
        <v>290</v>
      </c>
    </row>
    <row r="6160" customFormat="false" ht="15" hidden="false" customHeight="false" outlineLevel="0" collapsed="false">
      <c r="A6160" s="0" t="s">
        <v>3461</v>
      </c>
      <c r="B6160" s="0" t="s">
        <v>290</v>
      </c>
      <c r="C6160" s="0" t="s">
        <v>325</v>
      </c>
      <c r="D6160" s="0" t="n">
        <v>20180821</v>
      </c>
      <c r="E6160" s="0" t="s">
        <v>3856</v>
      </c>
      <c r="F6160" s="0" t="n">
        <v>25000</v>
      </c>
      <c r="G6160" s="0" t="n">
        <v>96.59</v>
      </c>
      <c r="H6160" s="0" t="n">
        <v>4.594394</v>
      </c>
      <c r="J6160" s="224" t="n">
        <f aca="false">ROUND(D6160/10000,0)</f>
        <v>2018</v>
      </c>
      <c r="K6160" s="224" t="n">
        <f aca="false">ROUND((D6160-J6160*10000)/100,0)</f>
        <v>8</v>
      </c>
      <c r="L6160" s="224" t="n">
        <f aca="false">D6160-J6160*10000-K6160*100</f>
        <v>21</v>
      </c>
      <c r="M6160" s="325" t="n">
        <f aca="false">DATE(J6160,K6160,L6160)</f>
        <v>43333</v>
      </c>
      <c r="N6160" s="222" t="n">
        <f aca="false">M6160+E6160</f>
        <v>43333.6873842593</v>
      </c>
      <c r="O6160" s="0" t="n">
        <v>96.59</v>
      </c>
      <c r="P6160" s="0" t="n">
        <v>4.594394</v>
      </c>
      <c r="Q6160" s="0" t="s">
        <v>290</v>
      </c>
    </row>
    <row r="6161" customFormat="false" ht="15" hidden="false" customHeight="false" outlineLevel="0" collapsed="false">
      <c r="A6161" s="0" t="s">
        <v>3461</v>
      </c>
      <c r="B6161" s="0" t="s">
        <v>290</v>
      </c>
      <c r="C6161" s="0" t="s">
        <v>325</v>
      </c>
      <c r="D6161" s="0" t="n">
        <v>20180821</v>
      </c>
      <c r="E6161" s="0" t="s">
        <v>3857</v>
      </c>
      <c r="F6161" s="0" t="n">
        <v>25000</v>
      </c>
      <c r="G6161" s="0" t="n">
        <v>97.34</v>
      </c>
      <c r="H6161" s="0" t="n">
        <v>4.495013</v>
      </c>
      <c r="J6161" s="224" t="n">
        <f aca="false">ROUND(D6161/10000,0)</f>
        <v>2018</v>
      </c>
      <c r="K6161" s="224" t="n">
        <f aca="false">ROUND((D6161-J6161*10000)/100,0)</f>
        <v>8</v>
      </c>
      <c r="L6161" s="224" t="n">
        <f aca="false">D6161-J6161*10000-K6161*100</f>
        <v>21</v>
      </c>
      <c r="M6161" s="325" t="n">
        <f aca="false">DATE(J6161,K6161,L6161)</f>
        <v>43333</v>
      </c>
      <c r="N6161" s="222" t="n">
        <f aca="false">M6161+E6161</f>
        <v>43333.6874074074</v>
      </c>
      <c r="O6161" s="0" t="n">
        <v>97.34</v>
      </c>
      <c r="P6161" s="0" t="n">
        <v>4.495013</v>
      </c>
      <c r="Q6161" s="0" t="s">
        <v>290</v>
      </c>
    </row>
    <row r="6162" customFormat="false" ht="15" hidden="false" customHeight="false" outlineLevel="0" collapsed="false">
      <c r="A6162" s="0" t="s">
        <v>3461</v>
      </c>
      <c r="B6162" s="0" t="s">
        <v>290</v>
      </c>
      <c r="C6162" s="0" t="s">
        <v>325</v>
      </c>
      <c r="D6162" s="0" t="n">
        <v>20180821</v>
      </c>
      <c r="E6162" s="0" t="s">
        <v>3857</v>
      </c>
      <c r="F6162" s="0" t="n">
        <v>25000</v>
      </c>
      <c r="G6162" s="0" t="n">
        <v>96.59</v>
      </c>
      <c r="H6162" s="0" t="n">
        <v>4.594394</v>
      </c>
      <c r="J6162" s="224" t="n">
        <f aca="false">ROUND(D6162/10000,0)</f>
        <v>2018</v>
      </c>
      <c r="K6162" s="224" t="n">
        <f aca="false">ROUND((D6162-J6162*10000)/100,0)</f>
        <v>8</v>
      </c>
      <c r="L6162" s="224" t="n">
        <f aca="false">D6162-J6162*10000-K6162*100</f>
        <v>21</v>
      </c>
      <c r="M6162" s="325" t="n">
        <f aca="false">DATE(J6162,K6162,L6162)</f>
        <v>43333</v>
      </c>
      <c r="N6162" s="222" t="n">
        <f aca="false">M6162+E6162</f>
        <v>43333.6874074074</v>
      </c>
      <c r="O6162" s="0" t="n">
        <v>96.59</v>
      </c>
      <c r="P6162" s="0" t="n">
        <v>4.594394</v>
      </c>
      <c r="Q6162" s="0" t="s">
        <v>290</v>
      </c>
    </row>
    <row r="6163" customFormat="false" ht="15" hidden="false" customHeight="false" outlineLevel="0" collapsed="false">
      <c r="A6163" s="0" t="s">
        <v>3461</v>
      </c>
      <c r="B6163" s="0" t="s">
        <v>290</v>
      </c>
      <c r="C6163" s="0" t="s">
        <v>325</v>
      </c>
      <c r="D6163" s="0" t="n">
        <v>20180822</v>
      </c>
      <c r="E6163" s="0" t="s">
        <v>3858</v>
      </c>
      <c r="F6163" s="0" t="s">
        <v>575</v>
      </c>
      <c r="G6163" s="0" t="n">
        <v>96.384</v>
      </c>
      <c r="H6163" s="0" t="n">
        <v>4.621976</v>
      </c>
      <c r="J6163" s="224" t="n">
        <f aca="false">ROUND(D6163/10000,0)</f>
        <v>2018</v>
      </c>
      <c r="K6163" s="224" t="n">
        <f aca="false">ROUND((D6163-J6163*10000)/100,0)</f>
        <v>8</v>
      </c>
      <c r="L6163" s="224" t="n">
        <f aca="false">D6163-J6163*10000-K6163*100</f>
        <v>22</v>
      </c>
      <c r="M6163" s="325" t="n">
        <f aca="false">DATE(J6163,K6163,L6163)</f>
        <v>43334</v>
      </c>
      <c r="N6163" s="222" t="n">
        <f aca="false">M6163+E6163</f>
        <v>43334.3291782407</v>
      </c>
      <c r="O6163" s="0" t="n">
        <v>96.384</v>
      </c>
      <c r="P6163" s="0" t="n">
        <v>4.621976</v>
      </c>
      <c r="Q6163" s="0" t="s">
        <v>290</v>
      </c>
    </row>
    <row r="6164" customFormat="false" ht="15" hidden="false" customHeight="false" outlineLevel="0" collapsed="false">
      <c r="A6164" s="0" t="s">
        <v>3461</v>
      </c>
      <c r="B6164" s="0" t="s">
        <v>290</v>
      </c>
      <c r="C6164" s="0" t="s">
        <v>325</v>
      </c>
      <c r="D6164" s="0" t="n">
        <v>20180822</v>
      </c>
      <c r="E6164" s="0" t="s">
        <v>3859</v>
      </c>
      <c r="F6164" s="0" t="n">
        <v>10000</v>
      </c>
      <c r="G6164" s="0" t="n">
        <v>96.7</v>
      </c>
      <c r="H6164" s="0" t="n">
        <v>4.579876</v>
      </c>
      <c r="J6164" s="224" t="n">
        <f aca="false">ROUND(D6164/10000,0)</f>
        <v>2018</v>
      </c>
      <c r="K6164" s="224" t="n">
        <f aca="false">ROUND((D6164-J6164*10000)/100,0)</f>
        <v>8</v>
      </c>
      <c r="L6164" s="224" t="n">
        <f aca="false">D6164-J6164*10000-K6164*100</f>
        <v>22</v>
      </c>
      <c r="M6164" s="325" t="n">
        <f aca="false">DATE(J6164,K6164,L6164)</f>
        <v>43334</v>
      </c>
      <c r="N6164" s="222" t="n">
        <f aca="false">M6164+E6164</f>
        <v>43334.4272453704</v>
      </c>
      <c r="O6164" s="0" t="n">
        <v>96.7</v>
      </c>
      <c r="P6164" s="0" t="n">
        <v>4.579876</v>
      </c>
      <c r="Q6164" s="0" t="s">
        <v>290</v>
      </c>
    </row>
    <row r="6165" customFormat="false" ht="15" hidden="false" customHeight="false" outlineLevel="0" collapsed="false">
      <c r="A6165" s="0" t="s">
        <v>3461</v>
      </c>
      <c r="B6165" s="0" t="s">
        <v>290</v>
      </c>
      <c r="C6165" s="0" t="s">
        <v>325</v>
      </c>
      <c r="D6165" s="0" t="n">
        <v>20180822</v>
      </c>
      <c r="E6165" s="0" t="s">
        <v>3859</v>
      </c>
      <c r="F6165" s="0" t="n">
        <v>10000</v>
      </c>
      <c r="G6165" s="0" t="n">
        <v>96.6</v>
      </c>
      <c r="H6165" s="0" t="n">
        <v>4.593181</v>
      </c>
      <c r="J6165" s="224" t="n">
        <f aca="false">ROUND(D6165/10000,0)</f>
        <v>2018</v>
      </c>
      <c r="K6165" s="224" t="n">
        <f aca="false">ROUND((D6165-J6165*10000)/100,0)</f>
        <v>8</v>
      </c>
      <c r="L6165" s="224" t="n">
        <f aca="false">D6165-J6165*10000-K6165*100</f>
        <v>22</v>
      </c>
      <c r="M6165" s="325" t="n">
        <f aca="false">DATE(J6165,K6165,L6165)</f>
        <v>43334</v>
      </c>
      <c r="N6165" s="222" t="n">
        <f aca="false">M6165+E6165</f>
        <v>43334.4272453704</v>
      </c>
      <c r="O6165" s="0" t="n">
        <v>96.6</v>
      </c>
      <c r="P6165" s="0" t="n">
        <v>4.593181</v>
      </c>
      <c r="Q6165" s="0" t="s">
        <v>290</v>
      </c>
    </row>
    <row r="6166" customFormat="false" ht="15" hidden="false" customHeight="false" outlineLevel="0" collapsed="false">
      <c r="A6166" s="0" t="s">
        <v>3461</v>
      </c>
      <c r="B6166" s="0" t="s">
        <v>290</v>
      </c>
      <c r="C6166" s="0" t="s">
        <v>325</v>
      </c>
      <c r="D6166" s="0" t="n">
        <v>20180822</v>
      </c>
      <c r="E6166" s="0" t="s">
        <v>3859</v>
      </c>
      <c r="F6166" s="0" t="n">
        <v>10000</v>
      </c>
      <c r="G6166" s="0" t="n">
        <v>96.6</v>
      </c>
      <c r="H6166" s="0" t="n">
        <v>4.593181</v>
      </c>
      <c r="J6166" s="224" t="n">
        <f aca="false">ROUND(D6166/10000,0)</f>
        <v>2018</v>
      </c>
      <c r="K6166" s="224" t="n">
        <f aca="false">ROUND((D6166-J6166*10000)/100,0)</f>
        <v>8</v>
      </c>
      <c r="L6166" s="224" t="n">
        <f aca="false">D6166-J6166*10000-K6166*100</f>
        <v>22</v>
      </c>
      <c r="M6166" s="325" t="n">
        <f aca="false">DATE(J6166,K6166,L6166)</f>
        <v>43334</v>
      </c>
      <c r="N6166" s="222" t="n">
        <f aca="false">M6166+E6166</f>
        <v>43334.4272453704</v>
      </c>
      <c r="O6166" s="0" t="n">
        <v>96.6</v>
      </c>
      <c r="P6166" s="0" t="n">
        <v>4.593181</v>
      </c>
      <c r="Q6166" s="0" t="s">
        <v>290</v>
      </c>
    </row>
    <row r="6167" customFormat="false" ht="15" hidden="false" customHeight="false" outlineLevel="0" collapsed="false">
      <c r="A6167" s="0" t="s">
        <v>3461</v>
      </c>
      <c r="B6167" s="0" t="s">
        <v>290</v>
      </c>
      <c r="C6167" s="0" t="s">
        <v>325</v>
      </c>
      <c r="D6167" s="0" t="n">
        <v>20180822</v>
      </c>
      <c r="E6167" s="0" t="s">
        <v>3860</v>
      </c>
      <c r="F6167" s="0" t="n">
        <v>3000</v>
      </c>
      <c r="G6167" s="0" t="n">
        <v>96.311</v>
      </c>
      <c r="H6167" s="0" t="n">
        <v>4.631725</v>
      </c>
      <c r="J6167" s="224" t="n">
        <f aca="false">ROUND(D6167/10000,0)</f>
        <v>2018</v>
      </c>
      <c r="K6167" s="224" t="n">
        <f aca="false">ROUND((D6167-J6167*10000)/100,0)</f>
        <v>8</v>
      </c>
      <c r="L6167" s="224" t="n">
        <f aca="false">D6167-J6167*10000-K6167*100</f>
        <v>22</v>
      </c>
      <c r="M6167" s="325" t="n">
        <f aca="false">DATE(J6167,K6167,L6167)</f>
        <v>43334</v>
      </c>
      <c r="N6167" s="222" t="n">
        <f aca="false">M6167+E6167</f>
        <v>43334.4423958333</v>
      </c>
      <c r="O6167" s="0" t="n">
        <v>96.311</v>
      </c>
      <c r="P6167" s="0" t="n">
        <v>4.631725</v>
      </c>
      <c r="Q6167" s="0" t="s">
        <v>290</v>
      </c>
    </row>
    <row r="6168" customFormat="false" ht="15" hidden="false" customHeight="false" outlineLevel="0" collapsed="false">
      <c r="A6168" s="0" t="s">
        <v>3461</v>
      </c>
      <c r="B6168" s="0" t="s">
        <v>290</v>
      </c>
      <c r="C6168" s="0" t="s">
        <v>325</v>
      </c>
      <c r="D6168" s="0" t="n">
        <v>20180822</v>
      </c>
      <c r="E6168" s="0" t="s">
        <v>3861</v>
      </c>
      <c r="F6168" s="0" t="n">
        <v>13000</v>
      </c>
      <c r="G6168" s="0" t="n">
        <v>96.65</v>
      </c>
      <c r="H6168" s="0" t="n">
        <v>4.586527</v>
      </c>
      <c r="J6168" s="224" t="n">
        <f aca="false">ROUND(D6168/10000,0)</f>
        <v>2018</v>
      </c>
      <c r="K6168" s="224" t="n">
        <f aca="false">ROUND((D6168-J6168*10000)/100,0)</f>
        <v>8</v>
      </c>
      <c r="L6168" s="224" t="n">
        <f aca="false">D6168-J6168*10000-K6168*100</f>
        <v>22</v>
      </c>
      <c r="M6168" s="325" t="n">
        <f aca="false">DATE(J6168,K6168,L6168)</f>
        <v>43334</v>
      </c>
      <c r="N6168" s="222" t="n">
        <f aca="false">M6168+E6168</f>
        <v>43334.4583101852</v>
      </c>
      <c r="O6168" s="0" t="n">
        <v>96.65</v>
      </c>
      <c r="P6168" s="0" t="n">
        <v>4.586527</v>
      </c>
      <c r="Q6168" s="0" t="s">
        <v>290</v>
      </c>
    </row>
    <row r="6169" customFormat="false" ht="15" hidden="false" customHeight="false" outlineLevel="0" collapsed="false">
      <c r="A6169" s="0" t="s">
        <v>3461</v>
      </c>
      <c r="B6169" s="0" t="s">
        <v>290</v>
      </c>
      <c r="C6169" s="0" t="s">
        <v>325</v>
      </c>
      <c r="D6169" s="0" t="n">
        <v>20180822</v>
      </c>
      <c r="E6169" s="0" t="s">
        <v>3861</v>
      </c>
      <c r="F6169" s="0" t="n">
        <v>13000</v>
      </c>
      <c r="G6169" s="0" t="n">
        <v>97.375</v>
      </c>
      <c r="H6169" s="0" t="n">
        <v>4.490491</v>
      </c>
      <c r="J6169" s="224" t="n">
        <f aca="false">ROUND(D6169/10000,0)</f>
        <v>2018</v>
      </c>
      <c r="K6169" s="224" t="n">
        <f aca="false">ROUND((D6169-J6169*10000)/100,0)</f>
        <v>8</v>
      </c>
      <c r="L6169" s="224" t="n">
        <f aca="false">D6169-J6169*10000-K6169*100</f>
        <v>22</v>
      </c>
      <c r="M6169" s="325" t="n">
        <f aca="false">DATE(J6169,K6169,L6169)</f>
        <v>43334</v>
      </c>
      <c r="N6169" s="222" t="n">
        <f aca="false">M6169+E6169</f>
        <v>43334.4583101852</v>
      </c>
      <c r="O6169" s="0" t="n">
        <v>97.375</v>
      </c>
      <c r="P6169" s="0" t="n">
        <v>4.490491</v>
      </c>
      <c r="Q6169" s="0" t="s">
        <v>290</v>
      </c>
    </row>
    <row r="6170" customFormat="false" ht="15" hidden="false" customHeight="false" outlineLevel="0" collapsed="false">
      <c r="A6170" s="0" t="s">
        <v>3461</v>
      </c>
      <c r="B6170" s="0" t="s">
        <v>290</v>
      </c>
      <c r="C6170" s="0" t="s">
        <v>325</v>
      </c>
      <c r="D6170" s="0" t="n">
        <v>20180822</v>
      </c>
      <c r="E6170" s="0" t="s">
        <v>3862</v>
      </c>
      <c r="F6170" s="0" t="n">
        <v>50000</v>
      </c>
      <c r="G6170" s="0" t="n">
        <v>98.099</v>
      </c>
      <c r="H6170" s="0" t="n">
        <v>4.395428</v>
      </c>
      <c r="J6170" s="224" t="n">
        <f aca="false">ROUND(D6170/10000,0)</f>
        <v>2018</v>
      </c>
      <c r="K6170" s="224" t="n">
        <f aca="false">ROUND((D6170-J6170*10000)/100,0)</f>
        <v>8</v>
      </c>
      <c r="L6170" s="224" t="n">
        <f aca="false">D6170-J6170*10000-K6170*100</f>
        <v>22</v>
      </c>
      <c r="M6170" s="325" t="n">
        <f aca="false">DATE(J6170,K6170,L6170)</f>
        <v>43334</v>
      </c>
      <c r="N6170" s="222" t="n">
        <f aca="false">M6170+E6170</f>
        <v>43334.4750925926</v>
      </c>
      <c r="O6170" s="0" t="n">
        <v>98.099</v>
      </c>
      <c r="P6170" s="0" t="n">
        <v>4.395428</v>
      </c>
      <c r="Q6170" s="0" t="s">
        <v>290</v>
      </c>
    </row>
    <row r="6171" customFormat="false" ht="15" hidden="false" customHeight="false" outlineLevel="0" collapsed="false">
      <c r="A6171" s="0" t="s">
        <v>3461</v>
      </c>
      <c r="B6171" s="0" t="s">
        <v>290</v>
      </c>
      <c r="C6171" s="0" t="s">
        <v>325</v>
      </c>
      <c r="D6171" s="0" t="n">
        <v>20180822</v>
      </c>
      <c r="E6171" s="0" t="s">
        <v>3263</v>
      </c>
      <c r="F6171" s="0" t="n">
        <v>2000000</v>
      </c>
      <c r="G6171" s="0" t="n">
        <v>96.5507</v>
      </c>
      <c r="H6171" s="0" t="n">
        <v>4.599747</v>
      </c>
      <c r="J6171" s="224" t="n">
        <f aca="false">ROUND(D6171/10000,0)</f>
        <v>2018</v>
      </c>
      <c r="K6171" s="224" t="n">
        <f aca="false">ROUND((D6171-J6171*10000)/100,0)</f>
        <v>8</v>
      </c>
      <c r="L6171" s="224" t="n">
        <f aca="false">D6171-J6171*10000-K6171*100</f>
        <v>22</v>
      </c>
      <c r="M6171" s="325" t="n">
        <f aca="false">DATE(J6171,K6171,L6171)</f>
        <v>43334</v>
      </c>
      <c r="N6171" s="222" t="n">
        <f aca="false">M6171+E6171</f>
        <v>43334.4852083333</v>
      </c>
      <c r="O6171" s="0" t="n">
        <v>96.5507</v>
      </c>
      <c r="P6171" s="0" t="n">
        <v>4.599747</v>
      </c>
      <c r="Q6171" s="0" t="s">
        <v>290</v>
      </c>
    </row>
    <row r="6172" customFormat="false" ht="15" hidden="false" customHeight="false" outlineLevel="0" collapsed="false">
      <c r="A6172" s="0" t="s">
        <v>3461</v>
      </c>
      <c r="B6172" s="0" t="s">
        <v>290</v>
      </c>
      <c r="C6172" s="0" t="s">
        <v>325</v>
      </c>
      <c r="D6172" s="0" t="n">
        <v>20180822</v>
      </c>
      <c r="E6172" s="0" t="s">
        <v>3263</v>
      </c>
      <c r="F6172" s="0" t="n">
        <v>2000000</v>
      </c>
      <c r="G6172" s="0" t="n">
        <v>96.5007</v>
      </c>
      <c r="H6172" s="0" t="n">
        <v>4.60641</v>
      </c>
      <c r="J6172" s="224" t="n">
        <f aca="false">ROUND(D6172/10000,0)</f>
        <v>2018</v>
      </c>
      <c r="K6172" s="224" t="n">
        <f aca="false">ROUND((D6172-J6172*10000)/100,0)</f>
        <v>8</v>
      </c>
      <c r="L6172" s="224" t="n">
        <f aca="false">D6172-J6172*10000-K6172*100</f>
        <v>22</v>
      </c>
      <c r="M6172" s="325" t="n">
        <f aca="false">DATE(J6172,K6172,L6172)</f>
        <v>43334</v>
      </c>
      <c r="N6172" s="222" t="n">
        <f aca="false">M6172+E6172</f>
        <v>43334.4852083333</v>
      </c>
      <c r="O6172" s="0" t="n">
        <v>96.5007</v>
      </c>
      <c r="P6172" s="0" t="n">
        <v>4.60641</v>
      </c>
      <c r="Q6172" s="0" t="s">
        <v>290</v>
      </c>
    </row>
    <row r="6173" customFormat="false" ht="15" hidden="false" customHeight="false" outlineLevel="0" collapsed="false">
      <c r="A6173" s="0" t="s">
        <v>3461</v>
      </c>
      <c r="B6173" s="0" t="s">
        <v>290</v>
      </c>
      <c r="C6173" s="0" t="s">
        <v>325</v>
      </c>
      <c r="D6173" s="0" t="n">
        <v>20180822</v>
      </c>
      <c r="E6173" s="0" t="s">
        <v>3263</v>
      </c>
      <c r="F6173" s="0" t="n">
        <v>2000000</v>
      </c>
      <c r="G6173" s="0" t="n">
        <v>96.5007</v>
      </c>
      <c r="H6173" s="0" t="n">
        <v>4.60641</v>
      </c>
      <c r="J6173" s="224" t="n">
        <f aca="false">ROUND(D6173/10000,0)</f>
        <v>2018</v>
      </c>
      <c r="K6173" s="224" t="n">
        <f aca="false">ROUND((D6173-J6173*10000)/100,0)</f>
        <v>8</v>
      </c>
      <c r="L6173" s="224" t="n">
        <f aca="false">D6173-J6173*10000-K6173*100</f>
        <v>22</v>
      </c>
      <c r="M6173" s="325" t="n">
        <f aca="false">DATE(J6173,K6173,L6173)</f>
        <v>43334</v>
      </c>
      <c r="N6173" s="222" t="n">
        <f aca="false">M6173+E6173</f>
        <v>43334.4852083333</v>
      </c>
      <c r="O6173" s="0" t="n">
        <v>96.5007</v>
      </c>
      <c r="P6173" s="0" t="n">
        <v>4.60641</v>
      </c>
      <c r="Q6173" s="0" t="s">
        <v>290</v>
      </c>
    </row>
    <row r="6174" customFormat="false" ht="15" hidden="false" customHeight="false" outlineLevel="0" collapsed="false">
      <c r="A6174" s="0" t="s">
        <v>3461</v>
      </c>
      <c r="B6174" s="0" t="s">
        <v>290</v>
      </c>
      <c r="C6174" s="0" t="s">
        <v>325</v>
      </c>
      <c r="D6174" s="0" t="n">
        <v>20180822</v>
      </c>
      <c r="E6174" s="0" t="s">
        <v>3863</v>
      </c>
      <c r="F6174" s="0" t="n">
        <v>3000000</v>
      </c>
      <c r="G6174" s="0" t="n">
        <v>96.5643</v>
      </c>
      <c r="H6174" s="0" t="n">
        <v>4.597935</v>
      </c>
      <c r="J6174" s="224" t="n">
        <f aca="false">ROUND(D6174/10000,0)</f>
        <v>2018</v>
      </c>
      <c r="K6174" s="224" t="n">
        <f aca="false">ROUND((D6174-J6174*10000)/100,0)</f>
        <v>8</v>
      </c>
      <c r="L6174" s="224" t="n">
        <f aca="false">D6174-J6174*10000-K6174*100</f>
        <v>22</v>
      </c>
      <c r="M6174" s="325" t="n">
        <f aca="false">DATE(J6174,K6174,L6174)</f>
        <v>43334</v>
      </c>
      <c r="N6174" s="222" t="n">
        <f aca="false">M6174+E6174</f>
        <v>43334.4876273148</v>
      </c>
      <c r="O6174" s="0" t="n">
        <v>96.5643</v>
      </c>
      <c r="P6174" s="0" t="n">
        <v>4.597935</v>
      </c>
      <c r="Q6174" s="0" t="s">
        <v>290</v>
      </c>
    </row>
    <row r="6175" customFormat="false" ht="15" hidden="false" customHeight="false" outlineLevel="0" collapsed="false">
      <c r="A6175" s="0" t="s">
        <v>3461</v>
      </c>
      <c r="B6175" s="0" t="s">
        <v>290</v>
      </c>
      <c r="C6175" s="0" t="s">
        <v>325</v>
      </c>
      <c r="D6175" s="0" t="n">
        <v>20180822</v>
      </c>
      <c r="E6175" s="0" t="s">
        <v>3863</v>
      </c>
      <c r="F6175" s="0" t="n">
        <v>3000000</v>
      </c>
      <c r="G6175" s="0" t="n">
        <v>96.5143</v>
      </c>
      <c r="H6175" s="0" t="n">
        <v>4.604597</v>
      </c>
      <c r="J6175" s="224" t="n">
        <f aca="false">ROUND(D6175/10000,0)</f>
        <v>2018</v>
      </c>
      <c r="K6175" s="224" t="n">
        <f aca="false">ROUND((D6175-J6175*10000)/100,0)</f>
        <v>8</v>
      </c>
      <c r="L6175" s="224" t="n">
        <f aca="false">D6175-J6175*10000-K6175*100</f>
        <v>22</v>
      </c>
      <c r="M6175" s="325" t="n">
        <f aca="false">DATE(J6175,K6175,L6175)</f>
        <v>43334</v>
      </c>
      <c r="N6175" s="222" t="n">
        <f aca="false">M6175+E6175</f>
        <v>43334.4876273148</v>
      </c>
      <c r="O6175" s="0" t="n">
        <v>96.5143</v>
      </c>
      <c r="P6175" s="0" t="n">
        <v>4.604597</v>
      </c>
      <c r="Q6175" s="0" t="s">
        <v>290</v>
      </c>
    </row>
    <row r="6176" customFormat="false" ht="15" hidden="false" customHeight="false" outlineLevel="0" collapsed="false">
      <c r="A6176" s="0" t="s">
        <v>3461</v>
      </c>
      <c r="B6176" s="0" t="s">
        <v>290</v>
      </c>
      <c r="C6176" s="0" t="s">
        <v>325</v>
      </c>
      <c r="D6176" s="0" t="n">
        <v>20180822</v>
      </c>
      <c r="E6176" s="0" t="s">
        <v>3863</v>
      </c>
      <c r="F6176" s="0" t="n">
        <v>3000000</v>
      </c>
      <c r="G6176" s="0" t="n">
        <v>96.5143</v>
      </c>
      <c r="H6176" s="0" t="n">
        <v>4.604597</v>
      </c>
      <c r="J6176" s="224" t="n">
        <f aca="false">ROUND(D6176/10000,0)</f>
        <v>2018</v>
      </c>
      <c r="K6176" s="224" t="n">
        <f aca="false">ROUND((D6176-J6176*10000)/100,0)</f>
        <v>8</v>
      </c>
      <c r="L6176" s="224" t="n">
        <f aca="false">D6176-J6176*10000-K6176*100</f>
        <v>22</v>
      </c>
      <c r="M6176" s="325" t="n">
        <f aca="false">DATE(J6176,K6176,L6176)</f>
        <v>43334</v>
      </c>
      <c r="N6176" s="222" t="n">
        <f aca="false">M6176+E6176</f>
        <v>43334.4876273148</v>
      </c>
      <c r="O6176" s="0" t="n">
        <v>96.5143</v>
      </c>
      <c r="P6176" s="0" t="n">
        <v>4.604597</v>
      </c>
      <c r="Q6176" s="0" t="s">
        <v>290</v>
      </c>
    </row>
    <row r="6177" customFormat="false" ht="15" hidden="false" customHeight="false" outlineLevel="0" collapsed="false">
      <c r="A6177" s="0" t="s">
        <v>3461</v>
      </c>
      <c r="B6177" s="0" t="s">
        <v>290</v>
      </c>
      <c r="C6177" s="0" t="s">
        <v>325</v>
      </c>
      <c r="D6177" s="0" t="n">
        <v>20180822</v>
      </c>
      <c r="E6177" s="0" t="s">
        <v>3864</v>
      </c>
      <c r="F6177" s="0" t="n">
        <v>10000</v>
      </c>
      <c r="G6177" s="0" t="n">
        <v>98.892</v>
      </c>
      <c r="H6177" s="0" t="n">
        <v>4.292254</v>
      </c>
      <c r="J6177" s="224" t="n">
        <f aca="false">ROUND(D6177/10000,0)</f>
        <v>2018</v>
      </c>
      <c r="K6177" s="224" t="n">
        <f aca="false">ROUND((D6177-J6177*10000)/100,0)</f>
        <v>8</v>
      </c>
      <c r="L6177" s="224" t="n">
        <f aca="false">D6177-J6177*10000-K6177*100</f>
        <v>22</v>
      </c>
      <c r="M6177" s="325" t="n">
        <f aca="false">DATE(J6177,K6177,L6177)</f>
        <v>43334</v>
      </c>
      <c r="N6177" s="222" t="n">
        <f aca="false">M6177+E6177</f>
        <v>43334.5146180556</v>
      </c>
      <c r="O6177" s="0" t="n">
        <v>98.892</v>
      </c>
      <c r="P6177" s="0" t="n">
        <v>4.292254</v>
      </c>
      <c r="Q6177" s="0" t="s">
        <v>290</v>
      </c>
    </row>
    <row r="6178" customFormat="false" ht="15" hidden="false" customHeight="false" outlineLevel="0" collapsed="false">
      <c r="A6178" s="0" t="s">
        <v>3461</v>
      </c>
      <c r="B6178" s="0" t="s">
        <v>290</v>
      </c>
      <c r="C6178" s="0" t="s">
        <v>325</v>
      </c>
      <c r="D6178" s="0" t="n">
        <v>20180822</v>
      </c>
      <c r="E6178" s="0" t="s">
        <v>3865</v>
      </c>
      <c r="F6178" s="0" t="n">
        <v>15000</v>
      </c>
      <c r="G6178" s="0" t="n">
        <v>96.7</v>
      </c>
      <c r="H6178" s="0" t="n">
        <v>4.579876</v>
      </c>
      <c r="J6178" s="224" t="n">
        <f aca="false">ROUND(D6178/10000,0)</f>
        <v>2018</v>
      </c>
      <c r="K6178" s="224" t="n">
        <f aca="false">ROUND((D6178-J6178*10000)/100,0)</f>
        <v>8</v>
      </c>
      <c r="L6178" s="224" t="n">
        <f aca="false">D6178-J6178*10000-K6178*100</f>
        <v>22</v>
      </c>
      <c r="M6178" s="325" t="n">
        <f aca="false">DATE(J6178,K6178,L6178)</f>
        <v>43334</v>
      </c>
      <c r="N6178" s="222" t="n">
        <f aca="false">M6178+E6178</f>
        <v>43334.5917708333</v>
      </c>
      <c r="O6178" s="0" t="n">
        <v>96.7</v>
      </c>
      <c r="P6178" s="0" t="n">
        <v>4.579876</v>
      </c>
      <c r="Q6178" s="0" t="s">
        <v>290</v>
      </c>
    </row>
    <row r="6179" customFormat="false" ht="15" hidden="false" customHeight="false" outlineLevel="0" collapsed="false">
      <c r="A6179" s="0" t="s">
        <v>3461</v>
      </c>
      <c r="B6179" s="0" t="s">
        <v>290</v>
      </c>
      <c r="C6179" s="0" t="s">
        <v>325</v>
      </c>
      <c r="D6179" s="0" t="n">
        <v>20180822</v>
      </c>
      <c r="E6179" s="0" t="s">
        <v>3562</v>
      </c>
      <c r="F6179" s="0" t="n">
        <v>15000</v>
      </c>
      <c r="G6179" s="0" t="n">
        <v>96.899</v>
      </c>
      <c r="H6179" s="0" t="n">
        <v>4.553447</v>
      </c>
      <c r="J6179" s="224" t="n">
        <f aca="false">ROUND(D6179/10000,0)</f>
        <v>2018</v>
      </c>
      <c r="K6179" s="224" t="n">
        <f aca="false">ROUND((D6179-J6179*10000)/100,0)</f>
        <v>8</v>
      </c>
      <c r="L6179" s="224" t="n">
        <f aca="false">D6179-J6179*10000-K6179*100</f>
        <v>22</v>
      </c>
      <c r="M6179" s="325" t="n">
        <f aca="false">DATE(J6179,K6179,L6179)</f>
        <v>43334</v>
      </c>
      <c r="N6179" s="222" t="n">
        <f aca="false">M6179+E6179</f>
        <v>43334.5918055556</v>
      </c>
      <c r="O6179" s="0" t="n">
        <v>96.899</v>
      </c>
      <c r="P6179" s="0" t="n">
        <v>4.553447</v>
      </c>
      <c r="Q6179" s="0" t="s">
        <v>290</v>
      </c>
    </row>
    <row r="6180" customFormat="false" ht="15" hidden="false" customHeight="false" outlineLevel="0" collapsed="false">
      <c r="A6180" s="0" t="s">
        <v>3461</v>
      </c>
      <c r="B6180" s="0" t="s">
        <v>290</v>
      </c>
      <c r="C6180" s="0" t="s">
        <v>325</v>
      </c>
      <c r="D6180" s="0" t="n">
        <v>20180822</v>
      </c>
      <c r="E6180" s="0" t="s">
        <v>3562</v>
      </c>
      <c r="F6180" s="0" t="n">
        <v>15000</v>
      </c>
      <c r="G6180" s="0" t="n">
        <v>97.899</v>
      </c>
      <c r="H6180" s="0" t="n">
        <v>4.421605</v>
      </c>
      <c r="J6180" s="224" t="n">
        <f aca="false">ROUND(D6180/10000,0)</f>
        <v>2018</v>
      </c>
      <c r="K6180" s="224" t="n">
        <f aca="false">ROUND((D6180-J6180*10000)/100,0)</f>
        <v>8</v>
      </c>
      <c r="L6180" s="224" t="n">
        <f aca="false">D6180-J6180*10000-K6180*100</f>
        <v>22</v>
      </c>
      <c r="M6180" s="325" t="n">
        <f aca="false">DATE(J6180,K6180,L6180)</f>
        <v>43334</v>
      </c>
      <c r="N6180" s="222" t="n">
        <f aca="false">M6180+E6180</f>
        <v>43334.5918055556</v>
      </c>
      <c r="O6180" s="0" t="n">
        <v>97.899</v>
      </c>
      <c r="P6180" s="0" t="n">
        <v>4.421605</v>
      </c>
      <c r="Q6180" s="0" t="s">
        <v>290</v>
      </c>
    </row>
    <row r="6181" customFormat="false" ht="15" hidden="false" customHeight="false" outlineLevel="0" collapsed="false">
      <c r="A6181" s="0" t="s">
        <v>3461</v>
      </c>
      <c r="B6181" s="0" t="s">
        <v>290</v>
      </c>
      <c r="C6181" s="0" t="s">
        <v>325</v>
      </c>
      <c r="D6181" s="0" t="n">
        <v>20180822</v>
      </c>
      <c r="E6181" s="0" t="s">
        <v>3866</v>
      </c>
      <c r="F6181" s="0" t="n">
        <v>25000</v>
      </c>
      <c r="G6181" s="0" t="n">
        <v>96.706</v>
      </c>
      <c r="H6181" s="0" t="n">
        <v>4.579078</v>
      </c>
      <c r="J6181" s="224" t="n">
        <f aca="false">ROUND(D6181/10000,0)</f>
        <v>2018</v>
      </c>
      <c r="K6181" s="224" t="n">
        <f aca="false">ROUND((D6181-J6181*10000)/100,0)</f>
        <v>8</v>
      </c>
      <c r="L6181" s="224" t="n">
        <f aca="false">D6181-J6181*10000-K6181*100</f>
        <v>22</v>
      </c>
      <c r="M6181" s="325" t="n">
        <f aca="false">DATE(J6181,K6181,L6181)</f>
        <v>43334</v>
      </c>
      <c r="N6181" s="222" t="n">
        <f aca="false">M6181+E6181</f>
        <v>43334.633599537</v>
      </c>
      <c r="O6181" s="0" t="n">
        <v>96.706</v>
      </c>
      <c r="P6181" s="0" t="n">
        <v>4.579078</v>
      </c>
      <c r="Q6181" s="0" t="s">
        <v>290</v>
      </c>
    </row>
    <row r="6182" customFormat="false" ht="15" hidden="false" customHeight="false" outlineLevel="0" collapsed="false">
      <c r="A6182" s="0" t="s">
        <v>3461</v>
      </c>
      <c r="B6182" s="0" t="s">
        <v>290</v>
      </c>
      <c r="C6182" s="0" t="s">
        <v>325</v>
      </c>
      <c r="D6182" s="0" t="n">
        <v>20180822</v>
      </c>
      <c r="E6182" s="0" t="s">
        <v>3866</v>
      </c>
      <c r="F6182" s="0" t="n">
        <v>25000</v>
      </c>
      <c r="G6182" s="0" t="n">
        <v>96.706</v>
      </c>
      <c r="H6182" s="0" t="n">
        <v>4.579078</v>
      </c>
      <c r="J6182" s="224" t="n">
        <f aca="false">ROUND(D6182/10000,0)</f>
        <v>2018</v>
      </c>
      <c r="K6182" s="224" t="n">
        <f aca="false">ROUND((D6182-J6182*10000)/100,0)</f>
        <v>8</v>
      </c>
      <c r="L6182" s="224" t="n">
        <f aca="false">D6182-J6182*10000-K6182*100</f>
        <v>22</v>
      </c>
      <c r="M6182" s="325" t="n">
        <f aca="false">DATE(J6182,K6182,L6182)</f>
        <v>43334</v>
      </c>
      <c r="N6182" s="222" t="n">
        <f aca="false">M6182+E6182</f>
        <v>43334.633599537</v>
      </c>
      <c r="O6182" s="0" t="n">
        <v>96.706</v>
      </c>
      <c r="P6182" s="0" t="n">
        <v>4.579078</v>
      </c>
      <c r="Q6182" s="0" t="s">
        <v>290</v>
      </c>
    </row>
    <row r="6183" customFormat="false" ht="15" hidden="false" customHeight="false" outlineLevel="0" collapsed="false">
      <c r="A6183" s="0" t="s">
        <v>3461</v>
      </c>
      <c r="B6183" s="0" t="s">
        <v>290</v>
      </c>
      <c r="C6183" s="0" t="s">
        <v>325</v>
      </c>
      <c r="D6183" s="0" t="n">
        <v>20180823</v>
      </c>
      <c r="E6183" s="0" t="s">
        <v>3867</v>
      </c>
      <c r="F6183" s="0" t="n">
        <v>150000</v>
      </c>
      <c r="G6183" s="0" t="n">
        <v>96.739</v>
      </c>
      <c r="H6183" s="0" t="n">
        <v>4.575034</v>
      </c>
      <c r="J6183" s="224" t="n">
        <f aca="false">ROUND(D6183/10000,0)</f>
        <v>2018</v>
      </c>
      <c r="K6183" s="224" t="n">
        <f aca="false">ROUND((D6183-J6183*10000)/100,0)</f>
        <v>8</v>
      </c>
      <c r="L6183" s="224" t="n">
        <f aca="false">D6183-J6183*10000-K6183*100</f>
        <v>23</v>
      </c>
      <c r="M6183" s="325" t="n">
        <f aca="false">DATE(J6183,K6183,L6183)</f>
        <v>43335</v>
      </c>
      <c r="N6183" s="222" t="n">
        <f aca="false">M6183+E6183</f>
        <v>43335.3789467593</v>
      </c>
      <c r="O6183" s="0" t="n">
        <v>96.739</v>
      </c>
      <c r="P6183" s="0" t="n">
        <v>4.575034</v>
      </c>
      <c r="Q6183" s="0" t="s">
        <v>290</v>
      </c>
    </row>
    <row r="6184" customFormat="false" ht="15" hidden="false" customHeight="false" outlineLevel="0" collapsed="false">
      <c r="A6184" s="0" t="s">
        <v>3461</v>
      </c>
      <c r="B6184" s="0" t="s">
        <v>290</v>
      </c>
      <c r="C6184" s="0" t="s">
        <v>325</v>
      </c>
      <c r="D6184" s="0" t="n">
        <v>20180823</v>
      </c>
      <c r="E6184" s="0" t="s">
        <v>3868</v>
      </c>
      <c r="F6184" s="0" t="n">
        <v>200000</v>
      </c>
      <c r="G6184" s="0" t="n">
        <v>96.489</v>
      </c>
      <c r="H6184" s="0" t="n">
        <v>4.607969</v>
      </c>
      <c r="J6184" s="224" t="n">
        <f aca="false">ROUND(D6184/10000,0)</f>
        <v>2018</v>
      </c>
      <c r="K6184" s="224" t="n">
        <f aca="false">ROUND((D6184-J6184*10000)/100,0)</f>
        <v>8</v>
      </c>
      <c r="L6184" s="224" t="n">
        <f aca="false">D6184-J6184*10000-K6184*100</f>
        <v>23</v>
      </c>
      <c r="M6184" s="325" t="n">
        <f aca="false">DATE(J6184,K6184,L6184)</f>
        <v>43335</v>
      </c>
      <c r="N6184" s="222" t="n">
        <f aca="false">M6184+E6184</f>
        <v>43335.4771875</v>
      </c>
      <c r="O6184" s="0" t="n">
        <v>96.489</v>
      </c>
      <c r="P6184" s="0" t="n">
        <v>4.607969</v>
      </c>
      <c r="Q6184" s="0" t="s">
        <v>290</v>
      </c>
    </row>
    <row r="6185" customFormat="false" ht="15" hidden="false" customHeight="false" outlineLevel="0" collapsed="false">
      <c r="A6185" s="0" t="s">
        <v>3461</v>
      </c>
      <c r="B6185" s="0" t="s">
        <v>290</v>
      </c>
      <c r="C6185" s="0" t="s">
        <v>325</v>
      </c>
      <c r="D6185" s="0" t="n">
        <v>20180823</v>
      </c>
      <c r="E6185" s="0" t="s">
        <v>3869</v>
      </c>
      <c r="F6185" s="0" t="n">
        <v>10000</v>
      </c>
      <c r="G6185" s="0" t="n">
        <v>98.464</v>
      </c>
      <c r="H6185" s="0" t="n">
        <v>4.347995</v>
      </c>
      <c r="J6185" s="224" t="n">
        <f aca="false">ROUND(D6185/10000,0)</f>
        <v>2018</v>
      </c>
      <c r="K6185" s="224" t="n">
        <f aca="false">ROUND((D6185-J6185*10000)/100,0)</f>
        <v>8</v>
      </c>
      <c r="L6185" s="224" t="n">
        <f aca="false">D6185-J6185*10000-K6185*100</f>
        <v>23</v>
      </c>
      <c r="M6185" s="325" t="n">
        <f aca="false">DATE(J6185,K6185,L6185)</f>
        <v>43335</v>
      </c>
      <c r="N6185" s="222" t="n">
        <f aca="false">M6185+E6185</f>
        <v>43335.4921180556</v>
      </c>
      <c r="O6185" s="0" t="n">
        <v>98.464</v>
      </c>
      <c r="P6185" s="0" t="n">
        <v>4.347995</v>
      </c>
      <c r="Q6185" s="0" t="s">
        <v>290</v>
      </c>
    </row>
    <row r="6186" customFormat="false" ht="15" hidden="false" customHeight="false" outlineLevel="0" collapsed="false">
      <c r="A6186" s="0" t="s">
        <v>3461</v>
      </c>
      <c r="B6186" s="0" t="s">
        <v>290</v>
      </c>
      <c r="C6186" s="0" t="s">
        <v>325</v>
      </c>
      <c r="D6186" s="0" t="n">
        <v>20180823</v>
      </c>
      <c r="E6186" s="0" t="s">
        <v>3870</v>
      </c>
      <c r="F6186" s="0" t="n">
        <v>2000</v>
      </c>
      <c r="G6186" s="0" t="n">
        <v>96.574</v>
      </c>
      <c r="H6186" s="0" t="n">
        <v>4.597002</v>
      </c>
      <c r="J6186" s="224" t="n">
        <f aca="false">ROUND(D6186/10000,0)</f>
        <v>2018</v>
      </c>
      <c r="K6186" s="224" t="n">
        <f aca="false">ROUND((D6186-J6186*10000)/100,0)</f>
        <v>8</v>
      </c>
      <c r="L6186" s="224" t="n">
        <f aca="false">D6186-J6186*10000-K6186*100</f>
        <v>23</v>
      </c>
      <c r="M6186" s="325" t="n">
        <f aca="false">DATE(J6186,K6186,L6186)</f>
        <v>43335</v>
      </c>
      <c r="N6186" s="222" t="n">
        <f aca="false">M6186+E6186</f>
        <v>43335.5035648148</v>
      </c>
      <c r="O6186" s="0" t="n">
        <v>96.574</v>
      </c>
      <c r="P6186" s="0" t="n">
        <v>4.597002</v>
      </c>
      <c r="Q6186" s="0" t="s">
        <v>290</v>
      </c>
    </row>
    <row r="6187" customFormat="false" ht="15" hidden="false" customHeight="false" outlineLevel="0" collapsed="false">
      <c r="A6187" s="0" t="s">
        <v>3461</v>
      </c>
      <c r="B6187" s="0" t="s">
        <v>290</v>
      </c>
      <c r="C6187" s="0" t="s">
        <v>325</v>
      </c>
      <c r="D6187" s="0" t="n">
        <v>20180823</v>
      </c>
      <c r="E6187" s="0" t="s">
        <v>3870</v>
      </c>
      <c r="F6187" s="0" t="n">
        <v>2000</v>
      </c>
      <c r="G6187" s="0" t="n">
        <v>96.56</v>
      </c>
      <c r="H6187" s="0" t="n">
        <v>4.598868</v>
      </c>
      <c r="J6187" s="224" t="n">
        <f aca="false">ROUND(D6187/10000,0)</f>
        <v>2018</v>
      </c>
      <c r="K6187" s="224" t="n">
        <f aca="false">ROUND((D6187-J6187*10000)/100,0)</f>
        <v>8</v>
      </c>
      <c r="L6187" s="224" t="n">
        <f aca="false">D6187-J6187*10000-K6187*100</f>
        <v>23</v>
      </c>
      <c r="M6187" s="325" t="n">
        <f aca="false">DATE(J6187,K6187,L6187)</f>
        <v>43335</v>
      </c>
      <c r="N6187" s="222" t="n">
        <f aca="false">M6187+E6187</f>
        <v>43335.5035648148</v>
      </c>
      <c r="O6187" s="0" t="n">
        <v>96.56</v>
      </c>
      <c r="P6187" s="0" t="n">
        <v>4.598868</v>
      </c>
      <c r="Q6187" s="0" t="s">
        <v>290</v>
      </c>
    </row>
    <row r="6188" customFormat="false" ht="15" hidden="false" customHeight="false" outlineLevel="0" collapsed="false">
      <c r="A6188" s="0" t="s">
        <v>3461</v>
      </c>
      <c r="B6188" s="0" t="s">
        <v>290</v>
      </c>
      <c r="C6188" s="0" t="s">
        <v>325</v>
      </c>
      <c r="D6188" s="0" t="n">
        <v>20180823</v>
      </c>
      <c r="E6188" s="0" t="s">
        <v>3871</v>
      </c>
      <c r="F6188" s="0" t="n">
        <v>50000</v>
      </c>
      <c r="G6188" s="0" t="n">
        <v>97.306</v>
      </c>
      <c r="H6188" s="0" t="n">
        <v>4.499882</v>
      </c>
      <c r="J6188" s="224" t="n">
        <f aca="false">ROUND(D6188/10000,0)</f>
        <v>2018</v>
      </c>
      <c r="K6188" s="224" t="n">
        <f aca="false">ROUND((D6188-J6188*10000)/100,0)</f>
        <v>8</v>
      </c>
      <c r="L6188" s="224" t="n">
        <f aca="false">D6188-J6188*10000-K6188*100</f>
        <v>23</v>
      </c>
      <c r="M6188" s="325" t="n">
        <f aca="false">DATE(J6188,K6188,L6188)</f>
        <v>43335</v>
      </c>
      <c r="N6188" s="222" t="n">
        <f aca="false">M6188+E6188</f>
        <v>43335.533599537</v>
      </c>
      <c r="O6188" s="0" t="n">
        <v>97.306</v>
      </c>
      <c r="P6188" s="0" t="n">
        <v>4.499882</v>
      </c>
      <c r="Q6188" s="0" t="s">
        <v>290</v>
      </c>
    </row>
    <row r="6189" customFormat="false" ht="15" hidden="false" customHeight="false" outlineLevel="0" collapsed="false">
      <c r="A6189" s="0" t="s">
        <v>3461</v>
      </c>
      <c r="B6189" s="0" t="s">
        <v>290</v>
      </c>
      <c r="C6189" s="0" t="s">
        <v>325</v>
      </c>
      <c r="D6189" s="0" t="n">
        <v>20180823</v>
      </c>
      <c r="E6189" s="0" t="s">
        <v>456</v>
      </c>
      <c r="F6189" s="0" t="n">
        <v>44000</v>
      </c>
      <c r="G6189" s="0" t="n">
        <v>96.703</v>
      </c>
      <c r="H6189" s="0" t="n">
        <v>4.579823</v>
      </c>
      <c r="J6189" s="224" t="n">
        <f aca="false">ROUND(D6189/10000,0)</f>
        <v>2018</v>
      </c>
      <c r="K6189" s="224" t="n">
        <f aca="false">ROUND((D6189-J6189*10000)/100,0)</f>
        <v>8</v>
      </c>
      <c r="L6189" s="224" t="n">
        <f aca="false">D6189-J6189*10000-K6189*100</f>
        <v>23</v>
      </c>
      <c r="M6189" s="325" t="n">
        <f aca="false">DATE(J6189,K6189,L6189)</f>
        <v>43335</v>
      </c>
      <c r="N6189" s="222" t="n">
        <f aca="false">M6189+E6189</f>
        <v>43335.5777777778</v>
      </c>
      <c r="O6189" s="0" t="n">
        <v>96.703</v>
      </c>
      <c r="P6189" s="0" t="n">
        <v>4.579823</v>
      </c>
      <c r="Q6189" s="0" t="s">
        <v>290</v>
      </c>
    </row>
    <row r="6190" customFormat="false" ht="15" hidden="false" customHeight="false" outlineLevel="0" collapsed="false">
      <c r="A6190" s="0" t="s">
        <v>3461</v>
      </c>
      <c r="B6190" s="0" t="s">
        <v>290</v>
      </c>
      <c r="C6190" s="0" t="s">
        <v>325</v>
      </c>
      <c r="D6190" s="0" t="n">
        <v>20180823</v>
      </c>
      <c r="E6190" s="0" t="s">
        <v>456</v>
      </c>
      <c r="F6190" s="0" t="n">
        <v>44000</v>
      </c>
      <c r="G6190" s="0" t="n">
        <v>96.703</v>
      </c>
      <c r="H6190" s="0" t="n">
        <v>4.579823</v>
      </c>
      <c r="J6190" s="224" t="n">
        <f aca="false">ROUND(D6190/10000,0)</f>
        <v>2018</v>
      </c>
      <c r="K6190" s="224" t="n">
        <f aca="false">ROUND((D6190-J6190*10000)/100,0)</f>
        <v>8</v>
      </c>
      <c r="L6190" s="224" t="n">
        <f aca="false">D6190-J6190*10000-K6190*100</f>
        <v>23</v>
      </c>
      <c r="M6190" s="325" t="n">
        <f aca="false">DATE(J6190,K6190,L6190)</f>
        <v>43335</v>
      </c>
      <c r="N6190" s="222" t="n">
        <f aca="false">M6190+E6190</f>
        <v>43335.5777777778</v>
      </c>
      <c r="O6190" s="0" t="n">
        <v>96.703</v>
      </c>
      <c r="P6190" s="0" t="n">
        <v>4.579823</v>
      </c>
      <c r="Q6190" s="0" t="s">
        <v>290</v>
      </c>
    </row>
    <row r="6191" customFormat="false" ht="15" hidden="false" customHeight="false" outlineLevel="0" collapsed="false">
      <c r="A6191" s="0" t="s">
        <v>3461</v>
      </c>
      <c r="B6191" s="0" t="s">
        <v>290</v>
      </c>
      <c r="C6191" s="0" t="s">
        <v>325</v>
      </c>
      <c r="D6191" s="0" t="n">
        <v>20180823</v>
      </c>
      <c r="E6191" s="0" t="s">
        <v>3872</v>
      </c>
      <c r="F6191" s="0" t="n">
        <v>4000</v>
      </c>
      <c r="G6191" s="0" t="n">
        <v>96.53</v>
      </c>
      <c r="H6191" s="0" t="n">
        <v>4.602867</v>
      </c>
      <c r="J6191" s="224" t="n">
        <f aca="false">ROUND(D6191/10000,0)</f>
        <v>2018</v>
      </c>
      <c r="K6191" s="224" t="n">
        <f aca="false">ROUND((D6191-J6191*10000)/100,0)</f>
        <v>8</v>
      </c>
      <c r="L6191" s="224" t="n">
        <f aca="false">D6191-J6191*10000-K6191*100</f>
        <v>23</v>
      </c>
      <c r="M6191" s="325" t="n">
        <f aca="false">DATE(J6191,K6191,L6191)</f>
        <v>43335</v>
      </c>
      <c r="N6191" s="222" t="n">
        <f aca="false">M6191+E6191</f>
        <v>43335.6228703704</v>
      </c>
      <c r="O6191" s="0" t="n">
        <v>96.53</v>
      </c>
      <c r="P6191" s="0" t="n">
        <v>4.602867</v>
      </c>
      <c r="Q6191" s="0" t="s">
        <v>290</v>
      </c>
    </row>
    <row r="6192" customFormat="false" ht="15" hidden="false" customHeight="false" outlineLevel="0" collapsed="false">
      <c r="A6192" s="0" t="s">
        <v>3461</v>
      </c>
      <c r="B6192" s="0" t="s">
        <v>290</v>
      </c>
      <c r="C6192" s="0" t="s">
        <v>325</v>
      </c>
      <c r="D6192" s="0" t="n">
        <v>20180823</v>
      </c>
      <c r="E6192" s="0" t="s">
        <v>3872</v>
      </c>
      <c r="F6192" s="0" t="n">
        <v>4000</v>
      </c>
      <c r="G6192" s="0" t="n">
        <v>96.547</v>
      </c>
      <c r="H6192" s="0" t="n">
        <v>4.600601</v>
      </c>
      <c r="J6192" s="224" t="n">
        <f aca="false">ROUND(D6192/10000,0)</f>
        <v>2018</v>
      </c>
      <c r="K6192" s="224" t="n">
        <f aca="false">ROUND((D6192-J6192*10000)/100,0)</f>
        <v>8</v>
      </c>
      <c r="L6192" s="224" t="n">
        <f aca="false">D6192-J6192*10000-K6192*100</f>
        <v>23</v>
      </c>
      <c r="M6192" s="325" t="n">
        <f aca="false">DATE(J6192,K6192,L6192)</f>
        <v>43335</v>
      </c>
      <c r="N6192" s="222" t="n">
        <f aca="false">M6192+E6192</f>
        <v>43335.6228703704</v>
      </c>
      <c r="O6192" s="0" t="n">
        <v>96.547</v>
      </c>
      <c r="P6192" s="0" t="n">
        <v>4.600601</v>
      </c>
      <c r="Q6192" s="0" t="s">
        <v>290</v>
      </c>
    </row>
    <row r="6193" customFormat="false" ht="15" hidden="false" customHeight="false" outlineLevel="0" collapsed="false">
      <c r="A6193" s="0" t="s">
        <v>3461</v>
      </c>
      <c r="B6193" s="0" t="s">
        <v>290</v>
      </c>
      <c r="C6193" s="0" t="s">
        <v>325</v>
      </c>
      <c r="D6193" s="0" t="n">
        <v>20180823</v>
      </c>
      <c r="E6193" s="0" t="s">
        <v>3873</v>
      </c>
      <c r="F6193" s="0" t="n">
        <v>250000</v>
      </c>
      <c r="G6193" s="0" t="n">
        <v>96.76</v>
      </c>
      <c r="H6193" s="0" t="n">
        <v>4.572241</v>
      </c>
      <c r="J6193" s="224" t="n">
        <f aca="false">ROUND(D6193/10000,0)</f>
        <v>2018</v>
      </c>
      <c r="K6193" s="224" t="n">
        <f aca="false">ROUND((D6193-J6193*10000)/100,0)</f>
        <v>8</v>
      </c>
      <c r="L6193" s="224" t="n">
        <f aca="false">D6193-J6193*10000-K6193*100</f>
        <v>23</v>
      </c>
      <c r="M6193" s="325" t="n">
        <f aca="false">DATE(J6193,K6193,L6193)</f>
        <v>43335</v>
      </c>
      <c r="N6193" s="222" t="n">
        <f aca="false">M6193+E6193</f>
        <v>43335.623125</v>
      </c>
      <c r="O6193" s="0" t="n">
        <v>96.76</v>
      </c>
      <c r="P6193" s="0" t="n">
        <v>4.572241</v>
      </c>
      <c r="Q6193" s="0" t="s">
        <v>290</v>
      </c>
    </row>
    <row r="6194" customFormat="false" ht="15" hidden="false" customHeight="false" outlineLevel="0" collapsed="false">
      <c r="A6194" s="0" t="s">
        <v>3461</v>
      </c>
      <c r="B6194" s="0" t="s">
        <v>290</v>
      </c>
      <c r="C6194" s="0" t="s">
        <v>325</v>
      </c>
      <c r="D6194" s="0" t="n">
        <v>20180823</v>
      </c>
      <c r="E6194" s="0" t="s">
        <v>3874</v>
      </c>
      <c r="F6194" s="0" t="n">
        <v>250000</v>
      </c>
      <c r="G6194" s="0" t="n">
        <v>96.76</v>
      </c>
      <c r="H6194" s="0" t="n">
        <v>4.572241</v>
      </c>
      <c r="J6194" s="224" t="n">
        <f aca="false">ROUND(D6194/10000,0)</f>
        <v>2018</v>
      </c>
      <c r="K6194" s="224" t="n">
        <f aca="false">ROUND((D6194-J6194*10000)/100,0)</f>
        <v>8</v>
      </c>
      <c r="L6194" s="224" t="n">
        <f aca="false">D6194-J6194*10000-K6194*100</f>
        <v>23</v>
      </c>
      <c r="M6194" s="325" t="n">
        <f aca="false">DATE(J6194,K6194,L6194)</f>
        <v>43335</v>
      </c>
      <c r="N6194" s="222" t="n">
        <f aca="false">M6194+E6194</f>
        <v>43335.6231365741</v>
      </c>
      <c r="O6194" s="0" t="n">
        <v>96.76</v>
      </c>
      <c r="P6194" s="0" t="n">
        <v>4.572241</v>
      </c>
      <c r="Q6194" s="0" t="s">
        <v>290</v>
      </c>
    </row>
    <row r="6195" customFormat="false" ht="15" hidden="false" customHeight="false" outlineLevel="0" collapsed="false">
      <c r="A6195" s="0" t="s">
        <v>3461</v>
      </c>
      <c r="B6195" s="0" t="s">
        <v>290</v>
      </c>
      <c r="C6195" s="0" t="s">
        <v>325</v>
      </c>
      <c r="D6195" s="0" t="n">
        <v>20180823</v>
      </c>
      <c r="E6195" s="0" t="s">
        <v>1180</v>
      </c>
      <c r="F6195" s="0" t="n">
        <v>25000</v>
      </c>
      <c r="G6195" s="0" t="n">
        <v>99.25</v>
      </c>
      <c r="H6195" s="0" t="n">
        <v>4.245961</v>
      </c>
      <c r="J6195" s="224" t="n">
        <f aca="false">ROUND(D6195/10000,0)</f>
        <v>2018</v>
      </c>
      <c r="K6195" s="224" t="n">
        <f aca="false">ROUND((D6195-J6195*10000)/100,0)</f>
        <v>8</v>
      </c>
      <c r="L6195" s="224" t="n">
        <f aca="false">D6195-J6195*10000-K6195*100</f>
        <v>23</v>
      </c>
      <c r="M6195" s="325" t="n">
        <f aca="false">DATE(J6195,K6195,L6195)</f>
        <v>43335</v>
      </c>
      <c r="N6195" s="222" t="n">
        <f aca="false">M6195+E6195</f>
        <v>43335.6534722222</v>
      </c>
      <c r="O6195" s="0" t="n">
        <v>99.25</v>
      </c>
      <c r="P6195" s="0" t="n">
        <v>4.245961</v>
      </c>
      <c r="Q6195" s="0" t="s">
        <v>290</v>
      </c>
    </row>
    <row r="6196" customFormat="false" ht="15" hidden="false" customHeight="false" outlineLevel="0" collapsed="false">
      <c r="A6196" s="0" t="s">
        <v>3461</v>
      </c>
      <c r="B6196" s="0" t="s">
        <v>290</v>
      </c>
      <c r="C6196" s="0" t="s">
        <v>325</v>
      </c>
      <c r="D6196" s="0" t="n">
        <v>20180823</v>
      </c>
      <c r="E6196" s="0" t="s">
        <v>1180</v>
      </c>
      <c r="F6196" s="0" t="n">
        <v>25000</v>
      </c>
      <c r="G6196" s="0" t="n">
        <v>99.25</v>
      </c>
      <c r="H6196" s="0" t="n">
        <v>4.245961</v>
      </c>
      <c r="J6196" s="224" t="n">
        <f aca="false">ROUND(D6196/10000,0)</f>
        <v>2018</v>
      </c>
      <c r="K6196" s="224" t="n">
        <f aca="false">ROUND((D6196-J6196*10000)/100,0)</f>
        <v>8</v>
      </c>
      <c r="L6196" s="224" t="n">
        <f aca="false">D6196-J6196*10000-K6196*100</f>
        <v>23</v>
      </c>
      <c r="M6196" s="325" t="n">
        <f aca="false">DATE(J6196,K6196,L6196)</f>
        <v>43335</v>
      </c>
      <c r="N6196" s="222" t="n">
        <f aca="false">M6196+E6196</f>
        <v>43335.6534722222</v>
      </c>
      <c r="O6196" s="0" t="n">
        <v>99.25</v>
      </c>
      <c r="P6196" s="0" t="n">
        <v>4.245961</v>
      </c>
      <c r="Q6196" s="0" t="s">
        <v>290</v>
      </c>
    </row>
    <row r="6197" customFormat="false" ht="15" hidden="false" customHeight="false" outlineLevel="0" collapsed="false">
      <c r="A6197" s="0" t="s">
        <v>3461</v>
      </c>
      <c r="B6197" s="0" t="s">
        <v>290</v>
      </c>
      <c r="C6197" s="0" t="s">
        <v>325</v>
      </c>
      <c r="D6197" s="0" t="n">
        <v>20180823</v>
      </c>
      <c r="E6197" s="0" t="s">
        <v>1180</v>
      </c>
      <c r="F6197" s="0" t="n">
        <v>25000</v>
      </c>
      <c r="G6197" s="0" t="n">
        <v>99.25</v>
      </c>
      <c r="H6197" s="0" t="n">
        <v>4.245961</v>
      </c>
      <c r="J6197" s="224" t="n">
        <f aca="false">ROUND(D6197/10000,0)</f>
        <v>2018</v>
      </c>
      <c r="K6197" s="224" t="n">
        <f aca="false">ROUND((D6197-J6197*10000)/100,0)</f>
        <v>8</v>
      </c>
      <c r="L6197" s="224" t="n">
        <f aca="false">D6197-J6197*10000-K6197*100</f>
        <v>23</v>
      </c>
      <c r="M6197" s="325" t="n">
        <f aca="false">DATE(J6197,K6197,L6197)</f>
        <v>43335</v>
      </c>
      <c r="N6197" s="222" t="n">
        <f aca="false">M6197+E6197</f>
        <v>43335.6534722222</v>
      </c>
      <c r="O6197" s="0" t="n">
        <v>99.25</v>
      </c>
      <c r="P6197" s="0" t="n">
        <v>4.245961</v>
      </c>
      <c r="Q6197" s="0" t="s">
        <v>290</v>
      </c>
    </row>
    <row r="6198" customFormat="false" ht="15" hidden="false" customHeight="false" outlineLevel="0" collapsed="false">
      <c r="A6198" s="0" t="s">
        <v>3461</v>
      </c>
      <c r="B6198" s="0" t="s">
        <v>290</v>
      </c>
      <c r="C6198" s="0" t="s">
        <v>325</v>
      </c>
      <c r="D6198" s="0" t="n">
        <v>20180823</v>
      </c>
      <c r="E6198" s="0" t="s">
        <v>1180</v>
      </c>
      <c r="F6198" s="0" t="n">
        <v>25000</v>
      </c>
      <c r="G6198" s="0" t="n">
        <v>99.25</v>
      </c>
      <c r="H6198" s="0" t="n">
        <v>4.245961</v>
      </c>
      <c r="J6198" s="224" t="n">
        <f aca="false">ROUND(D6198/10000,0)</f>
        <v>2018</v>
      </c>
      <c r="K6198" s="224" t="n">
        <f aca="false">ROUND((D6198-J6198*10000)/100,0)</f>
        <v>8</v>
      </c>
      <c r="L6198" s="224" t="n">
        <f aca="false">D6198-J6198*10000-K6198*100</f>
        <v>23</v>
      </c>
      <c r="M6198" s="325" t="n">
        <f aca="false">DATE(J6198,K6198,L6198)</f>
        <v>43335</v>
      </c>
      <c r="N6198" s="222" t="n">
        <f aca="false">M6198+E6198</f>
        <v>43335.6534722222</v>
      </c>
      <c r="O6198" s="0" t="n">
        <v>99.25</v>
      </c>
      <c r="P6198" s="0" t="n">
        <v>4.245961</v>
      </c>
      <c r="Q6198" s="0" t="s">
        <v>290</v>
      </c>
    </row>
    <row r="6199" customFormat="false" ht="15" hidden="false" customHeight="false" outlineLevel="0" collapsed="false">
      <c r="A6199" s="0" t="s">
        <v>3461</v>
      </c>
      <c r="B6199" s="0" t="s">
        <v>290</v>
      </c>
      <c r="C6199" s="0" t="s">
        <v>325</v>
      </c>
      <c r="D6199" s="0" t="n">
        <v>20180823</v>
      </c>
      <c r="E6199" s="0" t="s">
        <v>3875</v>
      </c>
      <c r="F6199" s="0" t="n">
        <v>1000000</v>
      </c>
      <c r="G6199" s="0" t="n">
        <v>96.492</v>
      </c>
      <c r="H6199" s="0" t="n">
        <v>4.607935</v>
      </c>
      <c r="J6199" s="224" t="n">
        <f aca="false">ROUND(D6199/10000,0)</f>
        <v>2018</v>
      </c>
      <c r="K6199" s="224" t="n">
        <f aca="false">ROUND((D6199-J6199*10000)/100,0)</f>
        <v>8</v>
      </c>
      <c r="L6199" s="224" t="n">
        <f aca="false">D6199-J6199*10000-K6199*100</f>
        <v>23</v>
      </c>
      <c r="M6199" s="325" t="n">
        <f aca="false">DATE(J6199,K6199,L6199)</f>
        <v>43335</v>
      </c>
      <c r="N6199" s="222" t="n">
        <f aca="false">M6199+E6199</f>
        <v>43335.6733333333</v>
      </c>
      <c r="O6199" s="0" t="n">
        <v>96.492</v>
      </c>
      <c r="P6199" s="0" t="n">
        <v>4.607935</v>
      </c>
      <c r="Q6199" s="0" t="s">
        <v>290</v>
      </c>
    </row>
    <row r="6200" customFormat="false" ht="15" hidden="false" customHeight="false" outlineLevel="0" collapsed="false">
      <c r="A6200" s="0" t="s">
        <v>3461</v>
      </c>
      <c r="B6200" s="0" t="s">
        <v>290</v>
      </c>
      <c r="C6200" s="0" t="s">
        <v>325</v>
      </c>
      <c r="D6200" s="0" t="n">
        <v>20180824</v>
      </c>
      <c r="E6200" s="0" t="s">
        <v>3876</v>
      </c>
      <c r="F6200" s="0" t="n">
        <v>3000</v>
      </c>
      <c r="G6200" s="0" t="n">
        <v>96.493</v>
      </c>
      <c r="H6200" s="0" t="n">
        <v>4.607925</v>
      </c>
      <c r="J6200" s="224" t="n">
        <f aca="false">ROUND(D6200/10000,0)</f>
        <v>2018</v>
      </c>
      <c r="K6200" s="224" t="n">
        <f aca="false">ROUND((D6200-J6200*10000)/100,0)</f>
        <v>8</v>
      </c>
      <c r="L6200" s="224" t="n">
        <f aca="false">D6200-J6200*10000-K6200*100</f>
        <v>24</v>
      </c>
      <c r="M6200" s="325" t="n">
        <f aca="false">DATE(J6200,K6200,L6200)</f>
        <v>43336</v>
      </c>
      <c r="N6200" s="222" t="n">
        <f aca="false">M6200+E6200</f>
        <v>43336.4208796296</v>
      </c>
      <c r="O6200" s="0" t="n">
        <v>96.493</v>
      </c>
      <c r="P6200" s="0" t="n">
        <v>4.607925</v>
      </c>
      <c r="Q6200" s="0" t="s">
        <v>290</v>
      </c>
    </row>
    <row r="6201" customFormat="false" ht="15" hidden="false" customHeight="false" outlineLevel="0" collapsed="false">
      <c r="A6201" s="0" t="s">
        <v>3461</v>
      </c>
      <c r="B6201" s="0" t="s">
        <v>290</v>
      </c>
      <c r="C6201" s="0" t="s">
        <v>325</v>
      </c>
      <c r="D6201" s="0" t="n">
        <v>20180824</v>
      </c>
      <c r="E6201" s="0" t="s">
        <v>3877</v>
      </c>
      <c r="F6201" s="0" t="n">
        <v>200000</v>
      </c>
      <c r="G6201" s="0" t="n">
        <v>96.734375</v>
      </c>
      <c r="H6201" s="0" t="n">
        <v>4.575764</v>
      </c>
      <c r="J6201" s="224" t="n">
        <f aca="false">ROUND(D6201/10000,0)</f>
        <v>2018</v>
      </c>
      <c r="K6201" s="224" t="n">
        <f aca="false">ROUND((D6201-J6201*10000)/100,0)</f>
        <v>8</v>
      </c>
      <c r="L6201" s="224" t="n">
        <f aca="false">D6201-J6201*10000-K6201*100</f>
        <v>24</v>
      </c>
      <c r="M6201" s="325" t="n">
        <f aca="false">DATE(J6201,K6201,L6201)</f>
        <v>43336</v>
      </c>
      <c r="N6201" s="222" t="n">
        <f aca="false">M6201+E6201</f>
        <v>43336.4273842593</v>
      </c>
      <c r="O6201" s="0" t="n">
        <v>96.734375</v>
      </c>
      <c r="P6201" s="0" t="n">
        <v>4.575764</v>
      </c>
      <c r="Q6201" s="0" t="s">
        <v>290</v>
      </c>
    </row>
    <row r="6202" customFormat="false" ht="15" hidden="false" customHeight="false" outlineLevel="0" collapsed="false">
      <c r="A6202" s="0" t="s">
        <v>3461</v>
      </c>
      <c r="B6202" s="0" t="s">
        <v>290</v>
      </c>
      <c r="C6202" s="0" t="s">
        <v>325</v>
      </c>
      <c r="D6202" s="0" t="n">
        <v>20180824</v>
      </c>
      <c r="E6202" s="0" t="s">
        <v>1379</v>
      </c>
      <c r="F6202" s="0" t="n">
        <v>320000</v>
      </c>
      <c r="G6202" s="0" t="n">
        <v>96.763</v>
      </c>
      <c r="H6202" s="0" t="n">
        <v>4.571956</v>
      </c>
      <c r="J6202" s="224" t="n">
        <f aca="false">ROUND(D6202/10000,0)</f>
        <v>2018</v>
      </c>
      <c r="K6202" s="224" t="n">
        <f aca="false">ROUND((D6202-J6202*10000)/100,0)</f>
        <v>8</v>
      </c>
      <c r="L6202" s="224" t="n">
        <f aca="false">D6202-J6202*10000-K6202*100</f>
        <v>24</v>
      </c>
      <c r="M6202" s="325" t="n">
        <f aca="false">DATE(J6202,K6202,L6202)</f>
        <v>43336</v>
      </c>
      <c r="N6202" s="222" t="n">
        <f aca="false">M6202+E6202</f>
        <v>43336.4302893519</v>
      </c>
      <c r="O6202" s="0" t="n">
        <v>96.763</v>
      </c>
      <c r="P6202" s="0" t="n">
        <v>4.571956</v>
      </c>
      <c r="Q6202" s="0" t="s">
        <v>290</v>
      </c>
    </row>
    <row r="6203" customFormat="false" ht="15" hidden="false" customHeight="false" outlineLevel="0" collapsed="false">
      <c r="A6203" s="0" t="s">
        <v>3461</v>
      </c>
      <c r="B6203" s="0" t="s">
        <v>290</v>
      </c>
      <c r="C6203" s="0" t="s">
        <v>325</v>
      </c>
      <c r="D6203" s="0" t="n">
        <v>20180824</v>
      </c>
      <c r="E6203" s="0" t="s">
        <v>3878</v>
      </c>
      <c r="F6203" s="0" t="n">
        <v>320000</v>
      </c>
      <c r="G6203" s="0" t="n">
        <v>96.703</v>
      </c>
      <c r="H6203" s="0" t="n">
        <v>4.579939</v>
      </c>
      <c r="J6203" s="224" t="n">
        <f aca="false">ROUND(D6203/10000,0)</f>
        <v>2018</v>
      </c>
      <c r="K6203" s="224" t="n">
        <f aca="false">ROUND((D6203-J6203*10000)/100,0)</f>
        <v>8</v>
      </c>
      <c r="L6203" s="224" t="n">
        <f aca="false">D6203-J6203*10000-K6203*100</f>
        <v>24</v>
      </c>
      <c r="M6203" s="325" t="n">
        <f aca="false">DATE(J6203,K6203,L6203)</f>
        <v>43336</v>
      </c>
      <c r="N6203" s="222" t="n">
        <f aca="false">M6203+E6203</f>
        <v>43336.4303009259</v>
      </c>
      <c r="O6203" s="0" t="n">
        <v>96.703</v>
      </c>
      <c r="P6203" s="0" t="n">
        <v>4.579939</v>
      </c>
      <c r="Q6203" s="0" t="s">
        <v>290</v>
      </c>
    </row>
    <row r="6204" customFormat="false" ht="15" hidden="false" customHeight="false" outlineLevel="0" collapsed="false">
      <c r="A6204" s="0" t="s">
        <v>3461</v>
      </c>
      <c r="B6204" s="0" t="s">
        <v>290</v>
      </c>
      <c r="C6204" s="0" t="s">
        <v>325</v>
      </c>
      <c r="D6204" s="0" t="n">
        <v>20180824</v>
      </c>
      <c r="E6204" s="0" t="s">
        <v>3879</v>
      </c>
      <c r="F6204" s="0" t="n">
        <v>25000</v>
      </c>
      <c r="G6204" s="0" t="n">
        <v>96.936</v>
      </c>
      <c r="H6204" s="0" t="n">
        <v>4.548972</v>
      </c>
      <c r="J6204" s="224" t="n">
        <f aca="false">ROUND(D6204/10000,0)</f>
        <v>2018</v>
      </c>
      <c r="K6204" s="224" t="n">
        <f aca="false">ROUND((D6204-J6204*10000)/100,0)</f>
        <v>8</v>
      </c>
      <c r="L6204" s="224" t="n">
        <f aca="false">D6204-J6204*10000-K6204*100</f>
        <v>24</v>
      </c>
      <c r="M6204" s="325" t="n">
        <f aca="false">DATE(J6204,K6204,L6204)</f>
        <v>43336</v>
      </c>
      <c r="N6204" s="222" t="n">
        <f aca="false">M6204+E6204</f>
        <v>43336.4959953704</v>
      </c>
      <c r="O6204" s="0" t="n">
        <v>96.936</v>
      </c>
      <c r="P6204" s="0" t="n">
        <v>4.548972</v>
      </c>
      <c r="Q6204" s="0" t="s">
        <v>290</v>
      </c>
    </row>
    <row r="6205" customFormat="false" ht="15" hidden="false" customHeight="false" outlineLevel="0" collapsed="false">
      <c r="A6205" s="0" t="s">
        <v>3461</v>
      </c>
      <c r="B6205" s="0" t="s">
        <v>290</v>
      </c>
      <c r="C6205" s="0" t="s">
        <v>325</v>
      </c>
      <c r="D6205" s="0" t="n">
        <v>20180824</v>
      </c>
      <c r="E6205" s="0" t="s">
        <v>3879</v>
      </c>
      <c r="F6205" s="0" t="n">
        <v>25000</v>
      </c>
      <c r="G6205" s="0" t="n">
        <v>97.936</v>
      </c>
      <c r="H6205" s="0" t="n">
        <v>4.417062</v>
      </c>
      <c r="J6205" s="224" t="n">
        <f aca="false">ROUND(D6205/10000,0)</f>
        <v>2018</v>
      </c>
      <c r="K6205" s="224" t="n">
        <f aca="false">ROUND((D6205-J6205*10000)/100,0)</f>
        <v>8</v>
      </c>
      <c r="L6205" s="224" t="n">
        <f aca="false">D6205-J6205*10000-K6205*100</f>
        <v>24</v>
      </c>
      <c r="M6205" s="325" t="n">
        <f aca="false">DATE(J6205,K6205,L6205)</f>
        <v>43336</v>
      </c>
      <c r="N6205" s="222" t="n">
        <f aca="false">M6205+E6205</f>
        <v>43336.4959953704</v>
      </c>
      <c r="O6205" s="0" t="n">
        <v>97.936</v>
      </c>
      <c r="P6205" s="0" t="n">
        <v>4.417062</v>
      </c>
      <c r="Q6205" s="0" t="s">
        <v>290</v>
      </c>
    </row>
    <row r="6206" customFormat="false" ht="15" hidden="false" customHeight="false" outlineLevel="0" collapsed="false">
      <c r="A6206" s="0" t="s">
        <v>3461</v>
      </c>
      <c r="B6206" s="0" t="s">
        <v>290</v>
      </c>
      <c r="C6206" s="0" t="s">
        <v>325</v>
      </c>
      <c r="D6206" s="0" t="n">
        <v>20180824</v>
      </c>
      <c r="E6206" s="0" t="s">
        <v>3880</v>
      </c>
      <c r="F6206" s="0" t="n">
        <v>10000</v>
      </c>
      <c r="G6206" s="0" t="n">
        <v>96.601</v>
      </c>
      <c r="H6206" s="0" t="n">
        <v>4.593404</v>
      </c>
      <c r="J6206" s="224" t="n">
        <f aca="false">ROUND(D6206/10000,0)</f>
        <v>2018</v>
      </c>
      <c r="K6206" s="224" t="n">
        <f aca="false">ROUND((D6206-J6206*10000)/100,0)</f>
        <v>8</v>
      </c>
      <c r="L6206" s="224" t="n">
        <f aca="false">D6206-J6206*10000-K6206*100</f>
        <v>24</v>
      </c>
      <c r="M6206" s="325" t="n">
        <f aca="false">DATE(J6206,K6206,L6206)</f>
        <v>43336</v>
      </c>
      <c r="N6206" s="222" t="n">
        <f aca="false">M6206+E6206</f>
        <v>43336.5689583333</v>
      </c>
      <c r="O6206" s="0" t="n">
        <v>96.601</v>
      </c>
      <c r="P6206" s="0" t="n">
        <v>4.593404</v>
      </c>
      <c r="Q6206" s="0" t="s">
        <v>290</v>
      </c>
    </row>
    <row r="6207" customFormat="false" ht="15" hidden="false" customHeight="false" outlineLevel="0" collapsed="false">
      <c r="A6207" s="0" t="s">
        <v>3461</v>
      </c>
      <c r="B6207" s="0" t="s">
        <v>290</v>
      </c>
      <c r="C6207" s="0" t="s">
        <v>325</v>
      </c>
      <c r="D6207" s="0" t="n">
        <v>20180824</v>
      </c>
      <c r="E6207" s="0" t="s">
        <v>3880</v>
      </c>
      <c r="F6207" s="0" t="n">
        <v>10000</v>
      </c>
      <c r="G6207" s="0" t="n">
        <v>96.501</v>
      </c>
      <c r="H6207" s="0" t="n">
        <v>4.606735</v>
      </c>
      <c r="J6207" s="224" t="n">
        <f aca="false">ROUND(D6207/10000,0)</f>
        <v>2018</v>
      </c>
      <c r="K6207" s="224" t="n">
        <f aca="false">ROUND((D6207-J6207*10000)/100,0)</f>
        <v>8</v>
      </c>
      <c r="L6207" s="224" t="n">
        <f aca="false">D6207-J6207*10000-K6207*100</f>
        <v>24</v>
      </c>
      <c r="M6207" s="325" t="n">
        <f aca="false">DATE(J6207,K6207,L6207)</f>
        <v>43336</v>
      </c>
      <c r="N6207" s="222" t="n">
        <f aca="false">M6207+E6207</f>
        <v>43336.5689583333</v>
      </c>
      <c r="O6207" s="0" t="n">
        <v>96.501</v>
      </c>
      <c r="P6207" s="0" t="n">
        <v>4.606735</v>
      </c>
      <c r="Q6207" s="0" t="s">
        <v>290</v>
      </c>
    </row>
    <row r="6208" customFormat="false" ht="15" hidden="false" customHeight="false" outlineLevel="0" collapsed="false">
      <c r="A6208" s="0" t="s">
        <v>3461</v>
      </c>
      <c r="B6208" s="0" t="s">
        <v>290</v>
      </c>
      <c r="C6208" s="0" t="s">
        <v>325</v>
      </c>
      <c r="D6208" s="0" t="n">
        <v>20180824</v>
      </c>
      <c r="E6208" s="0" t="s">
        <v>3881</v>
      </c>
      <c r="F6208" s="0" t="n">
        <v>115000</v>
      </c>
      <c r="G6208" s="0" t="n">
        <v>96.586</v>
      </c>
      <c r="H6208" s="0" t="n">
        <v>4.595522</v>
      </c>
      <c r="J6208" s="224" t="n">
        <f aca="false">ROUND(D6208/10000,0)</f>
        <v>2018</v>
      </c>
      <c r="K6208" s="224" t="n">
        <f aca="false">ROUND((D6208-J6208*10000)/100,0)</f>
        <v>8</v>
      </c>
      <c r="L6208" s="224" t="n">
        <f aca="false">D6208-J6208*10000-K6208*100</f>
        <v>24</v>
      </c>
      <c r="M6208" s="325" t="n">
        <f aca="false">DATE(J6208,K6208,L6208)</f>
        <v>43336</v>
      </c>
      <c r="N6208" s="222" t="n">
        <f aca="false">M6208+E6208</f>
        <v>43336.5861458333</v>
      </c>
      <c r="O6208" s="0" t="n">
        <v>96.586</v>
      </c>
      <c r="P6208" s="0" t="n">
        <v>4.595522</v>
      </c>
      <c r="Q6208" s="0" t="s">
        <v>290</v>
      </c>
    </row>
    <row r="6209" customFormat="false" ht="15" hidden="false" customHeight="false" outlineLevel="0" collapsed="false">
      <c r="A6209" s="0" t="s">
        <v>3461</v>
      </c>
      <c r="B6209" s="0" t="s">
        <v>290</v>
      </c>
      <c r="C6209" s="0" t="s">
        <v>325</v>
      </c>
      <c r="D6209" s="0" t="n">
        <v>20180824</v>
      </c>
      <c r="E6209" s="0" t="s">
        <v>3881</v>
      </c>
      <c r="F6209" s="0" t="n">
        <v>115000</v>
      </c>
      <c r="G6209" s="0" t="n">
        <v>96.586</v>
      </c>
      <c r="H6209" s="0" t="n">
        <v>4.595522</v>
      </c>
      <c r="J6209" s="224" t="n">
        <f aca="false">ROUND(D6209/10000,0)</f>
        <v>2018</v>
      </c>
      <c r="K6209" s="224" t="n">
        <f aca="false">ROUND((D6209-J6209*10000)/100,0)</f>
        <v>8</v>
      </c>
      <c r="L6209" s="224" t="n">
        <f aca="false">D6209-J6209*10000-K6209*100</f>
        <v>24</v>
      </c>
      <c r="M6209" s="325" t="n">
        <f aca="false">DATE(J6209,K6209,L6209)</f>
        <v>43336</v>
      </c>
      <c r="N6209" s="222" t="n">
        <f aca="false">M6209+E6209</f>
        <v>43336.5861458333</v>
      </c>
      <c r="O6209" s="0" t="n">
        <v>96.586</v>
      </c>
      <c r="P6209" s="0" t="n">
        <v>4.595522</v>
      </c>
      <c r="Q6209" s="0" t="s">
        <v>290</v>
      </c>
    </row>
    <row r="6210" customFormat="false" ht="15" hidden="false" customHeight="false" outlineLevel="0" collapsed="false">
      <c r="A6210" s="0" t="s">
        <v>3461</v>
      </c>
      <c r="B6210" s="0" t="s">
        <v>290</v>
      </c>
      <c r="C6210" s="0" t="s">
        <v>325</v>
      </c>
      <c r="D6210" s="0" t="n">
        <v>20180824</v>
      </c>
      <c r="E6210" s="0" t="s">
        <v>3882</v>
      </c>
      <c r="F6210" s="0" t="n">
        <v>10000</v>
      </c>
      <c r="G6210" s="0" t="n">
        <v>97.936</v>
      </c>
      <c r="H6210" s="0" t="n">
        <v>4.417062</v>
      </c>
      <c r="J6210" s="224" t="n">
        <f aca="false">ROUND(D6210/10000,0)</f>
        <v>2018</v>
      </c>
      <c r="K6210" s="224" t="n">
        <f aca="false">ROUND((D6210-J6210*10000)/100,0)</f>
        <v>8</v>
      </c>
      <c r="L6210" s="224" t="n">
        <f aca="false">D6210-J6210*10000-K6210*100</f>
        <v>24</v>
      </c>
      <c r="M6210" s="325" t="n">
        <f aca="false">DATE(J6210,K6210,L6210)</f>
        <v>43336</v>
      </c>
      <c r="N6210" s="222" t="n">
        <f aca="false">M6210+E6210</f>
        <v>43336.5867592593</v>
      </c>
      <c r="O6210" s="0" t="n">
        <v>97.936</v>
      </c>
      <c r="P6210" s="0" t="n">
        <v>4.417062</v>
      </c>
      <c r="Q6210" s="0" t="s">
        <v>290</v>
      </c>
    </row>
    <row r="6211" customFormat="false" ht="15" hidden="false" customHeight="false" outlineLevel="0" collapsed="false">
      <c r="A6211" s="0" t="s">
        <v>3461</v>
      </c>
      <c r="B6211" s="0" t="s">
        <v>290</v>
      </c>
      <c r="C6211" s="0" t="s">
        <v>325</v>
      </c>
      <c r="D6211" s="0" t="n">
        <v>20180824</v>
      </c>
      <c r="E6211" s="0" t="s">
        <v>3882</v>
      </c>
      <c r="F6211" s="0" t="n">
        <v>10000</v>
      </c>
      <c r="G6211" s="0" t="n">
        <v>96.936</v>
      </c>
      <c r="H6211" s="0" t="n">
        <v>4.548972</v>
      </c>
      <c r="J6211" s="224" t="n">
        <f aca="false">ROUND(D6211/10000,0)</f>
        <v>2018</v>
      </c>
      <c r="K6211" s="224" t="n">
        <f aca="false">ROUND((D6211-J6211*10000)/100,0)</f>
        <v>8</v>
      </c>
      <c r="L6211" s="224" t="n">
        <f aca="false">D6211-J6211*10000-K6211*100</f>
        <v>24</v>
      </c>
      <c r="M6211" s="325" t="n">
        <f aca="false">DATE(J6211,K6211,L6211)</f>
        <v>43336</v>
      </c>
      <c r="N6211" s="222" t="n">
        <f aca="false">M6211+E6211</f>
        <v>43336.5867592593</v>
      </c>
      <c r="O6211" s="0" t="n">
        <v>96.936</v>
      </c>
      <c r="P6211" s="0" t="n">
        <v>4.548972</v>
      </c>
      <c r="Q6211" s="0" t="s">
        <v>290</v>
      </c>
    </row>
    <row r="6212" customFormat="false" ht="15" hidden="false" customHeight="false" outlineLevel="0" collapsed="false">
      <c r="A6212" s="0" t="s">
        <v>3461</v>
      </c>
      <c r="B6212" s="0" t="s">
        <v>290</v>
      </c>
      <c r="C6212" s="0" t="s">
        <v>325</v>
      </c>
      <c r="D6212" s="0" t="n">
        <v>20180824</v>
      </c>
      <c r="E6212" s="0" t="s">
        <v>3883</v>
      </c>
      <c r="F6212" s="0" t="n">
        <v>94000</v>
      </c>
      <c r="G6212" s="0" t="n">
        <v>96.56</v>
      </c>
      <c r="H6212" s="0" t="n">
        <v>4.598988</v>
      </c>
      <c r="J6212" s="224" t="n">
        <f aca="false">ROUND(D6212/10000,0)</f>
        <v>2018</v>
      </c>
      <c r="K6212" s="224" t="n">
        <f aca="false">ROUND((D6212-J6212*10000)/100,0)</f>
        <v>8</v>
      </c>
      <c r="L6212" s="224" t="n">
        <f aca="false">D6212-J6212*10000-K6212*100</f>
        <v>24</v>
      </c>
      <c r="M6212" s="325" t="n">
        <f aca="false">DATE(J6212,K6212,L6212)</f>
        <v>43336</v>
      </c>
      <c r="N6212" s="222" t="n">
        <f aca="false">M6212+E6212</f>
        <v>43336.5910300926</v>
      </c>
      <c r="O6212" s="0" t="n">
        <v>96.56</v>
      </c>
      <c r="P6212" s="0" t="n">
        <v>4.598988</v>
      </c>
      <c r="Q6212" s="0" t="s">
        <v>290</v>
      </c>
    </row>
    <row r="6213" customFormat="false" ht="15" hidden="false" customHeight="false" outlineLevel="0" collapsed="false">
      <c r="A6213" s="0" t="s">
        <v>3461</v>
      </c>
      <c r="B6213" s="0" t="s">
        <v>290</v>
      </c>
      <c r="C6213" s="0" t="s">
        <v>325</v>
      </c>
      <c r="D6213" s="0" t="n">
        <v>20180824</v>
      </c>
      <c r="E6213" s="0" t="s">
        <v>3782</v>
      </c>
      <c r="F6213" s="0" t="n">
        <v>94000</v>
      </c>
      <c r="G6213" s="0" t="n">
        <v>96.51</v>
      </c>
      <c r="H6213" s="0" t="n">
        <v>4.605656</v>
      </c>
      <c r="J6213" s="224" t="n">
        <f aca="false">ROUND(D6213/10000,0)</f>
        <v>2018</v>
      </c>
      <c r="K6213" s="224" t="n">
        <f aca="false">ROUND((D6213-J6213*10000)/100,0)</f>
        <v>8</v>
      </c>
      <c r="L6213" s="224" t="n">
        <f aca="false">D6213-J6213*10000-K6213*100</f>
        <v>24</v>
      </c>
      <c r="M6213" s="325" t="n">
        <f aca="false">DATE(J6213,K6213,L6213)</f>
        <v>43336</v>
      </c>
      <c r="N6213" s="222" t="n">
        <f aca="false">M6213+E6213</f>
        <v>43336.5911226852</v>
      </c>
      <c r="O6213" s="0" t="n">
        <v>96.51</v>
      </c>
      <c r="P6213" s="0" t="n">
        <v>4.605656</v>
      </c>
      <c r="Q6213" s="0" t="s">
        <v>290</v>
      </c>
    </row>
    <row r="6214" customFormat="false" ht="15" hidden="false" customHeight="false" outlineLevel="0" collapsed="false">
      <c r="A6214" s="0" t="s">
        <v>3461</v>
      </c>
      <c r="B6214" s="0" t="s">
        <v>290</v>
      </c>
      <c r="C6214" s="0" t="s">
        <v>325</v>
      </c>
      <c r="D6214" s="0" t="n">
        <v>20180824</v>
      </c>
      <c r="E6214" s="0" t="s">
        <v>738</v>
      </c>
      <c r="F6214" s="0" t="s">
        <v>575</v>
      </c>
      <c r="G6214" s="0" t="n">
        <v>96.029</v>
      </c>
      <c r="H6214" s="0" t="n">
        <v>4.670016</v>
      </c>
      <c r="J6214" s="224" t="n">
        <f aca="false">ROUND(D6214/10000,0)</f>
        <v>2018</v>
      </c>
      <c r="K6214" s="224" t="n">
        <f aca="false">ROUND((D6214-J6214*10000)/100,0)</f>
        <v>8</v>
      </c>
      <c r="L6214" s="224" t="n">
        <f aca="false">D6214-J6214*10000-K6214*100</f>
        <v>24</v>
      </c>
      <c r="M6214" s="325" t="n">
        <f aca="false">DATE(J6214,K6214,L6214)</f>
        <v>43336</v>
      </c>
      <c r="N6214" s="222" t="n">
        <f aca="false">M6214+E6214</f>
        <v>43336.6472685185</v>
      </c>
      <c r="O6214" s="0" t="n">
        <v>96.029</v>
      </c>
      <c r="P6214" s="0" t="n">
        <v>4.670016</v>
      </c>
      <c r="Q6214" s="0" t="s">
        <v>290</v>
      </c>
    </row>
    <row r="6215" customFormat="false" ht="15" hidden="false" customHeight="false" outlineLevel="0" collapsed="false">
      <c r="A6215" s="0" t="s">
        <v>3461</v>
      </c>
      <c r="B6215" s="0" t="s">
        <v>290</v>
      </c>
      <c r="C6215" s="0" t="s">
        <v>325</v>
      </c>
      <c r="D6215" s="0" t="n">
        <v>20180824</v>
      </c>
      <c r="E6215" s="0" t="s">
        <v>3884</v>
      </c>
      <c r="F6215" s="0" t="n">
        <v>30000</v>
      </c>
      <c r="G6215" s="0" t="n">
        <v>98.195</v>
      </c>
      <c r="H6215" s="0" t="n">
        <v>4.383157</v>
      </c>
      <c r="J6215" s="224" t="n">
        <f aca="false">ROUND(D6215/10000,0)</f>
        <v>2018</v>
      </c>
      <c r="K6215" s="224" t="n">
        <f aca="false">ROUND((D6215-J6215*10000)/100,0)</f>
        <v>8</v>
      </c>
      <c r="L6215" s="224" t="n">
        <f aca="false">D6215-J6215*10000-K6215*100</f>
        <v>24</v>
      </c>
      <c r="M6215" s="325" t="n">
        <f aca="false">DATE(J6215,K6215,L6215)</f>
        <v>43336</v>
      </c>
      <c r="N6215" s="222" t="n">
        <f aca="false">M6215+E6215</f>
        <v>43336.6575578704</v>
      </c>
      <c r="O6215" s="0" t="n">
        <v>98.195</v>
      </c>
      <c r="P6215" s="0" t="n">
        <v>4.383157</v>
      </c>
      <c r="Q6215" s="0" t="s">
        <v>290</v>
      </c>
    </row>
    <row r="6216" customFormat="false" ht="15" hidden="false" customHeight="false" outlineLevel="0" collapsed="false">
      <c r="A6216" s="0" t="s">
        <v>3461</v>
      </c>
      <c r="B6216" s="0" t="s">
        <v>290</v>
      </c>
      <c r="C6216" s="0" t="s">
        <v>325</v>
      </c>
      <c r="D6216" s="0" t="n">
        <v>20180824</v>
      </c>
      <c r="E6216" s="0" t="s">
        <v>3884</v>
      </c>
      <c r="F6216" s="0" t="n">
        <v>30000</v>
      </c>
      <c r="G6216" s="0" t="n">
        <v>96.67</v>
      </c>
      <c r="H6216" s="0" t="n">
        <v>4.584332</v>
      </c>
      <c r="J6216" s="224" t="n">
        <f aca="false">ROUND(D6216/10000,0)</f>
        <v>2018</v>
      </c>
      <c r="K6216" s="224" t="n">
        <f aca="false">ROUND((D6216-J6216*10000)/100,0)</f>
        <v>8</v>
      </c>
      <c r="L6216" s="224" t="n">
        <f aca="false">D6216-J6216*10000-K6216*100</f>
        <v>24</v>
      </c>
      <c r="M6216" s="325" t="n">
        <f aca="false">DATE(J6216,K6216,L6216)</f>
        <v>43336</v>
      </c>
      <c r="N6216" s="222" t="n">
        <f aca="false">M6216+E6216</f>
        <v>43336.6575578704</v>
      </c>
      <c r="O6216" s="0" t="n">
        <v>96.67</v>
      </c>
      <c r="P6216" s="0" t="n">
        <v>4.584332</v>
      </c>
      <c r="Q6216" s="0" t="s">
        <v>290</v>
      </c>
    </row>
    <row r="6217" customFormat="false" ht="15" hidden="false" customHeight="false" outlineLevel="0" collapsed="false">
      <c r="A6217" s="0" t="s">
        <v>3461</v>
      </c>
      <c r="B6217" s="0" t="s">
        <v>290</v>
      </c>
      <c r="C6217" s="0" t="s">
        <v>325</v>
      </c>
      <c r="D6217" s="0" t="n">
        <v>20180824</v>
      </c>
      <c r="E6217" s="0" t="s">
        <v>3885</v>
      </c>
      <c r="F6217" s="0" t="n">
        <v>30000</v>
      </c>
      <c r="G6217" s="0" t="n">
        <v>96.67</v>
      </c>
      <c r="H6217" s="0" t="n">
        <v>4.584332</v>
      </c>
      <c r="J6217" s="224" t="n">
        <f aca="false">ROUND(D6217/10000,0)</f>
        <v>2018</v>
      </c>
      <c r="K6217" s="224" t="n">
        <f aca="false">ROUND((D6217-J6217*10000)/100,0)</f>
        <v>8</v>
      </c>
      <c r="L6217" s="224" t="n">
        <f aca="false">D6217-J6217*10000-K6217*100</f>
        <v>24</v>
      </c>
      <c r="M6217" s="325" t="n">
        <f aca="false">DATE(J6217,K6217,L6217)</f>
        <v>43336</v>
      </c>
      <c r="N6217" s="222" t="n">
        <f aca="false">M6217+E6217</f>
        <v>43336.6575810185</v>
      </c>
      <c r="O6217" s="0" t="n">
        <v>96.67</v>
      </c>
      <c r="P6217" s="0" t="n">
        <v>4.584332</v>
      </c>
      <c r="Q6217" s="0" t="s">
        <v>290</v>
      </c>
    </row>
    <row r="6218" customFormat="false" ht="15" hidden="false" customHeight="false" outlineLevel="0" collapsed="false">
      <c r="A6218" s="0" t="s">
        <v>3461</v>
      </c>
      <c r="B6218" s="0" t="s">
        <v>290</v>
      </c>
      <c r="C6218" s="0" t="s">
        <v>325</v>
      </c>
      <c r="D6218" s="0" t="n">
        <v>20180824</v>
      </c>
      <c r="E6218" s="0" t="s">
        <v>3886</v>
      </c>
      <c r="F6218" s="0" t="n">
        <v>30000</v>
      </c>
      <c r="G6218" s="0" t="n">
        <v>96.655</v>
      </c>
      <c r="H6218" s="0" t="n">
        <v>4.586329</v>
      </c>
      <c r="J6218" s="224" t="n">
        <f aca="false">ROUND(D6218/10000,0)</f>
        <v>2018</v>
      </c>
      <c r="K6218" s="224" t="n">
        <f aca="false">ROUND((D6218-J6218*10000)/100,0)</f>
        <v>8</v>
      </c>
      <c r="L6218" s="224" t="n">
        <f aca="false">D6218-J6218*10000-K6218*100</f>
        <v>24</v>
      </c>
      <c r="M6218" s="325" t="n">
        <f aca="false">DATE(J6218,K6218,L6218)</f>
        <v>43336</v>
      </c>
      <c r="N6218" s="222" t="n">
        <f aca="false">M6218+E6218</f>
        <v>43336.6637731482</v>
      </c>
      <c r="O6218" s="0" t="n">
        <v>96.655</v>
      </c>
      <c r="P6218" s="0" t="n">
        <v>4.586329</v>
      </c>
      <c r="Q6218" s="0" t="s">
        <v>290</v>
      </c>
    </row>
    <row r="6219" customFormat="false" ht="15" hidden="false" customHeight="false" outlineLevel="0" collapsed="false">
      <c r="A6219" s="0" t="s">
        <v>3461</v>
      </c>
      <c r="B6219" s="0" t="s">
        <v>290</v>
      </c>
      <c r="C6219" s="0" t="s">
        <v>325</v>
      </c>
      <c r="D6219" s="0" t="n">
        <v>20180824</v>
      </c>
      <c r="E6219" s="0" t="s">
        <v>3886</v>
      </c>
      <c r="F6219" s="0" t="n">
        <v>30000</v>
      </c>
      <c r="G6219" s="0" t="n">
        <v>96.655</v>
      </c>
      <c r="H6219" s="0" t="n">
        <v>4.586329</v>
      </c>
      <c r="J6219" s="224" t="n">
        <f aca="false">ROUND(D6219/10000,0)</f>
        <v>2018</v>
      </c>
      <c r="K6219" s="224" t="n">
        <f aca="false">ROUND((D6219-J6219*10000)/100,0)</f>
        <v>8</v>
      </c>
      <c r="L6219" s="224" t="n">
        <f aca="false">D6219-J6219*10000-K6219*100</f>
        <v>24</v>
      </c>
      <c r="M6219" s="325" t="n">
        <f aca="false">DATE(J6219,K6219,L6219)</f>
        <v>43336</v>
      </c>
      <c r="N6219" s="222" t="n">
        <f aca="false">M6219+E6219</f>
        <v>43336.6637731482</v>
      </c>
      <c r="O6219" s="0" t="n">
        <v>96.655</v>
      </c>
      <c r="P6219" s="0" t="n">
        <v>4.586329</v>
      </c>
      <c r="Q6219" s="0" t="s">
        <v>290</v>
      </c>
    </row>
    <row r="6220" customFormat="false" ht="15" hidden="false" customHeight="false" outlineLevel="0" collapsed="false">
      <c r="A6220" s="0" t="s">
        <v>3461</v>
      </c>
      <c r="B6220" s="0" t="s">
        <v>290</v>
      </c>
      <c r="C6220" s="0" t="s">
        <v>325</v>
      </c>
      <c r="D6220" s="0" t="n">
        <v>20180824</v>
      </c>
      <c r="E6220" s="0" t="s">
        <v>3886</v>
      </c>
      <c r="F6220" s="0" t="n">
        <v>30000</v>
      </c>
      <c r="G6220" s="0" t="n">
        <v>98.177</v>
      </c>
      <c r="H6220" s="0" t="n">
        <v>4.38551</v>
      </c>
      <c r="J6220" s="224" t="n">
        <f aca="false">ROUND(D6220/10000,0)</f>
        <v>2018</v>
      </c>
      <c r="K6220" s="224" t="n">
        <f aca="false">ROUND((D6220-J6220*10000)/100,0)</f>
        <v>8</v>
      </c>
      <c r="L6220" s="224" t="n">
        <f aca="false">D6220-J6220*10000-K6220*100</f>
        <v>24</v>
      </c>
      <c r="M6220" s="325" t="n">
        <f aca="false">DATE(J6220,K6220,L6220)</f>
        <v>43336</v>
      </c>
      <c r="N6220" s="222" t="n">
        <f aca="false">M6220+E6220</f>
        <v>43336.6637731482</v>
      </c>
      <c r="O6220" s="0" t="n">
        <v>98.177</v>
      </c>
      <c r="P6220" s="0" t="n">
        <v>4.38551</v>
      </c>
      <c r="Q6220" s="0" t="s">
        <v>290</v>
      </c>
    </row>
    <row r="6221" customFormat="false" ht="15" hidden="false" customHeight="false" outlineLevel="0" collapsed="false">
      <c r="A6221" s="0" t="s">
        <v>3461</v>
      </c>
      <c r="B6221" s="0" t="s">
        <v>290</v>
      </c>
      <c r="C6221" s="0" t="s">
        <v>325</v>
      </c>
      <c r="D6221" s="0" t="n">
        <v>20180827</v>
      </c>
      <c r="E6221" s="0" t="s">
        <v>3887</v>
      </c>
      <c r="F6221" s="0" t="n">
        <v>50000</v>
      </c>
      <c r="G6221" s="0" t="n">
        <v>96.5</v>
      </c>
      <c r="H6221" s="0" t="n">
        <v>4.607113</v>
      </c>
      <c r="J6221" s="224" t="n">
        <f aca="false">ROUND(D6221/10000,0)</f>
        <v>2018</v>
      </c>
      <c r="K6221" s="224" t="n">
        <f aca="false">ROUND((D6221-J6221*10000)/100,0)</f>
        <v>8</v>
      </c>
      <c r="L6221" s="224" t="n">
        <f aca="false">D6221-J6221*10000-K6221*100</f>
        <v>27</v>
      </c>
      <c r="M6221" s="325" t="n">
        <f aca="false">DATE(J6221,K6221,L6221)</f>
        <v>43339</v>
      </c>
      <c r="N6221" s="222" t="n">
        <f aca="false">M6221+E6221</f>
        <v>43339.401099537</v>
      </c>
      <c r="O6221" s="0" t="n">
        <v>96.5</v>
      </c>
      <c r="P6221" s="0" t="n">
        <v>4.607113</v>
      </c>
      <c r="Q6221" s="0" t="s">
        <v>290</v>
      </c>
    </row>
    <row r="6222" customFormat="false" ht="15" hidden="false" customHeight="false" outlineLevel="0" collapsed="false">
      <c r="A6222" s="0" t="s">
        <v>3461</v>
      </c>
      <c r="B6222" s="0" t="s">
        <v>290</v>
      </c>
      <c r="C6222" s="0" t="s">
        <v>325</v>
      </c>
      <c r="D6222" s="0" t="n">
        <v>20180827</v>
      </c>
      <c r="E6222" s="0" t="s">
        <v>3887</v>
      </c>
      <c r="F6222" s="0" t="n">
        <v>50000</v>
      </c>
      <c r="G6222" s="0" t="n">
        <v>96.5</v>
      </c>
      <c r="H6222" s="0" t="n">
        <v>4.607113</v>
      </c>
      <c r="J6222" s="224" t="n">
        <f aca="false">ROUND(D6222/10000,0)</f>
        <v>2018</v>
      </c>
      <c r="K6222" s="224" t="n">
        <f aca="false">ROUND((D6222-J6222*10000)/100,0)</f>
        <v>8</v>
      </c>
      <c r="L6222" s="224" t="n">
        <f aca="false">D6222-J6222*10000-K6222*100</f>
        <v>27</v>
      </c>
      <c r="M6222" s="325" t="n">
        <f aca="false">DATE(J6222,K6222,L6222)</f>
        <v>43339</v>
      </c>
      <c r="N6222" s="222" t="n">
        <f aca="false">M6222+E6222</f>
        <v>43339.401099537</v>
      </c>
      <c r="O6222" s="0" t="n">
        <v>96.5</v>
      </c>
      <c r="P6222" s="0" t="n">
        <v>4.607113</v>
      </c>
      <c r="Q6222" s="0" t="s">
        <v>290</v>
      </c>
    </row>
    <row r="6223" customFormat="false" ht="15" hidden="false" customHeight="false" outlineLevel="0" collapsed="false">
      <c r="A6223" s="0" t="s">
        <v>3461</v>
      </c>
      <c r="B6223" s="0" t="s">
        <v>290</v>
      </c>
      <c r="C6223" s="0" t="s">
        <v>325</v>
      </c>
      <c r="D6223" s="0" t="n">
        <v>20180827</v>
      </c>
      <c r="E6223" s="0" t="s">
        <v>3888</v>
      </c>
      <c r="F6223" s="0" t="n">
        <v>260000</v>
      </c>
      <c r="G6223" s="0" t="n">
        <v>96.501</v>
      </c>
      <c r="H6223" s="0" t="n">
        <v>4.60698</v>
      </c>
      <c r="J6223" s="224" t="n">
        <f aca="false">ROUND(D6223/10000,0)</f>
        <v>2018</v>
      </c>
      <c r="K6223" s="224" t="n">
        <f aca="false">ROUND((D6223-J6223*10000)/100,0)</f>
        <v>8</v>
      </c>
      <c r="L6223" s="224" t="n">
        <f aca="false">D6223-J6223*10000-K6223*100</f>
        <v>27</v>
      </c>
      <c r="M6223" s="325" t="n">
        <f aca="false">DATE(J6223,K6223,L6223)</f>
        <v>43339</v>
      </c>
      <c r="N6223" s="222" t="n">
        <f aca="false">M6223+E6223</f>
        <v>43339.4203125</v>
      </c>
      <c r="O6223" s="0" t="n">
        <v>96.501</v>
      </c>
      <c r="P6223" s="0" t="n">
        <v>4.60698</v>
      </c>
      <c r="Q6223" s="0" t="s">
        <v>290</v>
      </c>
    </row>
    <row r="6224" customFormat="false" ht="15" hidden="false" customHeight="false" outlineLevel="0" collapsed="false">
      <c r="A6224" s="0" t="s">
        <v>3461</v>
      </c>
      <c r="B6224" s="0" t="s">
        <v>290</v>
      </c>
      <c r="C6224" s="0" t="s">
        <v>325</v>
      </c>
      <c r="D6224" s="0" t="n">
        <v>20180827</v>
      </c>
      <c r="E6224" s="0" t="s">
        <v>3888</v>
      </c>
      <c r="F6224" s="0" t="n">
        <v>260000</v>
      </c>
      <c r="G6224" s="0" t="n">
        <v>96.501</v>
      </c>
      <c r="H6224" s="0" t="n">
        <v>4.60698</v>
      </c>
      <c r="J6224" s="224" t="n">
        <f aca="false">ROUND(D6224/10000,0)</f>
        <v>2018</v>
      </c>
      <c r="K6224" s="224" t="n">
        <f aca="false">ROUND((D6224-J6224*10000)/100,0)</f>
        <v>8</v>
      </c>
      <c r="L6224" s="224" t="n">
        <f aca="false">D6224-J6224*10000-K6224*100</f>
        <v>27</v>
      </c>
      <c r="M6224" s="325" t="n">
        <f aca="false">DATE(J6224,K6224,L6224)</f>
        <v>43339</v>
      </c>
      <c r="N6224" s="222" t="n">
        <f aca="false">M6224+E6224</f>
        <v>43339.4203125</v>
      </c>
      <c r="O6224" s="0" t="n">
        <v>96.501</v>
      </c>
      <c r="P6224" s="0" t="n">
        <v>4.60698</v>
      </c>
      <c r="Q6224" s="0" t="s">
        <v>290</v>
      </c>
    </row>
    <row r="6225" customFormat="false" ht="15" hidden="false" customHeight="false" outlineLevel="0" collapsed="false">
      <c r="A6225" s="0" t="s">
        <v>3461</v>
      </c>
      <c r="B6225" s="0" t="s">
        <v>290</v>
      </c>
      <c r="C6225" s="0" t="s">
        <v>325</v>
      </c>
      <c r="D6225" s="0" t="n">
        <v>20180827</v>
      </c>
      <c r="E6225" s="0" t="s">
        <v>3889</v>
      </c>
      <c r="F6225" s="0" t="n">
        <v>185000</v>
      </c>
      <c r="G6225" s="0" t="n">
        <v>96.563</v>
      </c>
      <c r="H6225" s="0" t="n">
        <v>4.598709</v>
      </c>
      <c r="J6225" s="224" t="n">
        <f aca="false">ROUND(D6225/10000,0)</f>
        <v>2018</v>
      </c>
      <c r="K6225" s="224" t="n">
        <f aca="false">ROUND((D6225-J6225*10000)/100,0)</f>
        <v>8</v>
      </c>
      <c r="L6225" s="224" t="n">
        <f aca="false">D6225-J6225*10000-K6225*100</f>
        <v>27</v>
      </c>
      <c r="M6225" s="325" t="n">
        <f aca="false">DATE(J6225,K6225,L6225)</f>
        <v>43339</v>
      </c>
      <c r="N6225" s="222" t="n">
        <f aca="false">M6225+E6225</f>
        <v>43339.4216203704</v>
      </c>
      <c r="O6225" s="0" t="n">
        <v>96.563</v>
      </c>
      <c r="P6225" s="0" t="n">
        <v>4.598709</v>
      </c>
      <c r="Q6225" s="0" t="s">
        <v>290</v>
      </c>
    </row>
    <row r="6226" customFormat="false" ht="15" hidden="false" customHeight="false" outlineLevel="0" collapsed="false">
      <c r="A6226" s="0" t="s">
        <v>3461</v>
      </c>
      <c r="B6226" s="0" t="s">
        <v>290</v>
      </c>
      <c r="C6226" s="0" t="s">
        <v>325</v>
      </c>
      <c r="D6226" s="0" t="n">
        <v>20180827</v>
      </c>
      <c r="E6226" s="0" t="s">
        <v>3889</v>
      </c>
      <c r="F6226" s="0" t="n">
        <v>185000</v>
      </c>
      <c r="G6226" s="0" t="n">
        <v>96.563</v>
      </c>
      <c r="H6226" s="0" t="n">
        <v>4.598709</v>
      </c>
      <c r="J6226" s="224" t="n">
        <f aca="false">ROUND(D6226/10000,0)</f>
        <v>2018</v>
      </c>
      <c r="K6226" s="224" t="n">
        <f aca="false">ROUND((D6226-J6226*10000)/100,0)</f>
        <v>8</v>
      </c>
      <c r="L6226" s="224" t="n">
        <f aca="false">D6226-J6226*10000-K6226*100</f>
        <v>27</v>
      </c>
      <c r="M6226" s="325" t="n">
        <f aca="false">DATE(J6226,K6226,L6226)</f>
        <v>43339</v>
      </c>
      <c r="N6226" s="222" t="n">
        <f aca="false">M6226+E6226</f>
        <v>43339.4216203704</v>
      </c>
      <c r="O6226" s="0" t="n">
        <v>96.563</v>
      </c>
      <c r="P6226" s="0" t="n">
        <v>4.598709</v>
      </c>
      <c r="Q6226" s="0" t="s">
        <v>290</v>
      </c>
    </row>
    <row r="6227" customFormat="false" ht="15" hidden="false" customHeight="false" outlineLevel="0" collapsed="false">
      <c r="A6227" s="0" t="s">
        <v>3461</v>
      </c>
      <c r="B6227" s="0" t="s">
        <v>290</v>
      </c>
      <c r="C6227" s="0" t="s">
        <v>325</v>
      </c>
      <c r="D6227" s="0" t="n">
        <v>20180827</v>
      </c>
      <c r="E6227" s="0" t="s">
        <v>3890</v>
      </c>
      <c r="F6227" s="0" t="n">
        <v>600000</v>
      </c>
      <c r="G6227" s="0" t="n">
        <v>96.563</v>
      </c>
      <c r="H6227" s="0" t="n">
        <v>4.598709</v>
      </c>
      <c r="J6227" s="224" t="n">
        <f aca="false">ROUND(D6227/10000,0)</f>
        <v>2018</v>
      </c>
      <c r="K6227" s="224" t="n">
        <f aca="false">ROUND((D6227-J6227*10000)/100,0)</f>
        <v>8</v>
      </c>
      <c r="L6227" s="224" t="n">
        <f aca="false">D6227-J6227*10000-K6227*100</f>
        <v>27</v>
      </c>
      <c r="M6227" s="325" t="n">
        <f aca="false">DATE(J6227,K6227,L6227)</f>
        <v>43339</v>
      </c>
      <c r="N6227" s="222" t="n">
        <f aca="false">M6227+E6227</f>
        <v>43339.4320717593</v>
      </c>
      <c r="O6227" s="0" t="n">
        <v>96.563</v>
      </c>
      <c r="P6227" s="0" t="n">
        <v>4.598709</v>
      </c>
      <c r="Q6227" s="0" t="s">
        <v>290</v>
      </c>
    </row>
    <row r="6228" customFormat="false" ht="15" hidden="false" customHeight="false" outlineLevel="0" collapsed="false">
      <c r="A6228" s="0" t="s">
        <v>3461</v>
      </c>
      <c r="B6228" s="0" t="s">
        <v>290</v>
      </c>
      <c r="C6228" s="0" t="s">
        <v>325</v>
      </c>
      <c r="D6228" s="0" t="n">
        <v>20180827</v>
      </c>
      <c r="E6228" s="0" t="s">
        <v>3890</v>
      </c>
      <c r="F6228" s="0" t="n">
        <v>600000</v>
      </c>
      <c r="G6228" s="0" t="n">
        <v>96.563</v>
      </c>
      <c r="H6228" s="0" t="n">
        <v>4.598709</v>
      </c>
      <c r="J6228" s="224" t="n">
        <f aca="false">ROUND(D6228/10000,0)</f>
        <v>2018</v>
      </c>
      <c r="K6228" s="224" t="n">
        <f aca="false">ROUND((D6228-J6228*10000)/100,0)</f>
        <v>8</v>
      </c>
      <c r="L6228" s="224" t="n">
        <f aca="false">D6228-J6228*10000-K6228*100</f>
        <v>27</v>
      </c>
      <c r="M6228" s="325" t="n">
        <f aca="false">DATE(J6228,K6228,L6228)</f>
        <v>43339</v>
      </c>
      <c r="N6228" s="222" t="n">
        <f aca="false">M6228+E6228</f>
        <v>43339.4320717593</v>
      </c>
      <c r="O6228" s="0" t="n">
        <v>96.563</v>
      </c>
      <c r="P6228" s="0" t="n">
        <v>4.598709</v>
      </c>
      <c r="Q6228" s="0" t="s">
        <v>290</v>
      </c>
    </row>
    <row r="6229" customFormat="false" ht="15" hidden="false" customHeight="false" outlineLevel="0" collapsed="false">
      <c r="A6229" s="0" t="s">
        <v>3461</v>
      </c>
      <c r="B6229" s="0" t="s">
        <v>290</v>
      </c>
      <c r="C6229" s="0" t="s">
        <v>325</v>
      </c>
      <c r="D6229" s="0" t="n">
        <v>20180827</v>
      </c>
      <c r="E6229" s="0" t="s">
        <v>3891</v>
      </c>
      <c r="F6229" s="0" t="n">
        <v>800000</v>
      </c>
      <c r="G6229" s="0" t="n">
        <v>96.538</v>
      </c>
      <c r="H6229" s="0" t="n">
        <v>4.602043</v>
      </c>
      <c r="J6229" s="224" t="n">
        <f aca="false">ROUND(D6229/10000,0)</f>
        <v>2018</v>
      </c>
      <c r="K6229" s="224" t="n">
        <f aca="false">ROUND((D6229-J6229*10000)/100,0)</f>
        <v>8</v>
      </c>
      <c r="L6229" s="224" t="n">
        <f aca="false">D6229-J6229*10000-K6229*100</f>
        <v>27</v>
      </c>
      <c r="M6229" s="325" t="n">
        <f aca="false">DATE(J6229,K6229,L6229)</f>
        <v>43339</v>
      </c>
      <c r="N6229" s="222" t="n">
        <f aca="false">M6229+E6229</f>
        <v>43339.4356018519</v>
      </c>
      <c r="O6229" s="0" t="n">
        <v>96.538</v>
      </c>
      <c r="P6229" s="0" t="n">
        <v>4.602043</v>
      </c>
      <c r="Q6229" s="0" t="s">
        <v>290</v>
      </c>
    </row>
    <row r="6230" customFormat="false" ht="15" hidden="false" customHeight="false" outlineLevel="0" collapsed="false">
      <c r="A6230" s="0" t="s">
        <v>3461</v>
      </c>
      <c r="B6230" s="0" t="s">
        <v>290</v>
      </c>
      <c r="C6230" s="0" t="s">
        <v>325</v>
      </c>
      <c r="D6230" s="0" t="n">
        <v>20180827</v>
      </c>
      <c r="E6230" s="0" t="s">
        <v>3891</v>
      </c>
      <c r="F6230" s="0" t="n">
        <v>800000</v>
      </c>
      <c r="G6230" s="0" t="n">
        <v>96.553</v>
      </c>
      <c r="H6230" s="0" t="n">
        <v>4.600042</v>
      </c>
      <c r="J6230" s="224" t="n">
        <f aca="false">ROUND(D6230/10000,0)</f>
        <v>2018</v>
      </c>
      <c r="K6230" s="224" t="n">
        <f aca="false">ROUND((D6230-J6230*10000)/100,0)</f>
        <v>8</v>
      </c>
      <c r="L6230" s="224" t="n">
        <f aca="false">D6230-J6230*10000-K6230*100</f>
        <v>27</v>
      </c>
      <c r="M6230" s="325" t="n">
        <f aca="false">DATE(J6230,K6230,L6230)</f>
        <v>43339</v>
      </c>
      <c r="N6230" s="222" t="n">
        <f aca="false">M6230+E6230</f>
        <v>43339.4356018519</v>
      </c>
      <c r="O6230" s="0" t="n">
        <v>96.553</v>
      </c>
      <c r="P6230" s="0" t="n">
        <v>4.600042</v>
      </c>
      <c r="Q6230" s="0" t="s">
        <v>290</v>
      </c>
    </row>
    <row r="6231" customFormat="false" ht="15" hidden="false" customHeight="false" outlineLevel="0" collapsed="false">
      <c r="A6231" s="0" t="s">
        <v>3461</v>
      </c>
      <c r="B6231" s="0" t="s">
        <v>290</v>
      </c>
      <c r="C6231" s="0" t="s">
        <v>325</v>
      </c>
      <c r="D6231" s="0" t="n">
        <v>20180827</v>
      </c>
      <c r="E6231" s="0" t="s">
        <v>3892</v>
      </c>
      <c r="F6231" s="0" t="n">
        <v>1200000</v>
      </c>
      <c r="G6231" s="0" t="n">
        <v>96.188</v>
      </c>
      <c r="H6231" s="0" t="n">
        <v>4.648832</v>
      </c>
      <c r="J6231" s="224" t="n">
        <f aca="false">ROUND(D6231/10000,0)</f>
        <v>2018</v>
      </c>
      <c r="K6231" s="224" t="n">
        <f aca="false">ROUND((D6231-J6231*10000)/100,0)</f>
        <v>8</v>
      </c>
      <c r="L6231" s="224" t="n">
        <f aca="false">D6231-J6231*10000-K6231*100</f>
        <v>27</v>
      </c>
      <c r="M6231" s="325" t="n">
        <f aca="false">DATE(J6231,K6231,L6231)</f>
        <v>43339</v>
      </c>
      <c r="N6231" s="222" t="n">
        <f aca="false">M6231+E6231</f>
        <v>43339.435625</v>
      </c>
      <c r="O6231" s="0" t="n">
        <v>96.188</v>
      </c>
      <c r="P6231" s="0" t="n">
        <v>4.648832</v>
      </c>
      <c r="Q6231" s="0" t="s">
        <v>290</v>
      </c>
    </row>
    <row r="6232" customFormat="false" ht="15" hidden="false" customHeight="false" outlineLevel="0" collapsed="false">
      <c r="A6232" s="0" t="s">
        <v>3461</v>
      </c>
      <c r="B6232" s="0" t="s">
        <v>290</v>
      </c>
      <c r="C6232" s="0" t="s">
        <v>325</v>
      </c>
      <c r="D6232" s="0" t="n">
        <v>20180827</v>
      </c>
      <c r="E6232" s="0" t="s">
        <v>3893</v>
      </c>
      <c r="F6232" s="0" t="n">
        <v>1200000</v>
      </c>
      <c r="G6232" s="0" t="n">
        <v>96.157</v>
      </c>
      <c r="H6232" s="0" t="n">
        <v>4.652986</v>
      </c>
      <c r="J6232" s="224" t="n">
        <f aca="false">ROUND(D6232/10000,0)</f>
        <v>2018</v>
      </c>
      <c r="K6232" s="224" t="n">
        <f aca="false">ROUND((D6232-J6232*10000)/100,0)</f>
        <v>8</v>
      </c>
      <c r="L6232" s="224" t="n">
        <f aca="false">D6232-J6232*10000-K6232*100</f>
        <v>27</v>
      </c>
      <c r="M6232" s="325" t="n">
        <f aca="false">DATE(J6232,K6232,L6232)</f>
        <v>43339</v>
      </c>
      <c r="N6232" s="222" t="n">
        <f aca="false">M6232+E6232</f>
        <v>43339.4356365741</v>
      </c>
      <c r="O6232" s="0" t="n">
        <v>96.157</v>
      </c>
      <c r="P6232" s="0" t="n">
        <v>4.652986</v>
      </c>
      <c r="Q6232" s="0" t="s">
        <v>290</v>
      </c>
    </row>
    <row r="6233" customFormat="false" ht="15" hidden="false" customHeight="false" outlineLevel="0" collapsed="false">
      <c r="A6233" s="0" t="s">
        <v>3461</v>
      </c>
      <c r="B6233" s="0" t="s">
        <v>290</v>
      </c>
      <c r="C6233" s="0" t="s">
        <v>325</v>
      </c>
      <c r="D6233" s="0" t="n">
        <v>20180827</v>
      </c>
      <c r="E6233" s="0" t="s">
        <v>2653</v>
      </c>
      <c r="F6233" s="0" t="n">
        <v>30000</v>
      </c>
      <c r="G6233" s="0" t="n">
        <v>96.561</v>
      </c>
      <c r="H6233" s="0" t="n">
        <v>4.598975</v>
      </c>
      <c r="J6233" s="224" t="n">
        <f aca="false">ROUND(D6233/10000,0)</f>
        <v>2018</v>
      </c>
      <c r="K6233" s="224" t="n">
        <f aca="false">ROUND((D6233-J6233*10000)/100,0)</f>
        <v>8</v>
      </c>
      <c r="L6233" s="224" t="n">
        <f aca="false">D6233-J6233*10000-K6233*100</f>
        <v>27</v>
      </c>
      <c r="M6233" s="325" t="n">
        <f aca="false">DATE(J6233,K6233,L6233)</f>
        <v>43339</v>
      </c>
      <c r="N6233" s="222" t="n">
        <f aca="false">M6233+E6233</f>
        <v>43339.4367939815</v>
      </c>
      <c r="O6233" s="0" t="n">
        <v>96.561</v>
      </c>
      <c r="P6233" s="0" t="n">
        <v>4.598975</v>
      </c>
      <c r="Q6233" s="0" t="s">
        <v>290</v>
      </c>
    </row>
    <row r="6234" customFormat="false" ht="15" hidden="false" customHeight="false" outlineLevel="0" collapsed="false">
      <c r="A6234" s="0" t="s">
        <v>3461</v>
      </c>
      <c r="B6234" s="0" t="s">
        <v>290</v>
      </c>
      <c r="C6234" s="0" t="s">
        <v>325</v>
      </c>
      <c r="D6234" s="0" t="n">
        <v>20180827</v>
      </c>
      <c r="E6234" s="0" t="s">
        <v>2653</v>
      </c>
      <c r="F6234" s="0" t="n">
        <v>30000</v>
      </c>
      <c r="G6234" s="0" t="n">
        <v>96.561</v>
      </c>
      <c r="H6234" s="0" t="n">
        <v>4.598975</v>
      </c>
      <c r="J6234" s="224" t="n">
        <f aca="false">ROUND(D6234/10000,0)</f>
        <v>2018</v>
      </c>
      <c r="K6234" s="224" t="n">
        <f aca="false">ROUND((D6234-J6234*10000)/100,0)</f>
        <v>8</v>
      </c>
      <c r="L6234" s="224" t="n">
        <f aca="false">D6234-J6234*10000-K6234*100</f>
        <v>27</v>
      </c>
      <c r="M6234" s="325" t="n">
        <f aca="false">DATE(J6234,K6234,L6234)</f>
        <v>43339</v>
      </c>
      <c r="N6234" s="222" t="n">
        <f aca="false">M6234+E6234</f>
        <v>43339.4367939815</v>
      </c>
      <c r="O6234" s="0" t="n">
        <v>96.561</v>
      </c>
      <c r="P6234" s="0" t="n">
        <v>4.598975</v>
      </c>
      <c r="Q6234" s="0" t="s">
        <v>290</v>
      </c>
    </row>
    <row r="6235" customFormat="false" ht="15" hidden="false" customHeight="false" outlineLevel="0" collapsed="false">
      <c r="A6235" s="0" t="s">
        <v>3461</v>
      </c>
      <c r="B6235" s="0" t="s">
        <v>290</v>
      </c>
      <c r="C6235" s="0" t="s">
        <v>325</v>
      </c>
      <c r="D6235" s="0" t="n">
        <v>20180827</v>
      </c>
      <c r="E6235" s="0" t="s">
        <v>1694</v>
      </c>
      <c r="F6235" s="0" t="n">
        <v>2000000</v>
      </c>
      <c r="G6235" s="0" t="n">
        <v>96.203</v>
      </c>
      <c r="H6235" s="0" t="n">
        <v>4.646822</v>
      </c>
      <c r="J6235" s="224" t="n">
        <f aca="false">ROUND(D6235/10000,0)</f>
        <v>2018</v>
      </c>
      <c r="K6235" s="224" t="n">
        <f aca="false">ROUND((D6235-J6235*10000)/100,0)</f>
        <v>8</v>
      </c>
      <c r="L6235" s="224" t="n">
        <f aca="false">D6235-J6235*10000-K6235*100</f>
        <v>27</v>
      </c>
      <c r="M6235" s="325" t="n">
        <f aca="false">DATE(J6235,K6235,L6235)</f>
        <v>43339</v>
      </c>
      <c r="N6235" s="222" t="n">
        <f aca="false">M6235+E6235</f>
        <v>43339.4522337963</v>
      </c>
      <c r="O6235" s="0" t="n">
        <v>96.203</v>
      </c>
      <c r="P6235" s="0" t="n">
        <v>4.646822</v>
      </c>
      <c r="Q6235" s="0" t="s">
        <v>290</v>
      </c>
    </row>
    <row r="6236" customFormat="false" ht="15" hidden="false" customHeight="false" outlineLevel="0" collapsed="false">
      <c r="A6236" s="0" t="s">
        <v>3461</v>
      </c>
      <c r="B6236" s="0" t="s">
        <v>290</v>
      </c>
      <c r="C6236" s="0" t="s">
        <v>325</v>
      </c>
      <c r="D6236" s="0" t="n">
        <v>20180827</v>
      </c>
      <c r="E6236" s="0" t="s">
        <v>1694</v>
      </c>
      <c r="F6236" s="0" t="n">
        <v>2000000</v>
      </c>
      <c r="G6236" s="0" t="n">
        <v>96.172</v>
      </c>
      <c r="H6236" s="0" t="n">
        <v>4.650976</v>
      </c>
      <c r="J6236" s="224" t="n">
        <f aca="false">ROUND(D6236/10000,0)</f>
        <v>2018</v>
      </c>
      <c r="K6236" s="224" t="n">
        <f aca="false">ROUND((D6236-J6236*10000)/100,0)</f>
        <v>8</v>
      </c>
      <c r="L6236" s="224" t="n">
        <f aca="false">D6236-J6236*10000-K6236*100</f>
        <v>27</v>
      </c>
      <c r="M6236" s="325" t="n">
        <f aca="false">DATE(J6236,K6236,L6236)</f>
        <v>43339</v>
      </c>
      <c r="N6236" s="222" t="n">
        <f aca="false">M6236+E6236</f>
        <v>43339.4522337963</v>
      </c>
      <c r="O6236" s="0" t="n">
        <v>96.172</v>
      </c>
      <c r="P6236" s="0" t="n">
        <v>4.650976</v>
      </c>
      <c r="Q6236" s="0" t="s">
        <v>290</v>
      </c>
    </row>
    <row r="6237" customFormat="false" ht="15" hidden="false" customHeight="false" outlineLevel="0" collapsed="false">
      <c r="A6237" s="0" t="s">
        <v>3461</v>
      </c>
      <c r="B6237" s="0" t="s">
        <v>290</v>
      </c>
      <c r="C6237" s="0" t="s">
        <v>325</v>
      </c>
      <c r="D6237" s="0" t="n">
        <v>20180827</v>
      </c>
      <c r="E6237" s="0" t="s">
        <v>3894</v>
      </c>
      <c r="F6237" s="0" t="n">
        <v>1200000</v>
      </c>
      <c r="G6237" s="0" t="n">
        <v>96.463</v>
      </c>
      <c r="H6237" s="0" t="n">
        <v>4.612052</v>
      </c>
      <c r="J6237" s="224" t="n">
        <f aca="false">ROUND(D6237/10000,0)</f>
        <v>2018</v>
      </c>
      <c r="K6237" s="224" t="n">
        <f aca="false">ROUND((D6237-J6237*10000)/100,0)</f>
        <v>8</v>
      </c>
      <c r="L6237" s="224" t="n">
        <f aca="false">D6237-J6237*10000-K6237*100</f>
        <v>27</v>
      </c>
      <c r="M6237" s="325" t="n">
        <f aca="false">DATE(J6237,K6237,L6237)</f>
        <v>43339</v>
      </c>
      <c r="N6237" s="222" t="n">
        <f aca="false">M6237+E6237</f>
        <v>43339.4522453704</v>
      </c>
      <c r="O6237" s="0" t="n">
        <v>96.463</v>
      </c>
      <c r="P6237" s="0" t="n">
        <v>4.612052</v>
      </c>
      <c r="Q6237" s="0" t="s">
        <v>290</v>
      </c>
    </row>
    <row r="6238" customFormat="false" ht="15" hidden="false" customHeight="false" outlineLevel="0" collapsed="false">
      <c r="A6238" s="0" t="s">
        <v>3461</v>
      </c>
      <c r="B6238" s="0" t="s">
        <v>290</v>
      </c>
      <c r="C6238" s="0" t="s">
        <v>325</v>
      </c>
      <c r="D6238" s="0" t="n">
        <v>20180827</v>
      </c>
      <c r="E6238" s="0" t="s">
        <v>3894</v>
      </c>
      <c r="F6238" s="0" t="n">
        <v>1200000</v>
      </c>
      <c r="G6238" s="0" t="n">
        <v>96.478</v>
      </c>
      <c r="H6238" s="0" t="n">
        <v>4.61005</v>
      </c>
      <c r="J6238" s="224" t="n">
        <f aca="false">ROUND(D6238/10000,0)</f>
        <v>2018</v>
      </c>
      <c r="K6238" s="224" t="n">
        <f aca="false">ROUND((D6238-J6238*10000)/100,0)</f>
        <v>8</v>
      </c>
      <c r="L6238" s="224" t="n">
        <f aca="false">D6238-J6238*10000-K6238*100</f>
        <v>27</v>
      </c>
      <c r="M6238" s="325" t="n">
        <f aca="false">DATE(J6238,K6238,L6238)</f>
        <v>43339</v>
      </c>
      <c r="N6238" s="222" t="n">
        <f aca="false">M6238+E6238</f>
        <v>43339.4522453704</v>
      </c>
      <c r="O6238" s="0" t="n">
        <v>96.478</v>
      </c>
      <c r="P6238" s="0" t="n">
        <v>4.61005</v>
      </c>
      <c r="Q6238" s="0" t="s">
        <v>290</v>
      </c>
    </row>
    <row r="6239" customFormat="false" ht="15" hidden="false" customHeight="false" outlineLevel="0" collapsed="false">
      <c r="A6239" s="0" t="s">
        <v>3461</v>
      </c>
      <c r="B6239" s="0" t="s">
        <v>290</v>
      </c>
      <c r="C6239" s="0" t="s">
        <v>325</v>
      </c>
      <c r="D6239" s="0" t="n">
        <v>20180827</v>
      </c>
      <c r="E6239" s="0" t="s">
        <v>671</v>
      </c>
      <c r="F6239" s="0" t="n">
        <v>757000</v>
      </c>
      <c r="G6239" s="0" t="n">
        <v>96.416</v>
      </c>
      <c r="H6239" s="0" t="n">
        <v>4.618329</v>
      </c>
      <c r="J6239" s="224" t="n">
        <f aca="false">ROUND(D6239/10000,0)</f>
        <v>2018</v>
      </c>
      <c r="K6239" s="224" t="n">
        <f aca="false">ROUND((D6239-J6239*10000)/100,0)</f>
        <v>8</v>
      </c>
      <c r="L6239" s="224" t="n">
        <f aca="false">D6239-J6239*10000-K6239*100</f>
        <v>27</v>
      </c>
      <c r="M6239" s="325" t="n">
        <f aca="false">DATE(J6239,K6239,L6239)</f>
        <v>43339</v>
      </c>
      <c r="N6239" s="222" t="n">
        <f aca="false">M6239+E6239</f>
        <v>43339.4571875</v>
      </c>
      <c r="O6239" s="0" t="n">
        <v>96.416</v>
      </c>
      <c r="P6239" s="0" t="n">
        <v>4.618329</v>
      </c>
      <c r="Q6239" s="0" t="s">
        <v>290</v>
      </c>
    </row>
    <row r="6240" customFormat="false" ht="15" hidden="false" customHeight="false" outlineLevel="0" collapsed="false">
      <c r="A6240" s="0" t="s">
        <v>3461</v>
      </c>
      <c r="B6240" s="0" t="s">
        <v>290</v>
      </c>
      <c r="C6240" s="0" t="s">
        <v>325</v>
      </c>
      <c r="D6240" s="0" t="n">
        <v>20180827</v>
      </c>
      <c r="E6240" s="0" t="s">
        <v>671</v>
      </c>
      <c r="F6240" s="0" t="n">
        <v>757000</v>
      </c>
      <c r="G6240" s="0" t="n">
        <v>96.483</v>
      </c>
      <c r="H6240" s="0" t="n">
        <v>4.609382</v>
      </c>
      <c r="J6240" s="224" t="n">
        <f aca="false">ROUND(D6240/10000,0)</f>
        <v>2018</v>
      </c>
      <c r="K6240" s="224" t="n">
        <f aca="false">ROUND((D6240-J6240*10000)/100,0)</f>
        <v>8</v>
      </c>
      <c r="L6240" s="224" t="n">
        <f aca="false">D6240-J6240*10000-K6240*100</f>
        <v>27</v>
      </c>
      <c r="M6240" s="325" t="n">
        <f aca="false">DATE(J6240,K6240,L6240)</f>
        <v>43339</v>
      </c>
      <c r="N6240" s="222" t="n">
        <f aca="false">M6240+E6240</f>
        <v>43339.4571875</v>
      </c>
      <c r="O6240" s="0" t="n">
        <v>96.483</v>
      </c>
      <c r="P6240" s="0" t="n">
        <v>4.609382</v>
      </c>
      <c r="Q6240" s="0" t="s">
        <v>290</v>
      </c>
    </row>
    <row r="6241" customFormat="false" ht="15" hidden="false" customHeight="false" outlineLevel="0" collapsed="false">
      <c r="A6241" s="0" t="s">
        <v>3461</v>
      </c>
      <c r="B6241" s="0" t="s">
        <v>290</v>
      </c>
      <c r="C6241" s="0" t="s">
        <v>325</v>
      </c>
      <c r="D6241" s="0" t="n">
        <v>20180827</v>
      </c>
      <c r="E6241" s="0" t="s">
        <v>3895</v>
      </c>
      <c r="F6241" s="0" t="n">
        <v>500000</v>
      </c>
      <c r="G6241" s="0" t="n">
        <v>96.576</v>
      </c>
      <c r="H6241" s="0" t="n">
        <v>4.596975</v>
      </c>
      <c r="J6241" s="224" t="n">
        <f aca="false">ROUND(D6241/10000,0)</f>
        <v>2018</v>
      </c>
      <c r="K6241" s="224" t="n">
        <f aca="false">ROUND((D6241-J6241*10000)/100,0)</f>
        <v>8</v>
      </c>
      <c r="L6241" s="224" t="n">
        <f aca="false">D6241-J6241*10000-K6241*100</f>
        <v>27</v>
      </c>
      <c r="M6241" s="325" t="n">
        <f aca="false">DATE(J6241,K6241,L6241)</f>
        <v>43339</v>
      </c>
      <c r="N6241" s="222" t="n">
        <f aca="false">M6241+E6241</f>
        <v>43339.4596875</v>
      </c>
      <c r="O6241" s="0" t="n">
        <v>96.576</v>
      </c>
      <c r="P6241" s="0" t="n">
        <v>4.596975</v>
      </c>
      <c r="Q6241" s="0" t="s">
        <v>290</v>
      </c>
    </row>
    <row r="6242" customFormat="false" ht="15" hidden="false" customHeight="false" outlineLevel="0" collapsed="false">
      <c r="A6242" s="0" t="s">
        <v>3461</v>
      </c>
      <c r="B6242" s="0" t="s">
        <v>290</v>
      </c>
      <c r="C6242" s="0" t="s">
        <v>325</v>
      </c>
      <c r="D6242" s="0" t="n">
        <v>20180827</v>
      </c>
      <c r="E6242" s="0" t="s">
        <v>456</v>
      </c>
      <c r="F6242" s="0" t="n">
        <v>30000</v>
      </c>
      <c r="G6242" s="0" t="n">
        <v>96.456</v>
      </c>
      <c r="H6242" s="0" t="n">
        <v>4.612987</v>
      </c>
      <c r="J6242" s="224" t="n">
        <f aca="false">ROUND(D6242/10000,0)</f>
        <v>2018</v>
      </c>
      <c r="K6242" s="224" t="n">
        <f aca="false">ROUND((D6242-J6242*10000)/100,0)</f>
        <v>8</v>
      </c>
      <c r="L6242" s="224" t="n">
        <f aca="false">D6242-J6242*10000-K6242*100</f>
        <v>27</v>
      </c>
      <c r="M6242" s="325" t="n">
        <f aca="false">DATE(J6242,K6242,L6242)</f>
        <v>43339</v>
      </c>
      <c r="N6242" s="222" t="n">
        <f aca="false">M6242+E6242</f>
        <v>43339.5777777778</v>
      </c>
      <c r="O6242" s="0" t="n">
        <v>96.456</v>
      </c>
      <c r="P6242" s="0" t="n">
        <v>4.612987</v>
      </c>
      <c r="Q6242" s="0" t="s">
        <v>290</v>
      </c>
    </row>
    <row r="6243" customFormat="false" ht="15" hidden="false" customHeight="false" outlineLevel="0" collapsed="false">
      <c r="A6243" s="0" t="s">
        <v>3461</v>
      </c>
      <c r="B6243" s="0" t="s">
        <v>290</v>
      </c>
      <c r="C6243" s="0" t="s">
        <v>325</v>
      </c>
      <c r="D6243" s="0" t="n">
        <v>20180827</v>
      </c>
      <c r="E6243" s="0" t="s">
        <v>456</v>
      </c>
      <c r="F6243" s="0" t="n">
        <v>20000</v>
      </c>
      <c r="G6243" s="0" t="n">
        <v>96.456</v>
      </c>
      <c r="H6243" s="0" t="n">
        <v>4.612987</v>
      </c>
      <c r="J6243" s="224" t="n">
        <f aca="false">ROUND(D6243/10000,0)</f>
        <v>2018</v>
      </c>
      <c r="K6243" s="224" t="n">
        <f aca="false">ROUND((D6243-J6243*10000)/100,0)</f>
        <v>8</v>
      </c>
      <c r="L6243" s="224" t="n">
        <f aca="false">D6243-J6243*10000-K6243*100</f>
        <v>27</v>
      </c>
      <c r="M6243" s="325" t="n">
        <f aca="false">DATE(J6243,K6243,L6243)</f>
        <v>43339</v>
      </c>
      <c r="N6243" s="222" t="n">
        <f aca="false">M6243+E6243</f>
        <v>43339.5777777778</v>
      </c>
      <c r="O6243" s="0" t="n">
        <v>96.456</v>
      </c>
      <c r="P6243" s="0" t="n">
        <v>4.612987</v>
      </c>
      <c r="Q6243" s="0" t="s">
        <v>290</v>
      </c>
    </row>
    <row r="6244" customFormat="false" ht="15" hidden="false" customHeight="false" outlineLevel="0" collapsed="false">
      <c r="A6244" s="0" t="s">
        <v>3461</v>
      </c>
      <c r="B6244" s="0" t="s">
        <v>290</v>
      </c>
      <c r="C6244" s="0" t="s">
        <v>325</v>
      </c>
      <c r="D6244" s="0" t="n">
        <v>20180827</v>
      </c>
      <c r="E6244" s="0" t="s">
        <v>3896</v>
      </c>
      <c r="F6244" s="0" t="n">
        <v>20000</v>
      </c>
      <c r="G6244" s="0" t="n">
        <v>98.102</v>
      </c>
      <c r="H6244" s="0" t="n">
        <v>4.395391</v>
      </c>
      <c r="J6244" s="224" t="n">
        <f aca="false">ROUND(D6244/10000,0)</f>
        <v>2018</v>
      </c>
      <c r="K6244" s="224" t="n">
        <f aca="false">ROUND((D6244-J6244*10000)/100,0)</f>
        <v>8</v>
      </c>
      <c r="L6244" s="224" t="n">
        <f aca="false">D6244-J6244*10000-K6244*100</f>
        <v>27</v>
      </c>
      <c r="M6244" s="325" t="n">
        <f aca="false">DATE(J6244,K6244,L6244)</f>
        <v>43339</v>
      </c>
      <c r="N6244" s="222" t="n">
        <f aca="false">M6244+E6244</f>
        <v>43339.5880439815</v>
      </c>
      <c r="O6244" s="0" t="n">
        <v>98.102</v>
      </c>
      <c r="P6244" s="0" t="n">
        <v>4.395391</v>
      </c>
      <c r="Q6244" s="0" t="s">
        <v>290</v>
      </c>
    </row>
    <row r="6245" customFormat="false" ht="15" hidden="false" customHeight="false" outlineLevel="0" collapsed="false">
      <c r="A6245" s="0" t="s">
        <v>3461</v>
      </c>
      <c r="B6245" s="0" t="s">
        <v>290</v>
      </c>
      <c r="C6245" s="0" t="s">
        <v>325</v>
      </c>
      <c r="D6245" s="0" t="n">
        <v>20180827</v>
      </c>
      <c r="E6245" s="0" t="s">
        <v>3897</v>
      </c>
      <c r="F6245" s="0" t="n">
        <v>3000</v>
      </c>
      <c r="G6245" s="0" t="n">
        <v>96.384</v>
      </c>
      <c r="H6245" s="0" t="n">
        <v>4.622605</v>
      </c>
      <c r="J6245" s="224" t="n">
        <f aca="false">ROUND(D6245/10000,0)</f>
        <v>2018</v>
      </c>
      <c r="K6245" s="224" t="n">
        <f aca="false">ROUND((D6245-J6245*10000)/100,0)</f>
        <v>8</v>
      </c>
      <c r="L6245" s="224" t="n">
        <f aca="false">D6245-J6245*10000-K6245*100</f>
        <v>27</v>
      </c>
      <c r="M6245" s="325" t="n">
        <f aca="false">DATE(J6245,K6245,L6245)</f>
        <v>43339</v>
      </c>
      <c r="N6245" s="222" t="n">
        <f aca="false">M6245+E6245</f>
        <v>43339.6111574074</v>
      </c>
      <c r="O6245" s="0" t="n">
        <v>96.384</v>
      </c>
      <c r="P6245" s="0" t="n">
        <v>4.622605</v>
      </c>
      <c r="Q6245" s="0" t="s">
        <v>290</v>
      </c>
    </row>
    <row r="6246" customFormat="false" ht="15" hidden="false" customHeight="false" outlineLevel="0" collapsed="false">
      <c r="A6246" s="0" t="s">
        <v>3461</v>
      </c>
      <c r="B6246" s="0" t="s">
        <v>290</v>
      </c>
      <c r="C6246" s="0" t="s">
        <v>325</v>
      </c>
      <c r="D6246" s="0" t="n">
        <v>20180827</v>
      </c>
      <c r="E6246" s="0" t="s">
        <v>3897</v>
      </c>
      <c r="F6246" s="0" t="n">
        <v>3000</v>
      </c>
      <c r="G6246" s="0" t="n">
        <v>96.384</v>
      </c>
      <c r="H6246" s="0" t="n">
        <v>4.622605</v>
      </c>
      <c r="J6246" s="224" t="n">
        <f aca="false">ROUND(D6246/10000,0)</f>
        <v>2018</v>
      </c>
      <c r="K6246" s="224" t="n">
        <f aca="false">ROUND((D6246-J6246*10000)/100,0)</f>
        <v>8</v>
      </c>
      <c r="L6246" s="224" t="n">
        <f aca="false">D6246-J6246*10000-K6246*100</f>
        <v>27</v>
      </c>
      <c r="M6246" s="325" t="n">
        <f aca="false">DATE(J6246,K6246,L6246)</f>
        <v>43339</v>
      </c>
      <c r="N6246" s="222" t="n">
        <f aca="false">M6246+E6246</f>
        <v>43339.6111574074</v>
      </c>
      <c r="O6246" s="0" t="n">
        <v>96.384</v>
      </c>
      <c r="P6246" s="0" t="n">
        <v>4.622605</v>
      </c>
      <c r="Q6246" s="0" t="s">
        <v>290</v>
      </c>
    </row>
    <row r="6247" customFormat="false" ht="15" hidden="false" customHeight="false" outlineLevel="0" collapsed="false">
      <c r="A6247" s="0" t="s">
        <v>3461</v>
      </c>
      <c r="B6247" s="0" t="s">
        <v>290</v>
      </c>
      <c r="C6247" s="0" t="s">
        <v>325</v>
      </c>
      <c r="D6247" s="0" t="n">
        <v>20180827</v>
      </c>
      <c r="E6247" s="0" t="s">
        <v>3898</v>
      </c>
      <c r="F6247" s="0" t="n">
        <v>25000</v>
      </c>
      <c r="G6247" s="0" t="n">
        <v>96.5</v>
      </c>
      <c r="H6247" s="0" t="n">
        <v>4.607113</v>
      </c>
      <c r="J6247" s="224" t="n">
        <f aca="false">ROUND(D6247/10000,0)</f>
        <v>2018</v>
      </c>
      <c r="K6247" s="224" t="n">
        <f aca="false">ROUND((D6247-J6247*10000)/100,0)</f>
        <v>8</v>
      </c>
      <c r="L6247" s="224" t="n">
        <f aca="false">D6247-J6247*10000-K6247*100</f>
        <v>27</v>
      </c>
      <c r="M6247" s="325" t="n">
        <f aca="false">DATE(J6247,K6247,L6247)</f>
        <v>43339</v>
      </c>
      <c r="N6247" s="222" t="n">
        <f aca="false">M6247+E6247</f>
        <v>43339.6195717593</v>
      </c>
      <c r="O6247" s="0" t="n">
        <v>96.5</v>
      </c>
      <c r="P6247" s="0" t="n">
        <v>4.607113</v>
      </c>
      <c r="Q6247" s="0" t="s">
        <v>290</v>
      </c>
    </row>
    <row r="6248" customFormat="false" ht="15" hidden="false" customHeight="false" outlineLevel="0" collapsed="false">
      <c r="A6248" s="0" t="s">
        <v>3461</v>
      </c>
      <c r="B6248" s="0" t="s">
        <v>290</v>
      </c>
      <c r="C6248" s="0" t="s">
        <v>325</v>
      </c>
      <c r="D6248" s="0" t="n">
        <v>20180827</v>
      </c>
      <c r="E6248" s="0" t="s">
        <v>3899</v>
      </c>
      <c r="F6248" s="0" t="n">
        <v>25000</v>
      </c>
      <c r="G6248" s="0" t="n">
        <v>97.465</v>
      </c>
      <c r="H6248" s="0" t="n">
        <v>4.479084</v>
      </c>
      <c r="J6248" s="224" t="n">
        <f aca="false">ROUND(D6248/10000,0)</f>
        <v>2018</v>
      </c>
      <c r="K6248" s="224" t="n">
        <f aca="false">ROUND((D6248-J6248*10000)/100,0)</f>
        <v>8</v>
      </c>
      <c r="L6248" s="224" t="n">
        <f aca="false">D6248-J6248*10000-K6248*100</f>
        <v>27</v>
      </c>
      <c r="M6248" s="325" t="n">
        <f aca="false">DATE(J6248,K6248,L6248)</f>
        <v>43339</v>
      </c>
      <c r="N6248" s="222" t="n">
        <f aca="false">M6248+E6248</f>
        <v>43339.6195833333</v>
      </c>
      <c r="O6248" s="0" t="n">
        <v>97.465</v>
      </c>
      <c r="P6248" s="0" t="n">
        <v>4.479084</v>
      </c>
      <c r="Q6248" s="0" t="s">
        <v>290</v>
      </c>
    </row>
    <row r="6249" customFormat="false" ht="15" hidden="false" customHeight="false" outlineLevel="0" collapsed="false">
      <c r="A6249" s="0" t="s">
        <v>3461</v>
      </c>
      <c r="B6249" s="0" t="s">
        <v>290</v>
      </c>
      <c r="C6249" s="0" t="s">
        <v>325</v>
      </c>
      <c r="D6249" s="0" t="n">
        <v>20180827</v>
      </c>
      <c r="E6249" s="0" t="s">
        <v>3899</v>
      </c>
      <c r="F6249" s="0" t="n">
        <v>25000</v>
      </c>
      <c r="G6249" s="0" t="n">
        <v>96.5</v>
      </c>
      <c r="H6249" s="0" t="n">
        <v>4.607113</v>
      </c>
      <c r="J6249" s="224" t="n">
        <f aca="false">ROUND(D6249/10000,0)</f>
        <v>2018</v>
      </c>
      <c r="K6249" s="224" t="n">
        <f aca="false">ROUND((D6249-J6249*10000)/100,0)</f>
        <v>8</v>
      </c>
      <c r="L6249" s="224" t="n">
        <f aca="false">D6249-J6249*10000-K6249*100</f>
        <v>27</v>
      </c>
      <c r="M6249" s="325" t="n">
        <f aca="false">DATE(J6249,K6249,L6249)</f>
        <v>43339</v>
      </c>
      <c r="N6249" s="222" t="n">
        <f aca="false">M6249+E6249</f>
        <v>43339.6195833333</v>
      </c>
      <c r="O6249" s="0" t="n">
        <v>96.5</v>
      </c>
      <c r="P6249" s="0" t="n">
        <v>4.607113</v>
      </c>
      <c r="Q6249" s="0" t="s">
        <v>290</v>
      </c>
    </row>
    <row r="6250" customFormat="false" ht="15" hidden="false" customHeight="false" outlineLevel="0" collapsed="false">
      <c r="A6250" s="0" t="s">
        <v>3461</v>
      </c>
      <c r="B6250" s="0" t="s">
        <v>290</v>
      </c>
      <c r="C6250" s="0" t="s">
        <v>325</v>
      </c>
      <c r="D6250" s="0" t="n">
        <v>20180827</v>
      </c>
      <c r="E6250" s="0" t="s">
        <v>3900</v>
      </c>
      <c r="F6250" s="0" t="n">
        <v>20000</v>
      </c>
      <c r="G6250" s="0" t="n">
        <v>97.508</v>
      </c>
      <c r="H6250" s="0" t="n">
        <v>4.473414</v>
      </c>
      <c r="J6250" s="224" t="n">
        <f aca="false">ROUND(D6250/10000,0)</f>
        <v>2018</v>
      </c>
      <c r="K6250" s="224" t="n">
        <f aca="false">ROUND((D6250-J6250*10000)/100,0)</f>
        <v>8</v>
      </c>
      <c r="L6250" s="224" t="n">
        <f aca="false">D6250-J6250*10000-K6250*100</f>
        <v>27</v>
      </c>
      <c r="M6250" s="325" t="n">
        <f aca="false">DATE(J6250,K6250,L6250)</f>
        <v>43339</v>
      </c>
      <c r="N6250" s="222" t="n">
        <f aca="false">M6250+E6250</f>
        <v>43339.6801041667</v>
      </c>
      <c r="O6250" s="0" t="n">
        <v>97.508</v>
      </c>
      <c r="P6250" s="0" t="n">
        <v>4.473414</v>
      </c>
      <c r="Q6250" s="0" t="s">
        <v>290</v>
      </c>
    </row>
    <row r="6251" customFormat="false" ht="15" hidden="false" customHeight="false" outlineLevel="0" collapsed="false">
      <c r="A6251" s="0" t="s">
        <v>3461</v>
      </c>
      <c r="B6251" s="0" t="s">
        <v>290</v>
      </c>
      <c r="C6251" s="0" t="s">
        <v>325</v>
      </c>
      <c r="D6251" s="0" t="n">
        <v>20180827</v>
      </c>
      <c r="E6251" s="0" t="s">
        <v>3900</v>
      </c>
      <c r="F6251" s="0" t="n">
        <v>20000</v>
      </c>
      <c r="G6251" s="0" t="n">
        <v>97.508</v>
      </c>
      <c r="H6251" s="0" t="n">
        <v>4.473414</v>
      </c>
      <c r="J6251" s="224" t="n">
        <f aca="false">ROUND(D6251/10000,0)</f>
        <v>2018</v>
      </c>
      <c r="K6251" s="224" t="n">
        <f aca="false">ROUND((D6251-J6251*10000)/100,0)</f>
        <v>8</v>
      </c>
      <c r="L6251" s="224" t="n">
        <f aca="false">D6251-J6251*10000-K6251*100</f>
        <v>27</v>
      </c>
      <c r="M6251" s="325" t="n">
        <f aca="false">DATE(J6251,K6251,L6251)</f>
        <v>43339</v>
      </c>
      <c r="N6251" s="222" t="n">
        <f aca="false">M6251+E6251</f>
        <v>43339.6801041667</v>
      </c>
      <c r="O6251" s="0" t="n">
        <v>97.508</v>
      </c>
      <c r="P6251" s="0" t="n">
        <v>4.473414</v>
      </c>
      <c r="Q6251" s="0" t="s">
        <v>290</v>
      </c>
    </row>
    <row r="6252" customFormat="false" ht="15" hidden="false" customHeight="false" outlineLevel="0" collapsed="false">
      <c r="A6252" s="0" t="s">
        <v>3461</v>
      </c>
      <c r="B6252" s="0" t="s">
        <v>290</v>
      </c>
      <c r="C6252" s="0" t="s">
        <v>325</v>
      </c>
      <c r="D6252" s="0" t="n">
        <v>20180828</v>
      </c>
      <c r="E6252" s="0" t="s">
        <v>3901</v>
      </c>
      <c r="F6252" s="0" t="n">
        <v>150000</v>
      </c>
      <c r="G6252" s="0" t="n">
        <v>96.527</v>
      </c>
      <c r="H6252" s="0" t="n">
        <v>4.603632</v>
      </c>
      <c r="J6252" s="224" t="n">
        <f aca="false">ROUND(D6252/10000,0)</f>
        <v>2018</v>
      </c>
      <c r="K6252" s="224" t="n">
        <f aca="false">ROUND((D6252-J6252*10000)/100,0)</f>
        <v>8</v>
      </c>
      <c r="L6252" s="224" t="n">
        <f aca="false">D6252-J6252*10000-K6252*100</f>
        <v>28</v>
      </c>
      <c r="M6252" s="325" t="n">
        <f aca="false">DATE(J6252,K6252,L6252)</f>
        <v>43340</v>
      </c>
      <c r="N6252" s="222" t="n">
        <f aca="false">M6252+E6252</f>
        <v>43340.3169791667</v>
      </c>
      <c r="O6252" s="0" t="n">
        <v>96.527</v>
      </c>
      <c r="P6252" s="0" t="n">
        <v>4.603632</v>
      </c>
      <c r="Q6252" s="0" t="s">
        <v>290</v>
      </c>
    </row>
    <row r="6253" customFormat="false" ht="15" hidden="false" customHeight="false" outlineLevel="0" collapsed="false">
      <c r="A6253" s="0" t="s">
        <v>3461</v>
      </c>
      <c r="B6253" s="0" t="s">
        <v>290</v>
      </c>
      <c r="C6253" s="0" t="s">
        <v>325</v>
      </c>
      <c r="D6253" s="0" t="n">
        <v>20180828</v>
      </c>
      <c r="E6253" s="0" t="s">
        <v>3902</v>
      </c>
      <c r="F6253" s="0" t="n">
        <v>200000</v>
      </c>
      <c r="G6253" s="0" t="n">
        <v>95.75</v>
      </c>
      <c r="H6253" s="0" t="n">
        <v>4.707817</v>
      </c>
      <c r="J6253" s="224" t="n">
        <f aca="false">ROUND(D6253/10000,0)</f>
        <v>2018</v>
      </c>
      <c r="K6253" s="224" t="n">
        <f aca="false">ROUND((D6253-J6253*10000)/100,0)</f>
        <v>8</v>
      </c>
      <c r="L6253" s="224" t="n">
        <f aca="false">D6253-J6253*10000-K6253*100</f>
        <v>28</v>
      </c>
      <c r="M6253" s="325" t="n">
        <f aca="false">DATE(J6253,K6253,L6253)</f>
        <v>43340</v>
      </c>
      <c r="N6253" s="222" t="n">
        <f aca="false">M6253+E6253</f>
        <v>43340.3199884259</v>
      </c>
      <c r="O6253" s="0" t="n">
        <v>95.75</v>
      </c>
      <c r="P6253" s="0" t="n">
        <v>4.707817</v>
      </c>
      <c r="Q6253" s="0" t="s">
        <v>290</v>
      </c>
    </row>
    <row r="6254" customFormat="false" ht="15" hidden="false" customHeight="false" outlineLevel="0" collapsed="false">
      <c r="A6254" s="0" t="s">
        <v>3461</v>
      </c>
      <c r="B6254" s="0" t="s">
        <v>290</v>
      </c>
      <c r="C6254" s="0" t="s">
        <v>325</v>
      </c>
      <c r="D6254" s="0" t="n">
        <v>20180828</v>
      </c>
      <c r="E6254" s="0" t="s">
        <v>3903</v>
      </c>
      <c r="F6254" s="0" t="n">
        <v>200000</v>
      </c>
      <c r="G6254" s="0" t="n">
        <v>95.67</v>
      </c>
      <c r="H6254" s="0" t="n">
        <v>4.718601</v>
      </c>
      <c r="J6254" s="224" t="n">
        <f aca="false">ROUND(D6254/10000,0)</f>
        <v>2018</v>
      </c>
      <c r="K6254" s="224" t="n">
        <f aca="false">ROUND((D6254-J6254*10000)/100,0)</f>
        <v>8</v>
      </c>
      <c r="L6254" s="224" t="n">
        <f aca="false">D6254-J6254*10000-K6254*100</f>
        <v>28</v>
      </c>
      <c r="M6254" s="325" t="n">
        <f aca="false">DATE(J6254,K6254,L6254)</f>
        <v>43340</v>
      </c>
      <c r="N6254" s="222" t="n">
        <f aca="false">M6254+E6254</f>
        <v>43340.32</v>
      </c>
      <c r="O6254" s="0" t="n">
        <v>95.67</v>
      </c>
      <c r="P6254" s="0" t="n">
        <v>4.718601</v>
      </c>
      <c r="Q6254" s="0" t="s">
        <v>290</v>
      </c>
    </row>
    <row r="6255" customFormat="false" ht="15" hidden="false" customHeight="false" outlineLevel="0" collapsed="false">
      <c r="A6255" s="0" t="s">
        <v>3461</v>
      </c>
      <c r="B6255" s="0" t="s">
        <v>290</v>
      </c>
      <c r="C6255" s="0" t="s">
        <v>325</v>
      </c>
      <c r="D6255" s="0" t="n">
        <v>20180828</v>
      </c>
      <c r="E6255" s="0" t="s">
        <v>3903</v>
      </c>
      <c r="F6255" s="0" t="n">
        <v>200000</v>
      </c>
      <c r="G6255" s="0" t="n">
        <v>95.67</v>
      </c>
      <c r="H6255" s="0" t="n">
        <v>4.718601</v>
      </c>
      <c r="J6255" s="224" t="n">
        <f aca="false">ROUND(D6255/10000,0)</f>
        <v>2018</v>
      </c>
      <c r="K6255" s="224" t="n">
        <f aca="false">ROUND((D6255-J6255*10000)/100,0)</f>
        <v>8</v>
      </c>
      <c r="L6255" s="224" t="n">
        <f aca="false">D6255-J6255*10000-K6255*100</f>
        <v>28</v>
      </c>
      <c r="M6255" s="325" t="n">
        <f aca="false">DATE(J6255,K6255,L6255)</f>
        <v>43340</v>
      </c>
      <c r="N6255" s="222" t="n">
        <f aca="false">M6255+E6255</f>
        <v>43340.32</v>
      </c>
      <c r="O6255" s="0" t="n">
        <v>95.67</v>
      </c>
      <c r="P6255" s="0" t="n">
        <v>4.718601</v>
      </c>
      <c r="Q6255" s="0" t="s">
        <v>290</v>
      </c>
    </row>
    <row r="6256" customFormat="false" ht="15" hidden="false" customHeight="false" outlineLevel="0" collapsed="false">
      <c r="A6256" s="0" t="s">
        <v>3461</v>
      </c>
      <c r="B6256" s="0" t="s">
        <v>290</v>
      </c>
      <c r="C6256" s="0" t="s">
        <v>325</v>
      </c>
      <c r="D6256" s="0" t="n">
        <v>20180828</v>
      </c>
      <c r="E6256" s="0" t="s">
        <v>3904</v>
      </c>
      <c r="F6256" s="0" t="n">
        <v>250000</v>
      </c>
      <c r="G6256" s="0" t="n">
        <v>95.436</v>
      </c>
      <c r="H6256" s="0" t="n">
        <v>4.750204</v>
      </c>
      <c r="J6256" s="224" t="n">
        <f aca="false">ROUND(D6256/10000,0)</f>
        <v>2018</v>
      </c>
      <c r="K6256" s="224" t="n">
        <f aca="false">ROUND((D6256-J6256*10000)/100,0)</f>
        <v>8</v>
      </c>
      <c r="L6256" s="224" t="n">
        <f aca="false">D6256-J6256*10000-K6256*100</f>
        <v>28</v>
      </c>
      <c r="M6256" s="325" t="n">
        <f aca="false">DATE(J6256,K6256,L6256)</f>
        <v>43340</v>
      </c>
      <c r="N6256" s="222" t="n">
        <f aca="false">M6256+E6256</f>
        <v>43340.3204861111</v>
      </c>
      <c r="O6256" s="0" t="n">
        <v>95.436</v>
      </c>
      <c r="P6256" s="0" t="n">
        <v>4.750204</v>
      </c>
      <c r="Q6256" s="0" t="s">
        <v>290</v>
      </c>
    </row>
    <row r="6257" customFormat="false" ht="15" hidden="false" customHeight="false" outlineLevel="0" collapsed="false">
      <c r="A6257" s="0" t="s">
        <v>3461</v>
      </c>
      <c r="B6257" s="0" t="s">
        <v>290</v>
      </c>
      <c r="C6257" s="0" t="s">
        <v>325</v>
      </c>
      <c r="D6257" s="0" t="n">
        <v>20180828</v>
      </c>
      <c r="E6257" s="0" t="s">
        <v>3904</v>
      </c>
      <c r="F6257" s="0" t="n">
        <v>250000</v>
      </c>
      <c r="G6257" s="0" t="n">
        <v>95.436</v>
      </c>
      <c r="H6257" s="0" t="n">
        <v>4.750204</v>
      </c>
      <c r="J6257" s="224" t="n">
        <f aca="false">ROUND(D6257/10000,0)</f>
        <v>2018</v>
      </c>
      <c r="K6257" s="224" t="n">
        <f aca="false">ROUND((D6257-J6257*10000)/100,0)</f>
        <v>8</v>
      </c>
      <c r="L6257" s="224" t="n">
        <f aca="false">D6257-J6257*10000-K6257*100</f>
        <v>28</v>
      </c>
      <c r="M6257" s="325" t="n">
        <f aca="false">DATE(J6257,K6257,L6257)</f>
        <v>43340</v>
      </c>
      <c r="N6257" s="222" t="n">
        <f aca="false">M6257+E6257</f>
        <v>43340.3204861111</v>
      </c>
      <c r="O6257" s="0" t="n">
        <v>95.436</v>
      </c>
      <c r="P6257" s="0" t="n">
        <v>4.750204</v>
      </c>
      <c r="Q6257" s="0" t="s">
        <v>290</v>
      </c>
    </row>
    <row r="6258" customFormat="false" ht="15" hidden="false" customHeight="false" outlineLevel="0" collapsed="false">
      <c r="A6258" s="0" t="s">
        <v>3461</v>
      </c>
      <c r="B6258" s="0" t="s">
        <v>290</v>
      </c>
      <c r="C6258" s="0" t="s">
        <v>325</v>
      </c>
      <c r="D6258" s="0" t="n">
        <v>20180828</v>
      </c>
      <c r="E6258" s="0" t="s">
        <v>3905</v>
      </c>
      <c r="F6258" s="0" t="n">
        <v>2500000</v>
      </c>
      <c r="G6258" s="0" t="n">
        <v>95.367</v>
      </c>
      <c r="H6258" s="0" t="n">
        <v>4.759541</v>
      </c>
      <c r="J6258" s="224" t="n">
        <f aca="false">ROUND(D6258/10000,0)</f>
        <v>2018</v>
      </c>
      <c r="K6258" s="224" t="n">
        <f aca="false">ROUND((D6258-J6258*10000)/100,0)</f>
        <v>8</v>
      </c>
      <c r="L6258" s="224" t="n">
        <f aca="false">D6258-J6258*10000-K6258*100</f>
        <v>28</v>
      </c>
      <c r="M6258" s="325" t="n">
        <f aca="false">DATE(J6258,K6258,L6258)</f>
        <v>43340</v>
      </c>
      <c r="N6258" s="222" t="n">
        <f aca="false">M6258+E6258</f>
        <v>43340.33125</v>
      </c>
      <c r="O6258" s="0" t="n">
        <v>95.367</v>
      </c>
      <c r="P6258" s="0" t="n">
        <v>4.759541</v>
      </c>
      <c r="Q6258" s="0" t="s">
        <v>290</v>
      </c>
    </row>
    <row r="6259" customFormat="false" ht="15" hidden="false" customHeight="false" outlineLevel="0" collapsed="false">
      <c r="A6259" s="0" t="s">
        <v>3461</v>
      </c>
      <c r="B6259" s="0" t="s">
        <v>290</v>
      </c>
      <c r="C6259" s="0" t="s">
        <v>325</v>
      </c>
      <c r="D6259" s="0" t="n">
        <v>20180828</v>
      </c>
      <c r="E6259" s="0" t="s">
        <v>3906</v>
      </c>
      <c r="F6259" s="0" t="n">
        <v>2500000</v>
      </c>
      <c r="G6259" s="0" t="n">
        <v>95.43</v>
      </c>
      <c r="H6259" s="0" t="n">
        <v>4.751016</v>
      </c>
      <c r="J6259" s="224" t="n">
        <f aca="false">ROUND(D6259/10000,0)</f>
        <v>2018</v>
      </c>
      <c r="K6259" s="224" t="n">
        <f aca="false">ROUND((D6259-J6259*10000)/100,0)</f>
        <v>8</v>
      </c>
      <c r="L6259" s="224" t="n">
        <f aca="false">D6259-J6259*10000-K6259*100</f>
        <v>28</v>
      </c>
      <c r="M6259" s="325" t="n">
        <f aca="false">DATE(J6259,K6259,L6259)</f>
        <v>43340</v>
      </c>
      <c r="N6259" s="222" t="n">
        <f aca="false">M6259+E6259</f>
        <v>43340.3313194444</v>
      </c>
      <c r="O6259" s="0" t="n">
        <v>95.43</v>
      </c>
      <c r="P6259" s="0" t="n">
        <v>4.751016</v>
      </c>
      <c r="Q6259" s="0" t="s">
        <v>290</v>
      </c>
    </row>
    <row r="6260" customFormat="false" ht="15" hidden="false" customHeight="false" outlineLevel="0" collapsed="false">
      <c r="A6260" s="0" t="s">
        <v>3461</v>
      </c>
      <c r="B6260" s="0" t="s">
        <v>290</v>
      </c>
      <c r="C6260" s="0" t="s">
        <v>325</v>
      </c>
      <c r="D6260" s="0" t="n">
        <v>20180828</v>
      </c>
      <c r="E6260" s="0" t="s">
        <v>3907</v>
      </c>
      <c r="F6260" s="0" t="n">
        <v>20000</v>
      </c>
      <c r="G6260" s="0" t="n">
        <v>96.135</v>
      </c>
      <c r="H6260" s="0" t="n">
        <v>4.656069</v>
      </c>
      <c r="J6260" s="224" t="n">
        <f aca="false">ROUND(D6260/10000,0)</f>
        <v>2018</v>
      </c>
      <c r="K6260" s="224" t="n">
        <f aca="false">ROUND((D6260-J6260*10000)/100,0)</f>
        <v>8</v>
      </c>
      <c r="L6260" s="224" t="n">
        <f aca="false">D6260-J6260*10000-K6260*100</f>
        <v>28</v>
      </c>
      <c r="M6260" s="325" t="n">
        <f aca="false">DATE(J6260,K6260,L6260)</f>
        <v>43340</v>
      </c>
      <c r="N6260" s="222" t="n">
        <f aca="false">M6260+E6260</f>
        <v>43340.3530324074</v>
      </c>
      <c r="O6260" s="0" t="n">
        <v>96.135</v>
      </c>
      <c r="P6260" s="0" t="n">
        <v>4.656069</v>
      </c>
      <c r="Q6260" s="0" t="s">
        <v>290</v>
      </c>
    </row>
    <row r="6261" customFormat="false" ht="15" hidden="false" customHeight="false" outlineLevel="0" collapsed="false">
      <c r="A6261" s="0" t="s">
        <v>3461</v>
      </c>
      <c r="B6261" s="0" t="s">
        <v>290</v>
      </c>
      <c r="C6261" s="0" t="s">
        <v>325</v>
      </c>
      <c r="D6261" s="0" t="n">
        <v>20180828</v>
      </c>
      <c r="E6261" s="0" t="s">
        <v>3908</v>
      </c>
      <c r="F6261" s="0" t="n">
        <v>20000</v>
      </c>
      <c r="G6261" s="0" t="n">
        <v>95.776</v>
      </c>
      <c r="H6261" s="0" t="n">
        <v>4.704314</v>
      </c>
      <c r="J6261" s="224" t="n">
        <f aca="false">ROUND(D6261/10000,0)</f>
        <v>2018</v>
      </c>
      <c r="K6261" s="224" t="n">
        <f aca="false">ROUND((D6261-J6261*10000)/100,0)</f>
        <v>8</v>
      </c>
      <c r="L6261" s="224" t="n">
        <f aca="false">D6261-J6261*10000-K6261*100</f>
        <v>28</v>
      </c>
      <c r="M6261" s="325" t="n">
        <f aca="false">DATE(J6261,K6261,L6261)</f>
        <v>43340</v>
      </c>
      <c r="N6261" s="222" t="n">
        <f aca="false">M6261+E6261</f>
        <v>43340.3695833333</v>
      </c>
      <c r="O6261" s="0" t="n">
        <v>95.776</v>
      </c>
      <c r="P6261" s="0" t="n">
        <v>4.704314</v>
      </c>
      <c r="Q6261" s="0" t="s">
        <v>290</v>
      </c>
    </row>
    <row r="6262" customFormat="false" ht="15" hidden="false" customHeight="false" outlineLevel="0" collapsed="false">
      <c r="A6262" s="0" t="s">
        <v>3461</v>
      </c>
      <c r="B6262" s="0" t="s">
        <v>290</v>
      </c>
      <c r="C6262" s="0" t="s">
        <v>325</v>
      </c>
      <c r="D6262" s="0" t="n">
        <v>20180828</v>
      </c>
      <c r="E6262" s="0" t="s">
        <v>3909</v>
      </c>
      <c r="F6262" s="0" t="n">
        <v>200000</v>
      </c>
      <c r="G6262" s="0" t="n">
        <v>95.504</v>
      </c>
      <c r="H6262" s="0" t="n">
        <v>4.741011</v>
      </c>
      <c r="J6262" s="224" t="n">
        <f aca="false">ROUND(D6262/10000,0)</f>
        <v>2018</v>
      </c>
      <c r="K6262" s="224" t="n">
        <f aca="false">ROUND((D6262-J6262*10000)/100,0)</f>
        <v>8</v>
      </c>
      <c r="L6262" s="224" t="n">
        <f aca="false">D6262-J6262*10000-K6262*100</f>
        <v>28</v>
      </c>
      <c r="M6262" s="325" t="n">
        <f aca="false">DATE(J6262,K6262,L6262)</f>
        <v>43340</v>
      </c>
      <c r="N6262" s="222" t="n">
        <f aca="false">M6262+E6262</f>
        <v>43340.3816782407</v>
      </c>
      <c r="O6262" s="0" t="n">
        <v>95.504</v>
      </c>
      <c r="P6262" s="0" t="n">
        <v>4.741011</v>
      </c>
      <c r="Q6262" s="0" t="s">
        <v>290</v>
      </c>
    </row>
    <row r="6263" customFormat="false" ht="15" hidden="false" customHeight="false" outlineLevel="0" collapsed="false">
      <c r="A6263" s="0" t="s">
        <v>3461</v>
      </c>
      <c r="B6263" s="0" t="s">
        <v>290</v>
      </c>
      <c r="C6263" s="0" t="s">
        <v>325</v>
      </c>
      <c r="D6263" s="0" t="n">
        <v>20180828</v>
      </c>
      <c r="E6263" s="0" t="s">
        <v>3910</v>
      </c>
      <c r="F6263" s="0" t="n">
        <v>10000</v>
      </c>
      <c r="G6263" s="0" t="n">
        <v>95.621</v>
      </c>
      <c r="H6263" s="0" t="n">
        <v>4.725211</v>
      </c>
      <c r="J6263" s="224" t="n">
        <f aca="false">ROUND(D6263/10000,0)</f>
        <v>2018</v>
      </c>
      <c r="K6263" s="224" t="n">
        <f aca="false">ROUND((D6263-J6263*10000)/100,0)</f>
        <v>8</v>
      </c>
      <c r="L6263" s="224" t="n">
        <f aca="false">D6263-J6263*10000-K6263*100</f>
        <v>28</v>
      </c>
      <c r="M6263" s="325" t="n">
        <f aca="false">DATE(J6263,K6263,L6263)</f>
        <v>43340</v>
      </c>
      <c r="N6263" s="222" t="n">
        <f aca="false">M6263+E6263</f>
        <v>43340.4434143519</v>
      </c>
      <c r="O6263" s="0" t="n">
        <v>95.621</v>
      </c>
      <c r="P6263" s="0" t="n">
        <v>4.725211</v>
      </c>
      <c r="Q6263" s="0" t="s">
        <v>290</v>
      </c>
    </row>
    <row r="6264" customFormat="false" ht="15" hidden="false" customHeight="false" outlineLevel="0" collapsed="false">
      <c r="A6264" s="0" t="s">
        <v>3461</v>
      </c>
      <c r="B6264" s="0" t="s">
        <v>290</v>
      </c>
      <c r="C6264" s="0" t="s">
        <v>325</v>
      </c>
      <c r="D6264" s="0" t="n">
        <v>20180828</v>
      </c>
      <c r="E6264" s="0" t="s">
        <v>3910</v>
      </c>
      <c r="F6264" s="0" t="n">
        <v>10000</v>
      </c>
      <c r="G6264" s="0" t="n">
        <v>95.521</v>
      </c>
      <c r="H6264" s="0" t="n">
        <v>4.738714</v>
      </c>
      <c r="J6264" s="224" t="n">
        <f aca="false">ROUND(D6264/10000,0)</f>
        <v>2018</v>
      </c>
      <c r="K6264" s="224" t="n">
        <f aca="false">ROUND((D6264-J6264*10000)/100,0)</f>
        <v>8</v>
      </c>
      <c r="L6264" s="224" t="n">
        <f aca="false">D6264-J6264*10000-K6264*100</f>
        <v>28</v>
      </c>
      <c r="M6264" s="325" t="n">
        <f aca="false">DATE(J6264,K6264,L6264)</f>
        <v>43340</v>
      </c>
      <c r="N6264" s="222" t="n">
        <f aca="false">M6264+E6264</f>
        <v>43340.4434143519</v>
      </c>
      <c r="O6264" s="0" t="n">
        <v>95.521</v>
      </c>
      <c r="P6264" s="0" t="n">
        <v>4.738714</v>
      </c>
      <c r="Q6264" s="0" t="s">
        <v>290</v>
      </c>
    </row>
    <row r="6265" customFormat="false" ht="15" hidden="false" customHeight="false" outlineLevel="0" collapsed="false">
      <c r="A6265" s="0" t="s">
        <v>3461</v>
      </c>
      <c r="B6265" s="0" t="s">
        <v>290</v>
      </c>
      <c r="C6265" s="0" t="s">
        <v>325</v>
      </c>
      <c r="D6265" s="0" t="n">
        <v>20180828</v>
      </c>
      <c r="E6265" s="0" t="s">
        <v>3911</v>
      </c>
      <c r="F6265" s="0" t="n">
        <v>12000</v>
      </c>
      <c r="G6265" s="0" t="n">
        <v>95.535</v>
      </c>
      <c r="H6265" s="0" t="n">
        <v>4.736822</v>
      </c>
      <c r="J6265" s="224" t="n">
        <f aca="false">ROUND(D6265/10000,0)</f>
        <v>2018</v>
      </c>
      <c r="K6265" s="224" t="n">
        <f aca="false">ROUND((D6265-J6265*10000)/100,0)</f>
        <v>8</v>
      </c>
      <c r="L6265" s="224" t="n">
        <f aca="false">D6265-J6265*10000-K6265*100</f>
        <v>28</v>
      </c>
      <c r="M6265" s="325" t="n">
        <f aca="false">DATE(J6265,K6265,L6265)</f>
        <v>43340</v>
      </c>
      <c r="N6265" s="222" t="n">
        <f aca="false">M6265+E6265</f>
        <v>43340.4506944444</v>
      </c>
      <c r="O6265" s="0" t="n">
        <v>95.535</v>
      </c>
      <c r="P6265" s="0" t="n">
        <v>4.736822</v>
      </c>
      <c r="Q6265" s="0" t="s">
        <v>290</v>
      </c>
    </row>
    <row r="6266" customFormat="false" ht="15" hidden="false" customHeight="false" outlineLevel="0" collapsed="false">
      <c r="A6266" s="0" t="s">
        <v>3461</v>
      </c>
      <c r="B6266" s="0" t="s">
        <v>290</v>
      </c>
      <c r="C6266" s="0" t="s">
        <v>325</v>
      </c>
      <c r="D6266" s="0" t="n">
        <v>20180828</v>
      </c>
      <c r="E6266" s="0" t="s">
        <v>3911</v>
      </c>
      <c r="F6266" s="0" t="n">
        <v>12000</v>
      </c>
      <c r="G6266" s="0" t="n">
        <v>95.535</v>
      </c>
      <c r="H6266" s="0" t="n">
        <v>4.736822</v>
      </c>
      <c r="J6266" s="224" t="n">
        <f aca="false">ROUND(D6266/10000,0)</f>
        <v>2018</v>
      </c>
      <c r="K6266" s="224" t="n">
        <f aca="false">ROUND((D6266-J6266*10000)/100,0)</f>
        <v>8</v>
      </c>
      <c r="L6266" s="224" t="n">
        <f aca="false">D6266-J6266*10000-K6266*100</f>
        <v>28</v>
      </c>
      <c r="M6266" s="325" t="n">
        <f aca="false">DATE(J6266,K6266,L6266)</f>
        <v>43340</v>
      </c>
      <c r="N6266" s="222" t="n">
        <f aca="false">M6266+E6266</f>
        <v>43340.4506944444</v>
      </c>
      <c r="O6266" s="0" t="n">
        <v>95.535</v>
      </c>
      <c r="P6266" s="0" t="n">
        <v>4.736822</v>
      </c>
      <c r="Q6266" s="0" t="s">
        <v>290</v>
      </c>
    </row>
    <row r="6267" customFormat="false" ht="15" hidden="false" customHeight="false" outlineLevel="0" collapsed="false">
      <c r="A6267" s="0" t="s">
        <v>3461</v>
      </c>
      <c r="B6267" s="0" t="s">
        <v>290</v>
      </c>
      <c r="C6267" s="0" t="s">
        <v>325</v>
      </c>
      <c r="D6267" s="0" t="n">
        <v>20180828</v>
      </c>
      <c r="E6267" s="0" t="s">
        <v>3166</v>
      </c>
      <c r="F6267" s="0" t="n">
        <v>25000</v>
      </c>
      <c r="G6267" s="0" t="n">
        <v>95.563</v>
      </c>
      <c r="H6267" s="0" t="n">
        <v>4.73304</v>
      </c>
      <c r="J6267" s="224" t="n">
        <f aca="false">ROUND(D6267/10000,0)</f>
        <v>2018</v>
      </c>
      <c r="K6267" s="224" t="n">
        <f aca="false">ROUND((D6267-J6267*10000)/100,0)</f>
        <v>8</v>
      </c>
      <c r="L6267" s="224" t="n">
        <f aca="false">D6267-J6267*10000-K6267*100</f>
        <v>28</v>
      </c>
      <c r="M6267" s="325" t="n">
        <f aca="false">DATE(J6267,K6267,L6267)</f>
        <v>43340</v>
      </c>
      <c r="N6267" s="222" t="n">
        <f aca="false">M6267+E6267</f>
        <v>43340.4568287037</v>
      </c>
      <c r="O6267" s="0" t="n">
        <v>95.563</v>
      </c>
      <c r="P6267" s="0" t="n">
        <v>4.73304</v>
      </c>
      <c r="Q6267" s="0" t="s">
        <v>290</v>
      </c>
    </row>
    <row r="6268" customFormat="false" ht="15" hidden="false" customHeight="false" outlineLevel="0" collapsed="false">
      <c r="A6268" s="0" t="s">
        <v>3461</v>
      </c>
      <c r="B6268" s="0" t="s">
        <v>290</v>
      </c>
      <c r="C6268" s="0" t="s">
        <v>325</v>
      </c>
      <c r="D6268" s="0" t="n">
        <v>20180828</v>
      </c>
      <c r="E6268" s="0" t="s">
        <v>3167</v>
      </c>
      <c r="F6268" s="0" t="n">
        <v>25000</v>
      </c>
      <c r="G6268" s="0" t="n">
        <v>95.563</v>
      </c>
      <c r="H6268" s="0" t="n">
        <v>4.73304</v>
      </c>
      <c r="J6268" s="224" t="n">
        <f aca="false">ROUND(D6268/10000,0)</f>
        <v>2018</v>
      </c>
      <c r="K6268" s="224" t="n">
        <f aca="false">ROUND((D6268-J6268*10000)/100,0)</f>
        <v>8</v>
      </c>
      <c r="L6268" s="224" t="n">
        <f aca="false">D6268-J6268*10000-K6268*100</f>
        <v>28</v>
      </c>
      <c r="M6268" s="325" t="n">
        <f aca="false">DATE(J6268,K6268,L6268)</f>
        <v>43340</v>
      </c>
      <c r="N6268" s="222" t="n">
        <f aca="false">M6268+E6268</f>
        <v>43340.4568402778</v>
      </c>
      <c r="O6268" s="0" t="n">
        <v>95.563</v>
      </c>
      <c r="P6268" s="0" t="n">
        <v>4.73304</v>
      </c>
      <c r="Q6268" s="0" t="s">
        <v>290</v>
      </c>
    </row>
    <row r="6269" customFormat="false" ht="15" hidden="false" customHeight="false" outlineLevel="0" collapsed="false">
      <c r="A6269" s="0" t="s">
        <v>3461</v>
      </c>
      <c r="B6269" s="0" t="s">
        <v>290</v>
      </c>
      <c r="C6269" s="0" t="s">
        <v>325</v>
      </c>
      <c r="D6269" s="0" t="n">
        <v>20180828</v>
      </c>
      <c r="E6269" s="0" t="s">
        <v>1129</v>
      </c>
      <c r="F6269" s="0" t="n">
        <v>6000</v>
      </c>
      <c r="G6269" s="0" t="n">
        <v>95.57</v>
      </c>
      <c r="H6269" s="0" t="n">
        <v>4.732095</v>
      </c>
      <c r="J6269" s="224" t="n">
        <f aca="false">ROUND(D6269/10000,0)</f>
        <v>2018</v>
      </c>
      <c r="K6269" s="224" t="n">
        <f aca="false">ROUND((D6269-J6269*10000)/100,0)</f>
        <v>8</v>
      </c>
      <c r="L6269" s="224" t="n">
        <f aca="false">D6269-J6269*10000-K6269*100</f>
        <v>28</v>
      </c>
      <c r="M6269" s="325" t="n">
        <f aca="false">DATE(J6269,K6269,L6269)</f>
        <v>43340</v>
      </c>
      <c r="N6269" s="222" t="n">
        <f aca="false">M6269+E6269</f>
        <v>43340.4602314815</v>
      </c>
      <c r="O6269" s="0" t="n">
        <v>95.57</v>
      </c>
      <c r="P6269" s="0" t="n">
        <v>4.732095</v>
      </c>
      <c r="Q6269" s="0" t="s">
        <v>290</v>
      </c>
    </row>
    <row r="6270" customFormat="false" ht="15" hidden="false" customHeight="false" outlineLevel="0" collapsed="false">
      <c r="A6270" s="0" t="s">
        <v>3461</v>
      </c>
      <c r="B6270" s="0" t="s">
        <v>290</v>
      </c>
      <c r="C6270" s="0" t="s">
        <v>325</v>
      </c>
      <c r="D6270" s="0" t="n">
        <v>20180828</v>
      </c>
      <c r="E6270" s="0" t="s">
        <v>3912</v>
      </c>
      <c r="F6270" s="0" t="n">
        <v>6000</v>
      </c>
      <c r="G6270" s="0" t="n">
        <v>97.07</v>
      </c>
      <c r="H6270" s="0" t="n">
        <v>4.531412</v>
      </c>
      <c r="J6270" s="224" t="n">
        <f aca="false">ROUND(D6270/10000,0)</f>
        <v>2018</v>
      </c>
      <c r="K6270" s="224" t="n">
        <f aca="false">ROUND((D6270-J6270*10000)/100,0)</f>
        <v>8</v>
      </c>
      <c r="L6270" s="224" t="n">
        <f aca="false">D6270-J6270*10000-K6270*100</f>
        <v>28</v>
      </c>
      <c r="M6270" s="325" t="n">
        <f aca="false">DATE(J6270,K6270,L6270)</f>
        <v>43340</v>
      </c>
      <c r="N6270" s="222" t="n">
        <f aca="false">M6270+E6270</f>
        <v>43340.4602662037</v>
      </c>
      <c r="O6270" s="0" t="n">
        <v>97.07</v>
      </c>
      <c r="P6270" s="0" t="n">
        <v>4.531412</v>
      </c>
      <c r="Q6270" s="0" t="s">
        <v>290</v>
      </c>
    </row>
    <row r="6271" customFormat="false" ht="15" hidden="false" customHeight="false" outlineLevel="0" collapsed="false">
      <c r="A6271" s="0" t="s">
        <v>3461</v>
      </c>
      <c r="B6271" s="0" t="s">
        <v>290</v>
      </c>
      <c r="C6271" s="0" t="s">
        <v>325</v>
      </c>
      <c r="D6271" s="0" t="n">
        <v>20180828</v>
      </c>
      <c r="E6271" s="0" t="s">
        <v>3913</v>
      </c>
      <c r="F6271" s="0" t="n">
        <v>50000</v>
      </c>
      <c r="G6271" s="0" t="n">
        <v>95.634</v>
      </c>
      <c r="H6271" s="0" t="n">
        <v>4.723457</v>
      </c>
      <c r="J6271" s="224" t="n">
        <f aca="false">ROUND(D6271/10000,0)</f>
        <v>2018</v>
      </c>
      <c r="K6271" s="224" t="n">
        <f aca="false">ROUND((D6271-J6271*10000)/100,0)</f>
        <v>8</v>
      </c>
      <c r="L6271" s="224" t="n">
        <f aca="false">D6271-J6271*10000-K6271*100</f>
        <v>28</v>
      </c>
      <c r="M6271" s="325" t="n">
        <f aca="false">DATE(J6271,K6271,L6271)</f>
        <v>43340</v>
      </c>
      <c r="N6271" s="222" t="n">
        <f aca="false">M6271+E6271</f>
        <v>43340.4799537037</v>
      </c>
      <c r="O6271" s="0" t="n">
        <v>95.634</v>
      </c>
      <c r="P6271" s="0" t="n">
        <v>4.723457</v>
      </c>
      <c r="Q6271" s="0" t="s">
        <v>290</v>
      </c>
    </row>
    <row r="6272" customFormat="false" ht="15" hidden="false" customHeight="false" outlineLevel="0" collapsed="false">
      <c r="A6272" s="0" t="s">
        <v>3461</v>
      </c>
      <c r="B6272" s="0" t="s">
        <v>290</v>
      </c>
      <c r="C6272" s="0" t="s">
        <v>325</v>
      </c>
      <c r="D6272" s="0" t="n">
        <v>20180828</v>
      </c>
      <c r="E6272" s="0" t="s">
        <v>3914</v>
      </c>
      <c r="F6272" s="0" t="n">
        <v>50000</v>
      </c>
      <c r="G6272" s="0" t="n">
        <v>97.384</v>
      </c>
      <c r="H6272" s="0" t="n">
        <v>4.489867</v>
      </c>
      <c r="J6272" s="224" t="n">
        <f aca="false">ROUND(D6272/10000,0)</f>
        <v>2018</v>
      </c>
      <c r="K6272" s="224" t="n">
        <f aca="false">ROUND((D6272-J6272*10000)/100,0)</f>
        <v>8</v>
      </c>
      <c r="L6272" s="224" t="n">
        <f aca="false">D6272-J6272*10000-K6272*100</f>
        <v>28</v>
      </c>
      <c r="M6272" s="325" t="n">
        <f aca="false">DATE(J6272,K6272,L6272)</f>
        <v>43340</v>
      </c>
      <c r="N6272" s="222" t="n">
        <f aca="false">M6272+E6272</f>
        <v>43340.4857060185</v>
      </c>
      <c r="O6272" s="0" t="n">
        <v>97.384</v>
      </c>
      <c r="P6272" s="0" t="n">
        <v>4.489867</v>
      </c>
      <c r="Q6272" s="0" t="s">
        <v>290</v>
      </c>
    </row>
    <row r="6273" customFormat="false" ht="15" hidden="false" customHeight="false" outlineLevel="0" collapsed="false">
      <c r="A6273" s="0" t="s">
        <v>3461</v>
      </c>
      <c r="B6273" s="0" t="s">
        <v>290</v>
      </c>
      <c r="C6273" s="0" t="s">
        <v>325</v>
      </c>
      <c r="D6273" s="0" t="n">
        <v>20180828</v>
      </c>
      <c r="E6273" s="0" t="s">
        <v>3914</v>
      </c>
      <c r="F6273" s="0" t="n">
        <v>50000</v>
      </c>
      <c r="G6273" s="0" t="n">
        <v>96.759</v>
      </c>
      <c r="H6273" s="0" t="n">
        <v>4.572717</v>
      </c>
      <c r="J6273" s="224" t="n">
        <f aca="false">ROUND(D6273/10000,0)</f>
        <v>2018</v>
      </c>
      <c r="K6273" s="224" t="n">
        <f aca="false">ROUND((D6273-J6273*10000)/100,0)</f>
        <v>8</v>
      </c>
      <c r="L6273" s="224" t="n">
        <f aca="false">D6273-J6273*10000-K6273*100</f>
        <v>28</v>
      </c>
      <c r="M6273" s="325" t="n">
        <f aca="false">DATE(J6273,K6273,L6273)</f>
        <v>43340</v>
      </c>
      <c r="N6273" s="222" t="n">
        <f aca="false">M6273+E6273</f>
        <v>43340.4857060185</v>
      </c>
      <c r="O6273" s="0" t="n">
        <v>96.759</v>
      </c>
      <c r="P6273" s="0" t="n">
        <v>4.572717</v>
      </c>
      <c r="Q6273" s="0" t="s">
        <v>290</v>
      </c>
    </row>
    <row r="6274" customFormat="false" ht="15" hidden="false" customHeight="false" outlineLevel="0" collapsed="false">
      <c r="A6274" s="0" t="s">
        <v>3461</v>
      </c>
      <c r="B6274" s="0" t="s">
        <v>290</v>
      </c>
      <c r="C6274" s="0" t="s">
        <v>325</v>
      </c>
      <c r="D6274" s="0" t="n">
        <v>20180828</v>
      </c>
      <c r="E6274" s="0" t="s">
        <v>2037</v>
      </c>
      <c r="F6274" s="0" t="n">
        <v>12000</v>
      </c>
      <c r="G6274" s="0" t="n">
        <v>95.647</v>
      </c>
      <c r="H6274" s="0" t="n">
        <v>4.721703</v>
      </c>
      <c r="J6274" s="224" t="n">
        <f aca="false">ROUND(D6274/10000,0)</f>
        <v>2018</v>
      </c>
      <c r="K6274" s="224" t="n">
        <f aca="false">ROUND((D6274-J6274*10000)/100,0)</f>
        <v>8</v>
      </c>
      <c r="L6274" s="224" t="n">
        <f aca="false">D6274-J6274*10000-K6274*100</f>
        <v>28</v>
      </c>
      <c r="M6274" s="325" t="n">
        <f aca="false">DATE(J6274,K6274,L6274)</f>
        <v>43340</v>
      </c>
      <c r="N6274" s="222" t="n">
        <f aca="false">M6274+E6274</f>
        <v>43340.498587963</v>
      </c>
      <c r="O6274" s="0" t="n">
        <v>95.647</v>
      </c>
      <c r="P6274" s="0" t="n">
        <v>4.721703</v>
      </c>
      <c r="Q6274" s="0" t="s">
        <v>290</v>
      </c>
    </row>
    <row r="6275" customFormat="false" ht="15" hidden="false" customHeight="false" outlineLevel="0" collapsed="false">
      <c r="A6275" s="0" t="s">
        <v>3461</v>
      </c>
      <c r="B6275" s="0" t="s">
        <v>290</v>
      </c>
      <c r="C6275" s="0" t="s">
        <v>325</v>
      </c>
      <c r="D6275" s="0" t="n">
        <v>20180828</v>
      </c>
      <c r="E6275" s="0" t="s">
        <v>2037</v>
      </c>
      <c r="F6275" s="0" t="n">
        <v>3000</v>
      </c>
      <c r="G6275" s="0" t="n">
        <v>95.647</v>
      </c>
      <c r="H6275" s="0" t="n">
        <v>4.721703</v>
      </c>
      <c r="J6275" s="224" t="n">
        <f aca="false">ROUND(D6275/10000,0)</f>
        <v>2018</v>
      </c>
      <c r="K6275" s="224" t="n">
        <f aca="false">ROUND((D6275-J6275*10000)/100,0)</f>
        <v>8</v>
      </c>
      <c r="L6275" s="224" t="n">
        <f aca="false">D6275-J6275*10000-K6275*100</f>
        <v>28</v>
      </c>
      <c r="M6275" s="325" t="n">
        <f aca="false">DATE(J6275,K6275,L6275)</f>
        <v>43340</v>
      </c>
      <c r="N6275" s="222" t="n">
        <f aca="false">M6275+E6275</f>
        <v>43340.498587963</v>
      </c>
      <c r="O6275" s="0" t="n">
        <v>95.647</v>
      </c>
      <c r="P6275" s="0" t="n">
        <v>4.721703</v>
      </c>
      <c r="Q6275" s="0" t="s">
        <v>290</v>
      </c>
    </row>
    <row r="6276" customFormat="false" ht="15" hidden="false" customHeight="false" outlineLevel="0" collapsed="false">
      <c r="A6276" s="0" t="s">
        <v>3461</v>
      </c>
      <c r="B6276" s="0" t="s">
        <v>290</v>
      </c>
      <c r="C6276" s="0" t="s">
        <v>325</v>
      </c>
      <c r="D6276" s="0" t="n">
        <v>20180828</v>
      </c>
      <c r="E6276" s="0" t="s">
        <v>2037</v>
      </c>
      <c r="F6276" s="0" t="n">
        <v>4000</v>
      </c>
      <c r="G6276" s="0" t="n">
        <v>95.647</v>
      </c>
      <c r="H6276" s="0" t="n">
        <v>4.721703</v>
      </c>
      <c r="J6276" s="224" t="n">
        <f aca="false">ROUND(D6276/10000,0)</f>
        <v>2018</v>
      </c>
      <c r="K6276" s="224" t="n">
        <f aca="false">ROUND((D6276-J6276*10000)/100,0)</f>
        <v>8</v>
      </c>
      <c r="L6276" s="224" t="n">
        <f aca="false">D6276-J6276*10000-K6276*100</f>
        <v>28</v>
      </c>
      <c r="M6276" s="325" t="n">
        <f aca="false">DATE(J6276,K6276,L6276)</f>
        <v>43340</v>
      </c>
      <c r="N6276" s="222" t="n">
        <f aca="false">M6276+E6276</f>
        <v>43340.498587963</v>
      </c>
      <c r="O6276" s="0" t="n">
        <v>95.647</v>
      </c>
      <c r="P6276" s="0" t="n">
        <v>4.721703</v>
      </c>
      <c r="Q6276" s="0" t="s">
        <v>290</v>
      </c>
    </row>
    <row r="6277" customFormat="false" ht="15" hidden="false" customHeight="false" outlineLevel="0" collapsed="false">
      <c r="A6277" s="0" t="s">
        <v>3461</v>
      </c>
      <c r="B6277" s="0" t="s">
        <v>290</v>
      </c>
      <c r="C6277" s="0" t="s">
        <v>325</v>
      </c>
      <c r="D6277" s="0" t="n">
        <v>20180828</v>
      </c>
      <c r="E6277" s="0" t="s">
        <v>2037</v>
      </c>
      <c r="F6277" s="0" t="n">
        <v>5000</v>
      </c>
      <c r="G6277" s="0" t="n">
        <v>95.647</v>
      </c>
      <c r="H6277" s="0" t="n">
        <v>4.721703</v>
      </c>
      <c r="J6277" s="224" t="n">
        <f aca="false">ROUND(D6277/10000,0)</f>
        <v>2018</v>
      </c>
      <c r="K6277" s="224" t="n">
        <f aca="false">ROUND((D6277-J6277*10000)/100,0)</f>
        <v>8</v>
      </c>
      <c r="L6277" s="224" t="n">
        <f aca="false">D6277-J6277*10000-K6277*100</f>
        <v>28</v>
      </c>
      <c r="M6277" s="325" t="n">
        <f aca="false">DATE(J6277,K6277,L6277)</f>
        <v>43340</v>
      </c>
      <c r="N6277" s="222" t="n">
        <f aca="false">M6277+E6277</f>
        <v>43340.498587963</v>
      </c>
      <c r="O6277" s="0" t="n">
        <v>95.647</v>
      </c>
      <c r="P6277" s="0" t="n">
        <v>4.721703</v>
      </c>
      <c r="Q6277" s="0" t="s">
        <v>290</v>
      </c>
    </row>
    <row r="6278" customFormat="false" ht="15" hidden="false" customHeight="false" outlineLevel="0" collapsed="false">
      <c r="A6278" s="0" t="s">
        <v>3461</v>
      </c>
      <c r="B6278" s="0" t="s">
        <v>290</v>
      </c>
      <c r="C6278" s="0" t="s">
        <v>325</v>
      </c>
      <c r="D6278" s="0" t="n">
        <v>20180828</v>
      </c>
      <c r="E6278" s="0" t="s">
        <v>3915</v>
      </c>
      <c r="F6278" s="0" t="n">
        <v>10000</v>
      </c>
      <c r="G6278" s="0" t="n">
        <v>95.699</v>
      </c>
      <c r="H6278" s="0" t="n">
        <v>4.71469</v>
      </c>
      <c r="J6278" s="224" t="n">
        <f aca="false">ROUND(D6278/10000,0)</f>
        <v>2018</v>
      </c>
      <c r="K6278" s="224" t="n">
        <f aca="false">ROUND((D6278-J6278*10000)/100,0)</f>
        <v>8</v>
      </c>
      <c r="L6278" s="224" t="n">
        <f aca="false">D6278-J6278*10000-K6278*100</f>
        <v>28</v>
      </c>
      <c r="M6278" s="325" t="n">
        <f aca="false">DATE(J6278,K6278,L6278)</f>
        <v>43340</v>
      </c>
      <c r="N6278" s="222" t="n">
        <f aca="false">M6278+E6278</f>
        <v>43340.5252777778</v>
      </c>
      <c r="O6278" s="0" t="n">
        <v>95.699</v>
      </c>
      <c r="P6278" s="0" t="n">
        <v>4.71469</v>
      </c>
      <c r="Q6278" s="0" t="s">
        <v>290</v>
      </c>
    </row>
    <row r="6279" customFormat="false" ht="15" hidden="false" customHeight="false" outlineLevel="0" collapsed="false">
      <c r="A6279" s="0" t="s">
        <v>3461</v>
      </c>
      <c r="B6279" s="0" t="s">
        <v>290</v>
      </c>
      <c r="C6279" s="0" t="s">
        <v>325</v>
      </c>
      <c r="D6279" s="0" t="n">
        <v>20180828</v>
      </c>
      <c r="E6279" s="0" t="s">
        <v>3915</v>
      </c>
      <c r="F6279" s="0" t="n">
        <v>10000</v>
      </c>
      <c r="G6279" s="0" t="n">
        <v>97.699</v>
      </c>
      <c r="H6279" s="0" t="n">
        <v>4.448349</v>
      </c>
      <c r="J6279" s="224" t="n">
        <f aca="false">ROUND(D6279/10000,0)</f>
        <v>2018</v>
      </c>
      <c r="K6279" s="224" t="n">
        <f aca="false">ROUND((D6279-J6279*10000)/100,0)</f>
        <v>8</v>
      </c>
      <c r="L6279" s="224" t="n">
        <f aca="false">D6279-J6279*10000-K6279*100</f>
        <v>28</v>
      </c>
      <c r="M6279" s="325" t="n">
        <f aca="false">DATE(J6279,K6279,L6279)</f>
        <v>43340</v>
      </c>
      <c r="N6279" s="222" t="n">
        <f aca="false">M6279+E6279</f>
        <v>43340.5252777778</v>
      </c>
      <c r="O6279" s="0" t="n">
        <v>97.699</v>
      </c>
      <c r="P6279" s="0" t="n">
        <v>4.448349</v>
      </c>
      <c r="Q6279" s="0" t="s">
        <v>290</v>
      </c>
    </row>
    <row r="6280" customFormat="false" ht="15" hidden="false" customHeight="false" outlineLevel="0" collapsed="false">
      <c r="A6280" s="0" t="s">
        <v>3461</v>
      </c>
      <c r="B6280" s="0" t="s">
        <v>290</v>
      </c>
      <c r="C6280" s="0" t="s">
        <v>325</v>
      </c>
      <c r="D6280" s="0" t="n">
        <v>20180828</v>
      </c>
      <c r="E6280" s="0" t="s">
        <v>3916</v>
      </c>
      <c r="F6280" s="0" t="n">
        <v>35000</v>
      </c>
      <c r="G6280" s="0" t="n">
        <v>97.872</v>
      </c>
      <c r="H6280" s="0" t="n">
        <v>4.425614</v>
      </c>
      <c r="J6280" s="224" t="n">
        <f aca="false">ROUND(D6280/10000,0)</f>
        <v>2018</v>
      </c>
      <c r="K6280" s="224" t="n">
        <f aca="false">ROUND((D6280-J6280*10000)/100,0)</f>
        <v>8</v>
      </c>
      <c r="L6280" s="224" t="n">
        <f aca="false">D6280-J6280*10000-K6280*100</f>
        <v>28</v>
      </c>
      <c r="M6280" s="325" t="n">
        <f aca="false">DATE(J6280,K6280,L6280)</f>
        <v>43340</v>
      </c>
      <c r="N6280" s="222" t="n">
        <f aca="false">M6280+E6280</f>
        <v>43340.5291666667</v>
      </c>
      <c r="O6280" s="0" t="n">
        <v>97.872</v>
      </c>
      <c r="P6280" s="0" t="n">
        <v>4.425614</v>
      </c>
      <c r="Q6280" s="0" t="s">
        <v>290</v>
      </c>
    </row>
    <row r="6281" customFormat="false" ht="15" hidden="false" customHeight="false" outlineLevel="0" collapsed="false">
      <c r="A6281" s="0" t="s">
        <v>3461</v>
      </c>
      <c r="B6281" s="0" t="s">
        <v>290</v>
      </c>
      <c r="C6281" s="0" t="s">
        <v>325</v>
      </c>
      <c r="D6281" s="0" t="n">
        <v>20180828</v>
      </c>
      <c r="E6281" s="0" t="s">
        <v>3917</v>
      </c>
      <c r="F6281" s="0" t="n">
        <v>35000</v>
      </c>
      <c r="G6281" s="0" t="n">
        <v>95.622</v>
      </c>
      <c r="H6281" s="0" t="n">
        <v>4.725076</v>
      </c>
      <c r="J6281" s="224" t="n">
        <f aca="false">ROUND(D6281/10000,0)</f>
        <v>2018</v>
      </c>
      <c r="K6281" s="224" t="n">
        <f aca="false">ROUND((D6281-J6281*10000)/100,0)</f>
        <v>8</v>
      </c>
      <c r="L6281" s="224" t="n">
        <f aca="false">D6281-J6281*10000-K6281*100</f>
        <v>28</v>
      </c>
      <c r="M6281" s="325" t="n">
        <f aca="false">DATE(J6281,K6281,L6281)</f>
        <v>43340</v>
      </c>
      <c r="N6281" s="222" t="n">
        <f aca="false">M6281+E6281</f>
        <v>43340.529537037</v>
      </c>
      <c r="O6281" s="0" t="n">
        <v>95.622</v>
      </c>
      <c r="P6281" s="0" t="n">
        <v>4.725076</v>
      </c>
      <c r="Q6281" s="0" t="s">
        <v>290</v>
      </c>
    </row>
    <row r="6282" customFormat="false" ht="15" hidden="false" customHeight="false" outlineLevel="0" collapsed="false">
      <c r="A6282" s="0" t="s">
        <v>3461</v>
      </c>
      <c r="B6282" s="0" t="s">
        <v>290</v>
      </c>
      <c r="C6282" s="0" t="s">
        <v>325</v>
      </c>
      <c r="D6282" s="0" t="n">
        <v>20180828</v>
      </c>
      <c r="E6282" s="0" t="s">
        <v>3918</v>
      </c>
      <c r="F6282" s="0" t="n">
        <v>10000</v>
      </c>
      <c r="G6282" s="0" t="n">
        <v>96.179</v>
      </c>
      <c r="H6282" s="0" t="n">
        <v>4.650171</v>
      </c>
      <c r="J6282" s="224" t="n">
        <f aca="false">ROUND(D6282/10000,0)</f>
        <v>2018</v>
      </c>
      <c r="K6282" s="224" t="n">
        <f aca="false">ROUND((D6282-J6282*10000)/100,0)</f>
        <v>8</v>
      </c>
      <c r="L6282" s="224" t="n">
        <f aca="false">D6282-J6282*10000-K6282*100</f>
        <v>28</v>
      </c>
      <c r="M6282" s="325" t="n">
        <f aca="false">DATE(J6282,K6282,L6282)</f>
        <v>43340</v>
      </c>
      <c r="N6282" s="222" t="n">
        <f aca="false">M6282+E6282</f>
        <v>43340.602962963</v>
      </c>
      <c r="O6282" s="0" t="n">
        <v>96.179</v>
      </c>
      <c r="P6282" s="0" t="n">
        <v>4.650171</v>
      </c>
      <c r="Q6282" s="0" t="s">
        <v>290</v>
      </c>
    </row>
    <row r="6283" customFormat="false" ht="15" hidden="false" customHeight="false" outlineLevel="0" collapsed="false">
      <c r="A6283" s="0" t="s">
        <v>3461</v>
      </c>
      <c r="B6283" s="0" t="s">
        <v>290</v>
      </c>
      <c r="C6283" s="0" t="s">
        <v>325</v>
      </c>
      <c r="D6283" s="0" t="n">
        <v>20180828</v>
      </c>
      <c r="E6283" s="0" t="s">
        <v>3918</v>
      </c>
      <c r="F6283" s="0" t="n">
        <v>10000</v>
      </c>
      <c r="G6283" s="0" t="n">
        <v>95.679</v>
      </c>
      <c r="H6283" s="0" t="n">
        <v>4.717387</v>
      </c>
      <c r="J6283" s="224" t="n">
        <f aca="false">ROUND(D6283/10000,0)</f>
        <v>2018</v>
      </c>
      <c r="K6283" s="224" t="n">
        <f aca="false">ROUND((D6283-J6283*10000)/100,0)</f>
        <v>8</v>
      </c>
      <c r="L6283" s="224" t="n">
        <f aca="false">D6283-J6283*10000-K6283*100</f>
        <v>28</v>
      </c>
      <c r="M6283" s="325" t="n">
        <f aca="false">DATE(J6283,K6283,L6283)</f>
        <v>43340</v>
      </c>
      <c r="N6283" s="222" t="n">
        <f aca="false">M6283+E6283</f>
        <v>43340.602962963</v>
      </c>
      <c r="O6283" s="0" t="n">
        <v>95.679</v>
      </c>
      <c r="P6283" s="0" t="n">
        <v>4.717387</v>
      </c>
      <c r="Q6283" s="0" t="s">
        <v>290</v>
      </c>
    </row>
    <row r="6284" customFormat="false" ht="15" hidden="false" customHeight="false" outlineLevel="0" collapsed="false">
      <c r="A6284" s="0" t="s">
        <v>3461</v>
      </c>
      <c r="B6284" s="0" t="s">
        <v>290</v>
      </c>
      <c r="C6284" s="0" t="s">
        <v>325</v>
      </c>
      <c r="D6284" s="0" t="n">
        <v>20180828</v>
      </c>
      <c r="E6284" s="0" t="s">
        <v>3919</v>
      </c>
      <c r="F6284" s="0" t="n">
        <v>5000</v>
      </c>
      <c r="G6284" s="0" t="n">
        <v>95.693</v>
      </c>
      <c r="H6284" s="0" t="n">
        <v>4.715499</v>
      </c>
      <c r="J6284" s="224" t="n">
        <f aca="false">ROUND(D6284/10000,0)</f>
        <v>2018</v>
      </c>
      <c r="K6284" s="224" t="n">
        <f aca="false">ROUND((D6284-J6284*10000)/100,0)</f>
        <v>8</v>
      </c>
      <c r="L6284" s="224" t="n">
        <f aca="false">D6284-J6284*10000-K6284*100</f>
        <v>28</v>
      </c>
      <c r="M6284" s="325" t="n">
        <f aca="false">DATE(J6284,K6284,L6284)</f>
        <v>43340</v>
      </c>
      <c r="N6284" s="222" t="n">
        <f aca="false">M6284+E6284</f>
        <v>43340.6071875</v>
      </c>
      <c r="O6284" s="0" t="n">
        <v>95.693</v>
      </c>
      <c r="P6284" s="0" t="n">
        <v>4.715499</v>
      </c>
      <c r="Q6284" s="0" t="s">
        <v>290</v>
      </c>
    </row>
    <row r="6285" customFormat="false" ht="15" hidden="false" customHeight="false" outlineLevel="0" collapsed="false">
      <c r="A6285" s="0" t="s">
        <v>3461</v>
      </c>
      <c r="B6285" s="0" t="s">
        <v>290</v>
      </c>
      <c r="C6285" s="0" t="s">
        <v>325</v>
      </c>
      <c r="D6285" s="0" t="n">
        <v>20180828</v>
      </c>
      <c r="E6285" s="0" t="s">
        <v>3919</v>
      </c>
      <c r="F6285" s="0" t="n">
        <v>5000</v>
      </c>
      <c r="G6285" s="0" t="n">
        <v>95.693</v>
      </c>
      <c r="H6285" s="0" t="n">
        <v>4.715499</v>
      </c>
      <c r="J6285" s="224" t="n">
        <f aca="false">ROUND(D6285/10000,0)</f>
        <v>2018</v>
      </c>
      <c r="K6285" s="224" t="n">
        <f aca="false">ROUND((D6285-J6285*10000)/100,0)</f>
        <v>8</v>
      </c>
      <c r="L6285" s="224" t="n">
        <f aca="false">D6285-J6285*10000-K6285*100</f>
        <v>28</v>
      </c>
      <c r="M6285" s="325" t="n">
        <f aca="false">DATE(J6285,K6285,L6285)</f>
        <v>43340</v>
      </c>
      <c r="N6285" s="222" t="n">
        <f aca="false">M6285+E6285</f>
        <v>43340.6071875</v>
      </c>
      <c r="O6285" s="0" t="n">
        <v>95.693</v>
      </c>
      <c r="P6285" s="0" t="n">
        <v>4.715499</v>
      </c>
      <c r="Q6285" s="0" t="s">
        <v>290</v>
      </c>
    </row>
    <row r="6286" customFormat="false" ht="15" hidden="false" customHeight="false" outlineLevel="0" collapsed="false">
      <c r="A6286" s="0" t="s">
        <v>3461</v>
      </c>
      <c r="B6286" s="0" t="s">
        <v>290</v>
      </c>
      <c r="C6286" s="0" t="s">
        <v>325</v>
      </c>
      <c r="D6286" s="0" t="n">
        <v>20180828</v>
      </c>
      <c r="E6286" s="0" t="s">
        <v>3382</v>
      </c>
      <c r="F6286" s="0" t="n">
        <v>200000</v>
      </c>
      <c r="G6286" s="0" t="n">
        <v>95.578</v>
      </c>
      <c r="H6286" s="0" t="n">
        <v>4.731015</v>
      </c>
      <c r="J6286" s="224" t="n">
        <f aca="false">ROUND(D6286/10000,0)</f>
        <v>2018</v>
      </c>
      <c r="K6286" s="224" t="n">
        <f aca="false">ROUND((D6286-J6286*10000)/100,0)</f>
        <v>8</v>
      </c>
      <c r="L6286" s="224" t="n">
        <f aca="false">D6286-J6286*10000-K6286*100</f>
        <v>28</v>
      </c>
      <c r="M6286" s="325" t="n">
        <f aca="false">DATE(J6286,K6286,L6286)</f>
        <v>43340</v>
      </c>
      <c r="N6286" s="222" t="n">
        <f aca="false">M6286+E6286</f>
        <v>43340.6251388889</v>
      </c>
      <c r="O6286" s="0" t="n">
        <v>95.578</v>
      </c>
      <c r="P6286" s="0" t="n">
        <v>4.731015</v>
      </c>
      <c r="Q6286" s="0" t="s">
        <v>290</v>
      </c>
    </row>
    <row r="6287" customFormat="false" ht="15" hidden="false" customHeight="false" outlineLevel="0" collapsed="false">
      <c r="A6287" s="0" t="s">
        <v>3461</v>
      </c>
      <c r="B6287" s="0" t="s">
        <v>290</v>
      </c>
      <c r="C6287" s="0" t="s">
        <v>325</v>
      </c>
      <c r="D6287" s="0" t="n">
        <v>20180828</v>
      </c>
      <c r="E6287" s="0" t="s">
        <v>3920</v>
      </c>
      <c r="F6287" s="0" t="n">
        <v>90000</v>
      </c>
      <c r="G6287" s="0" t="n">
        <v>95.84</v>
      </c>
      <c r="H6287" s="0" t="n">
        <v>4.695698</v>
      </c>
      <c r="J6287" s="224" t="n">
        <f aca="false">ROUND(D6287/10000,0)</f>
        <v>2018</v>
      </c>
      <c r="K6287" s="224" t="n">
        <f aca="false">ROUND((D6287-J6287*10000)/100,0)</f>
        <v>8</v>
      </c>
      <c r="L6287" s="224" t="n">
        <f aca="false">D6287-J6287*10000-K6287*100</f>
        <v>28</v>
      </c>
      <c r="M6287" s="325" t="n">
        <f aca="false">DATE(J6287,K6287,L6287)</f>
        <v>43340</v>
      </c>
      <c r="N6287" s="222" t="n">
        <f aca="false">M6287+E6287</f>
        <v>43340.6272337963</v>
      </c>
      <c r="O6287" s="0" t="n">
        <v>95.84</v>
      </c>
      <c r="P6287" s="0" t="n">
        <v>4.695698</v>
      </c>
      <c r="Q6287" s="0" t="s">
        <v>290</v>
      </c>
    </row>
    <row r="6288" customFormat="false" ht="15" hidden="false" customHeight="false" outlineLevel="0" collapsed="false">
      <c r="A6288" s="0" t="s">
        <v>3461</v>
      </c>
      <c r="B6288" s="0" t="s">
        <v>290</v>
      </c>
      <c r="C6288" s="0" t="s">
        <v>325</v>
      </c>
      <c r="D6288" s="0" t="n">
        <v>20180828</v>
      </c>
      <c r="E6288" s="0" t="s">
        <v>3921</v>
      </c>
      <c r="F6288" s="0" t="n">
        <v>90000</v>
      </c>
      <c r="G6288" s="0" t="n">
        <v>95.84</v>
      </c>
      <c r="H6288" s="0" t="n">
        <v>4.695698</v>
      </c>
      <c r="J6288" s="224" t="n">
        <f aca="false">ROUND(D6288/10000,0)</f>
        <v>2018</v>
      </c>
      <c r="K6288" s="224" t="n">
        <f aca="false">ROUND((D6288-J6288*10000)/100,0)</f>
        <v>8</v>
      </c>
      <c r="L6288" s="224" t="n">
        <f aca="false">D6288-J6288*10000-K6288*100</f>
        <v>28</v>
      </c>
      <c r="M6288" s="325" t="n">
        <f aca="false">DATE(J6288,K6288,L6288)</f>
        <v>43340</v>
      </c>
      <c r="N6288" s="222" t="n">
        <f aca="false">M6288+E6288</f>
        <v>43340.6272569444</v>
      </c>
      <c r="O6288" s="0" t="n">
        <v>95.84</v>
      </c>
      <c r="P6288" s="0" t="n">
        <v>4.695698</v>
      </c>
      <c r="Q6288" s="0" t="s">
        <v>290</v>
      </c>
    </row>
    <row r="6289" customFormat="false" ht="15" hidden="false" customHeight="false" outlineLevel="0" collapsed="false">
      <c r="A6289" s="0" t="s">
        <v>3461</v>
      </c>
      <c r="B6289" s="0" t="s">
        <v>290</v>
      </c>
      <c r="C6289" s="0" t="s">
        <v>325</v>
      </c>
      <c r="D6289" s="0" t="n">
        <v>20180828</v>
      </c>
      <c r="E6289" s="0" t="s">
        <v>3922</v>
      </c>
      <c r="F6289" s="0" t="n">
        <v>5000000</v>
      </c>
      <c r="G6289" s="0" t="n">
        <v>95.445</v>
      </c>
      <c r="H6289" s="0" t="n">
        <v>4.748987</v>
      </c>
      <c r="J6289" s="224" t="n">
        <f aca="false">ROUND(D6289/10000,0)</f>
        <v>2018</v>
      </c>
      <c r="K6289" s="224" t="n">
        <f aca="false">ROUND((D6289-J6289*10000)/100,0)</f>
        <v>8</v>
      </c>
      <c r="L6289" s="224" t="n">
        <f aca="false">D6289-J6289*10000-K6289*100</f>
        <v>28</v>
      </c>
      <c r="M6289" s="325" t="n">
        <f aca="false">DATE(J6289,K6289,L6289)</f>
        <v>43340</v>
      </c>
      <c r="N6289" s="222" t="n">
        <f aca="false">M6289+E6289</f>
        <v>43340.6545486111</v>
      </c>
      <c r="O6289" s="0" t="n">
        <v>95.445</v>
      </c>
      <c r="P6289" s="0" t="n">
        <v>4.748987</v>
      </c>
      <c r="Q6289" s="0" t="s">
        <v>290</v>
      </c>
    </row>
    <row r="6290" customFormat="false" ht="15" hidden="false" customHeight="false" outlineLevel="0" collapsed="false">
      <c r="A6290" s="0" t="s">
        <v>3461</v>
      </c>
      <c r="B6290" s="0" t="s">
        <v>290</v>
      </c>
      <c r="C6290" s="0" t="s">
        <v>325</v>
      </c>
      <c r="D6290" s="0" t="n">
        <v>20180828</v>
      </c>
      <c r="E6290" s="0" t="s">
        <v>3923</v>
      </c>
      <c r="F6290" s="0" t="n">
        <v>2000</v>
      </c>
      <c r="G6290" s="0" t="n">
        <v>97.563</v>
      </c>
      <c r="H6290" s="0" t="n">
        <v>4.466255</v>
      </c>
      <c r="J6290" s="224" t="n">
        <f aca="false">ROUND(D6290/10000,0)</f>
        <v>2018</v>
      </c>
      <c r="K6290" s="224" t="n">
        <f aca="false">ROUND((D6290-J6290*10000)/100,0)</f>
        <v>8</v>
      </c>
      <c r="L6290" s="224" t="n">
        <f aca="false">D6290-J6290*10000-K6290*100</f>
        <v>28</v>
      </c>
      <c r="M6290" s="325" t="n">
        <f aca="false">DATE(J6290,K6290,L6290)</f>
        <v>43340</v>
      </c>
      <c r="N6290" s="222" t="n">
        <f aca="false">M6290+E6290</f>
        <v>43340.657025463</v>
      </c>
      <c r="O6290" s="0" t="n">
        <v>97.563</v>
      </c>
      <c r="P6290" s="0" t="n">
        <v>4.466255</v>
      </c>
      <c r="Q6290" s="0" t="s">
        <v>290</v>
      </c>
    </row>
    <row r="6291" customFormat="false" ht="15" hidden="false" customHeight="false" outlineLevel="0" collapsed="false">
      <c r="A6291" s="0" t="s">
        <v>3461</v>
      </c>
      <c r="B6291" s="0" t="s">
        <v>290</v>
      </c>
      <c r="C6291" s="0" t="s">
        <v>325</v>
      </c>
      <c r="D6291" s="0" t="n">
        <v>20180828</v>
      </c>
      <c r="E6291" s="0" t="s">
        <v>3923</v>
      </c>
      <c r="F6291" s="0" t="n">
        <v>2000</v>
      </c>
      <c r="G6291" s="0" t="n">
        <v>95.813</v>
      </c>
      <c r="H6291" s="0" t="n">
        <v>4.699332</v>
      </c>
      <c r="J6291" s="224" t="n">
        <f aca="false">ROUND(D6291/10000,0)</f>
        <v>2018</v>
      </c>
      <c r="K6291" s="224" t="n">
        <f aca="false">ROUND((D6291-J6291*10000)/100,0)</f>
        <v>8</v>
      </c>
      <c r="L6291" s="224" t="n">
        <f aca="false">D6291-J6291*10000-K6291*100</f>
        <v>28</v>
      </c>
      <c r="M6291" s="325" t="n">
        <f aca="false">DATE(J6291,K6291,L6291)</f>
        <v>43340</v>
      </c>
      <c r="N6291" s="222" t="n">
        <f aca="false">M6291+E6291</f>
        <v>43340.657025463</v>
      </c>
      <c r="O6291" s="0" t="n">
        <v>95.813</v>
      </c>
      <c r="P6291" s="0" t="n">
        <v>4.699332</v>
      </c>
      <c r="Q6291" s="0" t="s">
        <v>290</v>
      </c>
    </row>
    <row r="6292" customFormat="false" ht="15" hidden="false" customHeight="false" outlineLevel="0" collapsed="false">
      <c r="A6292" s="0" t="s">
        <v>3461</v>
      </c>
      <c r="B6292" s="0" t="s">
        <v>290</v>
      </c>
      <c r="C6292" s="0" t="s">
        <v>325</v>
      </c>
      <c r="D6292" s="0" t="n">
        <v>20180828</v>
      </c>
      <c r="E6292" s="0" t="s">
        <v>3923</v>
      </c>
      <c r="F6292" s="0" t="n">
        <v>2000</v>
      </c>
      <c r="G6292" s="0" t="n">
        <v>95.763</v>
      </c>
      <c r="H6292" s="0" t="n">
        <v>4.706065</v>
      </c>
      <c r="J6292" s="224" t="n">
        <f aca="false">ROUND(D6292/10000,0)</f>
        <v>2018</v>
      </c>
      <c r="K6292" s="224" t="n">
        <f aca="false">ROUND((D6292-J6292*10000)/100,0)</f>
        <v>8</v>
      </c>
      <c r="L6292" s="224" t="n">
        <f aca="false">D6292-J6292*10000-K6292*100</f>
        <v>28</v>
      </c>
      <c r="M6292" s="325" t="n">
        <f aca="false">DATE(J6292,K6292,L6292)</f>
        <v>43340</v>
      </c>
      <c r="N6292" s="222" t="n">
        <f aca="false">M6292+E6292</f>
        <v>43340.657025463</v>
      </c>
      <c r="O6292" s="0" t="n">
        <v>95.763</v>
      </c>
      <c r="P6292" s="0" t="n">
        <v>4.706065</v>
      </c>
      <c r="Q6292" s="0" t="s">
        <v>290</v>
      </c>
    </row>
    <row r="6293" customFormat="false" ht="15" hidden="false" customHeight="false" outlineLevel="0" collapsed="false">
      <c r="A6293" s="0" t="s">
        <v>3461</v>
      </c>
      <c r="B6293" s="0" t="s">
        <v>290</v>
      </c>
      <c r="C6293" s="0" t="s">
        <v>325</v>
      </c>
      <c r="D6293" s="0" t="n">
        <v>20180828</v>
      </c>
      <c r="E6293" s="0" t="s">
        <v>3923</v>
      </c>
      <c r="F6293" s="0" t="n">
        <v>2000</v>
      </c>
      <c r="G6293" s="0" t="n">
        <v>95.763</v>
      </c>
      <c r="H6293" s="0" t="n">
        <v>4.706065</v>
      </c>
      <c r="J6293" s="224" t="n">
        <f aca="false">ROUND(D6293/10000,0)</f>
        <v>2018</v>
      </c>
      <c r="K6293" s="224" t="n">
        <f aca="false">ROUND((D6293-J6293*10000)/100,0)</f>
        <v>8</v>
      </c>
      <c r="L6293" s="224" t="n">
        <f aca="false">D6293-J6293*10000-K6293*100</f>
        <v>28</v>
      </c>
      <c r="M6293" s="325" t="n">
        <f aca="false">DATE(J6293,K6293,L6293)</f>
        <v>43340</v>
      </c>
      <c r="N6293" s="222" t="n">
        <f aca="false">M6293+E6293</f>
        <v>43340.657025463</v>
      </c>
      <c r="O6293" s="0" t="n">
        <v>95.763</v>
      </c>
      <c r="P6293" s="0" t="n">
        <v>4.706065</v>
      </c>
      <c r="Q6293" s="0" t="s">
        <v>290</v>
      </c>
    </row>
    <row r="6294" customFormat="false" ht="15" hidden="false" customHeight="false" outlineLevel="0" collapsed="false">
      <c r="A6294" s="0" t="s">
        <v>3461</v>
      </c>
      <c r="B6294" s="0" t="s">
        <v>290</v>
      </c>
      <c r="C6294" s="0" t="s">
        <v>325</v>
      </c>
      <c r="D6294" s="0" t="n">
        <v>20180828</v>
      </c>
      <c r="E6294" s="0" t="s">
        <v>3924</v>
      </c>
      <c r="F6294" s="0" t="n">
        <v>38000</v>
      </c>
      <c r="G6294" s="0" t="n">
        <v>97.335</v>
      </c>
      <c r="H6294" s="0" t="n">
        <v>4.49634</v>
      </c>
      <c r="J6294" s="224" t="n">
        <f aca="false">ROUND(D6294/10000,0)</f>
        <v>2018</v>
      </c>
      <c r="K6294" s="224" t="n">
        <f aca="false">ROUND((D6294-J6294*10000)/100,0)</f>
        <v>8</v>
      </c>
      <c r="L6294" s="224" t="n">
        <f aca="false">D6294-J6294*10000-K6294*100</f>
        <v>28</v>
      </c>
      <c r="M6294" s="325" t="n">
        <f aca="false">DATE(J6294,K6294,L6294)</f>
        <v>43340</v>
      </c>
      <c r="N6294" s="222" t="n">
        <f aca="false">M6294+E6294</f>
        <v>43340.6644560185</v>
      </c>
      <c r="O6294" s="0" t="n">
        <v>97.335</v>
      </c>
      <c r="P6294" s="0" t="n">
        <v>4.49634</v>
      </c>
      <c r="Q6294" s="0" t="s">
        <v>290</v>
      </c>
    </row>
    <row r="6295" customFormat="false" ht="15" hidden="false" customHeight="false" outlineLevel="0" collapsed="false">
      <c r="A6295" s="0" t="s">
        <v>3461</v>
      </c>
      <c r="B6295" s="0" t="s">
        <v>290</v>
      </c>
      <c r="C6295" s="0" t="s">
        <v>325</v>
      </c>
      <c r="D6295" s="0" t="n">
        <v>20180828</v>
      </c>
      <c r="E6295" s="0" t="s">
        <v>3924</v>
      </c>
      <c r="F6295" s="0" t="n">
        <v>38000</v>
      </c>
      <c r="G6295" s="0" t="n">
        <v>95.735</v>
      </c>
      <c r="H6295" s="0" t="n">
        <v>4.709838</v>
      </c>
      <c r="J6295" s="224" t="n">
        <f aca="false">ROUND(D6295/10000,0)</f>
        <v>2018</v>
      </c>
      <c r="K6295" s="224" t="n">
        <f aca="false">ROUND((D6295-J6295*10000)/100,0)</f>
        <v>8</v>
      </c>
      <c r="L6295" s="224" t="n">
        <f aca="false">D6295-J6295*10000-K6295*100</f>
        <v>28</v>
      </c>
      <c r="M6295" s="325" t="n">
        <f aca="false">DATE(J6295,K6295,L6295)</f>
        <v>43340</v>
      </c>
      <c r="N6295" s="222" t="n">
        <f aca="false">M6295+E6295</f>
        <v>43340.6644560185</v>
      </c>
      <c r="O6295" s="0" t="n">
        <v>95.735</v>
      </c>
      <c r="P6295" s="0" t="n">
        <v>4.709838</v>
      </c>
      <c r="Q6295" s="0" t="s">
        <v>290</v>
      </c>
    </row>
    <row r="6296" customFormat="false" ht="15" hidden="false" customHeight="false" outlineLevel="0" collapsed="false">
      <c r="A6296" s="0" t="s">
        <v>3461</v>
      </c>
      <c r="B6296" s="0" t="s">
        <v>290</v>
      </c>
      <c r="C6296" s="0" t="s">
        <v>325</v>
      </c>
      <c r="D6296" s="0" t="n">
        <v>20180829</v>
      </c>
      <c r="E6296" s="0" t="s">
        <v>3925</v>
      </c>
      <c r="F6296" s="0" t="n">
        <v>10000</v>
      </c>
      <c r="G6296" s="0" t="n">
        <v>95.711</v>
      </c>
      <c r="H6296" s="0" t="n">
        <v>4.713221</v>
      </c>
      <c r="J6296" s="224" t="n">
        <f aca="false">ROUND(D6296/10000,0)</f>
        <v>2018</v>
      </c>
      <c r="K6296" s="224" t="n">
        <f aca="false">ROUND((D6296-J6296*10000)/100,0)</f>
        <v>8</v>
      </c>
      <c r="L6296" s="224" t="n">
        <f aca="false">D6296-J6296*10000-K6296*100</f>
        <v>29</v>
      </c>
      <c r="M6296" s="325" t="n">
        <f aca="false">DATE(J6296,K6296,L6296)</f>
        <v>43341</v>
      </c>
      <c r="N6296" s="222" t="n">
        <f aca="false">M6296+E6296</f>
        <v>43341.4119907407</v>
      </c>
      <c r="O6296" s="0" t="n">
        <v>95.711</v>
      </c>
      <c r="P6296" s="0" t="n">
        <v>4.713221</v>
      </c>
      <c r="Q6296" s="0" t="s">
        <v>290</v>
      </c>
    </row>
    <row r="6297" customFormat="false" ht="15" hidden="false" customHeight="false" outlineLevel="0" collapsed="false">
      <c r="A6297" s="0" t="s">
        <v>3461</v>
      </c>
      <c r="B6297" s="0" t="s">
        <v>290</v>
      </c>
      <c r="C6297" s="0" t="s">
        <v>325</v>
      </c>
      <c r="D6297" s="0" t="n">
        <v>20180829</v>
      </c>
      <c r="E6297" s="0" t="s">
        <v>3925</v>
      </c>
      <c r="F6297" s="0" t="n">
        <v>10000</v>
      </c>
      <c r="G6297" s="0" t="n">
        <v>95.711</v>
      </c>
      <c r="H6297" s="0" t="n">
        <v>4.713221</v>
      </c>
      <c r="J6297" s="224" t="n">
        <f aca="false">ROUND(D6297/10000,0)</f>
        <v>2018</v>
      </c>
      <c r="K6297" s="224" t="n">
        <f aca="false">ROUND((D6297-J6297*10000)/100,0)</f>
        <v>8</v>
      </c>
      <c r="L6297" s="224" t="n">
        <f aca="false">D6297-J6297*10000-K6297*100</f>
        <v>29</v>
      </c>
      <c r="M6297" s="325" t="n">
        <f aca="false">DATE(J6297,K6297,L6297)</f>
        <v>43341</v>
      </c>
      <c r="N6297" s="222" t="n">
        <f aca="false">M6297+E6297</f>
        <v>43341.4119907407</v>
      </c>
      <c r="O6297" s="0" t="n">
        <v>95.711</v>
      </c>
      <c r="P6297" s="0" t="n">
        <v>4.713221</v>
      </c>
      <c r="Q6297" s="0" t="s">
        <v>290</v>
      </c>
    </row>
    <row r="6298" customFormat="false" ht="15" hidden="false" customHeight="false" outlineLevel="0" collapsed="false">
      <c r="A6298" s="0" t="s">
        <v>3461</v>
      </c>
      <c r="B6298" s="0" t="s">
        <v>290</v>
      </c>
      <c r="C6298" s="0" t="s">
        <v>325</v>
      </c>
      <c r="D6298" s="0" t="n">
        <v>20180829</v>
      </c>
      <c r="E6298" s="0" t="s">
        <v>3926</v>
      </c>
      <c r="F6298" s="0" t="n">
        <v>25000</v>
      </c>
      <c r="G6298" s="0" t="n">
        <v>96.277</v>
      </c>
      <c r="H6298" s="0" t="n">
        <v>4.637175</v>
      </c>
      <c r="J6298" s="224" t="n">
        <f aca="false">ROUND(D6298/10000,0)</f>
        <v>2018</v>
      </c>
      <c r="K6298" s="224" t="n">
        <f aca="false">ROUND((D6298-J6298*10000)/100,0)</f>
        <v>8</v>
      </c>
      <c r="L6298" s="224" t="n">
        <f aca="false">D6298-J6298*10000-K6298*100</f>
        <v>29</v>
      </c>
      <c r="M6298" s="325" t="n">
        <f aca="false">DATE(J6298,K6298,L6298)</f>
        <v>43341</v>
      </c>
      <c r="N6298" s="222" t="n">
        <f aca="false">M6298+E6298</f>
        <v>43341.4204398148</v>
      </c>
      <c r="O6298" s="0" t="n">
        <v>96.277</v>
      </c>
      <c r="P6298" s="0" t="n">
        <v>4.637175</v>
      </c>
      <c r="Q6298" s="0" t="s">
        <v>290</v>
      </c>
    </row>
    <row r="6299" customFormat="false" ht="15" hidden="false" customHeight="false" outlineLevel="0" collapsed="false">
      <c r="A6299" s="0" t="s">
        <v>3461</v>
      </c>
      <c r="B6299" s="0" t="s">
        <v>290</v>
      </c>
      <c r="C6299" s="0" t="s">
        <v>325</v>
      </c>
      <c r="D6299" s="0" t="n">
        <v>20180829</v>
      </c>
      <c r="E6299" s="0" t="s">
        <v>1204</v>
      </c>
      <c r="F6299" s="0" t="n">
        <v>4243000</v>
      </c>
      <c r="G6299" s="0" t="n">
        <v>95.417</v>
      </c>
      <c r="H6299" s="0" t="n">
        <v>4.752933</v>
      </c>
      <c r="J6299" s="224" t="n">
        <f aca="false">ROUND(D6299/10000,0)</f>
        <v>2018</v>
      </c>
      <c r="K6299" s="224" t="n">
        <f aca="false">ROUND((D6299-J6299*10000)/100,0)</f>
        <v>8</v>
      </c>
      <c r="L6299" s="224" t="n">
        <f aca="false">D6299-J6299*10000-K6299*100</f>
        <v>29</v>
      </c>
      <c r="M6299" s="325" t="n">
        <f aca="false">DATE(J6299,K6299,L6299)</f>
        <v>43341</v>
      </c>
      <c r="N6299" s="222" t="n">
        <f aca="false">M6299+E6299</f>
        <v>43341.4335648148</v>
      </c>
      <c r="O6299" s="0" t="n">
        <v>95.417</v>
      </c>
      <c r="P6299" s="0" t="n">
        <v>4.752933</v>
      </c>
      <c r="Q6299" s="0" t="s">
        <v>290</v>
      </c>
    </row>
    <row r="6300" customFormat="false" ht="15" hidden="false" customHeight="false" outlineLevel="0" collapsed="false">
      <c r="A6300" s="0" t="s">
        <v>3461</v>
      </c>
      <c r="B6300" s="0" t="s">
        <v>290</v>
      </c>
      <c r="C6300" s="0" t="s">
        <v>325</v>
      </c>
      <c r="D6300" s="0" t="n">
        <v>20180829</v>
      </c>
      <c r="E6300" s="0" t="s">
        <v>3927</v>
      </c>
      <c r="F6300" s="0" t="n">
        <v>5000</v>
      </c>
      <c r="G6300" s="0" t="n">
        <v>95.151</v>
      </c>
      <c r="H6300" s="0" t="n">
        <v>4.788987</v>
      </c>
      <c r="J6300" s="224" t="n">
        <f aca="false">ROUND(D6300/10000,0)</f>
        <v>2018</v>
      </c>
      <c r="K6300" s="224" t="n">
        <f aca="false">ROUND((D6300-J6300*10000)/100,0)</f>
        <v>8</v>
      </c>
      <c r="L6300" s="224" t="n">
        <f aca="false">D6300-J6300*10000-K6300*100</f>
        <v>29</v>
      </c>
      <c r="M6300" s="325" t="n">
        <f aca="false">DATE(J6300,K6300,L6300)</f>
        <v>43341</v>
      </c>
      <c r="N6300" s="222" t="n">
        <f aca="false">M6300+E6300</f>
        <v>43341.4474074074</v>
      </c>
      <c r="O6300" s="0" t="n">
        <v>95.151</v>
      </c>
      <c r="P6300" s="0" t="n">
        <v>4.788987</v>
      </c>
      <c r="Q6300" s="0" t="s">
        <v>290</v>
      </c>
    </row>
    <row r="6301" customFormat="false" ht="15" hidden="false" customHeight="false" outlineLevel="0" collapsed="false">
      <c r="A6301" s="0" t="s">
        <v>3461</v>
      </c>
      <c r="B6301" s="0" t="s">
        <v>290</v>
      </c>
      <c r="C6301" s="0" t="s">
        <v>325</v>
      </c>
      <c r="D6301" s="0" t="n">
        <v>20180829</v>
      </c>
      <c r="E6301" s="0" t="s">
        <v>490</v>
      </c>
      <c r="F6301" s="0" t="n">
        <v>5000</v>
      </c>
      <c r="G6301" s="0" t="n">
        <v>95.225</v>
      </c>
      <c r="H6301" s="0" t="n">
        <v>4.778945</v>
      </c>
      <c r="J6301" s="224" t="n">
        <f aca="false">ROUND(D6301/10000,0)</f>
        <v>2018</v>
      </c>
      <c r="K6301" s="224" t="n">
        <f aca="false">ROUND((D6301-J6301*10000)/100,0)</f>
        <v>8</v>
      </c>
      <c r="L6301" s="224" t="n">
        <f aca="false">D6301-J6301*10000-K6301*100</f>
        <v>29</v>
      </c>
      <c r="M6301" s="325" t="n">
        <f aca="false">DATE(J6301,K6301,L6301)</f>
        <v>43341</v>
      </c>
      <c r="N6301" s="222" t="n">
        <f aca="false">M6301+E6301</f>
        <v>43341.4474421296</v>
      </c>
      <c r="O6301" s="0" t="n">
        <v>95.225</v>
      </c>
      <c r="P6301" s="0" t="n">
        <v>4.778945</v>
      </c>
      <c r="Q6301" s="0" t="s">
        <v>290</v>
      </c>
    </row>
    <row r="6302" customFormat="false" ht="15" hidden="false" customHeight="false" outlineLevel="0" collapsed="false">
      <c r="A6302" s="0" t="s">
        <v>3461</v>
      </c>
      <c r="B6302" s="0" t="s">
        <v>290</v>
      </c>
      <c r="C6302" s="0" t="s">
        <v>325</v>
      </c>
      <c r="D6302" s="0" t="n">
        <v>20180829</v>
      </c>
      <c r="E6302" s="0" t="s">
        <v>3928</v>
      </c>
      <c r="F6302" s="0" t="n">
        <v>5000000</v>
      </c>
      <c r="G6302" s="0" t="n">
        <v>95.624</v>
      </c>
      <c r="H6302" s="0" t="n">
        <v>4.724957</v>
      </c>
      <c r="J6302" s="224" t="n">
        <f aca="false">ROUND(D6302/10000,0)</f>
        <v>2018</v>
      </c>
      <c r="K6302" s="224" t="n">
        <f aca="false">ROUND((D6302-J6302*10000)/100,0)</f>
        <v>8</v>
      </c>
      <c r="L6302" s="224" t="n">
        <f aca="false">D6302-J6302*10000-K6302*100</f>
        <v>29</v>
      </c>
      <c r="M6302" s="325" t="n">
        <f aca="false">DATE(J6302,K6302,L6302)</f>
        <v>43341</v>
      </c>
      <c r="N6302" s="222" t="n">
        <f aca="false">M6302+E6302</f>
        <v>43341.4802662037</v>
      </c>
      <c r="O6302" s="0" t="n">
        <v>95.624</v>
      </c>
      <c r="P6302" s="0" t="n">
        <v>4.724957</v>
      </c>
      <c r="Q6302" s="0" t="s">
        <v>290</v>
      </c>
    </row>
    <row r="6303" customFormat="false" ht="15" hidden="false" customHeight="false" outlineLevel="0" collapsed="false">
      <c r="A6303" s="0" t="s">
        <v>3461</v>
      </c>
      <c r="B6303" s="0" t="s">
        <v>290</v>
      </c>
      <c r="C6303" s="0" t="s">
        <v>325</v>
      </c>
      <c r="D6303" s="0" t="n">
        <v>20180829</v>
      </c>
      <c r="E6303" s="0" t="s">
        <v>3929</v>
      </c>
      <c r="F6303" s="0" t="n">
        <v>12000</v>
      </c>
      <c r="G6303" s="0" t="n">
        <v>95.626</v>
      </c>
      <c r="H6303" s="0" t="n">
        <v>4.724688</v>
      </c>
      <c r="J6303" s="224" t="n">
        <f aca="false">ROUND(D6303/10000,0)</f>
        <v>2018</v>
      </c>
      <c r="K6303" s="224" t="n">
        <f aca="false">ROUND((D6303-J6303*10000)/100,0)</f>
        <v>8</v>
      </c>
      <c r="L6303" s="224" t="n">
        <f aca="false">D6303-J6303*10000-K6303*100</f>
        <v>29</v>
      </c>
      <c r="M6303" s="325" t="n">
        <f aca="false">DATE(J6303,K6303,L6303)</f>
        <v>43341</v>
      </c>
      <c r="N6303" s="222" t="n">
        <f aca="false">M6303+E6303</f>
        <v>43341.5135185185</v>
      </c>
      <c r="O6303" s="0" t="n">
        <v>95.626</v>
      </c>
      <c r="P6303" s="0" t="n">
        <v>4.724688</v>
      </c>
      <c r="Q6303" s="0" t="s">
        <v>290</v>
      </c>
    </row>
    <row r="6304" customFormat="false" ht="15" hidden="false" customHeight="false" outlineLevel="0" collapsed="false">
      <c r="A6304" s="0" t="s">
        <v>3461</v>
      </c>
      <c r="B6304" s="0" t="s">
        <v>290</v>
      </c>
      <c r="C6304" s="0" t="s">
        <v>325</v>
      </c>
      <c r="D6304" s="0" t="n">
        <v>20180829</v>
      </c>
      <c r="E6304" s="0" t="s">
        <v>3929</v>
      </c>
      <c r="F6304" s="0" t="n">
        <v>12000</v>
      </c>
      <c r="G6304" s="0" t="n">
        <v>95.626</v>
      </c>
      <c r="H6304" s="0" t="n">
        <v>4.724688</v>
      </c>
      <c r="J6304" s="224" t="n">
        <f aca="false">ROUND(D6304/10000,0)</f>
        <v>2018</v>
      </c>
      <c r="K6304" s="224" t="n">
        <f aca="false">ROUND((D6304-J6304*10000)/100,0)</f>
        <v>8</v>
      </c>
      <c r="L6304" s="224" t="n">
        <f aca="false">D6304-J6304*10000-K6304*100</f>
        <v>29</v>
      </c>
      <c r="M6304" s="325" t="n">
        <f aca="false">DATE(J6304,K6304,L6304)</f>
        <v>43341</v>
      </c>
      <c r="N6304" s="222" t="n">
        <f aca="false">M6304+E6304</f>
        <v>43341.5135185185</v>
      </c>
      <c r="O6304" s="0" t="n">
        <v>95.626</v>
      </c>
      <c r="P6304" s="0" t="n">
        <v>4.724688</v>
      </c>
      <c r="Q6304" s="0" t="s">
        <v>290</v>
      </c>
    </row>
    <row r="6305" customFormat="false" ht="15" hidden="false" customHeight="false" outlineLevel="0" collapsed="false">
      <c r="A6305" s="0" t="s">
        <v>3461</v>
      </c>
      <c r="B6305" s="0" t="s">
        <v>290</v>
      </c>
      <c r="C6305" s="0" t="s">
        <v>325</v>
      </c>
      <c r="D6305" s="0" t="n">
        <v>20180829</v>
      </c>
      <c r="E6305" s="0" t="s">
        <v>3930</v>
      </c>
      <c r="F6305" s="0" t="n">
        <v>15000</v>
      </c>
      <c r="G6305" s="0" t="n">
        <v>95.712</v>
      </c>
      <c r="H6305" s="0" t="n">
        <v>4.713086</v>
      </c>
      <c r="J6305" s="224" t="n">
        <f aca="false">ROUND(D6305/10000,0)</f>
        <v>2018</v>
      </c>
      <c r="K6305" s="224" t="n">
        <f aca="false">ROUND((D6305-J6305*10000)/100,0)</f>
        <v>8</v>
      </c>
      <c r="L6305" s="224" t="n">
        <f aca="false">D6305-J6305*10000-K6305*100</f>
        <v>29</v>
      </c>
      <c r="M6305" s="325" t="n">
        <f aca="false">DATE(J6305,K6305,L6305)</f>
        <v>43341</v>
      </c>
      <c r="N6305" s="222" t="n">
        <f aca="false">M6305+E6305</f>
        <v>43341.5160300926</v>
      </c>
      <c r="O6305" s="0" t="n">
        <v>95.712</v>
      </c>
      <c r="P6305" s="0" t="n">
        <v>4.713086</v>
      </c>
      <c r="Q6305" s="0" t="s">
        <v>290</v>
      </c>
    </row>
    <row r="6306" customFormat="false" ht="15" hidden="false" customHeight="false" outlineLevel="0" collapsed="false">
      <c r="A6306" s="0" t="s">
        <v>3461</v>
      </c>
      <c r="B6306" s="0" t="s">
        <v>290</v>
      </c>
      <c r="C6306" s="0" t="s">
        <v>325</v>
      </c>
      <c r="D6306" s="0" t="n">
        <v>20180829</v>
      </c>
      <c r="E6306" s="0" t="s">
        <v>3931</v>
      </c>
      <c r="F6306" s="0" t="n">
        <v>15000</v>
      </c>
      <c r="G6306" s="0" t="n">
        <v>95.612</v>
      </c>
      <c r="H6306" s="0" t="n">
        <v>4.726577</v>
      </c>
      <c r="J6306" s="224" t="n">
        <f aca="false">ROUND(D6306/10000,0)</f>
        <v>2018</v>
      </c>
      <c r="K6306" s="224" t="n">
        <f aca="false">ROUND((D6306-J6306*10000)/100,0)</f>
        <v>8</v>
      </c>
      <c r="L6306" s="224" t="n">
        <f aca="false">D6306-J6306*10000-K6306*100</f>
        <v>29</v>
      </c>
      <c r="M6306" s="325" t="n">
        <f aca="false">DATE(J6306,K6306,L6306)</f>
        <v>43341</v>
      </c>
      <c r="N6306" s="222" t="n">
        <f aca="false">M6306+E6306</f>
        <v>43341.5160416667</v>
      </c>
      <c r="O6306" s="0" t="n">
        <v>95.612</v>
      </c>
      <c r="P6306" s="0" t="n">
        <v>4.726577</v>
      </c>
      <c r="Q6306" s="0" t="s">
        <v>290</v>
      </c>
    </row>
    <row r="6307" customFormat="false" ht="15" hidden="false" customHeight="false" outlineLevel="0" collapsed="false">
      <c r="A6307" s="0" t="s">
        <v>3461</v>
      </c>
      <c r="B6307" s="0" t="s">
        <v>290</v>
      </c>
      <c r="C6307" s="0" t="s">
        <v>325</v>
      </c>
      <c r="D6307" s="0" t="n">
        <v>20180829</v>
      </c>
      <c r="E6307" s="0" t="s">
        <v>3932</v>
      </c>
      <c r="F6307" s="0" t="n">
        <v>25000</v>
      </c>
      <c r="G6307" s="0" t="n">
        <v>96.91</v>
      </c>
      <c r="H6307" s="0" t="n">
        <v>4.552752</v>
      </c>
      <c r="J6307" s="224" t="n">
        <f aca="false">ROUND(D6307/10000,0)</f>
        <v>2018</v>
      </c>
      <c r="K6307" s="224" t="n">
        <f aca="false">ROUND((D6307-J6307*10000)/100,0)</f>
        <v>8</v>
      </c>
      <c r="L6307" s="224" t="n">
        <f aca="false">D6307-J6307*10000-K6307*100</f>
        <v>29</v>
      </c>
      <c r="M6307" s="325" t="n">
        <f aca="false">DATE(J6307,K6307,L6307)</f>
        <v>43341</v>
      </c>
      <c r="N6307" s="222" t="n">
        <f aca="false">M6307+E6307</f>
        <v>43341.5399884259</v>
      </c>
      <c r="O6307" s="0" t="n">
        <v>96.91</v>
      </c>
      <c r="P6307" s="0" t="n">
        <v>4.552752</v>
      </c>
      <c r="Q6307" s="0" t="s">
        <v>290</v>
      </c>
    </row>
    <row r="6308" customFormat="false" ht="15" hidden="false" customHeight="false" outlineLevel="0" collapsed="false">
      <c r="A6308" s="0" t="s">
        <v>3461</v>
      </c>
      <c r="B6308" s="0" t="s">
        <v>290</v>
      </c>
      <c r="C6308" s="0" t="s">
        <v>325</v>
      </c>
      <c r="D6308" s="0" t="n">
        <v>20180829</v>
      </c>
      <c r="E6308" s="0" t="s">
        <v>3933</v>
      </c>
      <c r="F6308" s="0" t="n">
        <v>5000</v>
      </c>
      <c r="G6308" s="0" t="n">
        <v>97.279</v>
      </c>
      <c r="H6308" s="0" t="n">
        <v>4.50384</v>
      </c>
      <c r="J6308" s="224" t="n">
        <f aca="false">ROUND(D6308/10000,0)</f>
        <v>2018</v>
      </c>
      <c r="K6308" s="224" t="n">
        <f aca="false">ROUND((D6308-J6308*10000)/100,0)</f>
        <v>8</v>
      </c>
      <c r="L6308" s="224" t="n">
        <f aca="false">D6308-J6308*10000-K6308*100</f>
        <v>29</v>
      </c>
      <c r="M6308" s="325" t="n">
        <f aca="false">DATE(J6308,K6308,L6308)</f>
        <v>43341</v>
      </c>
      <c r="N6308" s="222" t="n">
        <f aca="false">M6308+E6308</f>
        <v>43341.5505439815</v>
      </c>
      <c r="O6308" s="0" t="n">
        <v>97.279</v>
      </c>
      <c r="P6308" s="0" t="n">
        <v>4.50384</v>
      </c>
      <c r="Q6308" s="0" t="s">
        <v>290</v>
      </c>
    </row>
    <row r="6309" customFormat="false" ht="15" hidden="false" customHeight="false" outlineLevel="0" collapsed="false">
      <c r="A6309" s="0" t="s">
        <v>3461</v>
      </c>
      <c r="B6309" s="0" t="s">
        <v>290</v>
      </c>
      <c r="C6309" s="0" t="s">
        <v>325</v>
      </c>
      <c r="D6309" s="0" t="n">
        <v>20180829</v>
      </c>
      <c r="E6309" s="0" t="s">
        <v>3934</v>
      </c>
      <c r="F6309" s="0" t="n">
        <v>250000</v>
      </c>
      <c r="G6309" s="0" t="n">
        <v>95.72</v>
      </c>
      <c r="H6309" s="0" t="n">
        <v>4.712008</v>
      </c>
      <c r="J6309" s="224" t="n">
        <f aca="false">ROUND(D6309/10000,0)</f>
        <v>2018</v>
      </c>
      <c r="K6309" s="224" t="n">
        <f aca="false">ROUND((D6309-J6309*10000)/100,0)</f>
        <v>8</v>
      </c>
      <c r="L6309" s="224" t="n">
        <f aca="false">D6309-J6309*10000-K6309*100</f>
        <v>29</v>
      </c>
      <c r="M6309" s="325" t="n">
        <f aca="false">DATE(J6309,K6309,L6309)</f>
        <v>43341</v>
      </c>
      <c r="N6309" s="222" t="n">
        <f aca="false">M6309+E6309</f>
        <v>43341.5546990741</v>
      </c>
      <c r="O6309" s="0" t="n">
        <v>95.72</v>
      </c>
      <c r="P6309" s="0" t="n">
        <v>4.712008</v>
      </c>
      <c r="Q6309" s="0" t="s">
        <v>290</v>
      </c>
    </row>
    <row r="6310" customFormat="false" ht="15" hidden="false" customHeight="false" outlineLevel="0" collapsed="false">
      <c r="A6310" s="0" t="s">
        <v>3461</v>
      </c>
      <c r="B6310" s="0" t="s">
        <v>290</v>
      </c>
      <c r="C6310" s="0" t="s">
        <v>325</v>
      </c>
      <c r="D6310" s="0" t="n">
        <v>20180829</v>
      </c>
      <c r="E6310" s="0" t="s">
        <v>3934</v>
      </c>
      <c r="F6310" s="0" t="n">
        <v>250000</v>
      </c>
      <c r="G6310" s="0" t="n">
        <v>95.72</v>
      </c>
      <c r="H6310" s="0" t="n">
        <v>4.712008</v>
      </c>
      <c r="J6310" s="224" t="n">
        <f aca="false">ROUND(D6310/10000,0)</f>
        <v>2018</v>
      </c>
      <c r="K6310" s="224" t="n">
        <f aca="false">ROUND((D6310-J6310*10000)/100,0)</f>
        <v>8</v>
      </c>
      <c r="L6310" s="224" t="n">
        <f aca="false">D6310-J6310*10000-K6310*100</f>
        <v>29</v>
      </c>
      <c r="M6310" s="325" t="n">
        <f aca="false">DATE(J6310,K6310,L6310)</f>
        <v>43341</v>
      </c>
      <c r="N6310" s="222" t="n">
        <f aca="false">M6310+E6310</f>
        <v>43341.5546990741</v>
      </c>
      <c r="O6310" s="0" t="n">
        <v>95.72</v>
      </c>
      <c r="P6310" s="0" t="n">
        <v>4.712008</v>
      </c>
      <c r="Q6310" s="0" t="s">
        <v>290</v>
      </c>
    </row>
    <row r="6311" customFormat="false" ht="15" hidden="false" customHeight="false" outlineLevel="0" collapsed="false">
      <c r="A6311" s="0" t="s">
        <v>3461</v>
      </c>
      <c r="B6311" s="0" t="s">
        <v>290</v>
      </c>
      <c r="C6311" s="0" t="s">
        <v>325</v>
      </c>
      <c r="D6311" s="0" t="n">
        <v>20180829</v>
      </c>
      <c r="E6311" s="0" t="s">
        <v>3935</v>
      </c>
      <c r="F6311" s="0" t="s">
        <v>575</v>
      </c>
      <c r="G6311" s="0" t="n">
        <v>95.631</v>
      </c>
      <c r="H6311" s="0" t="n">
        <v>4.724013</v>
      </c>
      <c r="J6311" s="224" t="n">
        <f aca="false">ROUND(D6311/10000,0)</f>
        <v>2018</v>
      </c>
      <c r="K6311" s="224" t="n">
        <f aca="false">ROUND((D6311-J6311*10000)/100,0)</f>
        <v>8</v>
      </c>
      <c r="L6311" s="224" t="n">
        <f aca="false">D6311-J6311*10000-K6311*100</f>
        <v>29</v>
      </c>
      <c r="M6311" s="325" t="n">
        <f aca="false">DATE(J6311,K6311,L6311)</f>
        <v>43341</v>
      </c>
      <c r="N6311" s="222" t="n">
        <f aca="false">M6311+E6311</f>
        <v>43341.568912037</v>
      </c>
      <c r="O6311" s="0" t="n">
        <v>95.631</v>
      </c>
      <c r="P6311" s="0" t="n">
        <v>4.724013</v>
      </c>
      <c r="Q6311" s="0" t="s">
        <v>290</v>
      </c>
    </row>
    <row r="6312" customFormat="false" ht="15" hidden="false" customHeight="false" outlineLevel="0" collapsed="false">
      <c r="A6312" s="0" t="s">
        <v>3461</v>
      </c>
      <c r="B6312" s="0" t="s">
        <v>290</v>
      </c>
      <c r="C6312" s="0" t="s">
        <v>325</v>
      </c>
      <c r="D6312" s="0" t="n">
        <v>20180829</v>
      </c>
      <c r="E6312" s="0" t="s">
        <v>3936</v>
      </c>
      <c r="F6312" s="0" t="n">
        <v>25000</v>
      </c>
      <c r="G6312" s="0" t="n">
        <v>95.656</v>
      </c>
      <c r="H6312" s="0" t="n">
        <v>4.720639</v>
      </c>
      <c r="J6312" s="224" t="n">
        <f aca="false">ROUND(D6312/10000,0)</f>
        <v>2018</v>
      </c>
      <c r="K6312" s="224" t="n">
        <f aca="false">ROUND((D6312-J6312*10000)/100,0)</f>
        <v>8</v>
      </c>
      <c r="L6312" s="224" t="n">
        <f aca="false">D6312-J6312*10000-K6312*100</f>
        <v>29</v>
      </c>
      <c r="M6312" s="325" t="n">
        <f aca="false">DATE(J6312,K6312,L6312)</f>
        <v>43341</v>
      </c>
      <c r="N6312" s="222" t="n">
        <f aca="false">M6312+E6312</f>
        <v>43341.5799537037</v>
      </c>
      <c r="O6312" s="0" t="n">
        <v>95.656</v>
      </c>
      <c r="P6312" s="0" t="n">
        <v>4.720639</v>
      </c>
      <c r="Q6312" s="0" t="s">
        <v>290</v>
      </c>
    </row>
    <row r="6313" customFormat="false" ht="15" hidden="false" customHeight="false" outlineLevel="0" collapsed="false">
      <c r="A6313" s="0" t="s">
        <v>3461</v>
      </c>
      <c r="B6313" s="0" t="s">
        <v>290</v>
      </c>
      <c r="C6313" s="0" t="s">
        <v>325</v>
      </c>
      <c r="D6313" s="0" t="n">
        <v>20180829</v>
      </c>
      <c r="E6313" s="0" t="s">
        <v>3937</v>
      </c>
      <c r="F6313" s="0" t="n">
        <v>25000</v>
      </c>
      <c r="G6313" s="0" t="n">
        <v>97.156</v>
      </c>
      <c r="H6313" s="0" t="n">
        <v>4.52012</v>
      </c>
      <c r="J6313" s="224" t="n">
        <f aca="false">ROUND(D6313/10000,0)</f>
        <v>2018</v>
      </c>
      <c r="K6313" s="224" t="n">
        <f aca="false">ROUND((D6313-J6313*10000)/100,0)</f>
        <v>8</v>
      </c>
      <c r="L6313" s="224" t="n">
        <f aca="false">D6313-J6313*10000-K6313*100</f>
        <v>29</v>
      </c>
      <c r="M6313" s="325" t="n">
        <f aca="false">DATE(J6313,K6313,L6313)</f>
        <v>43341</v>
      </c>
      <c r="N6313" s="222" t="n">
        <f aca="false">M6313+E6313</f>
        <v>43341.5803009259</v>
      </c>
      <c r="O6313" s="0" t="n">
        <v>97.156</v>
      </c>
      <c r="P6313" s="0" t="n">
        <v>4.52012</v>
      </c>
      <c r="Q6313" s="0" t="s">
        <v>290</v>
      </c>
    </row>
    <row r="6314" customFormat="false" ht="15" hidden="false" customHeight="false" outlineLevel="0" collapsed="false">
      <c r="A6314" s="0" t="s">
        <v>3461</v>
      </c>
      <c r="B6314" s="0" t="s">
        <v>290</v>
      </c>
      <c r="C6314" s="0" t="s">
        <v>325</v>
      </c>
      <c r="D6314" s="0" t="n">
        <v>20180829</v>
      </c>
      <c r="E6314" s="0" t="s">
        <v>3938</v>
      </c>
      <c r="F6314" s="0" t="n">
        <v>12000</v>
      </c>
      <c r="G6314" s="0" t="n">
        <v>95.5814</v>
      </c>
      <c r="H6314" s="0" t="n">
        <v>4.730709</v>
      </c>
      <c r="J6314" s="224" t="n">
        <f aca="false">ROUND(D6314/10000,0)</f>
        <v>2018</v>
      </c>
      <c r="K6314" s="224" t="n">
        <f aca="false">ROUND((D6314-J6314*10000)/100,0)</f>
        <v>8</v>
      </c>
      <c r="L6314" s="224" t="n">
        <f aca="false">D6314-J6314*10000-K6314*100</f>
        <v>29</v>
      </c>
      <c r="M6314" s="325" t="n">
        <f aca="false">DATE(J6314,K6314,L6314)</f>
        <v>43341</v>
      </c>
      <c r="N6314" s="222" t="n">
        <f aca="false">M6314+E6314</f>
        <v>43341.5814236111</v>
      </c>
      <c r="O6314" s="0" t="n">
        <v>95.5814</v>
      </c>
      <c r="P6314" s="0" t="n">
        <v>4.730709</v>
      </c>
      <c r="Q6314" s="0" t="s">
        <v>290</v>
      </c>
    </row>
    <row r="6315" customFormat="false" ht="15" hidden="false" customHeight="false" outlineLevel="0" collapsed="false">
      <c r="A6315" s="0" t="s">
        <v>3461</v>
      </c>
      <c r="B6315" s="0" t="s">
        <v>290</v>
      </c>
      <c r="C6315" s="0" t="s">
        <v>325</v>
      </c>
      <c r="D6315" s="0" t="n">
        <v>20180829</v>
      </c>
      <c r="E6315" s="0" t="s">
        <v>3939</v>
      </c>
      <c r="F6315" s="0" t="n">
        <v>12000</v>
      </c>
      <c r="G6315" s="0" t="n">
        <v>95.5814</v>
      </c>
      <c r="H6315" s="0" t="n">
        <v>4.730709</v>
      </c>
      <c r="J6315" s="224" t="n">
        <f aca="false">ROUND(D6315/10000,0)</f>
        <v>2018</v>
      </c>
      <c r="K6315" s="224" t="n">
        <f aca="false">ROUND((D6315-J6315*10000)/100,0)</f>
        <v>8</v>
      </c>
      <c r="L6315" s="224" t="n">
        <f aca="false">D6315-J6315*10000-K6315*100</f>
        <v>29</v>
      </c>
      <c r="M6315" s="325" t="n">
        <f aca="false">DATE(J6315,K6315,L6315)</f>
        <v>43341</v>
      </c>
      <c r="N6315" s="222" t="n">
        <f aca="false">M6315+E6315</f>
        <v>43341.5815509259</v>
      </c>
      <c r="O6315" s="0" t="n">
        <v>95.5814</v>
      </c>
      <c r="P6315" s="0" t="n">
        <v>4.730709</v>
      </c>
      <c r="Q6315" s="0" t="s">
        <v>290</v>
      </c>
    </row>
    <row r="6316" customFormat="false" ht="15" hidden="false" customHeight="false" outlineLevel="0" collapsed="false">
      <c r="A6316" s="0" t="s">
        <v>3461</v>
      </c>
      <c r="B6316" s="0" t="s">
        <v>290</v>
      </c>
      <c r="C6316" s="0" t="s">
        <v>325</v>
      </c>
      <c r="D6316" s="0" t="n">
        <v>20180829</v>
      </c>
      <c r="E6316" s="0" t="s">
        <v>1112</v>
      </c>
      <c r="F6316" s="0" t="n">
        <v>30000</v>
      </c>
      <c r="G6316" s="0" t="n">
        <v>95.703</v>
      </c>
      <c r="H6316" s="0" t="n">
        <v>4.7143</v>
      </c>
      <c r="J6316" s="224" t="n">
        <f aca="false">ROUND(D6316/10000,0)</f>
        <v>2018</v>
      </c>
      <c r="K6316" s="224" t="n">
        <f aca="false">ROUND((D6316-J6316*10000)/100,0)</f>
        <v>8</v>
      </c>
      <c r="L6316" s="224" t="n">
        <f aca="false">D6316-J6316*10000-K6316*100</f>
        <v>29</v>
      </c>
      <c r="M6316" s="325" t="n">
        <f aca="false">DATE(J6316,K6316,L6316)</f>
        <v>43341</v>
      </c>
      <c r="N6316" s="222" t="n">
        <f aca="false">M6316+E6316</f>
        <v>43341.6227083333</v>
      </c>
      <c r="O6316" s="0" t="n">
        <v>95.703</v>
      </c>
      <c r="P6316" s="0" t="n">
        <v>4.7143</v>
      </c>
      <c r="Q6316" s="0" t="s">
        <v>290</v>
      </c>
    </row>
    <row r="6317" customFormat="false" ht="15" hidden="false" customHeight="false" outlineLevel="0" collapsed="false">
      <c r="A6317" s="0" t="s">
        <v>3461</v>
      </c>
      <c r="B6317" s="0" t="s">
        <v>290</v>
      </c>
      <c r="C6317" s="0" t="s">
        <v>325</v>
      </c>
      <c r="D6317" s="0" t="n">
        <v>20180829</v>
      </c>
      <c r="E6317" s="0" t="s">
        <v>1112</v>
      </c>
      <c r="F6317" s="0" t="n">
        <v>30000</v>
      </c>
      <c r="G6317" s="0" t="n">
        <v>95.703</v>
      </c>
      <c r="H6317" s="0" t="n">
        <v>4.7143</v>
      </c>
      <c r="J6317" s="224" t="n">
        <f aca="false">ROUND(D6317/10000,0)</f>
        <v>2018</v>
      </c>
      <c r="K6317" s="224" t="n">
        <f aca="false">ROUND((D6317-J6317*10000)/100,0)</f>
        <v>8</v>
      </c>
      <c r="L6317" s="224" t="n">
        <f aca="false">D6317-J6317*10000-K6317*100</f>
        <v>29</v>
      </c>
      <c r="M6317" s="325" t="n">
        <f aca="false">DATE(J6317,K6317,L6317)</f>
        <v>43341</v>
      </c>
      <c r="N6317" s="222" t="n">
        <f aca="false">M6317+E6317</f>
        <v>43341.6227083333</v>
      </c>
      <c r="O6317" s="0" t="n">
        <v>95.703</v>
      </c>
      <c r="P6317" s="0" t="n">
        <v>4.7143</v>
      </c>
      <c r="Q6317" s="0" t="s">
        <v>290</v>
      </c>
    </row>
    <row r="6318" customFormat="false" ht="15" hidden="false" customHeight="false" outlineLevel="0" collapsed="false">
      <c r="A6318" s="0" t="s">
        <v>3461</v>
      </c>
      <c r="B6318" s="0" t="s">
        <v>290</v>
      </c>
      <c r="C6318" s="0" t="s">
        <v>325</v>
      </c>
      <c r="D6318" s="0" t="n">
        <v>20180829</v>
      </c>
      <c r="E6318" s="0" t="s">
        <v>3940</v>
      </c>
      <c r="F6318" s="0" t="n">
        <v>10000</v>
      </c>
      <c r="G6318" s="0" t="n">
        <v>95.703</v>
      </c>
      <c r="H6318" s="0" t="n">
        <v>4.7143</v>
      </c>
      <c r="J6318" s="224" t="n">
        <f aca="false">ROUND(D6318/10000,0)</f>
        <v>2018</v>
      </c>
      <c r="K6318" s="224" t="n">
        <f aca="false">ROUND((D6318-J6318*10000)/100,0)</f>
        <v>8</v>
      </c>
      <c r="L6318" s="224" t="n">
        <f aca="false">D6318-J6318*10000-K6318*100</f>
        <v>29</v>
      </c>
      <c r="M6318" s="325" t="n">
        <f aca="false">DATE(J6318,K6318,L6318)</f>
        <v>43341</v>
      </c>
      <c r="N6318" s="222" t="n">
        <f aca="false">M6318+E6318</f>
        <v>43341.6419675926</v>
      </c>
      <c r="O6318" s="0" t="n">
        <v>95.703</v>
      </c>
      <c r="P6318" s="0" t="n">
        <v>4.7143</v>
      </c>
      <c r="Q6318" s="0" t="s">
        <v>290</v>
      </c>
    </row>
    <row r="6319" customFormat="false" ht="15" hidden="false" customHeight="false" outlineLevel="0" collapsed="false">
      <c r="A6319" s="0" t="s">
        <v>3461</v>
      </c>
      <c r="B6319" s="0" t="s">
        <v>290</v>
      </c>
      <c r="C6319" s="0" t="s">
        <v>325</v>
      </c>
      <c r="D6319" s="0" t="n">
        <v>20180829</v>
      </c>
      <c r="E6319" s="0" t="s">
        <v>3940</v>
      </c>
      <c r="F6319" s="0" t="n">
        <v>10000</v>
      </c>
      <c r="G6319" s="0" t="n">
        <v>95.703</v>
      </c>
      <c r="H6319" s="0" t="n">
        <v>4.7143</v>
      </c>
      <c r="J6319" s="224" t="n">
        <f aca="false">ROUND(D6319/10000,0)</f>
        <v>2018</v>
      </c>
      <c r="K6319" s="224" t="n">
        <f aca="false">ROUND((D6319-J6319*10000)/100,0)</f>
        <v>8</v>
      </c>
      <c r="L6319" s="224" t="n">
        <f aca="false">D6319-J6319*10000-K6319*100</f>
        <v>29</v>
      </c>
      <c r="M6319" s="325" t="n">
        <f aca="false">DATE(J6319,K6319,L6319)</f>
        <v>43341</v>
      </c>
      <c r="N6319" s="222" t="n">
        <f aca="false">M6319+E6319</f>
        <v>43341.6419675926</v>
      </c>
      <c r="O6319" s="0" t="n">
        <v>95.703</v>
      </c>
      <c r="P6319" s="0" t="n">
        <v>4.7143</v>
      </c>
      <c r="Q6319" s="0" t="s">
        <v>290</v>
      </c>
    </row>
    <row r="6320" customFormat="false" ht="15" hidden="false" customHeight="false" outlineLevel="0" collapsed="false">
      <c r="A6320" s="0" t="s">
        <v>3461</v>
      </c>
      <c r="B6320" s="0" t="s">
        <v>290</v>
      </c>
      <c r="C6320" s="0" t="s">
        <v>325</v>
      </c>
      <c r="D6320" s="0" t="n">
        <v>20180829</v>
      </c>
      <c r="E6320" s="0" t="s">
        <v>3940</v>
      </c>
      <c r="F6320" s="0" t="n">
        <v>10000</v>
      </c>
      <c r="G6320" s="0" t="n">
        <v>95.703</v>
      </c>
      <c r="H6320" s="0" t="n">
        <v>4.7143</v>
      </c>
      <c r="J6320" s="224" t="n">
        <f aca="false">ROUND(D6320/10000,0)</f>
        <v>2018</v>
      </c>
      <c r="K6320" s="224" t="n">
        <f aca="false">ROUND((D6320-J6320*10000)/100,0)</f>
        <v>8</v>
      </c>
      <c r="L6320" s="224" t="n">
        <f aca="false">D6320-J6320*10000-K6320*100</f>
        <v>29</v>
      </c>
      <c r="M6320" s="325" t="n">
        <f aca="false">DATE(J6320,K6320,L6320)</f>
        <v>43341</v>
      </c>
      <c r="N6320" s="222" t="n">
        <f aca="false">M6320+E6320</f>
        <v>43341.6419675926</v>
      </c>
      <c r="O6320" s="0" t="n">
        <v>95.703</v>
      </c>
      <c r="P6320" s="0" t="n">
        <v>4.7143</v>
      </c>
      <c r="Q6320" s="0" t="s">
        <v>290</v>
      </c>
    </row>
    <row r="6321" customFormat="false" ht="15" hidden="false" customHeight="false" outlineLevel="0" collapsed="false">
      <c r="A6321" s="0" t="s">
        <v>3461</v>
      </c>
      <c r="B6321" s="0" t="s">
        <v>290</v>
      </c>
      <c r="C6321" s="0" t="s">
        <v>325</v>
      </c>
      <c r="D6321" s="0" t="n">
        <v>20180829</v>
      </c>
      <c r="E6321" s="0" t="s">
        <v>3940</v>
      </c>
      <c r="F6321" s="0" t="n">
        <v>10000</v>
      </c>
      <c r="G6321" s="0" t="n">
        <v>95.703</v>
      </c>
      <c r="H6321" s="0" t="n">
        <v>4.7143</v>
      </c>
      <c r="J6321" s="224" t="n">
        <f aca="false">ROUND(D6321/10000,0)</f>
        <v>2018</v>
      </c>
      <c r="K6321" s="224" t="n">
        <f aca="false">ROUND((D6321-J6321*10000)/100,0)</f>
        <v>8</v>
      </c>
      <c r="L6321" s="224" t="n">
        <f aca="false">D6321-J6321*10000-K6321*100</f>
        <v>29</v>
      </c>
      <c r="M6321" s="325" t="n">
        <f aca="false">DATE(J6321,K6321,L6321)</f>
        <v>43341</v>
      </c>
      <c r="N6321" s="222" t="n">
        <f aca="false">M6321+E6321</f>
        <v>43341.6419675926</v>
      </c>
      <c r="O6321" s="0" t="n">
        <v>95.703</v>
      </c>
      <c r="P6321" s="0" t="n">
        <v>4.7143</v>
      </c>
      <c r="Q6321" s="0" t="s">
        <v>290</v>
      </c>
    </row>
    <row r="6322" customFormat="false" ht="15" hidden="false" customHeight="false" outlineLevel="0" collapsed="false">
      <c r="A6322" s="0" t="s">
        <v>3461</v>
      </c>
      <c r="B6322" s="0" t="s">
        <v>290</v>
      </c>
      <c r="C6322" s="0" t="s">
        <v>325</v>
      </c>
      <c r="D6322" s="0" t="n">
        <v>20180829</v>
      </c>
      <c r="E6322" s="0" t="s">
        <v>3941</v>
      </c>
      <c r="F6322" s="0" t="n">
        <v>2000000</v>
      </c>
      <c r="G6322" s="0" t="n">
        <v>95.55</v>
      </c>
      <c r="H6322" s="0" t="n">
        <v>4.73495</v>
      </c>
      <c r="J6322" s="224" t="n">
        <f aca="false">ROUND(D6322/10000,0)</f>
        <v>2018</v>
      </c>
      <c r="K6322" s="224" t="n">
        <f aca="false">ROUND((D6322-J6322*10000)/100,0)</f>
        <v>8</v>
      </c>
      <c r="L6322" s="224" t="n">
        <f aca="false">D6322-J6322*10000-K6322*100</f>
        <v>29</v>
      </c>
      <c r="M6322" s="325" t="n">
        <f aca="false">DATE(J6322,K6322,L6322)</f>
        <v>43341</v>
      </c>
      <c r="N6322" s="222" t="n">
        <f aca="false">M6322+E6322</f>
        <v>43341.6552777778</v>
      </c>
      <c r="O6322" s="0" t="n">
        <v>95.55</v>
      </c>
      <c r="P6322" s="0" t="n">
        <v>4.73495</v>
      </c>
      <c r="Q6322" s="0" t="s">
        <v>290</v>
      </c>
    </row>
    <row r="6323" customFormat="false" ht="15" hidden="false" customHeight="false" outlineLevel="0" collapsed="false">
      <c r="A6323" s="0" t="s">
        <v>3461</v>
      </c>
      <c r="B6323" s="0" t="s">
        <v>290</v>
      </c>
      <c r="C6323" s="0" t="s">
        <v>325</v>
      </c>
      <c r="D6323" s="0" t="n">
        <v>20180829</v>
      </c>
      <c r="E6323" s="0" t="s">
        <v>3942</v>
      </c>
      <c r="F6323" s="0" t="n">
        <v>2500000</v>
      </c>
      <c r="G6323" s="0" t="n">
        <v>97.308</v>
      </c>
      <c r="H6323" s="0" t="n">
        <v>4.500005</v>
      </c>
      <c r="J6323" s="224" t="n">
        <f aca="false">ROUND(D6323/10000,0)</f>
        <v>2018</v>
      </c>
      <c r="K6323" s="224" t="n">
        <f aca="false">ROUND((D6323-J6323*10000)/100,0)</f>
        <v>8</v>
      </c>
      <c r="L6323" s="224" t="n">
        <f aca="false">D6323-J6323*10000-K6323*100</f>
        <v>29</v>
      </c>
      <c r="M6323" s="325" t="n">
        <f aca="false">DATE(J6323,K6323,L6323)</f>
        <v>43341</v>
      </c>
      <c r="N6323" s="222" t="n">
        <f aca="false">M6323+E6323</f>
        <v>43341.6625115741</v>
      </c>
      <c r="O6323" s="0" t="n">
        <v>97.308</v>
      </c>
      <c r="P6323" s="0" t="n">
        <v>4.500005</v>
      </c>
      <c r="Q6323" s="0" t="s">
        <v>290</v>
      </c>
    </row>
    <row r="6324" customFormat="false" ht="15" hidden="false" customHeight="false" outlineLevel="0" collapsed="false">
      <c r="A6324" s="0" t="s">
        <v>3461</v>
      </c>
      <c r="B6324" s="0" t="s">
        <v>290</v>
      </c>
      <c r="C6324" s="0" t="s">
        <v>325</v>
      </c>
      <c r="D6324" s="0" t="n">
        <v>20180829</v>
      </c>
      <c r="E6324" s="0" t="s">
        <v>3943</v>
      </c>
      <c r="F6324" s="0" t="n">
        <v>500000</v>
      </c>
      <c r="G6324" s="0" t="n">
        <v>95.828</v>
      </c>
      <c r="H6324" s="0" t="n">
        <v>4.697458</v>
      </c>
      <c r="J6324" s="224" t="n">
        <f aca="false">ROUND(D6324/10000,0)</f>
        <v>2018</v>
      </c>
      <c r="K6324" s="224" t="n">
        <f aca="false">ROUND((D6324-J6324*10000)/100,0)</f>
        <v>8</v>
      </c>
      <c r="L6324" s="224" t="n">
        <f aca="false">D6324-J6324*10000-K6324*100</f>
        <v>29</v>
      </c>
      <c r="M6324" s="325" t="n">
        <f aca="false">DATE(J6324,K6324,L6324)</f>
        <v>43341</v>
      </c>
      <c r="N6324" s="222" t="n">
        <f aca="false">M6324+E6324</f>
        <v>43341.6628587963</v>
      </c>
      <c r="O6324" s="0" t="n">
        <v>95.828</v>
      </c>
      <c r="P6324" s="0" t="n">
        <v>4.697458</v>
      </c>
      <c r="Q6324" s="0" t="s">
        <v>290</v>
      </c>
    </row>
    <row r="6325" customFormat="false" ht="15" hidden="false" customHeight="false" outlineLevel="0" collapsed="false">
      <c r="A6325" s="0" t="s">
        <v>3461</v>
      </c>
      <c r="B6325" s="0" t="s">
        <v>290</v>
      </c>
      <c r="C6325" s="0" t="s">
        <v>325</v>
      </c>
      <c r="D6325" s="0" t="n">
        <v>20180829</v>
      </c>
      <c r="E6325" s="0" t="s">
        <v>3944</v>
      </c>
      <c r="F6325" s="0" t="n">
        <v>1000000</v>
      </c>
      <c r="G6325" s="0" t="n">
        <v>95.901</v>
      </c>
      <c r="H6325" s="0" t="n">
        <v>4.687634</v>
      </c>
      <c r="J6325" s="224" t="n">
        <f aca="false">ROUND(D6325/10000,0)</f>
        <v>2018</v>
      </c>
      <c r="K6325" s="224" t="n">
        <f aca="false">ROUND((D6325-J6325*10000)/100,0)</f>
        <v>8</v>
      </c>
      <c r="L6325" s="224" t="n">
        <f aca="false">D6325-J6325*10000-K6325*100</f>
        <v>29</v>
      </c>
      <c r="M6325" s="325" t="n">
        <f aca="false">DATE(J6325,K6325,L6325)</f>
        <v>43341</v>
      </c>
      <c r="N6325" s="222" t="n">
        <f aca="false">M6325+E6325</f>
        <v>43341.6642824074</v>
      </c>
      <c r="O6325" s="0" t="n">
        <v>95.901</v>
      </c>
      <c r="P6325" s="0" t="n">
        <v>4.687634</v>
      </c>
      <c r="Q6325" s="0" t="s">
        <v>290</v>
      </c>
    </row>
    <row r="6326" customFormat="false" ht="15" hidden="false" customHeight="false" outlineLevel="0" collapsed="false">
      <c r="A6326" s="0" t="s">
        <v>3461</v>
      </c>
      <c r="B6326" s="0" t="s">
        <v>290</v>
      </c>
      <c r="C6326" s="0" t="s">
        <v>325</v>
      </c>
      <c r="D6326" s="0" t="n">
        <v>20180829</v>
      </c>
      <c r="E6326" s="0" t="s">
        <v>3945</v>
      </c>
      <c r="F6326" s="0" t="n">
        <v>150000</v>
      </c>
      <c r="G6326" s="0" t="n">
        <v>95.75</v>
      </c>
      <c r="H6326" s="0" t="n">
        <v>4.707964</v>
      </c>
      <c r="J6326" s="224" t="n">
        <f aca="false">ROUND(D6326/10000,0)</f>
        <v>2018</v>
      </c>
      <c r="K6326" s="224" t="n">
        <f aca="false">ROUND((D6326-J6326*10000)/100,0)</f>
        <v>8</v>
      </c>
      <c r="L6326" s="224" t="n">
        <f aca="false">D6326-J6326*10000-K6326*100</f>
        <v>29</v>
      </c>
      <c r="M6326" s="325" t="n">
        <f aca="false">DATE(J6326,K6326,L6326)</f>
        <v>43341</v>
      </c>
      <c r="N6326" s="222" t="n">
        <f aca="false">M6326+E6326</f>
        <v>43341.6643865741</v>
      </c>
      <c r="O6326" s="0" t="n">
        <v>95.75</v>
      </c>
      <c r="P6326" s="0" t="n">
        <v>4.707964</v>
      </c>
      <c r="Q6326" s="0" t="s">
        <v>290</v>
      </c>
    </row>
    <row r="6327" customFormat="false" ht="15" hidden="false" customHeight="false" outlineLevel="0" collapsed="false">
      <c r="A6327" s="0" t="s">
        <v>3461</v>
      </c>
      <c r="B6327" s="0" t="s">
        <v>290</v>
      </c>
      <c r="C6327" s="0" t="s">
        <v>325</v>
      </c>
      <c r="D6327" s="0" t="n">
        <v>20180829</v>
      </c>
      <c r="E6327" s="0" t="s">
        <v>3946</v>
      </c>
      <c r="F6327" s="0" t="n">
        <v>150000</v>
      </c>
      <c r="G6327" s="0" t="n">
        <v>95.75</v>
      </c>
      <c r="H6327" s="0" t="n">
        <v>4.707964</v>
      </c>
      <c r="J6327" s="224" t="n">
        <f aca="false">ROUND(D6327/10000,0)</f>
        <v>2018</v>
      </c>
      <c r="K6327" s="224" t="n">
        <f aca="false">ROUND((D6327-J6327*10000)/100,0)</f>
        <v>8</v>
      </c>
      <c r="L6327" s="224" t="n">
        <f aca="false">D6327-J6327*10000-K6327*100</f>
        <v>29</v>
      </c>
      <c r="M6327" s="325" t="n">
        <f aca="false">DATE(J6327,K6327,L6327)</f>
        <v>43341</v>
      </c>
      <c r="N6327" s="222" t="n">
        <f aca="false">M6327+E6327</f>
        <v>43341.6643981481</v>
      </c>
      <c r="O6327" s="0" t="n">
        <v>95.75</v>
      </c>
      <c r="P6327" s="0" t="n">
        <v>4.707964</v>
      </c>
      <c r="Q6327" s="0" t="s">
        <v>290</v>
      </c>
    </row>
    <row r="6328" customFormat="false" ht="15" hidden="false" customHeight="false" outlineLevel="0" collapsed="false">
      <c r="A6328" s="0" t="s">
        <v>3461</v>
      </c>
      <c r="B6328" s="0" t="s">
        <v>290</v>
      </c>
      <c r="C6328" s="0" t="s">
        <v>325</v>
      </c>
      <c r="D6328" s="0" t="n">
        <v>20180829</v>
      </c>
      <c r="E6328" s="0" t="s">
        <v>3947</v>
      </c>
      <c r="F6328" s="0" t="n">
        <v>500000</v>
      </c>
      <c r="G6328" s="0" t="n">
        <v>96.023437</v>
      </c>
      <c r="H6328" s="0" t="n">
        <v>4.671177</v>
      </c>
      <c r="J6328" s="224" t="n">
        <f aca="false">ROUND(D6328/10000,0)</f>
        <v>2018</v>
      </c>
      <c r="K6328" s="224" t="n">
        <f aca="false">ROUND((D6328-J6328*10000)/100,0)</f>
        <v>8</v>
      </c>
      <c r="L6328" s="224" t="n">
        <f aca="false">D6328-J6328*10000-K6328*100</f>
        <v>29</v>
      </c>
      <c r="M6328" s="325" t="n">
        <f aca="false">DATE(J6328,K6328,L6328)</f>
        <v>43341</v>
      </c>
      <c r="N6328" s="222" t="n">
        <f aca="false">M6328+E6328</f>
        <v>43341.6662037037</v>
      </c>
      <c r="O6328" s="0" t="n">
        <v>96.023437</v>
      </c>
      <c r="P6328" s="0" t="n">
        <v>4.671177</v>
      </c>
      <c r="Q6328" s="0" t="s">
        <v>290</v>
      </c>
    </row>
    <row r="6329" customFormat="false" ht="15" hidden="false" customHeight="false" outlineLevel="0" collapsed="false">
      <c r="A6329" s="0" t="s">
        <v>3461</v>
      </c>
      <c r="B6329" s="0" t="s">
        <v>290</v>
      </c>
      <c r="C6329" s="0" t="s">
        <v>325</v>
      </c>
      <c r="D6329" s="0" t="n">
        <v>20180829</v>
      </c>
      <c r="E6329" s="0" t="s">
        <v>522</v>
      </c>
      <c r="F6329" s="0" t="n">
        <v>2500000</v>
      </c>
      <c r="G6329" s="0" t="n">
        <v>96.125</v>
      </c>
      <c r="H6329" s="0" t="n">
        <v>4.657545</v>
      </c>
      <c r="J6329" s="224" t="n">
        <f aca="false">ROUND(D6329/10000,0)</f>
        <v>2018</v>
      </c>
      <c r="K6329" s="224" t="n">
        <f aca="false">ROUND((D6329-J6329*10000)/100,0)</f>
        <v>8</v>
      </c>
      <c r="L6329" s="224" t="n">
        <f aca="false">D6329-J6329*10000-K6329*100</f>
        <v>29</v>
      </c>
      <c r="M6329" s="325" t="n">
        <f aca="false">DATE(J6329,K6329,L6329)</f>
        <v>43341</v>
      </c>
      <c r="N6329" s="222" t="n">
        <f aca="false">M6329+E6329</f>
        <v>43341.6666666667</v>
      </c>
      <c r="O6329" s="0" t="n">
        <v>96.125</v>
      </c>
      <c r="P6329" s="0" t="n">
        <v>4.657545</v>
      </c>
      <c r="Q6329" s="0" t="s">
        <v>290</v>
      </c>
    </row>
    <row r="6330" customFormat="false" ht="15" hidden="false" customHeight="false" outlineLevel="0" collapsed="false">
      <c r="A6330" s="0" t="s">
        <v>3461</v>
      </c>
      <c r="B6330" s="0" t="s">
        <v>290</v>
      </c>
      <c r="C6330" s="0" t="s">
        <v>325</v>
      </c>
      <c r="D6330" s="0" t="n">
        <v>20180829</v>
      </c>
      <c r="E6330" s="0" t="s">
        <v>522</v>
      </c>
      <c r="F6330" s="0" t="n">
        <v>2500000</v>
      </c>
      <c r="G6330" s="0" t="n">
        <v>96.125</v>
      </c>
      <c r="H6330" s="0" t="n">
        <v>4.657545</v>
      </c>
      <c r="J6330" s="224" t="n">
        <f aca="false">ROUND(D6330/10000,0)</f>
        <v>2018</v>
      </c>
      <c r="K6330" s="224" t="n">
        <f aca="false">ROUND((D6330-J6330*10000)/100,0)</f>
        <v>8</v>
      </c>
      <c r="L6330" s="224" t="n">
        <f aca="false">D6330-J6330*10000-K6330*100</f>
        <v>29</v>
      </c>
      <c r="M6330" s="325" t="n">
        <f aca="false">DATE(J6330,K6330,L6330)</f>
        <v>43341</v>
      </c>
      <c r="N6330" s="222" t="n">
        <f aca="false">M6330+E6330</f>
        <v>43341.6666666667</v>
      </c>
      <c r="O6330" s="0" t="n">
        <v>96.125</v>
      </c>
      <c r="P6330" s="0" t="n">
        <v>4.657545</v>
      </c>
      <c r="Q6330" s="0" t="s">
        <v>290</v>
      </c>
    </row>
    <row r="6331" customFormat="false" ht="15" hidden="false" customHeight="false" outlineLevel="0" collapsed="false">
      <c r="A6331" s="0" t="s">
        <v>3461</v>
      </c>
      <c r="B6331" s="0" t="s">
        <v>290</v>
      </c>
      <c r="C6331" s="0" t="s">
        <v>325</v>
      </c>
      <c r="D6331" s="0" t="n">
        <v>20180829</v>
      </c>
      <c r="E6331" s="0" t="s">
        <v>3948</v>
      </c>
      <c r="F6331" s="0" t="n">
        <v>2500000</v>
      </c>
      <c r="G6331" s="0" t="n">
        <v>96.125</v>
      </c>
      <c r="H6331" s="0" t="n">
        <v>4.657545</v>
      </c>
      <c r="J6331" s="224" t="n">
        <f aca="false">ROUND(D6331/10000,0)</f>
        <v>2018</v>
      </c>
      <c r="K6331" s="224" t="n">
        <f aca="false">ROUND((D6331-J6331*10000)/100,0)</f>
        <v>8</v>
      </c>
      <c r="L6331" s="224" t="n">
        <f aca="false">D6331-J6331*10000-K6331*100</f>
        <v>29</v>
      </c>
      <c r="M6331" s="325" t="n">
        <f aca="false">DATE(J6331,K6331,L6331)</f>
        <v>43341</v>
      </c>
      <c r="N6331" s="222" t="n">
        <f aca="false">M6331+E6331</f>
        <v>43341.6998611111</v>
      </c>
      <c r="O6331" s="0" t="n">
        <v>96.125</v>
      </c>
      <c r="P6331" s="0" t="n">
        <v>4.657545</v>
      </c>
      <c r="Q6331" s="0" t="s">
        <v>290</v>
      </c>
    </row>
    <row r="6332" customFormat="false" ht="15" hidden="false" customHeight="false" outlineLevel="0" collapsed="false">
      <c r="A6332" s="0" t="s">
        <v>3461</v>
      </c>
      <c r="B6332" s="0" t="s">
        <v>290</v>
      </c>
      <c r="C6332" s="0" t="s">
        <v>325</v>
      </c>
      <c r="D6332" s="0" t="n">
        <v>20180830</v>
      </c>
      <c r="E6332" s="0" t="s">
        <v>3949</v>
      </c>
      <c r="F6332" s="0" t="n">
        <v>1000000</v>
      </c>
      <c r="G6332" s="0" t="n">
        <v>96.603</v>
      </c>
      <c r="H6332" s="0" t="n">
        <v>4.593976</v>
      </c>
      <c r="J6332" s="224" t="n">
        <f aca="false">ROUND(D6332/10000,0)</f>
        <v>2018</v>
      </c>
      <c r="K6332" s="224" t="n">
        <f aca="false">ROUND((D6332-J6332*10000)/100,0)</f>
        <v>8</v>
      </c>
      <c r="L6332" s="224" t="n">
        <f aca="false">D6332-J6332*10000-K6332*100</f>
        <v>30</v>
      </c>
      <c r="M6332" s="325" t="n">
        <f aca="false">DATE(J6332,K6332,L6332)</f>
        <v>43342</v>
      </c>
      <c r="N6332" s="222" t="n">
        <f aca="false">M6332+E6332</f>
        <v>43342.3311921296</v>
      </c>
      <c r="O6332" s="0" t="n">
        <v>96.603</v>
      </c>
      <c r="P6332" s="0" t="n">
        <v>4.593976</v>
      </c>
      <c r="Q6332" s="0" t="s">
        <v>290</v>
      </c>
    </row>
    <row r="6333" customFormat="false" ht="15" hidden="false" customHeight="false" outlineLevel="0" collapsed="false">
      <c r="A6333" s="0" t="s">
        <v>3461</v>
      </c>
      <c r="B6333" s="0" t="s">
        <v>290</v>
      </c>
      <c r="C6333" s="0" t="s">
        <v>325</v>
      </c>
      <c r="D6333" s="0" t="n">
        <v>20180830</v>
      </c>
      <c r="E6333" s="0" t="s">
        <v>3950</v>
      </c>
      <c r="F6333" s="0" t="n">
        <v>3000000</v>
      </c>
      <c r="G6333" s="0" t="n">
        <v>96.401</v>
      </c>
      <c r="H6333" s="0" t="n">
        <v>4.620966</v>
      </c>
      <c r="J6333" s="224" t="n">
        <f aca="false">ROUND(D6333/10000,0)</f>
        <v>2018</v>
      </c>
      <c r="K6333" s="224" t="n">
        <f aca="false">ROUND((D6333-J6333*10000)/100,0)</f>
        <v>8</v>
      </c>
      <c r="L6333" s="224" t="n">
        <f aca="false">D6333-J6333*10000-K6333*100</f>
        <v>30</v>
      </c>
      <c r="M6333" s="325" t="n">
        <f aca="false">DATE(J6333,K6333,L6333)</f>
        <v>43342</v>
      </c>
      <c r="N6333" s="222" t="n">
        <f aca="false">M6333+E6333</f>
        <v>43342.3381712963</v>
      </c>
      <c r="O6333" s="0" t="n">
        <v>96.401</v>
      </c>
      <c r="P6333" s="0" t="n">
        <v>4.620966</v>
      </c>
      <c r="Q6333" s="0" t="s">
        <v>290</v>
      </c>
    </row>
    <row r="6334" customFormat="false" ht="15" hidden="false" customHeight="false" outlineLevel="0" collapsed="false">
      <c r="A6334" s="0" t="s">
        <v>3461</v>
      </c>
      <c r="B6334" s="0" t="s">
        <v>290</v>
      </c>
      <c r="C6334" s="0" t="s">
        <v>325</v>
      </c>
      <c r="D6334" s="0" t="n">
        <v>20180830</v>
      </c>
      <c r="E6334" s="0" t="s">
        <v>3951</v>
      </c>
      <c r="F6334" s="0" t="n">
        <v>28000</v>
      </c>
      <c r="G6334" s="0" t="n">
        <v>96.516</v>
      </c>
      <c r="H6334" s="0" t="n">
        <v>4.605592</v>
      </c>
      <c r="J6334" s="224" t="n">
        <f aca="false">ROUND(D6334/10000,0)</f>
        <v>2018</v>
      </c>
      <c r="K6334" s="224" t="n">
        <f aca="false">ROUND((D6334-J6334*10000)/100,0)</f>
        <v>8</v>
      </c>
      <c r="L6334" s="224" t="n">
        <f aca="false">D6334-J6334*10000-K6334*100</f>
        <v>30</v>
      </c>
      <c r="M6334" s="325" t="n">
        <f aca="false">DATE(J6334,K6334,L6334)</f>
        <v>43342</v>
      </c>
      <c r="N6334" s="222" t="n">
        <f aca="false">M6334+E6334</f>
        <v>43342.370775463</v>
      </c>
      <c r="O6334" s="0" t="n">
        <v>96.516</v>
      </c>
      <c r="P6334" s="0" t="n">
        <v>4.605592</v>
      </c>
      <c r="Q6334" s="0" t="s">
        <v>290</v>
      </c>
    </row>
    <row r="6335" customFormat="false" ht="15" hidden="false" customHeight="false" outlineLevel="0" collapsed="false">
      <c r="A6335" s="0" t="s">
        <v>3461</v>
      </c>
      <c r="B6335" s="0" t="s">
        <v>290</v>
      </c>
      <c r="C6335" s="0" t="s">
        <v>325</v>
      </c>
      <c r="D6335" s="0" t="n">
        <v>20180830</v>
      </c>
      <c r="E6335" s="0" t="s">
        <v>3952</v>
      </c>
      <c r="F6335" s="0" t="n">
        <v>525000</v>
      </c>
      <c r="G6335" s="0" t="n">
        <v>96.547</v>
      </c>
      <c r="H6335" s="0" t="n">
        <v>4.601452</v>
      </c>
      <c r="J6335" s="224" t="n">
        <f aca="false">ROUND(D6335/10000,0)</f>
        <v>2018</v>
      </c>
      <c r="K6335" s="224" t="n">
        <f aca="false">ROUND((D6335-J6335*10000)/100,0)</f>
        <v>8</v>
      </c>
      <c r="L6335" s="224" t="n">
        <f aca="false">D6335-J6335*10000-K6335*100</f>
        <v>30</v>
      </c>
      <c r="M6335" s="325" t="n">
        <f aca="false">DATE(J6335,K6335,L6335)</f>
        <v>43342</v>
      </c>
      <c r="N6335" s="222" t="n">
        <f aca="false">M6335+E6335</f>
        <v>43342.4345023148</v>
      </c>
      <c r="O6335" s="0" t="n">
        <v>96.547</v>
      </c>
      <c r="P6335" s="0" t="n">
        <v>4.601452</v>
      </c>
      <c r="Q6335" s="0" t="s">
        <v>290</v>
      </c>
    </row>
    <row r="6336" customFormat="false" ht="15" hidden="false" customHeight="false" outlineLevel="0" collapsed="false">
      <c r="A6336" s="0" t="s">
        <v>3461</v>
      </c>
      <c r="B6336" s="0" t="s">
        <v>290</v>
      </c>
      <c r="C6336" s="0" t="s">
        <v>325</v>
      </c>
      <c r="D6336" s="0" t="n">
        <v>20180830</v>
      </c>
      <c r="E6336" s="0" t="s">
        <v>3953</v>
      </c>
      <c r="F6336" s="0" t="n">
        <v>525000</v>
      </c>
      <c r="G6336" s="0" t="n">
        <v>96.614</v>
      </c>
      <c r="H6336" s="0" t="n">
        <v>4.592508</v>
      </c>
      <c r="J6336" s="224" t="n">
        <f aca="false">ROUND(D6336/10000,0)</f>
        <v>2018</v>
      </c>
      <c r="K6336" s="224" t="n">
        <f aca="false">ROUND((D6336-J6336*10000)/100,0)</f>
        <v>8</v>
      </c>
      <c r="L6336" s="224" t="n">
        <f aca="false">D6336-J6336*10000-K6336*100</f>
        <v>30</v>
      </c>
      <c r="M6336" s="325" t="n">
        <f aca="false">DATE(J6336,K6336,L6336)</f>
        <v>43342</v>
      </c>
      <c r="N6336" s="222" t="n">
        <f aca="false">M6336+E6336</f>
        <v>43342.4345138889</v>
      </c>
      <c r="O6336" s="0" t="n">
        <v>96.614</v>
      </c>
      <c r="P6336" s="0" t="n">
        <v>4.592508</v>
      </c>
      <c r="Q6336" s="0" t="s">
        <v>290</v>
      </c>
    </row>
    <row r="6337" customFormat="false" ht="15" hidden="false" customHeight="false" outlineLevel="0" collapsed="false">
      <c r="A6337" s="0" t="s">
        <v>3461</v>
      </c>
      <c r="B6337" s="0" t="s">
        <v>290</v>
      </c>
      <c r="C6337" s="0" t="s">
        <v>325</v>
      </c>
      <c r="D6337" s="0" t="n">
        <v>20180830</v>
      </c>
      <c r="E6337" s="0" t="s">
        <v>3136</v>
      </c>
      <c r="F6337" s="0" t="n">
        <v>100000</v>
      </c>
      <c r="G6337" s="0" t="n">
        <v>96.964</v>
      </c>
      <c r="H6337" s="0" t="n">
        <v>4.545907</v>
      </c>
      <c r="J6337" s="224" t="n">
        <f aca="false">ROUND(D6337/10000,0)</f>
        <v>2018</v>
      </c>
      <c r="K6337" s="224" t="n">
        <f aca="false">ROUND((D6337-J6337*10000)/100,0)</f>
        <v>8</v>
      </c>
      <c r="L6337" s="224" t="n">
        <f aca="false">D6337-J6337*10000-K6337*100</f>
        <v>30</v>
      </c>
      <c r="M6337" s="325" t="n">
        <f aca="false">DATE(J6337,K6337,L6337)</f>
        <v>43342</v>
      </c>
      <c r="N6337" s="222" t="n">
        <f aca="false">M6337+E6337</f>
        <v>43342.4677777778</v>
      </c>
      <c r="O6337" s="0" t="n">
        <v>96.964</v>
      </c>
      <c r="P6337" s="0" t="n">
        <v>4.545907</v>
      </c>
      <c r="Q6337" s="0" t="s">
        <v>290</v>
      </c>
    </row>
    <row r="6338" customFormat="false" ht="15" hidden="false" customHeight="false" outlineLevel="0" collapsed="false">
      <c r="A6338" s="0" t="s">
        <v>3461</v>
      </c>
      <c r="B6338" s="0" t="s">
        <v>290</v>
      </c>
      <c r="C6338" s="0" t="s">
        <v>325</v>
      </c>
      <c r="D6338" s="0" t="n">
        <v>20180830</v>
      </c>
      <c r="E6338" s="0" t="s">
        <v>3136</v>
      </c>
      <c r="F6338" s="0" t="n">
        <v>100000</v>
      </c>
      <c r="G6338" s="0" t="n">
        <v>98.903</v>
      </c>
      <c r="H6338" s="0" t="n">
        <v>4.291293</v>
      </c>
      <c r="J6338" s="224" t="n">
        <f aca="false">ROUND(D6338/10000,0)</f>
        <v>2018</v>
      </c>
      <c r="K6338" s="224" t="n">
        <f aca="false">ROUND((D6338-J6338*10000)/100,0)</f>
        <v>8</v>
      </c>
      <c r="L6338" s="224" t="n">
        <f aca="false">D6338-J6338*10000-K6338*100</f>
        <v>30</v>
      </c>
      <c r="M6338" s="325" t="n">
        <f aca="false">DATE(J6338,K6338,L6338)</f>
        <v>43342</v>
      </c>
      <c r="N6338" s="222" t="n">
        <f aca="false">M6338+E6338</f>
        <v>43342.4677777778</v>
      </c>
      <c r="O6338" s="0" t="n">
        <v>98.903</v>
      </c>
      <c r="P6338" s="0" t="n">
        <v>4.291293</v>
      </c>
      <c r="Q6338" s="0" t="s">
        <v>290</v>
      </c>
    </row>
    <row r="6339" customFormat="false" ht="15" hidden="false" customHeight="false" outlineLevel="0" collapsed="false">
      <c r="A6339" s="0" t="s">
        <v>3461</v>
      </c>
      <c r="B6339" s="0" t="s">
        <v>290</v>
      </c>
      <c r="C6339" s="0" t="s">
        <v>325</v>
      </c>
      <c r="D6339" s="0" t="n">
        <v>20180830</v>
      </c>
      <c r="E6339" s="0" t="s">
        <v>3136</v>
      </c>
      <c r="F6339" s="0" t="n">
        <v>100000</v>
      </c>
      <c r="G6339" s="0" t="n">
        <v>98.314</v>
      </c>
      <c r="H6339" s="0" t="n">
        <v>4.368007</v>
      </c>
      <c r="J6339" s="224" t="n">
        <f aca="false">ROUND(D6339/10000,0)</f>
        <v>2018</v>
      </c>
      <c r="K6339" s="224" t="n">
        <f aca="false">ROUND((D6339-J6339*10000)/100,0)</f>
        <v>8</v>
      </c>
      <c r="L6339" s="224" t="n">
        <f aca="false">D6339-J6339*10000-K6339*100</f>
        <v>30</v>
      </c>
      <c r="M6339" s="325" t="n">
        <f aca="false">DATE(J6339,K6339,L6339)</f>
        <v>43342</v>
      </c>
      <c r="N6339" s="222" t="n">
        <f aca="false">M6339+E6339</f>
        <v>43342.4677777778</v>
      </c>
      <c r="O6339" s="0" t="n">
        <v>98.314</v>
      </c>
      <c r="P6339" s="0" t="n">
        <v>4.368007</v>
      </c>
      <c r="Q6339" s="0" t="s">
        <v>290</v>
      </c>
    </row>
    <row r="6340" customFormat="false" ht="15" hidden="false" customHeight="false" outlineLevel="0" collapsed="false">
      <c r="A6340" s="0" t="s">
        <v>3461</v>
      </c>
      <c r="B6340" s="0" t="s">
        <v>290</v>
      </c>
      <c r="C6340" s="0" t="s">
        <v>325</v>
      </c>
      <c r="D6340" s="0" t="n">
        <v>20180830</v>
      </c>
      <c r="E6340" s="0" t="s">
        <v>3954</v>
      </c>
      <c r="F6340" s="0" t="n">
        <v>92000</v>
      </c>
      <c r="G6340" s="0" t="n">
        <v>96.818</v>
      </c>
      <c r="H6340" s="0" t="n">
        <v>4.565322</v>
      </c>
      <c r="J6340" s="224" t="n">
        <f aca="false">ROUND(D6340/10000,0)</f>
        <v>2018</v>
      </c>
      <c r="K6340" s="224" t="n">
        <f aca="false">ROUND((D6340-J6340*10000)/100,0)</f>
        <v>8</v>
      </c>
      <c r="L6340" s="224" t="n">
        <f aca="false">D6340-J6340*10000-K6340*100</f>
        <v>30</v>
      </c>
      <c r="M6340" s="325" t="n">
        <f aca="false">DATE(J6340,K6340,L6340)</f>
        <v>43342</v>
      </c>
      <c r="N6340" s="222" t="n">
        <f aca="false">M6340+E6340</f>
        <v>43342.4854398148</v>
      </c>
      <c r="O6340" s="0" t="n">
        <v>96.818</v>
      </c>
      <c r="P6340" s="0" t="n">
        <v>4.565322</v>
      </c>
      <c r="Q6340" s="0" t="s">
        <v>290</v>
      </c>
    </row>
    <row r="6341" customFormat="false" ht="15" hidden="false" customHeight="false" outlineLevel="0" collapsed="false">
      <c r="A6341" s="0" t="s">
        <v>3461</v>
      </c>
      <c r="B6341" s="0" t="s">
        <v>290</v>
      </c>
      <c r="C6341" s="0" t="s">
        <v>325</v>
      </c>
      <c r="D6341" s="0" t="n">
        <v>20180830</v>
      </c>
      <c r="E6341" s="0" t="s">
        <v>3954</v>
      </c>
      <c r="F6341" s="0" t="n">
        <v>92000</v>
      </c>
      <c r="G6341" s="0" t="n">
        <v>96.818</v>
      </c>
      <c r="H6341" s="0" t="n">
        <v>4.565322</v>
      </c>
      <c r="J6341" s="224" t="n">
        <f aca="false">ROUND(D6341/10000,0)</f>
        <v>2018</v>
      </c>
      <c r="K6341" s="224" t="n">
        <f aca="false">ROUND((D6341-J6341*10000)/100,0)</f>
        <v>8</v>
      </c>
      <c r="L6341" s="224" t="n">
        <f aca="false">D6341-J6341*10000-K6341*100</f>
        <v>30</v>
      </c>
      <c r="M6341" s="325" t="n">
        <f aca="false">DATE(J6341,K6341,L6341)</f>
        <v>43342</v>
      </c>
      <c r="N6341" s="222" t="n">
        <f aca="false">M6341+E6341</f>
        <v>43342.4854398148</v>
      </c>
      <c r="O6341" s="0" t="n">
        <v>96.818</v>
      </c>
      <c r="P6341" s="0" t="n">
        <v>4.565322</v>
      </c>
      <c r="Q6341" s="0" t="s">
        <v>290</v>
      </c>
    </row>
    <row r="6342" customFormat="false" ht="15" hidden="false" customHeight="false" outlineLevel="0" collapsed="false">
      <c r="A6342" s="0" t="s">
        <v>3461</v>
      </c>
      <c r="B6342" s="0" t="s">
        <v>290</v>
      </c>
      <c r="C6342" s="0" t="s">
        <v>325</v>
      </c>
      <c r="D6342" s="0" t="n">
        <v>20180830</v>
      </c>
      <c r="E6342" s="0" t="s">
        <v>3955</v>
      </c>
      <c r="F6342" s="0" t="n">
        <v>3000</v>
      </c>
      <c r="G6342" s="0" t="n">
        <v>96.453</v>
      </c>
      <c r="H6342" s="0" t="n">
        <v>4.614012</v>
      </c>
      <c r="J6342" s="224" t="n">
        <f aca="false">ROUND(D6342/10000,0)</f>
        <v>2018</v>
      </c>
      <c r="K6342" s="224" t="n">
        <f aca="false">ROUND((D6342-J6342*10000)/100,0)</f>
        <v>8</v>
      </c>
      <c r="L6342" s="224" t="n">
        <f aca="false">D6342-J6342*10000-K6342*100</f>
        <v>30</v>
      </c>
      <c r="M6342" s="325" t="n">
        <f aca="false">DATE(J6342,K6342,L6342)</f>
        <v>43342</v>
      </c>
      <c r="N6342" s="222" t="n">
        <f aca="false">M6342+E6342</f>
        <v>43342.54875</v>
      </c>
      <c r="O6342" s="0" t="n">
        <v>96.453</v>
      </c>
      <c r="P6342" s="0" t="n">
        <v>4.614012</v>
      </c>
      <c r="Q6342" s="0" t="s">
        <v>290</v>
      </c>
    </row>
    <row r="6343" customFormat="false" ht="15" hidden="false" customHeight="false" outlineLevel="0" collapsed="false">
      <c r="A6343" s="0" t="s">
        <v>3461</v>
      </c>
      <c r="B6343" s="0" t="s">
        <v>290</v>
      </c>
      <c r="C6343" s="0" t="s">
        <v>325</v>
      </c>
      <c r="D6343" s="0" t="n">
        <v>20180830</v>
      </c>
      <c r="E6343" s="0" t="s">
        <v>3956</v>
      </c>
      <c r="F6343" s="0" t="n">
        <v>4000000</v>
      </c>
      <c r="G6343" s="0" t="n">
        <v>96.251</v>
      </c>
      <c r="H6343" s="0" t="n">
        <v>4.641052</v>
      </c>
      <c r="J6343" s="224" t="n">
        <f aca="false">ROUND(D6343/10000,0)</f>
        <v>2018</v>
      </c>
      <c r="K6343" s="224" t="n">
        <f aca="false">ROUND((D6343-J6343*10000)/100,0)</f>
        <v>8</v>
      </c>
      <c r="L6343" s="224" t="n">
        <f aca="false">D6343-J6343*10000-K6343*100</f>
        <v>30</v>
      </c>
      <c r="M6343" s="325" t="n">
        <f aca="false">DATE(J6343,K6343,L6343)</f>
        <v>43342</v>
      </c>
      <c r="N6343" s="222" t="n">
        <f aca="false">M6343+E6343</f>
        <v>43342.5873032407</v>
      </c>
      <c r="O6343" s="0" t="n">
        <v>96.251</v>
      </c>
      <c r="P6343" s="0" t="n">
        <v>4.641052</v>
      </c>
      <c r="Q6343" s="0" t="s">
        <v>290</v>
      </c>
    </row>
    <row r="6344" customFormat="false" ht="15" hidden="false" customHeight="false" outlineLevel="0" collapsed="false">
      <c r="A6344" s="0" t="s">
        <v>3461</v>
      </c>
      <c r="B6344" s="0" t="s">
        <v>290</v>
      </c>
      <c r="C6344" s="0" t="s">
        <v>325</v>
      </c>
      <c r="D6344" s="0" t="n">
        <v>20180830</v>
      </c>
      <c r="E6344" s="0" t="s">
        <v>3001</v>
      </c>
      <c r="F6344" s="0" t="n">
        <v>475000</v>
      </c>
      <c r="G6344" s="0" t="n">
        <v>96.5347</v>
      </c>
      <c r="H6344" s="0" t="n">
        <v>4.603094</v>
      </c>
      <c r="J6344" s="224" t="n">
        <f aca="false">ROUND(D6344/10000,0)</f>
        <v>2018</v>
      </c>
      <c r="K6344" s="224" t="n">
        <f aca="false">ROUND((D6344-J6344*10000)/100,0)</f>
        <v>8</v>
      </c>
      <c r="L6344" s="224" t="n">
        <f aca="false">D6344-J6344*10000-K6344*100</f>
        <v>30</v>
      </c>
      <c r="M6344" s="325" t="n">
        <f aca="false">DATE(J6344,K6344,L6344)</f>
        <v>43342</v>
      </c>
      <c r="N6344" s="222" t="n">
        <f aca="false">M6344+E6344</f>
        <v>43342.5916087963</v>
      </c>
      <c r="O6344" s="0" t="n">
        <v>96.5347</v>
      </c>
      <c r="P6344" s="0" t="n">
        <v>4.603094</v>
      </c>
      <c r="Q6344" s="0" t="s">
        <v>290</v>
      </c>
    </row>
    <row r="6345" customFormat="false" ht="15" hidden="false" customHeight="false" outlineLevel="0" collapsed="false">
      <c r="A6345" s="0" t="s">
        <v>3461</v>
      </c>
      <c r="B6345" s="0" t="s">
        <v>290</v>
      </c>
      <c r="C6345" s="0" t="s">
        <v>325</v>
      </c>
      <c r="D6345" s="0" t="n">
        <v>20180830</v>
      </c>
      <c r="E6345" s="0" t="s">
        <v>2958</v>
      </c>
      <c r="F6345" s="0" t="n">
        <v>475000</v>
      </c>
      <c r="G6345" s="0" t="n">
        <v>96.4847</v>
      </c>
      <c r="H6345" s="0" t="n">
        <v>4.609775</v>
      </c>
      <c r="J6345" s="224" t="n">
        <f aca="false">ROUND(D6345/10000,0)</f>
        <v>2018</v>
      </c>
      <c r="K6345" s="224" t="n">
        <f aca="false">ROUND((D6345-J6345*10000)/100,0)</f>
        <v>8</v>
      </c>
      <c r="L6345" s="224" t="n">
        <f aca="false">D6345-J6345*10000-K6345*100</f>
        <v>30</v>
      </c>
      <c r="M6345" s="325" t="n">
        <f aca="false">DATE(J6345,K6345,L6345)</f>
        <v>43342</v>
      </c>
      <c r="N6345" s="222" t="n">
        <f aca="false">M6345+E6345</f>
        <v>43342.5916898148</v>
      </c>
      <c r="O6345" s="0" t="n">
        <v>96.4847</v>
      </c>
      <c r="P6345" s="0" t="n">
        <v>4.609775</v>
      </c>
      <c r="Q6345" s="0" t="s">
        <v>290</v>
      </c>
    </row>
    <row r="6346" customFormat="false" ht="15" hidden="false" customHeight="false" outlineLevel="0" collapsed="false">
      <c r="A6346" s="0" t="s">
        <v>3461</v>
      </c>
      <c r="B6346" s="0" t="s">
        <v>290</v>
      </c>
      <c r="C6346" s="0" t="s">
        <v>325</v>
      </c>
      <c r="D6346" s="0" t="n">
        <v>20180830</v>
      </c>
      <c r="E6346" s="0" t="s">
        <v>3957</v>
      </c>
      <c r="F6346" s="0" t="n">
        <v>4000000</v>
      </c>
      <c r="G6346" s="0" t="n">
        <v>96.483</v>
      </c>
      <c r="H6346" s="0" t="n">
        <v>4.610002</v>
      </c>
      <c r="J6346" s="224" t="n">
        <f aca="false">ROUND(D6346/10000,0)</f>
        <v>2018</v>
      </c>
      <c r="K6346" s="224" t="n">
        <f aca="false">ROUND((D6346-J6346*10000)/100,0)</f>
        <v>8</v>
      </c>
      <c r="L6346" s="224" t="n">
        <f aca="false">D6346-J6346*10000-K6346*100</f>
        <v>30</v>
      </c>
      <c r="M6346" s="325" t="n">
        <f aca="false">DATE(J6346,K6346,L6346)</f>
        <v>43342</v>
      </c>
      <c r="N6346" s="222" t="n">
        <f aca="false">M6346+E6346</f>
        <v>43342.6678240741</v>
      </c>
      <c r="O6346" s="0" t="n">
        <v>96.483</v>
      </c>
      <c r="P6346" s="0" t="n">
        <v>4.610002</v>
      </c>
      <c r="Q6346" s="0" t="s">
        <v>290</v>
      </c>
    </row>
    <row r="6347" customFormat="false" ht="15" hidden="false" customHeight="false" outlineLevel="0" collapsed="false">
      <c r="A6347" s="0" t="s">
        <v>3461</v>
      </c>
      <c r="B6347" s="0" t="s">
        <v>290</v>
      </c>
      <c r="C6347" s="0" t="s">
        <v>325</v>
      </c>
      <c r="D6347" s="0" t="n">
        <v>20180830</v>
      </c>
      <c r="E6347" s="0" t="s">
        <v>3958</v>
      </c>
      <c r="F6347" s="0" t="n">
        <v>12000</v>
      </c>
      <c r="G6347" s="0" t="n">
        <v>96.91</v>
      </c>
      <c r="H6347" s="0" t="n">
        <v>4.553084</v>
      </c>
      <c r="J6347" s="224" t="n">
        <f aca="false">ROUND(D6347/10000,0)</f>
        <v>2018</v>
      </c>
      <c r="K6347" s="224" t="n">
        <f aca="false">ROUND((D6347-J6347*10000)/100,0)</f>
        <v>8</v>
      </c>
      <c r="L6347" s="224" t="n">
        <f aca="false">D6347-J6347*10000-K6347*100</f>
        <v>30</v>
      </c>
      <c r="M6347" s="325" t="n">
        <f aca="false">DATE(J6347,K6347,L6347)</f>
        <v>43342</v>
      </c>
      <c r="N6347" s="222" t="n">
        <f aca="false">M6347+E6347</f>
        <v>43342.6860416667</v>
      </c>
      <c r="O6347" s="0" t="n">
        <v>96.91</v>
      </c>
      <c r="P6347" s="0" t="n">
        <v>4.553084</v>
      </c>
      <c r="Q6347" s="0" t="s">
        <v>290</v>
      </c>
    </row>
    <row r="6348" customFormat="false" ht="15" hidden="false" customHeight="false" outlineLevel="0" collapsed="false">
      <c r="A6348" s="0" t="s">
        <v>3461</v>
      </c>
      <c r="B6348" s="0" t="s">
        <v>290</v>
      </c>
      <c r="C6348" s="0" t="s">
        <v>325</v>
      </c>
      <c r="D6348" s="0" t="n">
        <v>20180830</v>
      </c>
      <c r="E6348" s="0" t="s">
        <v>3958</v>
      </c>
      <c r="F6348" s="0" t="n">
        <v>12000</v>
      </c>
      <c r="G6348" s="0" t="n">
        <v>97.812</v>
      </c>
      <c r="H6348" s="0" t="n">
        <v>4.43382</v>
      </c>
      <c r="J6348" s="224" t="n">
        <f aca="false">ROUND(D6348/10000,0)</f>
        <v>2018</v>
      </c>
      <c r="K6348" s="224" t="n">
        <f aca="false">ROUND((D6348-J6348*10000)/100,0)</f>
        <v>8</v>
      </c>
      <c r="L6348" s="224" t="n">
        <f aca="false">D6348-J6348*10000-K6348*100</f>
        <v>30</v>
      </c>
      <c r="M6348" s="325" t="n">
        <f aca="false">DATE(J6348,K6348,L6348)</f>
        <v>43342</v>
      </c>
      <c r="N6348" s="222" t="n">
        <f aca="false">M6348+E6348</f>
        <v>43342.6860416667</v>
      </c>
      <c r="O6348" s="0" t="n">
        <v>97.812</v>
      </c>
      <c r="P6348" s="0" t="n">
        <v>4.43382</v>
      </c>
      <c r="Q6348" s="0" t="s">
        <v>290</v>
      </c>
    </row>
    <row r="6349" customFormat="false" ht="15" hidden="false" customHeight="false" outlineLevel="0" collapsed="false">
      <c r="A6349" s="0" t="s">
        <v>3461</v>
      </c>
      <c r="B6349" s="0" t="s">
        <v>290</v>
      </c>
      <c r="C6349" s="0" t="s">
        <v>325</v>
      </c>
      <c r="D6349" s="0" t="n">
        <v>20180830</v>
      </c>
      <c r="E6349" s="0" t="s">
        <v>3959</v>
      </c>
      <c r="F6349" s="0" t="n">
        <v>25000</v>
      </c>
      <c r="G6349" s="0" t="n">
        <v>98.125</v>
      </c>
      <c r="H6349" s="0" t="n">
        <v>4.392738</v>
      </c>
      <c r="J6349" s="224" t="n">
        <f aca="false">ROUND(D6349/10000,0)</f>
        <v>2018</v>
      </c>
      <c r="K6349" s="224" t="n">
        <f aca="false">ROUND((D6349-J6349*10000)/100,0)</f>
        <v>8</v>
      </c>
      <c r="L6349" s="224" t="n">
        <f aca="false">D6349-J6349*10000-K6349*100</f>
        <v>30</v>
      </c>
      <c r="M6349" s="325" t="n">
        <f aca="false">DATE(J6349,K6349,L6349)</f>
        <v>43342</v>
      </c>
      <c r="N6349" s="222" t="n">
        <f aca="false">M6349+E6349</f>
        <v>43342.692662037</v>
      </c>
      <c r="O6349" s="0" t="n">
        <v>98.125</v>
      </c>
      <c r="P6349" s="0" t="n">
        <v>4.392738</v>
      </c>
      <c r="Q6349" s="0" t="s">
        <v>290</v>
      </c>
    </row>
    <row r="6350" customFormat="false" ht="15" hidden="false" customHeight="false" outlineLevel="0" collapsed="false">
      <c r="A6350" s="0" t="s">
        <v>3461</v>
      </c>
      <c r="B6350" s="0" t="s">
        <v>290</v>
      </c>
      <c r="C6350" s="0" t="s">
        <v>325</v>
      </c>
      <c r="D6350" s="0" t="n">
        <v>20180831</v>
      </c>
      <c r="E6350" s="0" t="s">
        <v>3960</v>
      </c>
      <c r="F6350" s="0" t="n">
        <v>4000</v>
      </c>
      <c r="G6350" s="0" t="n">
        <v>97.315</v>
      </c>
      <c r="H6350" s="0" t="n">
        <v>4.49947</v>
      </c>
      <c r="J6350" s="224" t="n">
        <f aca="false">ROUND(D6350/10000,0)</f>
        <v>2018</v>
      </c>
      <c r="K6350" s="224" t="n">
        <f aca="false">ROUND((D6350-J6350*10000)/100,0)</f>
        <v>8</v>
      </c>
      <c r="L6350" s="224" t="n">
        <f aca="false">D6350-J6350*10000-K6350*100</f>
        <v>31</v>
      </c>
      <c r="M6350" s="325" t="n">
        <f aca="false">DATE(J6350,K6350,L6350)</f>
        <v>43343</v>
      </c>
      <c r="N6350" s="222" t="n">
        <f aca="false">M6350+E6350</f>
        <v>43343.4173842593</v>
      </c>
      <c r="O6350" s="0" t="n">
        <v>97.315</v>
      </c>
      <c r="P6350" s="0" t="n">
        <v>4.49947</v>
      </c>
      <c r="Q6350" s="0" t="s">
        <v>290</v>
      </c>
    </row>
    <row r="6351" customFormat="false" ht="15" hidden="false" customHeight="false" outlineLevel="0" collapsed="false">
      <c r="A6351" s="0" t="s">
        <v>3461</v>
      </c>
      <c r="B6351" s="0" t="s">
        <v>290</v>
      </c>
      <c r="C6351" s="0" t="s">
        <v>325</v>
      </c>
      <c r="D6351" s="0" t="n">
        <v>20180831</v>
      </c>
      <c r="E6351" s="0" t="s">
        <v>3960</v>
      </c>
      <c r="F6351" s="0" t="n">
        <v>4000</v>
      </c>
      <c r="G6351" s="0" t="n">
        <v>97.315</v>
      </c>
      <c r="H6351" s="0" t="n">
        <v>4.49947</v>
      </c>
      <c r="J6351" s="224" t="n">
        <f aca="false">ROUND(D6351/10000,0)</f>
        <v>2018</v>
      </c>
      <c r="K6351" s="224" t="n">
        <f aca="false">ROUND((D6351-J6351*10000)/100,0)</f>
        <v>8</v>
      </c>
      <c r="L6351" s="224" t="n">
        <f aca="false">D6351-J6351*10000-K6351*100</f>
        <v>31</v>
      </c>
      <c r="M6351" s="325" t="n">
        <f aca="false">DATE(J6351,K6351,L6351)</f>
        <v>43343</v>
      </c>
      <c r="N6351" s="222" t="n">
        <f aca="false">M6351+E6351</f>
        <v>43343.4173842593</v>
      </c>
      <c r="O6351" s="0" t="n">
        <v>97.315</v>
      </c>
      <c r="P6351" s="0" t="n">
        <v>4.49947</v>
      </c>
      <c r="Q6351" s="0" t="s">
        <v>290</v>
      </c>
    </row>
    <row r="6352" customFormat="false" ht="15" hidden="false" customHeight="false" outlineLevel="0" collapsed="false">
      <c r="A6352" s="0" t="s">
        <v>3461</v>
      </c>
      <c r="B6352" s="0" t="s">
        <v>290</v>
      </c>
      <c r="C6352" s="0" t="s">
        <v>325</v>
      </c>
      <c r="D6352" s="0" t="n">
        <v>20180831</v>
      </c>
      <c r="E6352" s="0" t="s">
        <v>3961</v>
      </c>
      <c r="F6352" s="0" t="n">
        <v>4000</v>
      </c>
      <c r="G6352" s="0" t="n">
        <v>96.481</v>
      </c>
      <c r="H6352" s="0" t="n">
        <v>4.610394</v>
      </c>
      <c r="J6352" s="224" t="n">
        <f aca="false">ROUND(D6352/10000,0)</f>
        <v>2018</v>
      </c>
      <c r="K6352" s="224" t="n">
        <f aca="false">ROUND((D6352-J6352*10000)/100,0)</f>
        <v>8</v>
      </c>
      <c r="L6352" s="224" t="n">
        <f aca="false">D6352-J6352*10000-K6352*100</f>
        <v>31</v>
      </c>
      <c r="M6352" s="325" t="n">
        <f aca="false">DATE(J6352,K6352,L6352)</f>
        <v>43343</v>
      </c>
      <c r="N6352" s="222" t="n">
        <f aca="false">M6352+E6352</f>
        <v>43343.4239699074</v>
      </c>
      <c r="O6352" s="0" t="n">
        <v>96.481</v>
      </c>
      <c r="P6352" s="0" t="n">
        <v>4.610394</v>
      </c>
      <c r="Q6352" s="0" t="s">
        <v>290</v>
      </c>
    </row>
    <row r="6353" customFormat="false" ht="15" hidden="false" customHeight="false" outlineLevel="0" collapsed="false">
      <c r="A6353" s="0" t="s">
        <v>3461</v>
      </c>
      <c r="B6353" s="0" t="s">
        <v>290</v>
      </c>
      <c r="C6353" s="0" t="s">
        <v>325</v>
      </c>
      <c r="D6353" s="0" t="n">
        <v>20180831</v>
      </c>
      <c r="E6353" s="0" t="s">
        <v>528</v>
      </c>
      <c r="F6353" s="0" t="n">
        <v>15000</v>
      </c>
      <c r="G6353" s="0" t="n">
        <v>96.746</v>
      </c>
      <c r="H6353" s="0" t="n">
        <v>4.575026</v>
      </c>
      <c r="J6353" s="224" t="n">
        <f aca="false">ROUND(D6353/10000,0)</f>
        <v>2018</v>
      </c>
      <c r="K6353" s="224" t="n">
        <f aca="false">ROUND((D6353-J6353*10000)/100,0)</f>
        <v>8</v>
      </c>
      <c r="L6353" s="224" t="n">
        <f aca="false">D6353-J6353*10000-K6353*100</f>
        <v>31</v>
      </c>
      <c r="M6353" s="325" t="n">
        <f aca="false">DATE(J6353,K6353,L6353)</f>
        <v>43343</v>
      </c>
      <c r="N6353" s="222" t="n">
        <f aca="false">M6353+E6353</f>
        <v>43343.4742013889</v>
      </c>
      <c r="O6353" s="0" t="n">
        <v>96.746</v>
      </c>
      <c r="P6353" s="0" t="n">
        <v>4.575026</v>
      </c>
      <c r="Q6353" s="0" t="s">
        <v>290</v>
      </c>
    </row>
    <row r="6354" customFormat="false" ht="15" hidden="false" customHeight="false" outlineLevel="0" collapsed="false">
      <c r="A6354" s="0" t="s">
        <v>3461</v>
      </c>
      <c r="B6354" s="0" t="s">
        <v>290</v>
      </c>
      <c r="C6354" s="0" t="s">
        <v>325</v>
      </c>
      <c r="D6354" s="0" t="n">
        <v>20180831</v>
      </c>
      <c r="E6354" s="0" t="s">
        <v>528</v>
      </c>
      <c r="F6354" s="0" t="n">
        <v>15000</v>
      </c>
      <c r="G6354" s="0" t="n">
        <v>96.746</v>
      </c>
      <c r="H6354" s="0" t="n">
        <v>4.575026</v>
      </c>
      <c r="J6354" s="224" t="n">
        <f aca="false">ROUND(D6354/10000,0)</f>
        <v>2018</v>
      </c>
      <c r="K6354" s="224" t="n">
        <f aca="false">ROUND((D6354-J6354*10000)/100,0)</f>
        <v>8</v>
      </c>
      <c r="L6354" s="224" t="n">
        <f aca="false">D6354-J6354*10000-K6354*100</f>
        <v>31</v>
      </c>
      <c r="M6354" s="325" t="n">
        <f aca="false">DATE(J6354,K6354,L6354)</f>
        <v>43343</v>
      </c>
      <c r="N6354" s="222" t="n">
        <f aca="false">M6354+E6354</f>
        <v>43343.4742013889</v>
      </c>
      <c r="O6354" s="0" t="n">
        <v>96.746</v>
      </c>
      <c r="P6354" s="0" t="n">
        <v>4.575026</v>
      </c>
      <c r="Q6354" s="0" t="s">
        <v>290</v>
      </c>
    </row>
    <row r="6355" customFormat="false" ht="15" hidden="false" customHeight="false" outlineLevel="0" collapsed="false">
      <c r="A6355" s="0" t="s">
        <v>3461</v>
      </c>
      <c r="B6355" s="0" t="s">
        <v>290</v>
      </c>
      <c r="C6355" s="0" t="s">
        <v>325</v>
      </c>
      <c r="D6355" s="0" t="n">
        <v>20180831</v>
      </c>
      <c r="E6355" s="0" t="s">
        <v>528</v>
      </c>
      <c r="F6355" s="0" t="n">
        <v>15000</v>
      </c>
      <c r="G6355" s="0" t="n">
        <v>98.197</v>
      </c>
      <c r="H6355" s="0" t="n">
        <v>4.38338</v>
      </c>
      <c r="J6355" s="224" t="n">
        <f aca="false">ROUND(D6355/10000,0)</f>
        <v>2018</v>
      </c>
      <c r="K6355" s="224" t="n">
        <f aca="false">ROUND((D6355-J6355*10000)/100,0)</f>
        <v>8</v>
      </c>
      <c r="L6355" s="224" t="n">
        <f aca="false">D6355-J6355*10000-K6355*100</f>
        <v>31</v>
      </c>
      <c r="M6355" s="325" t="n">
        <f aca="false">DATE(J6355,K6355,L6355)</f>
        <v>43343</v>
      </c>
      <c r="N6355" s="222" t="n">
        <f aca="false">M6355+E6355</f>
        <v>43343.4742013889</v>
      </c>
      <c r="O6355" s="0" t="n">
        <v>98.197</v>
      </c>
      <c r="P6355" s="0" t="n">
        <v>4.38338</v>
      </c>
      <c r="Q6355" s="0" t="s">
        <v>290</v>
      </c>
    </row>
    <row r="6356" customFormat="false" ht="15" hidden="false" customHeight="false" outlineLevel="0" collapsed="false">
      <c r="A6356" s="0" t="s">
        <v>3962</v>
      </c>
      <c r="B6356" s="0" t="s">
        <v>291</v>
      </c>
      <c r="C6356" s="0" t="s">
        <v>325</v>
      </c>
      <c r="D6356" s="0" t="n">
        <v>20180702</v>
      </c>
      <c r="E6356" s="0" t="s">
        <v>3963</v>
      </c>
      <c r="F6356" s="0" t="n">
        <v>4000000</v>
      </c>
      <c r="G6356" s="0" t="n">
        <v>90.36</v>
      </c>
      <c r="H6356" s="0" t="n">
        <v>5.458973</v>
      </c>
      <c r="J6356" s="224" t="n">
        <f aca="false">ROUND(D6356/10000,0)</f>
        <v>2018</v>
      </c>
      <c r="K6356" s="224" t="n">
        <f aca="false">ROUND((D6356-J6356*10000)/100,0)</f>
        <v>7</v>
      </c>
      <c r="L6356" s="224" t="n">
        <f aca="false">D6356-J6356*10000-K6356*100</f>
        <v>2</v>
      </c>
      <c r="M6356" s="325" t="n">
        <f aca="false">DATE(J6356,K6356,L6356)</f>
        <v>43283</v>
      </c>
      <c r="N6356" s="222" t="n">
        <f aca="false">M6356+E6356</f>
        <v>43283.4151851852</v>
      </c>
      <c r="O6356" s="0" t="n">
        <v>90.36</v>
      </c>
      <c r="P6356" s="0" t="n">
        <v>5.458973</v>
      </c>
      <c r="Q6356" s="0" t="s">
        <v>291</v>
      </c>
    </row>
    <row r="6357" customFormat="false" ht="15" hidden="false" customHeight="false" outlineLevel="0" collapsed="false">
      <c r="A6357" s="0" t="s">
        <v>3962</v>
      </c>
      <c r="B6357" s="0" t="s">
        <v>291</v>
      </c>
      <c r="C6357" s="0" t="s">
        <v>325</v>
      </c>
      <c r="D6357" s="0" t="n">
        <v>20180702</v>
      </c>
      <c r="E6357" s="0" t="s">
        <v>3964</v>
      </c>
      <c r="F6357" s="0" t="n">
        <v>440000</v>
      </c>
      <c r="G6357" s="0" t="n">
        <v>91.028</v>
      </c>
      <c r="H6357" s="0" t="n">
        <v>5.410005</v>
      </c>
      <c r="J6357" s="224" t="n">
        <f aca="false">ROUND(D6357/10000,0)</f>
        <v>2018</v>
      </c>
      <c r="K6357" s="224" t="n">
        <f aca="false">ROUND((D6357-J6357*10000)/100,0)</f>
        <v>7</v>
      </c>
      <c r="L6357" s="224" t="n">
        <f aca="false">D6357-J6357*10000-K6357*100</f>
        <v>2</v>
      </c>
      <c r="M6357" s="325" t="n">
        <f aca="false">DATE(J6357,K6357,L6357)</f>
        <v>43283</v>
      </c>
      <c r="N6357" s="222" t="n">
        <f aca="false">M6357+E6357</f>
        <v>43283.4881134259</v>
      </c>
      <c r="O6357" s="0" t="n">
        <v>91.028</v>
      </c>
      <c r="P6357" s="0" t="n">
        <v>5.410005</v>
      </c>
      <c r="Q6357" s="0" t="s">
        <v>291</v>
      </c>
    </row>
    <row r="6358" customFormat="false" ht="15" hidden="false" customHeight="false" outlineLevel="0" collapsed="false">
      <c r="A6358" s="0" t="s">
        <v>3962</v>
      </c>
      <c r="B6358" s="0" t="s">
        <v>291</v>
      </c>
      <c r="C6358" s="0" t="s">
        <v>325</v>
      </c>
      <c r="D6358" s="0" t="n">
        <v>20180702</v>
      </c>
      <c r="E6358" s="0" t="s">
        <v>3965</v>
      </c>
      <c r="F6358" s="0" t="n">
        <v>195000</v>
      </c>
      <c r="G6358" s="0" t="n">
        <v>90.686</v>
      </c>
      <c r="H6358" s="0" t="n">
        <v>5.434994</v>
      </c>
      <c r="J6358" s="224" t="n">
        <f aca="false">ROUND(D6358/10000,0)</f>
        <v>2018</v>
      </c>
      <c r="K6358" s="224" t="n">
        <f aca="false">ROUND((D6358-J6358*10000)/100,0)</f>
        <v>7</v>
      </c>
      <c r="L6358" s="224" t="n">
        <f aca="false">D6358-J6358*10000-K6358*100</f>
        <v>2</v>
      </c>
      <c r="M6358" s="325" t="n">
        <f aca="false">DATE(J6358,K6358,L6358)</f>
        <v>43283</v>
      </c>
      <c r="N6358" s="222" t="n">
        <f aca="false">M6358+E6358</f>
        <v>43283.4993634259</v>
      </c>
      <c r="O6358" s="0" t="n">
        <v>90.686</v>
      </c>
      <c r="P6358" s="0" t="n">
        <v>5.434994</v>
      </c>
      <c r="Q6358" s="0" t="s">
        <v>291</v>
      </c>
    </row>
    <row r="6359" customFormat="false" ht="15" hidden="false" customHeight="false" outlineLevel="0" collapsed="false">
      <c r="A6359" s="0" t="s">
        <v>3962</v>
      </c>
      <c r="B6359" s="0" t="s">
        <v>291</v>
      </c>
      <c r="C6359" s="0" t="s">
        <v>325</v>
      </c>
      <c r="D6359" s="0" t="n">
        <v>20180702</v>
      </c>
      <c r="E6359" s="0" t="s">
        <v>3966</v>
      </c>
      <c r="F6359" s="0" t="n">
        <v>400000</v>
      </c>
      <c r="G6359" s="0" t="n">
        <v>90.211</v>
      </c>
      <c r="H6359" s="0" t="n">
        <v>5.469975</v>
      </c>
      <c r="J6359" s="224" t="n">
        <f aca="false">ROUND(D6359/10000,0)</f>
        <v>2018</v>
      </c>
      <c r="K6359" s="224" t="n">
        <f aca="false">ROUND((D6359-J6359*10000)/100,0)</f>
        <v>7</v>
      </c>
      <c r="L6359" s="224" t="n">
        <f aca="false">D6359-J6359*10000-K6359*100</f>
        <v>2</v>
      </c>
      <c r="M6359" s="325" t="n">
        <f aca="false">DATE(J6359,K6359,L6359)</f>
        <v>43283</v>
      </c>
      <c r="N6359" s="222" t="n">
        <f aca="false">M6359+E6359</f>
        <v>43283.5474074074</v>
      </c>
      <c r="O6359" s="0" t="n">
        <v>90.211</v>
      </c>
      <c r="P6359" s="0" t="n">
        <v>5.469975</v>
      </c>
      <c r="Q6359" s="0" t="s">
        <v>291</v>
      </c>
    </row>
    <row r="6360" customFormat="false" ht="15" hidden="false" customHeight="false" outlineLevel="0" collapsed="false">
      <c r="A6360" s="0" t="s">
        <v>3962</v>
      </c>
      <c r="B6360" s="0" t="s">
        <v>291</v>
      </c>
      <c r="C6360" s="0" t="s">
        <v>325</v>
      </c>
      <c r="D6360" s="0" t="n">
        <v>20180702</v>
      </c>
      <c r="E6360" s="0" t="s">
        <v>3967</v>
      </c>
      <c r="F6360" s="0" t="s">
        <v>575</v>
      </c>
      <c r="G6360" s="0" t="n">
        <v>90.455</v>
      </c>
      <c r="H6360" s="0" t="n">
        <v>5.451972</v>
      </c>
      <c r="J6360" s="224" t="n">
        <f aca="false">ROUND(D6360/10000,0)</f>
        <v>2018</v>
      </c>
      <c r="K6360" s="224" t="n">
        <f aca="false">ROUND((D6360-J6360*10000)/100,0)</f>
        <v>7</v>
      </c>
      <c r="L6360" s="224" t="n">
        <f aca="false">D6360-J6360*10000-K6360*100</f>
        <v>2</v>
      </c>
      <c r="M6360" s="325" t="n">
        <f aca="false">DATE(J6360,K6360,L6360)</f>
        <v>43283</v>
      </c>
      <c r="N6360" s="222" t="n">
        <f aca="false">M6360+E6360</f>
        <v>43283.6861921296</v>
      </c>
      <c r="O6360" s="0" t="n">
        <v>90.455</v>
      </c>
      <c r="P6360" s="0" t="n">
        <v>5.451972</v>
      </c>
      <c r="Q6360" s="0" t="s">
        <v>291</v>
      </c>
    </row>
    <row r="6361" customFormat="false" ht="15" hidden="false" customHeight="false" outlineLevel="0" collapsed="false">
      <c r="A6361" s="0" t="s">
        <v>3962</v>
      </c>
      <c r="B6361" s="0" t="s">
        <v>291</v>
      </c>
      <c r="C6361" s="0" t="s">
        <v>325</v>
      </c>
      <c r="D6361" s="0" t="n">
        <v>20180703</v>
      </c>
      <c r="E6361" s="0" t="s">
        <v>3968</v>
      </c>
      <c r="F6361" s="0" t="n">
        <v>500000</v>
      </c>
      <c r="G6361" s="0" t="n">
        <v>90.793</v>
      </c>
      <c r="H6361" s="0" t="n">
        <v>5.427181</v>
      </c>
      <c r="J6361" s="224" t="n">
        <f aca="false">ROUND(D6361/10000,0)</f>
        <v>2018</v>
      </c>
      <c r="K6361" s="224" t="n">
        <f aca="false">ROUND((D6361-J6361*10000)/100,0)</f>
        <v>7</v>
      </c>
      <c r="L6361" s="224" t="n">
        <f aca="false">D6361-J6361*10000-K6361*100</f>
        <v>3</v>
      </c>
      <c r="M6361" s="325" t="n">
        <f aca="false">DATE(J6361,K6361,L6361)</f>
        <v>43284</v>
      </c>
      <c r="N6361" s="222" t="n">
        <f aca="false">M6361+E6361</f>
        <v>43284.3376967593</v>
      </c>
      <c r="O6361" s="0" t="n">
        <v>90.793</v>
      </c>
      <c r="P6361" s="0" t="n">
        <v>5.427181</v>
      </c>
      <c r="Q6361" s="0" t="s">
        <v>291</v>
      </c>
    </row>
    <row r="6362" customFormat="false" ht="15" hidden="false" customHeight="false" outlineLevel="0" collapsed="false">
      <c r="A6362" s="0" t="s">
        <v>3962</v>
      </c>
      <c r="B6362" s="0" t="s">
        <v>291</v>
      </c>
      <c r="C6362" s="0" t="s">
        <v>325</v>
      </c>
      <c r="D6362" s="0" t="n">
        <v>20180703</v>
      </c>
      <c r="E6362" s="0" t="s">
        <v>3969</v>
      </c>
      <c r="F6362" s="0" t="n">
        <v>115000</v>
      </c>
      <c r="G6362" s="0" t="n">
        <v>91.399</v>
      </c>
      <c r="H6362" s="0" t="n">
        <v>5.383023</v>
      </c>
      <c r="J6362" s="224" t="n">
        <f aca="false">ROUND(D6362/10000,0)</f>
        <v>2018</v>
      </c>
      <c r="K6362" s="224" t="n">
        <f aca="false">ROUND((D6362-J6362*10000)/100,0)</f>
        <v>7</v>
      </c>
      <c r="L6362" s="224" t="n">
        <f aca="false">D6362-J6362*10000-K6362*100</f>
        <v>3</v>
      </c>
      <c r="M6362" s="325" t="n">
        <f aca="false">DATE(J6362,K6362,L6362)</f>
        <v>43284</v>
      </c>
      <c r="N6362" s="222" t="n">
        <f aca="false">M6362+E6362</f>
        <v>43284.4147569444</v>
      </c>
      <c r="O6362" s="0" t="n">
        <v>91.399</v>
      </c>
      <c r="P6362" s="0" t="n">
        <v>5.383023</v>
      </c>
      <c r="Q6362" s="0" t="s">
        <v>291</v>
      </c>
    </row>
    <row r="6363" customFormat="false" ht="15" hidden="false" customHeight="false" outlineLevel="0" collapsed="false">
      <c r="A6363" s="0" t="s">
        <v>3962</v>
      </c>
      <c r="B6363" s="0" t="s">
        <v>291</v>
      </c>
      <c r="C6363" s="0" t="s">
        <v>325</v>
      </c>
      <c r="D6363" s="0" t="n">
        <v>20180706</v>
      </c>
      <c r="E6363" s="0" t="s">
        <v>3603</v>
      </c>
      <c r="F6363" s="0" t="n">
        <v>5000000</v>
      </c>
      <c r="G6363" s="0" t="n">
        <v>93.092</v>
      </c>
      <c r="H6363" s="0" t="n">
        <v>5.262017</v>
      </c>
      <c r="J6363" s="224" t="n">
        <f aca="false">ROUND(D6363/10000,0)</f>
        <v>2018</v>
      </c>
      <c r="K6363" s="224" t="n">
        <f aca="false">ROUND((D6363-J6363*10000)/100,0)</f>
        <v>7</v>
      </c>
      <c r="L6363" s="224" t="n">
        <f aca="false">D6363-J6363*10000-K6363*100</f>
        <v>6</v>
      </c>
      <c r="M6363" s="325" t="n">
        <f aca="false">DATE(J6363,K6363,L6363)</f>
        <v>43287</v>
      </c>
      <c r="N6363" s="222" t="n">
        <f aca="false">M6363+E6363</f>
        <v>43287.4788194444</v>
      </c>
      <c r="O6363" s="0" t="n">
        <v>93.092</v>
      </c>
      <c r="P6363" s="0" t="n">
        <v>5.262017</v>
      </c>
      <c r="Q6363" s="0" t="s">
        <v>291</v>
      </c>
    </row>
    <row r="6364" customFormat="false" ht="15" hidden="false" customHeight="false" outlineLevel="0" collapsed="false">
      <c r="A6364" s="0" t="s">
        <v>3962</v>
      </c>
      <c r="B6364" s="0" t="s">
        <v>291</v>
      </c>
      <c r="C6364" s="0" t="s">
        <v>325</v>
      </c>
      <c r="D6364" s="0" t="n">
        <v>20180706</v>
      </c>
      <c r="E6364" s="0" t="s">
        <v>3970</v>
      </c>
      <c r="F6364" s="0" t="n">
        <v>10000</v>
      </c>
      <c r="G6364" s="0" t="n">
        <v>95.12</v>
      </c>
      <c r="H6364" s="0" t="n">
        <v>5.121159</v>
      </c>
      <c r="J6364" s="224" t="n">
        <f aca="false">ROUND(D6364/10000,0)</f>
        <v>2018</v>
      </c>
      <c r="K6364" s="224" t="n">
        <f aca="false">ROUND((D6364-J6364*10000)/100,0)</f>
        <v>7</v>
      </c>
      <c r="L6364" s="224" t="n">
        <f aca="false">D6364-J6364*10000-K6364*100</f>
        <v>6</v>
      </c>
      <c r="M6364" s="325" t="n">
        <f aca="false">DATE(J6364,K6364,L6364)</f>
        <v>43287</v>
      </c>
      <c r="N6364" s="222" t="n">
        <f aca="false">M6364+E6364</f>
        <v>43287.600775463</v>
      </c>
      <c r="O6364" s="0" t="n">
        <v>95.12</v>
      </c>
      <c r="P6364" s="0" t="n">
        <v>5.121159</v>
      </c>
      <c r="Q6364" s="0" t="s">
        <v>291</v>
      </c>
    </row>
    <row r="6365" customFormat="false" ht="15" hidden="false" customHeight="false" outlineLevel="0" collapsed="false">
      <c r="A6365" s="0" t="s">
        <v>3962</v>
      </c>
      <c r="B6365" s="0" t="s">
        <v>291</v>
      </c>
      <c r="C6365" s="0" t="s">
        <v>325</v>
      </c>
      <c r="D6365" s="0" t="n">
        <v>20180706</v>
      </c>
      <c r="E6365" s="0" t="s">
        <v>3971</v>
      </c>
      <c r="F6365" s="0" t="n">
        <v>10000</v>
      </c>
      <c r="G6365" s="0" t="n">
        <v>97.5</v>
      </c>
      <c r="H6365" s="0" t="n">
        <v>4.961386</v>
      </c>
      <c r="J6365" s="224" t="n">
        <f aca="false">ROUND(D6365/10000,0)</f>
        <v>2018</v>
      </c>
      <c r="K6365" s="224" t="n">
        <f aca="false">ROUND((D6365-J6365*10000)/100,0)</f>
        <v>7</v>
      </c>
      <c r="L6365" s="224" t="n">
        <f aca="false">D6365-J6365*10000-K6365*100</f>
        <v>6</v>
      </c>
      <c r="M6365" s="325" t="n">
        <f aca="false">DATE(J6365,K6365,L6365)</f>
        <v>43287</v>
      </c>
      <c r="N6365" s="222" t="n">
        <f aca="false">M6365+E6365</f>
        <v>43287.6021875</v>
      </c>
      <c r="O6365" s="0" t="n">
        <v>97.5</v>
      </c>
      <c r="P6365" s="0" t="n">
        <v>4.961386</v>
      </c>
      <c r="Q6365" s="0" t="s">
        <v>291</v>
      </c>
    </row>
    <row r="6366" customFormat="false" ht="15" hidden="false" customHeight="false" outlineLevel="0" collapsed="false">
      <c r="A6366" s="0" t="s">
        <v>3962</v>
      </c>
      <c r="B6366" s="0" t="s">
        <v>291</v>
      </c>
      <c r="C6366" s="0" t="s">
        <v>325</v>
      </c>
      <c r="D6366" s="0" t="n">
        <v>20180706</v>
      </c>
      <c r="E6366" s="0" t="s">
        <v>3972</v>
      </c>
      <c r="F6366" s="0" t="n">
        <v>10000</v>
      </c>
      <c r="G6366" s="0" t="n">
        <v>93.3</v>
      </c>
      <c r="H6366" s="0" t="n">
        <v>5.247362</v>
      </c>
      <c r="J6366" s="224" t="n">
        <f aca="false">ROUND(D6366/10000,0)</f>
        <v>2018</v>
      </c>
      <c r="K6366" s="224" t="n">
        <f aca="false">ROUND((D6366-J6366*10000)/100,0)</f>
        <v>7</v>
      </c>
      <c r="L6366" s="224" t="n">
        <f aca="false">D6366-J6366*10000-K6366*100</f>
        <v>6</v>
      </c>
      <c r="M6366" s="325" t="n">
        <f aca="false">DATE(J6366,K6366,L6366)</f>
        <v>43287</v>
      </c>
      <c r="N6366" s="222" t="n">
        <f aca="false">M6366+E6366</f>
        <v>43287.6155439815</v>
      </c>
      <c r="O6366" s="0" t="n">
        <v>93.3</v>
      </c>
      <c r="P6366" s="0" t="n">
        <v>5.247362</v>
      </c>
      <c r="Q6366" s="0" t="s">
        <v>291</v>
      </c>
    </row>
    <row r="6367" customFormat="false" ht="15" hidden="false" customHeight="false" outlineLevel="0" collapsed="false">
      <c r="A6367" s="0" t="s">
        <v>3962</v>
      </c>
      <c r="B6367" s="0" t="s">
        <v>291</v>
      </c>
      <c r="C6367" s="0" t="s">
        <v>325</v>
      </c>
      <c r="D6367" s="0" t="n">
        <v>20180706</v>
      </c>
      <c r="E6367" s="0" t="s">
        <v>3973</v>
      </c>
      <c r="F6367" s="0" t="n">
        <v>10000</v>
      </c>
      <c r="G6367" s="0" t="n">
        <v>93.3</v>
      </c>
      <c r="H6367" s="0" t="n">
        <v>5.247362</v>
      </c>
      <c r="J6367" s="224" t="n">
        <f aca="false">ROUND(D6367/10000,0)</f>
        <v>2018</v>
      </c>
      <c r="K6367" s="224" t="n">
        <f aca="false">ROUND((D6367-J6367*10000)/100,0)</f>
        <v>7</v>
      </c>
      <c r="L6367" s="224" t="n">
        <f aca="false">D6367-J6367*10000-K6367*100</f>
        <v>6</v>
      </c>
      <c r="M6367" s="325" t="n">
        <f aca="false">DATE(J6367,K6367,L6367)</f>
        <v>43287</v>
      </c>
      <c r="N6367" s="222" t="n">
        <f aca="false">M6367+E6367</f>
        <v>43287.6158449074</v>
      </c>
      <c r="O6367" s="0" t="n">
        <v>93.3</v>
      </c>
      <c r="P6367" s="0" t="n">
        <v>5.247362</v>
      </c>
      <c r="Q6367" s="0" t="s">
        <v>291</v>
      </c>
    </row>
    <row r="6368" customFormat="false" ht="15" hidden="false" customHeight="false" outlineLevel="0" collapsed="false">
      <c r="A6368" s="0" t="s">
        <v>3962</v>
      </c>
      <c r="B6368" s="0" t="s">
        <v>291</v>
      </c>
      <c r="C6368" s="0" t="s">
        <v>325</v>
      </c>
      <c r="D6368" s="0" t="n">
        <v>20180706</v>
      </c>
      <c r="E6368" s="0" t="s">
        <v>3974</v>
      </c>
      <c r="F6368" s="0" t="n">
        <v>2000000</v>
      </c>
      <c r="G6368" s="0" t="n">
        <v>93.135</v>
      </c>
      <c r="H6368" s="0" t="n">
        <v>5.258983</v>
      </c>
      <c r="J6368" s="224" t="n">
        <f aca="false">ROUND(D6368/10000,0)</f>
        <v>2018</v>
      </c>
      <c r="K6368" s="224" t="n">
        <f aca="false">ROUND((D6368-J6368*10000)/100,0)</f>
        <v>7</v>
      </c>
      <c r="L6368" s="224" t="n">
        <f aca="false">D6368-J6368*10000-K6368*100</f>
        <v>6</v>
      </c>
      <c r="M6368" s="325" t="n">
        <f aca="false">DATE(J6368,K6368,L6368)</f>
        <v>43287</v>
      </c>
      <c r="N6368" s="222" t="n">
        <f aca="false">M6368+E6368</f>
        <v>43287.6393287037</v>
      </c>
      <c r="O6368" s="0" t="n">
        <v>93.135</v>
      </c>
      <c r="P6368" s="0" t="n">
        <v>5.258983</v>
      </c>
      <c r="Q6368" s="0" t="s">
        <v>291</v>
      </c>
    </row>
    <row r="6369" customFormat="false" ht="15" hidden="false" customHeight="false" outlineLevel="0" collapsed="false">
      <c r="A6369" s="0" t="s">
        <v>3962</v>
      </c>
      <c r="B6369" s="0" t="s">
        <v>291</v>
      </c>
      <c r="C6369" s="0" t="s">
        <v>325</v>
      </c>
      <c r="D6369" s="0" t="n">
        <v>20180709</v>
      </c>
      <c r="E6369" s="0" t="s">
        <v>3975</v>
      </c>
      <c r="F6369" s="0" t="s">
        <v>575</v>
      </c>
      <c r="G6369" s="0" t="n">
        <v>92.795</v>
      </c>
      <c r="H6369" s="0" t="n">
        <v>5.28305</v>
      </c>
      <c r="J6369" s="224" t="n">
        <f aca="false">ROUND(D6369/10000,0)</f>
        <v>2018</v>
      </c>
      <c r="K6369" s="224" t="n">
        <f aca="false">ROUND((D6369-J6369*10000)/100,0)</f>
        <v>7</v>
      </c>
      <c r="L6369" s="224" t="n">
        <f aca="false">D6369-J6369*10000-K6369*100</f>
        <v>9</v>
      </c>
      <c r="M6369" s="325" t="n">
        <f aca="false">DATE(J6369,K6369,L6369)</f>
        <v>43290</v>
      </c>
      <c r="N6369" s="222" t="n">
        <f aca="false">M6369+E6369</f>
        <v>43290.4862037037</v>
      </c>
      <c r="O6369" s="0" t="n">
        <v>92.795</v>
      </c>
      <c r="P6369" s="0" t="n">
        <v>5.28305</v>
      </c>
      <c r="Q6369" s="0" t="s">
        <v>291</v>
      </c>
    </row>
    <row r="6370" customFormat="false" ht="15" hidden="false" customHeight="false" outlineLevel="0" collapsed="false">
      <c r="A6370" s="0" t="s">
        <v>3962</v>
      </c>
      <c r="B6370" s="0" t="s">
        <v>291</v>
      </c>
      <c r="C6370" s="0" t="s">
        <v>325</v>
      </c>
      <c r="D6370" s="0" t="n">
        <v>20180709</v>
      </c>
      <c r="E6370" s="0" t="s">
        <v>3976</v>
      </c>
      <c r="F6370" s="0" t="s">
        <v>575</v>
      </c>
      <c r="G6370" s="0" t="n">
        <v>93.149</v>
      </c>
      <c r="H6370" s="0" t="n">
        <v>5.258018</v>
      </c>
      <c r="J6370" s="224" t="n">
        <f aca="false">ROUND(D6370/10000,0)</f>
        <v>2018</v>
      </c>
      <c r="K6370" s="224" t="n">
        <f aca="false">ROUND((D6370-J6370*10000)/100,0)</f>
        <v>7</v>
      </c>
      <c r="L6370" s="224" t="n">
        <f aca="false">D6370-J6370*10000-K6370*100</f>
        <v>9</v>
      </c>
      <c r="M6370" s="325" t="n">
        <f aca="false">DATE(J6370,K6370,L6370)</f>
        <v>43290</v>
      </c>
      <c r="N6370" s="222" t="n">
        <f aca="false">M6370+E6370</f>
        <v>43290.4925115741</v>
      </c>
      <c r="O6370" s="0" t="n">
        <v>93.149</v>
      </c>
      <c r="P6370" s="0" t="n">
        <v>5.258018</v>
      </c>
      <c r="Q6370" s="0" t="s">
        <v>291</v>
      </c>
    </row>
    <row r="6371" customFormat="false" ht="15" hidden="false" customHeight="false" outlineLevel="0" collapsed="false">
      <c r="A6371" s="0" t="s">
        <v>3962</v>
      </c>
      <c r="B6371" s="0" t="s">
        <v>291</v>
      </c>
      <c r="C6371" s="0" t="s">
        <v>325</v>
      </c>
      <c r="D6371" s="0" t="n">
        <v>20180709</v>
      </c>
      <c r="E6371" s="0" t="s">
        <v>3977</v>
      </c>
      <c r="F6371" s="0" t="n">
        <v>500000</v>
      </c>
      <c r="G6371" s="0" t="n">
        <v>93.37</v>
      </c>
      <c r="H6371" s="0" t="n">
        <v>5.242463</v>
      </c>
      <c r="J6371" s="224" t="n">
        <f aca="false">ROUND(D6371/10000,0)</f>
        <v>2018</v>
      </c>
      <c r="K6371" s="224" t="n">
        <f aca="false">ROUND((D6371-J6371*10000)/100,0)</f>
        <v>7</v>
      </c>
      <c r="L6371" s="224" t="n">
        <f aca="false">D6371-J6371*10000-K6371*100</f>
        <v>9</v>
      </c>
      <c r="M6371" s="325" t="n">
        <f aca="false">DATE(J6371,K6371,L6371)</f>
        <v>43290</v>
      </c>
      <c r="N6371" s="222" t="n">
        <f aca="false">M6371+E6371</f>
        <v>43290.5705555556</v>
      </c>
      <c r="O6371" s="0" t="n">
        <v>93.37</v>
      </c>
      <c r="P6371" s="0" t="n">
        <v>5.242463</v>
      </c>
      <c r="Q6371" s="0" t="s">
        <v>291</v>
      </c>
    </row>
    <row r="6372" customFormat="false" ht="15" hidden="false" customHeight="false" outlineLevel="0" collapsed="false">
      <c r="A6372" s="0" t="s">
        <v>3962</v>
      </c>
      <c r="B6372" s="0" t="s">
        <v>291</v>
      </c>
      <c r="C6372" s="0" t="s">
        <v>325</v>
      </c>
      <c r="D6372" s="0" t="n">
        <v>20180709</v>
      </c>
      <c r="E6372" s="0" t="s">
        <v>3978</v>
      </c>
      <c r="F6372" s="0" t="n">
        <v>5000000</v>
      </c>
      <c r="G6372" s="0" t="n">
        <v>93.05</v>
      </c>
      <c r="H6372" s="0" t="n">
        <v>5.265004</v>
      </c>
      <c r="J6372" s="224" t="n">
        <f aca="false">ROUND(D6372/10000,0)</f>
        <v>2018</v>
      </c>
      <c r="K6372" s="224" t="n">
        <f aca="false">ROUND((D6372-J6372*10000)/100,0)</f>
        <v>7</v>
      </c>
      <c r="L6372" s="224" t="n">
        <f aca="false">D6372-J6372*10000-K6372*100</f>
        <v>9</v>
      </c>
      <c r="M6372" s="325" t="n">
        <f aca="false">DATE(J6372,K6372,L6372)</f>
        <v>43290</v>
      </c>
      <c r="N6372" s="222" t="n">
        <f aca="false">M6372+E6372</f>
        <v>43290.6777777778</v>
      </c>
      <c r="O6372" s="0" t="n">
        <v>93.05</v>
      </c>
      <c r="P6372" s="0" t="n">
        <v>5.265004</v>
      </c>
      <c r="Q6372" s="0" t="s">
        <v>291</v>
      </c>
    </row>
    <row r="6373" customFormat="false" ht="15" hidden="false" customHeight="false" outlineLevel="0" collapsed="false">
      <c r="A6373" s="0" t="s">
        <v>3962</v>
      </c>
      <c r="B6373" s="0" t="s">
        <v>291</v>
      </c>
      <c r="C6373" s="0" t="s">
        <v>325</v>
      </c>
      <c r="D6373" s="0" t="n">
        <v>20180709</v>
      </c>
      <c r="E6373" s="0" t="s">
        <v>3979</v>
      </c>
      <c r="F6373" s="0" t="n">
        <v>2650000</v>
      </c>
      <c r="G6373" s="0" t="n">
        <v>93.334</v>
      </c>
      <c r="H6373" s="0" t="n">
        <v>5.244993</v>
      </c>
      <c r="J6373" s="224" t="n">
        <f aca="false">ROUND(D6373/10000,0)</f>
        <v>2018</v>
      </c>
      <c r="K6373" s="224" t="n">
        <f aca="false">ROUND((D6373-J6373*10000)/100,0)</f>
        <v>7</v>
      </c>
      <c r="L6373" s="224" t="n">
        <f aca="false">D6373-J6373*10000-K6373*100</f>
        <v>9</v>
      </c>
      <c r="M6373" s="325" t="n">
        <f aca="false">DATE(J6373,K6373,L6373)</f>
        <v>43290</v>
      </c>
      <c r="N6373" s="222" t="n">
        <f aca="false">M6373+E6373</f>
        <v>43290.6953935185</v>
      </c>
      <c r="O6373" s="0" t="n">
        <v>93.334</v>
      </c>
      <c r="P6373" s="0" t="n">
        <v>5.244993</v>
      </c>
      <c r="Q6373" s="0" t="s">
        <v>291</v>
      </c>
    </row>
    <row r="6374" customFormat="false" ht="15" hidden="false" customHeight="false" outlineLevel="0" collapsed="false">
      <c r="A6374" s="0" t="s">
        <v>3962</v>
      </c>
      <c r="B6374" s="0" t="s">
        <v>291</v>
      </c>
      <c r="C6374" s="0" t="s">
        <v>325</v>
      </c>
      <c r="D6374" s="0" t="n">
        <v>20180710</v>
      </c>
      <c r="E6374" s="0" t="s">
        <v>3980</v>
      </c>
      <c r="F6374" s="0" t="n">
        <v>10000</v>
      </c>
      <c r="G6374" s="0" t="n">
        <v>96.109</v>
      </c>
      <c r="H6374" s="0" t="n">
        <v>5.054089</v>
      </c>
      <c r="J6374" s="224" t="n">
        <f aca="false">ROUND(D6374/10000,0)</f>
        <v>2018</v>
      </c>
      <c r="K6374" s="224" t="n">
        <f aca="false">ROUND((D6374-J6374*10000)/100,0)</f>
        <v>7</v>
      </c>
      <c r="L6374" s="224" t="n">
        <f aca="false">D6374-J6374*10000-K6374*100</f>
        <v>10</v>
      </c>
      <c r="M6374" s="325" t="n">
        <f aca="false">DATE(J6374,K6374,L6374)</f>
        <v>43291</v>
      </c>
      <c r="N6374" s="222" t="n">
        <f aca="false">M6374+E6374</f>
        <v>43291.4718171296</v>
      </c>
      <c r="O6374" s="0" t="n">
        <v>96.109</v>
      </c>
      <c r="P6374" s="0" t="n">
        <v>5.054089</v>
      </c>
      <c r="Q6374" s="0" t="s">
        <v>291</v>
      </c>
    </row>
    <row r="6375" customFormat="false" ht="15" hidden="false" customHeight="false" outlineLevel="0" collapsed="false">
      <c r="A6375" s="0" t="s">
        <v>3962</v>
      </c>
      <c r="B6375" s="0" t="s">
        <v>291</v>
      </c>
      <c r="C6375" s="0" t="s">
        <v>325</v>
      </c>
      <c r="D6375" s="0" t="n">
        <v>20180710</v>
      </c>
      <c r="E6375" s="0" t="s">
        <v>3980</v>
      </c>
      <c r="F6375" s="0" t="n">
        <v>10000</v>
      </c>
      <c r="G6375" s="0" t="n">
        <v>93.994</v>
      </c>
      <c r="H6375" s="0" t="n">
        <v>5.198853</v>
      </c>
      <c r="J6375" s="224" t="n">
        <f aca="false">ROUND(D6375/10000,0)</f>
        <v>2018</v>
      </c>
      <c r="K6375" s="224" t="n">
        <f aca="false">ROUND((D6375-J6375*10000)/100,0)</f>
        <v>7</v>
      </c>
      <c r="L6375" s="224" t="n">
        <f aca="false">D6375-J6375*10000-K6375*100</f>
        <v>10</v>
      </c>
      <c r="M6375" s="325" t="n">
        <f aca="false">DATE(J6375,K6375,L6375)</f>
        <v>43291</v>
      </c>
      <c r="N6375" s="222" t="n">
        <f aca="false">M6375+E6375</f>
        <v>43291.4718171296</v>
      </c>
      <c r="O6375" s="0" t="n">
        <v>93.994</v>
      </c>
      <c r="P6375" s="0" t="n">
        <v>5.198853</v>
      </c>
      <c r="Q6375" s="0" t="s">
        <v>291</v>
      </c>
    </row>
    <row r="6376" customFormat="false" ht="15" hidden="false" customHeight="false" outlineLevel="0" collapsed="false">
      <c r="A6376" s="0" t="s">
        <v>3962</v>
      </c>
      <c r="B6376" s="0" t="s">
        <v>291</v>
      </c>
      <c r="C6376" s="0" t="s">
        <v>325</v>
      </c>
      <c r="D6376" s="0" t="n">
        <v>20180710</v>
      </c>
      <c r="E6376" s="0" t="s">
        <v>3981</v>
      </c>
      <c r="F6376" s="0" t="n">
        <v>10000</v>
      </c>
      <c r="G6376" s="0" t="n">
        <v>93.994</v>
      </c>
      <c r="H6376" s="0" t="n">
        <v>5.198853</v>
      </c>
      <c r="J6376" s="224" t="n">
        <f aca="false">ROUND(D6376/10000,0)</f>
        <v>2018</v>
      </c>
      <c r="K6376" s="224" t="n">
        <f aca="false">ROUND((D6376-J6376*10000)/100,0)</f>
        <v>7</v>
      </c>
      <c r="L6376" s="224" t="n">
        <f aca="false">D6376-J6376*10000-K6376*100</f>
        <v>10</v>
      </c>
      <c r="M6376" s="325" t="n">
        <f aca="false">DATE(J6376,K6376,L6376)</f>
        <v>43291</v>
      </c>
      <c r="N6376" s="222" t="n">
        <f aca="false">M6376+E6376</f>
        <v>43291.4721990741</v>
      </c>
      <c r="O6376" s="0" t="n">
        <v>93.994</v>
      </c>
      <c r="P6376" s="0" t="n">
        <v>5.198853</v>
      </c>
      <c r="Q6376" s="0" t="s">
        <v>291</v>
      </c>
    </row>
    <row r="6377" customFormat="false" ht="15" hidden="false" customHeight="false" outlineLevel="0" collapsed="false">
      <c r="A6377" s="0" t="s">
        <v>3962</v>
      </c>
      <c r="B6377" s="0" t="s">
        <v>291</v>
      </c>
      <c r="C6377" s="0" t="s">
        <v>325</v>
      </c>
      <c r="D6377" s="0" t="n">
        <v>20180710</v>
      </c>
      <c r="E6377" s="0" t="s">
        <v>3982</v>
      </c>
      <c r="F6377" s="0" t="n">
        <v>1126000</v>
      </c>
      <c r="G6377" s="0" t="n">
        <v>93.036</v>
      </c>
      <c r="H6377" s="0" t="n">
        <v>5.266016</v>
      </c>
      <c r="J6377" s="224" t="n">
        <f aca="false">ROUND(D6377/10000,0)</f>
        <v>2018</v>
      </c>
      <c r="K6377" s="224" t="n">
        <f aca="false">ROUND((D6377-J6377*10000)/100,0)</f>
        <v>7</v>
      </c>
      <c r="L6377" s="224" t="n">
        <f aca="false">D6377-J6377*10000-K6377*100</f>
        <v>10</v>
      </c>
      <c r="M6377" s="325" t="n">
        <f aca="false">DATE(J6377,K6377,L6377)</f>
        <v>43291</v>
      </c>
      <c r="N6377" s="222" t="n">
        <f aca="false">M6377+E6377</f>
        <v>43291.5849189815</v>
      </c>
      <c r="O6377" s="0" t="n">
        <v>93.036</v>
      </c>
      <c r="P6377" s="0" t="n">
        <v>5.266016</v>
      </c>
      <c r="Q6377" s="0" t="s">
        <v>291</v>
      </c>
    </row>
    <row r="6378" customFormat="false" ht="15" hidden="false" customHeight="false" outlineLevel="0" collapsed="false">
      <c r="A6378" s="0" t="s">
        <v>3962</v>
      </c>
      <c r="B6378" s="0" t="s">
        <v>291</v>
      </c>
      <c r="C6378" s="0" t="s">
        <v>325</v>
      </c>
      <c r="D6378" s="0" t="n">
        <v>20180710</v>
      </c>
      <c r="E6378" s="0" t="s">
        <v>3983</v>
      </c>
      <c r="F6378" s="0" t="n">
        <v>2000000</v>
      </c>
      <c r="G6378" s="0" t="n">
        <v>92.081</v>
      </c>
      <c r="H6378" s="0" t="n">
        <v>5.333996</v>
      </c>
      <c r="J6378" s="224" t="n">
        <f aca="false">ROUND(D6378/10000,0)</f>
        <v>2018</v>
      </c>
      <c r="K6378" s="224" t="n">
        <f aca="false">ROUND((D6378-J6378*10000)/100,0)</f>
        <v>7</v>
      </c>
      <c r="L6378" s="224" t="n">
        <f aca="false">D6378-J6378*10000-K6378*100</f>
        <v>10</v>
      </c>
      <c r="M6378" s="325" t="n">
        <f aca="false">DATE(J6378,K6378,L6378)</f>
        <v>43291</v>
      </c>
      <c r="N6378" s="222" t="n">
        <f aca="false">M6378+E6378</f>
        <v>43291.5998958333</v>
      </c>
      <c r="O6378" s="0" t="n">
        <v>92.081</v>
      </c>
      <c r="P6378" s="0" t="n">
        <v>5.333996</v>
      </c>
      <c r="Q6378" s="0" t="s">
        <v>291</v>
      </c>
    </row>
    <row r="6379" customFormat="false" ht="15" hidden="false" customHeight="false" outlineLevel="0" collapsed="false">
      <c r="A6379" s="0" t="s">
        <v>3962</v>
      </c>
      <c r="B6379" s="0" t="s">
        <v>291</v>
      </c>
      <c r="C6379" s="0" t="s">
        <v>325</v>
      </c>
      <c r="D6379" s="0" t="n">
        <v>20180710</v>
      </c>
      <c r="E6379" s="0" t="s">
        <v>3983</v>
      </c>
      <c r="F6379" s="0" t="n">
        <v>2000000</v>
      </c>
      <c r="G6379" s="0" t="n">
        <v>91.997</v>
      </c>
      <c r="H6379" s="0" t="n">
        <v>5.340025</v>
      </c>
      <c r="J6379" s="224" t="n">
        <f aca="false">ROUND(D6379/10000,0)</f>
        <v>2018</v>
      </c>
      <c r="K6379" s="224" t="n">
        <f aca="false">ROUND((D6379-J6379*10000)/100,0)</f>
        <v>7</v>
      </c>
      <c r="L6379" s="224" t="n">
        <f aca="false">D6379-J6379*10000-K6379*100</f>
        <v>10</v>
      </c>
      <c r="M6379" s="325" t="n">
        <f aca="false">DATE(J6379,K6379,L6379)</f>
        <v>43291</v>
      </c>
      <c r="N6379" s="222" t="n">
        <f aca="false">M6379+E6379</f>
        <v>43291.5998958333</v>
      </c>
      <c r="O6379" s="0" t="n">
        <v>91.997</v>
      </c>
      <c r="P6379" s="0" t="n">
        <v>5.340025</v>
      </c>
      <c r="Q6379" s="0" t="s">
        <v>291</v>
      </c>
    </row>
    <row r="6380" customFormat="false" ht="15" hidden="false" customHeight="false" outlineLevel="0" collapsed="false">
      <c r="A6380" s="0" t="s">
        <v>3962</v>
      </c>
      <c r="B6380" s="0" t="s">
        <v>291</v>
      </c>
      <c r="C6380" s="0" t="s">
        <v>325</v>
      </c>
      <c r="D6380" s="0" t="n">
        <v>20180710</v>
      </c>
      <c r="E6380" s="0" t="s">
        <v>3983</v>
      </c>
      <c r="F6380" s="0" t="n">
        <v>1000000</v>
      </c>
      <c r="G6380" s="0" t="n">
        <v>92.081</v>
      </c>
      <c r="H6380" s="0" t="n">
        <v>5.333996</v>
      </c>
      <c r="J6380" s="224" t="n">
        <f aca="false">ROUND(D6380/10000,0)</f>
        <v>2018</v>
      </c>
      <c r="K6380" s="224" t="n">
        <f aca="false">ROUND((D6380-J6380*10000)/100,0)</f>
        <v>7</v>
      </c>
      <c r="L6380" s="224" t="n">
        <f aca="false">D6380-J6380*10000-K6380*100</f>
        <v>10</v>
      </c>
      <c r="M6380" s="325" t="n">
        <f aca="false">DATE(J6380,K6380,L6380)</f>
        <v>43291</v>
      </c>
      <c r="N6380" s="222" t="n">
        <f aca="false">M6380+E6380</f>
        <v>43291.5998958333</v>
      </c>
      <c r="O6380" s="0" t="n">
        <v>92.081</v>
      </c>
      <c r="P6380" s="0" t="n">
        <v>5.333996</v>
      </c>
      <c r="Q6380" s="0" t="s">
        <v>291</v>
      </c>
    </row>
    <row r="6381" customFormat="false" ht="15" hidden="false" customHeight="false" outlineLevel="0" collapsed="false">
      <c r="A6381" s="0" t="s">
        <v>3962</v>
      </c>
      <c r="B6381" s="0" t="s">
        <v>291</v>
      </c>
      <c r="C6381" s="0" t="s">
        <v>325</v>
      </c>
      <c r="D6381" s="0" t="n">
        <v>20180710</v>
      </c>
      <c r="E6381" s="0" t="s">
        <v>3983</v>
      </c>
      <c r="F6381" s="0" t="n">
        <v>2000000</v>
      </c>
      <c r="G6381" s="0" t="n">
        <v>91.997</v>
      </c>
      <c r="H6381" s="0" t="n">
        <v>5.340025</v>
      </c>
      <c r="J6381" s="224" t="n">
        <f aca="false">ROUND(D6381/10000,0)</f>
        <v>2018</v>
      </c>
      <c r="K6381" s="224" t="n">
        <f aca="false">ROUND((D6381-J6381*10000)/100,0)</f>
        <v>7</v>
      </c>
      <c r="L6381" s="224" t="n">
        <f aca="false">D6381-J6381*10000-K6381*100</f>
        <v>10</v>
      </c>
      <c r="M6381" s="325" t="n">
        <f aca="false">DATE(J6381,K6381,L6381)</f>
        <v>43291</v>
      </c>
      <c r="N6381" s="222" t="n">
        <f aca="false">M6381+E6381</f>
        <v>43291.5998958333</v>
      </c>
      <c r="O6381" s="0" t="n">
        <v>91.997</v>
      </c>
      <c r="P6381" s="0" t="n">
        <v>5.340025</v>
      </c>
      <c r="Q6381" s="0" t="s">
        <v>291</v>
      </c>
    </row>
    <row r="6382" customFormat="false" ht="15" hidden="false" customHeight="false" outlineLevel="0" collapsed="false">
      <c r="A6382" s="0" t="s">
        <v>3962</v>
      </c>
      <c r="B6382" s="0" t="s">
        <v>291</v>
      </c>
      <c r="C6382" s="0" t="s">
        <v>325</v>
      </c>
      <c r="D6382" s="0" t="n">
        <v>20180710</v>
      </c>
      <c r="E6382" s="0" t="s">
        <v>3983</v>
      </c>
      <c r="F6382" s="0" t="n">
        <v>1000000</v>
      </c>
      <c r="G6382" s="0" t="n">
        <v>92.081</v>
      </c>
      <c r="H6382" s="0" t="n">
        <v>5.333996</v>
      </c>
      <c r="J6382" s="224" t="n">
        <f aca="false">ROUND(D6382/10000,0)</f>
        <v>2018</v>
      </c>
      <c r="K6382" s="224" t="n">
        <f aca="false">ROUND((D6382-J6382*10000)/100,0)</f>
        <v>7</v>
      </c>
      <c r="L6382" s="224" t="n">
        <f aca="false">D6382-J6382*10000-K6382*100</f>
        <v>10</v>
      </c>
      <c r="M6382" s="325" t="n">
        <f aca="false">DATE(J6382,K6382,L6382)</f>
        <v>43291</v>
      </c>
      <c r="N6382" s="222" t="n">
        <f aca="false">M6382+E6382</f>
        <v>43291.5998958333</v>
      </c>
      <c r="O6382" s="0" t="n">
        <v>92.081</v>
      </c>
      <c r="P6382" s="0" t="n">
        <v>5.333996</v>
      </c>
      <c r="Q6382" s="0" t="s">
        <v>291</v>
      </c>
    </row>
    <row r="6383" customFormat="false" ht="15" hidden="false" customHeight="false" outlineLevel="0" collapsed="false">
      <c r="A6383" s="0" t="s">
        <v>3962</v>
      </c>
      <c r="B6383" s="0" t="s">
        <v>291</v>
      </c>
      <c r="C6383" s="0" t="s">
        <v>325</v>
      </c>
      <c r="D6383" s="0" t="n">
        <v>20180710</v>
      </c>
      <c r="E6383" s="0" t="s">
        <v>3984</v>
      </c>
      <c r="F6383" s="0" t="n">
        <v>20000</v>
      </c>
      <c r="G6383" s="0" t="n">
        <v>93.6</v>
      </c>
      <c r="H6383" s="0" t="n">
        <v>5.226352</v>
      </c>
      <c r="J6383" s="224" t="n">
        <f aca="false">ROUND(D6383/10000,0)</f>
        <v>2018</v>
      </c>
      <c r="K6383" s="224" t="n">
        <f aca="false">ROUND((D6383-J6383*10000)/100,0)</f>
        <v>7</v>
      </c>
      <c r="L6383" s="224" t="n">
        <f aca="false">D6383-J6383*10000-K6383*100</f>
        <v>10</v>
      </c>
      <c r="M6383" s="325" t="n">
        <f aca="false">DATE(J6383,K6383,L6383)</f>
        <v>43291</v>
      </c>
      <c r="N6383" s="222" t="n">
        <f aca="false">M6383+E6383</f>
        <v>43291.6028009259</v>
      </c>
      <c r="O6383" s="0" t="n">
        <v>93.6</v>
      </c>
      <c r="P6383" s="0" t="n">
        <v>5.226352</v>
      </c>
      <c r="Q6383" s="0" t="s">
        <v>291</v>
      </c>
    </row>
    <row r="6384" customFormat="false" ht="15" hidden="false" customHeight="false" outlineLevel="0" collapsed="false">
      <c r="A6384" s="0" t="s">
        <v>3962</v>
      </c>
      <c r="B6384" s="0" t="s">
        <v>291</v>
      </c>
      <c r="C6384" s="0" t="s">
        <v>325</v>
      </c>
      <c r="D6384" s="0" t="n">
        <v>20180710</v>
      </c>
      <c r="E6384" s="0" t="s">
        <v>3984</v>
      </c>
      <c r="F6384" s="0" t="n">
        <v>20000</v>
      </c>
      <c r="G6384" s="0" t="n">
        <v>93.5</v>
      </c>
      <c r="H6384" s="0" t="n">
        <v>5.233359</v>
      </c>
      <c r="J6384" s="224" t="n">
        <f aca="false">ROUND(D6384/10000,0)</f>
        <v>2018</v>
      </c>
      <c r="K6384" s="224" t="n">
        <f aca="false">ROUND((D6384-J6384*10000)/100,0)</f>
        <v>7</v>
      </c>
      <c r="L6384" s="224" t="n">
        <f aca="false">D6384-J6384*10000-K6384*100</f>
        <v>10</v>
      </c>
      <c r="M6384" s="325" t="n">
        <f aca="false">DATE(J6384,K6384,L6384)</f>
        <v>43291</v>
      </c>
      <c r="N6384" s="222" t="n">
        <f aca="false">M6384+E6384</f>
        <v>43291.6028009259</v>
      </c>
      <c r="O6384" s="0" t="n">
        <v>93.5</v>
      </c>
      <c r="P6384" s="0" t="n">
        <v>5.233359</v>
      </c>
      <c r="Q6384" s="0" t="s">
        <v>291</v>
      </c>
    </row>
    <row r="6385" customFormat="false" ht="15" hidden="false" customHeight="false" outlineLevel="0" collapsed="false">
      <c r="A6385" s="0" t="s">
        <v>3962</v>
      </c>
      <c r="B6385" s="0" t="s">
        <v>291</v>
      </c>
      <c r="C6385" s="0" t="s">
        <v>325</v>
      </c>
      <c r="D6385" s="0" t="n">
        <v>20180710</v>
      </c>
      <c r="E6385" s="0" t="s">
        <v>3984</v>
      </c>
      <c r="F6385" s="0" t="n">
        <v>20000</v>
      </c>
      <c r="G6385" s="0" t="n">
        <v>93.5</v>
      </c>
      <c r="H6385" s="0" t="n">
        <v>5.233359</v>
      </c>
      <c r="J6385" s="224" t="n">
        <f aca="false">ROUND(D6385/10000,0)</f>
        <v>2018</v>
      </c>
      <c r="K6385" s="224" t="n">
        <f aca="false">ROUND((D6385-J6385*10000)/100,0)</f>
        <v>7</v>
      </c>
      <c r="L6385" s="224" t="n">
        <f aca="false">D6385-J6385*10000-K6385*100</f>
        <v>10</v>
      </c>
      <c r="M6385" s="325" t="n">
        <f aca="false">DATE(J6385,K6385,L6385)</f>
        <v>43291</v>
      </c>
      <c r="N6385" s="222" t="n">
        <f aca="false">M6385+E6385</f>
        <v>43291.6028009259</v>
      </c>
      <c r="O6385" s="0" t="n">
        <v>93.5</v>
      </c>
      <c r="P6385" s="0" t="n">
        <v>5.233359</v>
      </c>
      <c r="Q6385" s="0" t="s">
        <v>291</v>
      </c>
    </row>
    <row r="6386" customFormat="false" ht="15" hidden="false" customHeight="false" outlineLevel="0" collapsed="false">
      <c r="A6386" s="0" t="s">
        <v>3962</v>
      </c>
      <c r="B6386" s="0" t="s">
        <v>291</v>
      </c>
      <c r="C6386" s="0" t="s">
        <v>325</v>
      </c>
      <c r="D6386" s="0" t="n">
        <v>20180710</v>
      </c>
      <c r="E6386" s="0" t="s">
        <v>3984</v>
      </c>
      <c r="F6386" s="0" t="n">
        <v>20000</v>
      </c>
      <c r="G6386" s="0" t="n">
        <v>93.49</v>
      </c>
      <c r="H6386" s="0" t="n">
        <v>5.23406</v>
      </c>
      <c r="J6386" s="224" t="n">
        <f aca="false">ROUND(D6386/10000,0)</f>
        <v>2018</v>
      </c>
      <c r="K6386" s="224" t="n">
        <f aca="false">ROUND((D6386-J6386*10000)/100,0)</f>
        <v>7</v>
      </c>
      <c r="L6386" s="224" t="n">
        <f aca="false">D6386-J6386*10000-K6386*100</f>
        <v>10</v>
      </c>
      <c r="M6386" s="325" t="n">
        <f aca="false">DATE(J6386,K6386,L6386)</f>
        <v>43291</v>
      </c>
      <c r="N6386" s="222" t="n">
        <f aca="false">M6386+E6386</f>
        <v>43291.6028009259</v>
      </c>
      <c r="O6386" s="0" t="n">
        <v>93.49</v>
      </c>
      <c r="P6386" s="0" t="n">
        <v>5.23406</v>
      </c>
      <c r="Q6386" s="0" t="s">
        <v>291</v>
      </c>
    </row>
    <row r="6387" customFormat="false" ht="15" hidden="false" customHeight="false" outlineLevel="0" collapsed="false">
      <c r="A6387" s="0" t="s">
        <v>3962</v>
      </c>
      <c r="B6387" s="0" t="s">
        <v>291</v>
      </c>
      <c r="C6387" s="0" t="s">
        <v>325</v>
      </c>
      <c r="D6387" s="0" t="n">
        <v>20180711</v>
      </c>
      <c r="E6387" s="0" t="s">
        <v>3985</v>
      </c>
      <c r="F6387" s="0" t="n">
        <v>165000</v>
      </c>
      <c r="G6387" s="0" t="n">
        <v>92.309</v>
      </c>
      <c r="H6387" s="0" t="n">
        <v>5.317696</v>
      </c>
      <c r="J6387" s="224" t="n">
        <f aca="false">ROUND(D6387/10000,0)</f>
        <v>2018</v>
      </c>
      <c r="K6387" s="224" t="n">
        <f aca="false">ROUND((D6387-J6387*10000)/100,0)</f>
        <v>7</v>
      </c>
      <c r="L6387" s="224" t="n">
        <f aca="false">D6387-J6387*10000-K6387*100</f>
        <v>11</v>
      </c>
      <c r="M6387" s="325" t="n">
        <f aca="false">DATE(J6387,K6387,L6387)</f>
        <v>43292</v>
      </c>
      <c r="N6387" s="222" t="n">
        <f aca="false">M6387+E6387</f>
        <v>43292.5271296296</v>
      </c>
      <c r="O6387" s="0" t="n">
        <v>92.309</v>
      </c>
      <c r="P6387" s="0" t="n">
        <v>5.317696</v>
      </c>
      <c r="Q6387" s="0" t="s">
        <v>291</v>
      </c>
    </row>
    <row r="6388" customFormat="false" ht="15" hidden="false" customHeight="false" outlineLevel="0" collapsed="false">
      <c r="A6388" s="0" t="s">
        <v>3962</v>
      </c>
      <c r="B6388" s="0" t="s">
        <v>291</v>
      </c>
      <c r="C6388" s="0" t="s">
        <v>325</v>
      </c>
      <c r="D6388" s="0" t="n">
        <v>20180711</v>
      </c>
      <c r="E6388" s="0" t="s">
        <v>2922</v>
      </c>
      <c r="F6388" s="0" t="n">
        <v>500000</v>
      </c>
      <c r="G6388" s="0" t="n">
        <v>92.614</v>
      </c>
      <c r="H6388" s="0" t="n">
        <v>5.296024</v>
      </c>
      <c r="J6388" s="224" t="n">
        <f aca="false">ROUND(D6388/10000,0)</f>
        <v>2018</v>
      </c>
      <c r="K6388" s="224" t="n">
        <f aca="false">ROUND((D6388-J6388*10000)/100,0)</f>
        <v>7</v>
      </c>
      <c r="L6388" s="224" t="n">
        <f aca="false">D6388-J6388*10000-K6388*100</f>
        <v>11</v>
      </c>
      <c r="M6388" s="325" t="n">
        <f aca="false">DATE(J6388,K6388,L6388)</f>
        <v>43292</v>
      </c>
      <c r="N6388" s="222" t="n">
        <f aca="false">M6388+E6388</f>
        <v>43292.6001851852</v>
      </c>
      <c r="O6388" s="0" t="n">
        <v>92.614</v>
      </c>
      <c r="P6388" s="0" t="n">
        <v>5.296024</v>
      </c>
      <c r="Q6388" s="0" t="s">
        <v>291</v>
      </c>
    </row>
    <row r="6389" customFormat="false" ht="15" hidden="false" customHeight="false" outlineLevel="0" collapsed="false">
      <c r="A6389" s="0" t="s">
        <v>3962</v>
      </c>
      <c r="B6389" s="0" t="s">
        <v>291</v>
      </c>
      <c r="C6389" s="0" t="s">
        <v>325</v>
      </c>
      <c r="D6389" s="0" t="n">
        <v>20180711</v>
      </c>
      <c r="E6389" s="0" t="s">
        <v>3986</v>
      </c>
      <c r="F6389" s="0" t="n">
        <v>5000000</v>
      </c>
      <c r="G6389" s="0" t="n">
        <v>92.684</v>
      </c>
      <c r="H6389" s="0" t="n">
        <v>5.290975</v>
      </c>
      <c r="J6389" s="224" t="n">
        <f aca="false">ROUND(D6389/10000,0)</f>
        <v>2018</v>
      </c>
      <c r="K6389" s="224" t="n">
        <f aca="false">ROUND((D6389-J6389*10000)/100,0)</f>
        <v>7</v>
      </c>
      <c r="L6389" s="224" t="n">
        <f aca="false">D6389-J6389*10000-K6389*100</f>
        <v>11</v>
      </c>
      <c r="M6389" s="325" t="n">
        <f aca="false">DATE(J6389,K6389,L6389)</f>
        <v>43292</v>
      </c>
      <c r="N6389" s="222" t="n">
        <f aca="false">M6389+E6389</f>
        <v>43292.6002430556</v>
      </c>
      <c r="O6389" s="0" t="n">
        <v>92.684</v>
      </c>
      <c r="P6389" s="0" t="n">
        <v>5.290975</v>
      </c>
      <c r="Q6389" s="0" t="s">
        <v>291</v>
      </c>
    </row>
    <row r="6390" customFormat="false" ht="15" hidden="false" customHeight="false" outlineLevel="0" collapsed="false">
      <c r="A6390" s="0" t="s">
        <v>3962</v>
      </c>
      <c r="B6390" s="0" t="s">
        <v>291</v>
      </c>
      <c r="C6390" s="0" t="s">
        <v>325</v>
      </c>
      <c r="D6390" s="0" t="n">
        <v>20180711</v>
      </c>
      <c r="E6390" s="0" t="s">
        <v>3987</v>
      </c>
      <c r="F6390" s="0" t="n">
        <v>15000</v>
      </c>
      <c r="G6390" s="0" t="n">
        <v>94.332</v>
      </c>
      <c r="H6390" s="0" t="n">
        <v>5.175416</v>
      </c>
      <c r="J6390" s="224" t="n">
        <f aca="false">ROUND(D6390/10000,0)</f>
        <v>2018</v>
      </c>
      <c r="K6390" s="224" t="n">
        <f aca="false">ROUND((D6390-J6390*10000)/100,0)</f>
        <v>7</v>
      </c>
      <c r="L6390" s="224" t="n">
        <f aca="false">D6390-J6390*10000-K6390*100</f>
        <v>11</v>
      </c>
      <c r="M6390" s="325" t="n">
        <f aca="false">DATE(J6390,K6390,L6390)</f>
        <v>43292</v>
      </c>
      <c r="N6390" s="222" t="n">
        <f aca="false">M6390+E6390</f>
        <v>43292.6293171296</v>
      </c>
      <c r="O6390" s="0" t="n">
        <v>94.332</v>
      </c>
      <c r="P6390" s="0" t="n">
        <v>5.175416</v>
      </c>
      <c r="Q6390" s="0" t="s">
        <v>291</v>
      </c>
    </row>
    <row r="6391" customFormat="false" ht="15" hidden="false" customHeight="false" outlineLevel="0" collapsed="false">
      <c r="A6391" s="0" t="s">
        <v>3962</v>
      </c>
      <c r="B6391" s="0" t="s">
        <v>291</v>
      </c>
      <c r="C6391" s="0" t="s">
        <v>325</v>
      </c>
      <c r="D6391" s="0" t="n">
        <v>20180711</v>
      </c>
      <c r="E6391" s="0" t="s">
        <v>3988</v>
      </c>
      <c r="F6391" s="0" t="n">
        <v>15000</v>
      </c>
      <c r="G6391" s="0" t="n">
        <v>96.9</v>
      </c>
      <c r="H6391" s="0" t="n">
        <v>5.001157</v>
      </c>
      <c r="J6391" s="224" t="n">
        <f aca="false">ROUND(D6391/10000,0)</f>
        <v>2018</v>
      </c>
      <c r="K6391" s="224" t="n">
        <f aca="false">ROUND((D6391-J6391*10000)/100,0)</f>
        <v>7</v>
      </c>
      <c r="L6391" s="224" t="n">
        <f aca="false">D6391-J6391*10000-K6391*100</f>
        <v>11</v>
      </c>
      <c r="M6391" s="325" t="n">
        <f aca="false">DATE(J6391,K6391,L6391)</f>
        <v>43292</v>
      </c>
      <c r="N6391" s="222" t="n">
        <f aca="false">M6391+E6391</f>
        <v>43292.6713541667</v>
      </c>
      <c r="O6391" s="0" t="n">
        <v>96.9</v>
      </c>
      <c r="P6391" s="0" t="n">
        <v>5.001157</v>
      </c>
      <c r="Q6391" s="0" t="s">
        <v>291</v>
      </c>
    </row>
    <row r="6392" customFormat="false" ht="15" hidden="false" customHeight="false" outlineLevel="0" collapsed="false">
      <c r="A6392" s="0" t="s">
        <v>3962</v>
      </c>
      <c r="B6392" s="0" t="s">
        <v>291</v>
      </c>
      <c r="C6392" s="0" t="s">
        <v>325</v>
      </c>
      <c r="D6392" s="0" t="n">
        <v>20180712</v>
      </c>
      <c r="E6392" s="0" t="s">
        <v>3989</v>
      </c>
      <c r="F6392" s="0" t="n">
        <v>110000</v>
      </c>
      <c r="G6392" s="0" t="n">
        <v>92.905</v>
      </c>
      <c r="H6392" s="0" t="n">
        <v>5.275374</v>
      </c>
      <c r="J6392" s="224" t="n">
        <f aca="false">ROUND(D6392/10000,0)</f>
        <v>2018</v>
      </c>
      <c r="K6392" s="224" t="n">
        <f aca="false">ROUND((D6392-J6392*10000)/100,0)</f>
        <v>7</v>
      </c>
      <c r="L6392" s="224" t="n">
        <f aca="false">D6392-J6392*10000-K6392*100</f>
        <v>12</v>
      </c>
      <c r="M6392" s="325" t="n">
        <f aca="false">DATE(J6392,K6392,L6392)</f>
        <v>43293</v>
      </c>
      <c r="N6392" s="222" t="n">
        <f aca="false">M6392+E6392</f>
        <v>43293.4005208333</v>
      </c>
      <c r="O6392" s="0" t="n">
        <v>92.905</v>
      </c>
      <c r="P6392" s="0" t="n">
        <v>5.275374</v>
      </c>
      <c r="Q6392" s="0" t="s">
        <v>291</v>
      </c>
    </row>
    <row r="6393" customFormat="false" ht="15" hidden="false" customHeight="false" outlineLevel="0" collapsed="false">
      <c r="A6393" s="0" t="s">
        <v>3962</v>
      </c>
      <c r="B6393" s="0" t="s">
        <v>291</v>
      </c>
      <c r="C6393" s="0" t="s">
        <v>325</v>
      </c>
      <c r="D6393" s="0" t="n">
        <v>20180712</v>
      </c>
      <c r="E6393" s="0" t="s">
        <v>3990</v>
      </c>
      <c r="F6393" s="0" t="n">
        <v>110000</v>
      </c>
      <c r="G6393" s="0" t="n">
        <v>92.967</v>
      </c>
      <c r="H6393" s="0" t="n">
        <v>5.270986</v>
      </c>
      <c r="J6393" s="224" t="n">
        <f aca="false">ROUND(D6393/10000,0)</f>
        <v>2018</v>
      </c>
      <c r="K6393" s="224" t="n">
        <f aca="false">ROUND((D6393-J6393*10000)/100,0)</f>
        <v>7</v>
      </c>
      <c r="L6393" s="224" t="n">
        <f aca="false">D6393-J6393*10000-K6393*100</f>
        <v>12</v>
      </c>
      <c r="M6393" s="325" t="n">
        <f aca="false">DATE(J6393,K6393,L6393)</f>
        <v>43293</v>
      </c>
      <c r="N6393" s="222" t="n">
        <f aca="false">M6393+E6393</f>
        <v>43293.4005555556</v>
      </c>
      <c r="O6393" s="0" t="n">
        <v>92.967</v>
      </c>
      <c r="P6393" s="0" t="n">
        <v>5.270986</v>
      </c>
      <c r="Q6393" s="0" t="s">
        <v>291</v>
      </c>
    </row>
    <row r="6394" customFormat="false" ht="15" hidden="false" customHeight="false" outlineLevel="0" collapsed="false">
      <c r="A6394" s="0" t="s">
        <v>3962</v>
      </c>
      <c r="B6394" s="0" t="s">
        <v>291</v>
      </c>
      <c r="C6394" s="0" t="s">
        <v>325</v>
      </c>
      <c r="D6394" s="0" t="n">
        <v>20180712</v>
      </c>
      <c r="E6394" s="0" t="s">
        <v>3991</v>
      </c>
      <c r="F6394" s="0" t="s">
        <v>575</v>
      </c>
      <c r="G6394" s="0" t="n">
        <v>92.853</v>
      </c>
      <c r="H6394" s="0" t="n">
        <v>5.279057</v>
      </c>
      <c r="J6394" s="224" t="n">
        <f aca="false">ROUND(D6394/10000,0)</f>
        <v>2018</v>
      </c>
      <c r="K6394" s="224" t="n">
        <f aca="false">ROUND((D6394-J6394*10000)/100,0)</f>
        <v>7</v>
      </c>
      <c r="L6394" s="224" t="n">
        <f aca="false">D6394-J6394*10000-K6394*100</f>
        <v>12</v>
      </c>
      <c r="M6394" s="325" t="n">
        <f aca="false">DATE(J6394,K6394,L6394)</f>
        <v>43293</v>
      </c>
      <c r="N6394" s="222" t="n">
        <f aca="false">M6394+E6394</f>
        <v>43293.4492476852</v>
      </c>
      <c r="O6394" s="0" t="n">
        <v>92.853</v>
      </c>
      <c r="P6394" s="0" t="n">
        <v>5.279057</v>
      </c>
      <c r="Q6394" s="0" t="s">
        <v>291</v>
      </c>
    </row>
    <row r="6395" customFormat="false" ht="15" hidden="false" customHeight="false" outlineLevel="0" collapsed="false">
      <c r="A6395" s="0" t="s">
        <v>3962</v>
      </c>
      <c r="B6395" s="0" t="s">
        <v>291</v>
      </c>
      <c r="C6395" s="0" t="s">
        <v>325</v>
      </c>
      <c r="D6395" s="0" t="n">
        <v>20180712</v>
      </c>
      <c r="E6395" s="0" t="s">
        <v>3992</v>
      </c>
      <c r="F6395" s="0" t="n">
        <v>3650000</v>
      </c>
      <c r="G6395" s="0" t="n">
        <v>92.783</v>
      </c>
      <c r="H6395" s="0" t="n">
        <v>5.28402</v>
      </c>
      <c r="J6395" s="224" t="n">
        <f aca="false">ROUND(D6395/10000,0)</f>
        <v>2018</v>
      </c>
      <c r="K6395" s="224" t="n">
        <f aca="false">ROUND((D6395-J6395*10000)/100,0)</f>
        <v>7</v>
      </c>
      <c r="L6395" s="224" t="n">
        <f aca="false">D6395-J6395*10000-K6395*100</f>
        <v>12</v>
      </c>
      <c r="M6395" s="325" t="n">
        <f aca="false">DATE(J6395,K6395,L6395)</f>
        <v>43293</v>
      </c>
      <c r="N6395" s="222" t="n">
        <f aca="false">M6395+E6395</f>
        <v>43293.4703587963</v>
      </c>
      <c r="O6395" s="0" t="n">
        <v>92.783</v>
      </c>
      <c r="P6395" s="0" t="n">
        <v>5.28402</v>
      </c>
      <c r="Q6395" s="0" t="s">
        <v>291</v>
      </c>
    </row>
    <row r="6396" customFormat="false" ht="15" hidden="false" customHeight="false" outlineLevel="0" collapsed="false">
      <c r="A6396" s="0" t="s">
        <v>3962</v>
      </c>
      <c r="B6396" s="0" t="s">
        <v>291</v>
      </c>
      <c r="C6396" s="0" t="s">
        <v>325</v>
      </c>
      <c r="D6396" s="0" t="n">
        <v>20180712</v>
      </c>
      <c r="E6396" s="0" t="s">
        <v>3993</v>
      </c>
      <c r="F6396" s="0" t="n">
        <v>32000</v>
      </c>
      <c r="G6396" s="0" t="n">
        <v>94.299</v>
      </c>
      <c r="H6396" s="0" t="n">
        <v>5.17776</v>
      </c>
      <c r="J6396" s="224" t="n">
        <f aca="false">ROUND(D6396/10000,0)</f>
        <v>2018</v>
      </c>
      <c r="K6396" s="224" t="n">
        <f aca="false">ROUND((D6396-J6396*10000)/100,0)</f>
        <v>7</v>
      </c>
      <c r="L6396" s="224" t="n">
        <f aca="false">D6396-J6396*10000-K6396*100</f>
        <v>12</v>
      </c>
      <c r="M6396" s="325" t="n">
        <f aca="false">DATE(J6396,K6396,L6396)</f>
        <v>43293</v>
      </c>
      <c r="N6396" s="222" t="n">
        <f aca="false">M6396+E6396</f>
        <v>43293.6212615741</v>
      </c>
      <c r="O6396" s="0" t="n">
        <v>94.299</v>
      </c>
      <c r="P6396" s="0" t="n">
        <v>5.17776</v>
      </c>
      <c r="Q6396" s="0" t="s">
        <v>291</v>
      </c>
    </row>
    <row r="6397" customFormat="false" ht="15" hidden="false" customHeight="false" outlineLevel="0" collapsed="false">
      <c r="A6397" s="0" t="s">
        <v>3962</v>
      </c>
      <c r="B6397" s="0" t="s">
        <v>291</v>
      </c>
      <c r="C6397" s="0" t="s">
        <v>325</v>
      </c>
      <c r="D6397" s="0" t="n">
        <v>20180712</v>
      </c>
      <c r="E6397" s="0" t="s">
        <v>3994</v>
      </c>
      <c r="F6397" s="0" t="n">
        <v>32000</v>
      </c>
      <c r="G6397" s="0" t="n">
        <v>96.9</v>
      </c>
      <c r="H6397" s="0" t="n">
        <v>5.001192</v>
      </c>
      <c r="J6397" s="224" t="n">
        <f aca="false">ROUND(D6397/10000,0)</f>
        <v>2018</v>
      </c>
      <c r="K6397" s="224" t="n">
        <f aca="false">ROUND((D6397-J6397*10000)/100,0)</f>
        <v>7</v>
      </c>
      <c r="L6397" s="224" t="n">
        <f aca="false">D6397-J6397*10000-K6397*100</f>
        <v>12</v>
      </c>
      <c r="M6397" s="325" t="n">
        <f aca="false">DATE(J6397,K6397,L6397)</f>
        <v>43293</v>
      </c>
      <c r="N6397" s="222" t="n">
        <f aca="false">M6397+E6397</f>
        <v>43293.6233449074</v>
      </c>
      <c r="O6397" s="0" t="n">
        <v>96.9</v>
      </c>
      <c r="P6397" s="0" t="n">
        <v>5.001192</v>
      </c>
      <c r="Q6397" s="0" t="s">
        <v>291</v>
      </c>
    </row>
    <row r="6398" customFormat="false" ht="15" hidden="false" customHeight="false" outlineLevel="0" collapsed="false">
      <c r="A6398" s="0" t="s">
        <v>3962</v>
      </c>
      <c r="B6398" s="0" t="s">
        <v>291</v>
      </c>
      <c r="C6398" s="0" t="s">
        <v>325</v>
      </c>
      <c r="D6398" s="0" t="n">
        <v>20180712</v>
      </c>
      <c r="E6398" s="0" t="s">
        <v>3995</v>
      </c>
      <c r="F6398" s="0" t="n">
        <v>10000</v>
      </c>
      <c r="G6398" s="0" t="n">
        <v>93.505</v>
      </c>
      <c r="H6398" s="0" t="n">
        <v>5.233095</v>
      </c>
      <c r="J6398" s="224" t="n">
        <f aca="false">ROUND(D6398/10000,0)</f>
        <v>2018</v>
      </c>
      <c r="K6398" s="224" t="n">
        <f aca="false">ROUND((D6398-J6398*10000)/100,0)</f>
        <v>7</v>
      </c>
      <c r="L6398" s="224" t="n">
        <f aca="false">D6398-J6398*10000-K6398*100</f>
        <v>12</v>
      </c>
      <c r="M6398" s="325" t="n">
        <f aca="false">DATE(J6398,K6398,L6398)</f>
        <v>43293</v>
      </c>
      <c r="N6398" s="222" t="n">
        <f aca="false">M6398+E6398</f>
        <v>43293.6398611111</v>
      </c>
      <c r="O6398" s="0" t="n">
        <v>93.505</v>
      </c>
      <c r="P6398" s="0" t="n">
        <v>5.233095</v>
      </c>
      <c r="Q6398" s="0" t="s">
        <v>291</v>
      </c>
    </row>
    <row r="6399" customFormat="false" ht="15" hidden="false" customHeight="false" outlineLevel="0" collapsed="false">
      <c r="A6399" s="0" t="s">
        <v>3962</v>
      </c>
      <c r="B6399" s="0" t="s">
        <v>291</v>
      </c>
      <c r="C6399" s="0" t="s">
        <v>325</v>
      </c>
      <c r="D6399" s="0" t="n">
        <v>20180712</v>
      </c>
      <c r="E6399" s="0" t="s">
        <v>3995</v>
      </c>
      <c r="F6399" s="0" t="n">
        <v>10000</v>
      </c>
      <c r="G6399" s="0" t="n">
        <v>93.505</v>
      </c>
      <c r="H6399" s="0" t="n">
        <v>5.233095</v>
      </c>
      <c r="J6399" s="224" t="n">
        <f aca="false">ROUND(D6399/10000,0)</f>
        <v>2018</v>
      </c>
      <c r="K6399" s="224" t="n">
        <f aca="false">ROUND((D6399-J6399*10000)/100,0)</f>
        <v>7</v>
      </c>
      <c r="L6399" s="224" t="n">
        <f aca="false">D6399-J6399*10000-K6399*100</f>
        <v>12</v>
      </c>
      <c r="M6399" s="325" t="n">
        <f aca="false">DATE(J6399,K6399,L6399)</f>
        <v>43293</v>
      </c>
      <c r="N6399" s="222" t="n">
        <f aca="false">M6399+E6399</f>
        <v>43293.6398611111</v>
      </c>
      <c r="O6399" s="0" t="n">
        <v>93.505</v>
      </c>
      <c r="P6399" s="0" t="n">
        <v>5.233095</v>
      </c>
      <c r="Q6399" s="0" t="s">
        <v>291</v>
      </c>
    </row>
    <row r="6400" customFormat="false" ht="15" hidden="false" customHeight="false" outlineLevel="0" collapsed="false">
      <c r="A6400" s="0" t="s">
        <v>3962</v>
      </c>
      <c r="B6400" s="0" t="s">
        <v>291</v>
      </c>
      <c r="C6400" s="0" t="s">
        <v>325</v>
      </c>
      <c r="D6400" s="0" t="n">
        <v>20180712</v>
      </c>
      <c r="E6400" s="0" t="s">
        <v>3996</v>
      </c>
      <c r="F6400" s="0" t="n">
        <v>1830000</v>
      </c>
      <c r="G6400" s="0" t="n">
        <v>92.853</v>
      </c>
      <c r="H6400" s="0" t="n">
        <v>5.279057</v>
      </c>
      <c r="J6400" s="224" t="n">
        <f aca="false">ROUND(D6400/10000,0)</f>
        <v>2018</v>
      </c>
      <c r="K6400" s="224" t="n">
        <f aca="false">ROUND((D6400-J6400*10000)/100,0)</f>
        <v>7</v>
      </c>
      <c r="L6400" s="224" t="n">
        <f aca="false">D6400-J6400*10000-K6400*100</f>
        <v>12</v>
      </c>
      <c r="M6400" s="325" t="n">
        <f aca="false">DATE(J6400,K6400,L6400)</f>
        <v>43293</v>
      </c>
      <c r="N6400" s="222" t="n">
        <f aca="false">M6400+E6400</f>
        <v>43293.6716898148</v>
      </c>
      <c r="O6400" s="0" t="n">
        <v>92.853</v>
      </c>
      <c r="P6400" s="0" t="n">
        <v>5.279057</v>
      </c>
      <c r="Q6400" s="0" t="s">
        <v>291</v>
      </c>
    </row>
    <row r="6401" customFormat="false" ht="15" hidden="false" customHeight="false" outlineLevel="0" collapsed="false">
      <c r="A6401" s="0" t="s">
        <v>3962</v>
      </c>
      <c r="B6401" s="0" t="s">
        <v>291</v>
      </c>
      <c r="C6401" s="0" t="s">
        <v>325</v>
      </c>
      <c r="D6401" s="0" t="n">
        <v>20180713</v>
      </c>
      <c r="E6401" s="0" t="s">
        <v>3997</v>
      </c>
      <c r="F6401" s="0" t="n">
        <v>480000</v>
      </c>
      <c r="G6401" s="0" t="n">
        <v>93.038</v>
      </c>
      <c r="H6401" s="0" t="n">
        <v>5.265991</v>
      </c>
      <c r="J6401" s="224" t="n">
        <f aca="false">ROUND(D6401/10000,0)</f>
        <v>2018</v>
      </c>
      <c r="K6401" s="224" t="n">
        <f aca="false">ROUND((D6401-J6401*10000)/100,0)</f>
        <v>7</v>
      </c>
      <c r="L6401" s="224" t="n">
        <f aca="false">D6401-J6401*10000-K6401*100</f>
        <v>13</v>
      </c>
      <c r="M6401" s="325" t="n">
        <f aca="false">DATE(J6401,K6401,L6401)</f>
        <v>43294</v>
      </c>
      <c r="N6401" s="222" t="n">
        <f aca="false">M6401+E6401</f>
        <v>43294.3907638889</v>
      </c>
      <c r="O6401" s="0" t="n">
        <v>93.038</v>
      </c>
      <c r="P6401" s="0" t="n">
        <v>5.265991</v>
      </c>
      <c r="Q6401" s="0" t="s">
        <v>291</v>
      </c>
    </row>
    <row r="6402" customFormat="false" ht="15" hidden="false" customHeight="false" outlineLevel="0" collapsed="false">
      <c r="A6402" s="0" t="s">
        <v>3962</v>
      </c>
      <c r="B6402" s="0" t="s">
        <v>291</v>
      </c>
      <c r="C6402" s="0" t="s">
        <v>325</v>
      </c>
      <c r="D6402" s="0" t="n">
        <v>20180713</v>
      </c>
      <c r="E6402" s="0" t="s">
        <v>3998</v>
      </c>
      <c r="F6402" s="0" t="n">
        <v>2336000</v>
      </c>
      <c r="G6402" s="0" t="n">
        <v>92.418</v>
      </c>
      <c r="H6402" s="0" t="n">
        <v>5.310013</v>
      </c>
      <c r="J6402" s="224" t="n">
        <f aca="false">ROUND(D6402/10000,0)</f>
        <v>2018</v>
      </c>
      <c r="K6402" s="224" t="n">
        <f aca="false">ROUND((D6402-J6402*10000)/100,0)</f>
        <v>7</v>
      </c>
      <c r="L6402" s="224" t="n">
        <f aca="false">D6402-J6402*10000-K6402*100</f>
        <v>13</v>
      </c>
      <c r="M6402" s="325" t="n">
        <f aca="false">DATE(J6402,K6402,L6402)</f>
        <v>43294</v>
      </c>
      <c r="N6402" s="222" t="n">
        <f aca="false">M6402+E6402</f>
        <v>43294.3984259259</v>
      </c>
      <c r="O6402" s="0" t="n">
        <v>92.418</v>
      </c>
      <c r="P6402" s="0" t="n">
        <v>5.310013</v>
      </c>
      <c r="Q6402" s="0" t="s">
        <v>291</v>
      </c>
    </row>
    <row r="6403" customFormat="false" ht="15" hidden="false" customHeight="false" outlineLevel="0" collapsed="false">
      <c r="A6403" s="0" t="s">
        <v>3962</v>
      </c>
      <c r="B6403" s="0" t="s">
        <v>291</v>
      </c>
      <c r="C6403" s="0" t="s">
        <v>325</v>
      </c>
      <c r="D6403" s="0" t="n">
        <v>20180713</v>
      </c>
      <c r="E6403" s="0" t="s">
        <v>3998</v>
      </c>
      <c r="F6403" s="0" t="n">
        <v>2336000</v>
      </c>
      <c r="G6403" s="0" t="n">
        <v>92.334</v>
      </c>
      <c r="H6403" s="0" t="n">
        <v>5.316011</v>
      </c>
      <c r="J6403" s="224" t="n">
        <f aca="false">ROUND(D6403/10000,0)</f>
        <v>2018</v>
      </c>
      <c r="K6403" s="224" t="n">
        <f aca="false">ROUND((D6403-J6403*10000)/100,0)</f>
        <v>7</v>
      </c>
      <c r="L6403" s="224" t="n">
        <f aca="false">D6403-J6403*10000-K6403*100</f>
        <v>13</v>
      </c>
      <c r="M6403" s="325" t="n">
        <f aca="false">DATE(J6403,K6403,L6403)</f>
        <v>43294</v>
      </c>
      <c r="N6403" s="222" t="n">
        <f aca="false">M6403+E6403</f>
        <v>43294.3984259259</v>
      </c>
      <c r="O6403" s="0" t="n">
        <v>92.334</v>
      </c>
      <c r="P6403" s="0" t="n">
        <v>5.316011</v>
      </c>
      <c r="Q6403" s="0" t="s">
        <v>291</v>
      </c>
    </row>
    <row r="6404" customFormat="false" ht="15" hidden="false" customHeight="false" outlineLevel="0" collapsed="false">
      <c r="A6404" s="0" t="s">
        <v>3962</v>
      </c>
      <c r="B6404" s="0" t="s">
        <v>291</v>
      </c>
      <c r="C6404" s="0" t="s">
        <v>325</v>
      </c>
      <c r="D6404" s="0" t="n">
        <v>20180713</v>
      </c>
      <c r="E6404" s="0" t="s">
        <v>3998</v>
      </c>
      <c r="F6404" s="0" t="n">
        <v>336000</v>
      </c>
      <c r="G6404" s="0" t="n">
        <v>92.418</v>
      </c>
      <c r="H6404" s="0" t="n">
        <v>5.310013</v>
      </c>
      <c r="J6404" s="224" t="n">
        <f aca="false">ROUND(D6404/10000,0)</f>
        <v>2018</v>
      </c>
      <c r="K6404" s="224" t="n">
        <f aca="false">ROUND((D6404-J6404*10000)/100,0)</f>
        <v>7</v>
      </c>
      <c r="L6404" s="224" t="n">
        <f aca="false">D6404-J6404*10000-K6404*100</f>
        <v>13</v>
      </c>
      <c r="M6404" s="325" t="n">
        <f aca="false">DATE(J6404,K6404,L6404)</f>
        <v>43294</v>
      </c>
      <c r="N6404" s="222" t="n">
        <f aca="false">M6404+E6404</f>
        <v>43294.3984259259</v>
      </c>
      <c r="O6404" s="0" t="n">
        <v>92.418</v>
      </c>
      <c r="P6404" s="0" t="n">
        <v>5.310013</v>
      </c>
      <c r="Q6404" s="0" t="s">
        <v>291</v>
      </c>
    </row>
    <row r="6405" customFormat="false" ht="15" hidden="false" customHeight="false" outlineLevel="0" collapsed="false">
      <c r="A6405" s="0" t="s">
        <v>3962</v>
      </c>
      <c r="B6405" s="0" t="s">
        <v>291</v>
      </c>
      <c r="C6405" s="0" t="s">
        <v>325</v>
      </c>
      <c r="D6405" s="0" t="n">
        <v>20180713</v>
      </c>
      <c r="E6405" s="0" t="s">
        <v>3998</v>
      </c>
      <c r="F6405" s="0" t="n">
        <v>1000000</v>
      </c>
      <c r="G6405" s="0" t="n">
        <v>92.418</v>
      </c>
      <c r="H6405" s="0" t="n">
        <v>5.310013</v>
      </c>
      <c r="J6405" s="224" t="n">
        <f aca="false">ROUND(D6405/10000,0)</f>
        <v>2018</v>
      </c>
      <c r="K6405" s="224" t="n">
        <f aca="false">ROUND((D6405-J6405*10000)/100,0)</f>
        <v>7</v>
      </c>
      <c r="L6405" s="224" t="n">
        <f aca="false">D6405-J6405*10000-K6405*100</f>
        <v>13</v>
      </c>
      <c r="M6405" s="325" t="n">
        <f aca="false">DATE(J6405,K6405,L6405)</f>
        <v>43294</v>
      </c>
      <c r="N6405" s="222" t="n">
        <f aca="false">M6405+E6405</f>
        <v>43294.3984259259</v>
      </c>
      <c r="O6405" s="0" t="n">
        <v>92.418</v>
      </c>
      <c r="P6405" s="0" t="n">
        <v>5.310013</v>
      </c>
      <c r="Q6405" s="0" t="s">
        <v>291</v>
      </c>
    </row>
    <row r="6406" customFormat="false" ht="15" hidden="false" customHeight="false" outlineLevel="0" collapsed="false">
      <c r="A6406" s="0" t="s">
        <v>3962</v>
      </c>
      <c r="B6406" s="0" t="s">
        <v>291</v>
      </c>
      <c r="C6406" s="0" t="s">
        <v>325</v>
      </c>
      <c r="D6406" s="0" t="n">
        <v>20180713</v>
      </c>
      <c r="E6406" s="0" t="s">
        <v>3998</v>
      </c>
      <c r="F6406" s="0" t="n">
        <v>1000000</v>
      </c>
      <c r="G6406" s="0" t="n">
        <v>92.418</v>
      </c>
      <c r="H6406" s="0" t="n">
        <v>5.310013</v>
      </c>
      <c r="J6406" s="224" t="n">
        <f aca="false">ROUND(D6406/10000,0)</f>
        <v>2018</v>
      </c>
      <c r="K6406" s="224" t="n">
        <f aca="false">ROUND((D6406-J6406*10000)/100,0)</f>
        <v>7</v>
      </c>
      <c r="L6406" s="224" t="n">
        <f aca="false">D6406-J6406*10000-K6406*100</f>
        <v>13</v>
      </c>
      <c r="M6406" s="325" t="n">
        <f aca="false">DATE(J6406,K6406,L6406)</f>
        <v>43294</v>
      </c>
      <c r="N6406" s="222" t="n">
        <f aca="false">M6406+E6406</f>
        <v>43294.3984259259</v>
      </c>
      <c r="O6406" s="0" t="n">
        <v>92.418</v>
      </c>
      <c r="P6406" s="0" t="n">
        <v>5.310013</v>
      </c>
      <c r="Q6406" s="0" t="s">
        <v>291</v>
      </c>
    </row>
    <row r="6407" customFormat="false" ht="15" hidden="false" customHeight="false" outlineLevel="0" collapsed="false">
      <c r="A6407" s="0" t="s">
        <v>3962</v>
      </c>
      <c r="B6407" s="0" t="s">
        <v>291</v>
      </c>
      <c r="C6407" s="0" t="s">
        <v>325</v>
      </c>
      <c r="D6407" s="0" t="n">
        <v>20180713</v>
      </c>
      <c r="E6407" s="0" t="s">
        <v>1538</v>
      </c>
      <c r="F6407" s="0" t="n">
        <v>2336000</v>
      </c>
      <c r="G6407" s="0" t="n">
        <v>92.334</v>
      </c>
      <c r="H6407" s="0" t="n">
        <v>5.316011</v>
      </c>
      <c r="J6407" s="224" t="n">
        <f aca="false">ROUND(D6407/10000,0)</f>
        <v>2018</v>
      </c>
      <c r="K6407" s="224" t="n">
        <f aca="false">ROUND((D6407-J6407*10000)/100,0)</f>
        <v>7</v>
      </c>
      <c r="L6407" s="224" t="n">
        <f aca="false">D6407-J6407*10000-K6407*100</f>
        <v>13</v>
      </c>
      <c r="M6407" s="325" t="n">
        <f aca="false">DATE(J6407,K6407,L6407)</f>
        <v>43294</v>
      </c>
      <c r="N6407" s="222" t="n">
        <f aca="false">M6407+E6407</f>
        <v>43294.3998726852</v>
      </c>
      <c r="O6407" s="0" t="n">
        <v>92.334</v>
      </c>
      <c r="P6407" s="0" t="n">
        <v>5.316011</v>
      </c>
      <c r="Q6407" s="0" t="s">
        <v>291</v>
      </c>
    </row>
    <row r="6408" customFormat="false" ht="15" hidden="false" customHeight="false" outlineLevel="0" collapsed="false">
      <c r="A6408" s="0" t="s">
        <v>3962</v>
      </c>
      <c r="B6408" s="0" t="s">
        <v>291</v>
      </c>
      <c r="C6408" s="0" t="s">
        <v>325</v>
      </c>
      <c r="D6408" s="0" t="n">
        <v>20180713</v>
      </c>
      <c r="E6408" s="0" t="s">
        <v>1538</v>
      </c>
      <c r="F6408" s="0" t="n">
        <v>2336000</v>
      </c>
      <c r="G6408" s="0" t="n">
        <v>92.334</v>
      </c>
      <c r="H6408" s="0" t="n">
        <v>5.316011</v>
      </c>
      <c r="J6408" s="224" t="n">
        <f aca="false">ROUND(D6408/10000,0)</f>
        <v>2018</v>
      </c>
      <c r="K6408" s="224" t="n">
        <f aca="false">ROUND((D6408-J6408*10000)/100,0)</f>
        <v>7</v>
      </c>
      <c r="L6408" s="224" t="n">
        <f aca="false">D6408-J6408*10000-K6408*100</f>
        <v>13</v>
      </c>
      <c r="M6408" s="325" t="n">
        <f aca="false">DATE(J6408,K6408,L6408)</f>
        <v>43294</v>
      </c>
      <c r="N6408" s="222" t="n">
        <f aca="false">M6408+E6408</f>
        <v>43294.3998726852</v>
      </c>
      <c r="O6408" s="0" t="n">
        <v>92.334</v>
      </c>
      <c r="P6408" s="0" t="n">
        <v>5.316011</v>
      </c>
      <c r="Q6408" s="0" t="s">
        <v>291</v>
      </c>
    </row>
    <row r="6409" customFormat="false" ht="15" hidden="false" customHeight="false" outlineLevel="0" collapsed="false">
      <c r="A6409" s="0" t="s">
        <v>3962</v>
      </c>
      <c r="B6409" s="0" t="s">
        <v>291</v>
      </c>
      <c r="C6409" s="0" t="s">
        <v>325</v>
      </c>
      <c r="D6409" s="0" t="n">
        <v>20180713</v>
      </c>
      <c r="E6409" s="0" t="s">
        <v>3999</v>
      </c>
      <c r="F6409" s="0" t="s">
        <v>575</v>
      </c>
      <c r="G6409" s="0" t="n">
        <v>91.999</v>
      </c>
      <c r="H6409" s="0" t="n">
        <v>5.340012</v>
      </c>
      <c r="J6409" s="224" t="n">
        <f aca="false">ROUND(D6409/10000,0)</f>
        <v>2018</v>
      </c>
      <c r="K6409" s="224" t="n">
        <f aca="false">ROUND((D6409-J6409*10000)/100,0)</f>
        <v>7</v>
      </c>
      <c r="L6409" s="224" t="n">
        <f aca="false">D6409-J6409*10000-K6409*100</f>
        <v>13</v>
      </c>
      <c r="M6409" s="325" t="n">
        <f aca="false">DATE(J6409,K6409,L6409)</f>
        <v>43294</v>
      </c>
      <c r="N6409" s="222" t="n">
        <f aca="false">M6409+E6409</f>
        <v>43294.486724537</v>
      </c>
      <c r="O6409" s="0" t="n">
        <v>91.999</v>
      </c>
      <c r="P6409" s="0" t="n">
        <v>5.340012</v>
      </c>
      <c r="Q6409" s="0" t="s">
        <v>291</v>
      </c>
    </row>
    <row r="6410" customFormat="false" ht="15" hidden="false" customHeight="false" outlineLevel="0" collapsed="false">
      <c r="A6410" s="0" t="s">
        <v>3962</v>
      </c>
      <c r="B6410" s="0" t="s">
        <v>291</v>
      </c>
      <c r="C6410" s="0" t="s">
        <v>325</v>
      </c>
      <c r="D6410" s="0" t="n">
        <v>20180716</v>
      </c>
      <c r="E6410" s="0" t="s">
        <v>4000</v>
      </c>
      <c r="F6410" s="0" t="n">
        <v>2000000</v>
      </c>
      <c r="G6410" s="0" t="n">
        <v>92.013</v>
      </c>
      <c r="H6410" s="0" t="n">
        <v>5.339033</v>
      </c>
      <c r="J6410" s="224" t="n">
        <f aca="false">ROUND(D6410/10000,0)</f>
        <v>2018</v>
      </c>
      <c r="K6410" s="224" t="n">
        <f aca="false">ROUND((D6410-J6410*10000)/100,0)</f>
        <v>7</v>
      </c>
      <c r="L6410" s="224" t="n">
        <f aca="false">D6410-J6410*10000-K6410*100</f>
        <v>16</v>
      </c>
      <c r="M6410" s="325" t="n">
        <f aca="false">DATE(J6410,K6410,L6410)</f>
        <v>43297</v>
      </c>
      <c r="N6410" s="222" t="n">
        <f aca="false">M6410+E6410</f>
        <v>43297.5964699074</v>
      </c>
      <c r="O6410" s="0" t="n">
        <v>92.013</v>
      </c>
      <c r="P6410" s="0" t="n">
        <v>5.339033</v>
      </c>
      <c r="Q6410" s="0" t="s">
        <v>291</v>
      </c>
    </row>
    <row r="6411" customFormat="false" ht="15" hidden="false" customHeight="false" outlineLevel="0" collapsed="false">
      <c r="A6411" s="0" t="s">
        <v>3962</v>
      </c>
      <c r="B6411" s="0" t="s">
        <v>291</v>
      </c>
      <c r="C6411" s="0" t="s">
        <v>325</v>
      </c>
      <c r="D6411" s="0" t="n">
        <v>20180716</v>
      </c>
      <c r="E6411" s="0" t="s">
        <v>4001</v>
      </c>
      <c r="F6411" s="0" t="n">
        <v>750000</v>
      </c>
      <c r="G6411" s="0" t="n">
        <v>91.958</v>
      </c>
      <c r="H6411" s="0" t="n">
        <v>5.342986</v>
      </c>
      <c r="J6411" s="224" t="n">
        <f aca="false">ROUND(D6411/10000,0)</f>
        <v>2018</v>
      </c>
      <c r="K6411" s="224" t="n">
        <f aca="false">ROUND((D6411-J6411*10000)/100,0)</f>
        <v>7</v>
      </c>
      <c r="L6411" s="224" t="n">
        <f aca="false">D6411-J6411*10000-K6411*100</f>
        <v>16</v>
      </c>
      <c r="M6411" s="325" t="n">
        <f aca="false">DATE(J6411,K6411,L6411)</f>
        <v>43297</v>
      </c>
      <c r="N6411" s="222" t="n">
        <f aca="false">M6411+E6411</f>
        <v>43297.6142476852</v>
      </c>
      <c r="O6411" s="0" t="n">
        <v>91.958</v>
      </c>
      <c r="P6411" s="0" t="n">
        <v>5.342986</v>
      </c>
      <c r="Q6411" s="0" t="s">
        <v>291</v>
      </c>
    </row>
    <row r="6412" customFormat="false" ht="15" hidden="false" customHeight="false" outlineLevel="0" collapsed="false">
      <c r="A6412" s="0" t="s">
        <v>3962</v>
      </c>
      <c r="B6412" s="0" t="s">
        <v>291</v>
      </c>
      <c r="C6412" s="0" t="s">
        <v>325</v>
      </c>
      <c r="D6412" s="0" t="n">
        <v>20180716</v>
      </c>
      <c r="E6412" s="0" t="s">
        <v>1082</v>
      </c>
      <c r="F6412" s="0" t="n">
        <v>50000</v>
      </c>
      <c r="G6412" s="0" t="n">
        <v>91.986</v>
      </c>
      <c r="H6412" s="0" t="n">
        <v>5.340973</v>
      </c>
      <c r="J6412" s="224" t="n">
        <f aca="false">ROUND(D6412/10000,0)</f>
        <v>2018</v>
      </c>
      <c r="K6412" s="224" t="n">
        <f aca="false">ROUND((D6412-J6412*10000)/100,0)</f>
        <v>7</v>
      </c>
      <c r="L6412" s="224" t="n">
        <f aca="false">D6412-J6412*10000-K6412*100</f>
        <v>16</v>
      </c>
      <c r="M6412" s="325" t="n">
        <f aca="false">DATE(J6412,K6412,L6412)</f>
        <v>43297</v>
      </c>
      <c r="N6412" s="222" t="n">
        <f aca="false">M6412+E6412</f>
        <v>43297.6255208333</v>
      </c>
      <c r="O6412" s="0" t="n">
        <v>91.986</v>
      </c>
      <c r="P6412" s="0" t="n">
        <v>5.340973</v>
      </c>
      <c r="Q6412" s="0" t="s">
        <v>291</v>
      </c>
    </row>
    <row r="6413" customFormat="false" ht="15" hidden="false" customHeight="false" outlineLevel="0" collapsed="false">
      <c r="A6413" s="0" t="s">
        <v>3962</v>
      </c>
      <c r="B6413" s="0" t="s">
        <v>291</v>
      </c>
      <c r="C6413" s="0" t="s">
        <v>325</v>
      </c>
      <c r="D6413" s="0" t="n">
        <v>20180716</v>
      </c>
      <c r="E6413" s="0" t="s">
        <v>4002</v>
      </c>
      <c r="F6413" s="0" t="n">
        <v>45000</v>
      </c>
      <c r="G6413" s="0" t="n">
        <v>91.986</v>
      </c>
      <c r="H6413" s="0" t="n">
        <v>5.340973</v>
      </c>
      <c r="J6413" s="224" t="n">
        <f aca="false">ROUND(D6413/10000,0)</f>
        <v>2018</v>
      </c>
      <c r="K6413" s="224" t="n">
        <f aca="false">ROUND((D6413-J6413*10000)/100,0)</f>
        <v>7</v>
      </c>
      <c r="L6413" s="224" t="n">
        <f aca="false">D6413-J6413*10000-K6413*100</f>
        <v>16</v>
      </c>
      <c r="M6413" s="325" t="n">
        <f aca="false">DATE(J6413,K6413,L6413)</f>
        <v>43297</v>
      </c>
      <c r="N6413" s="222" t="n">
        <f aca="false">M6413+E6413</f>
        <v>43297.6265046296</v>
      </c>
      <c r="O6413" s="0" t="n">
        <v>91.986</v>
      </c>
      <c r="P6413" s="0" t="n">
        <v>5.340973</v>
      </c>
      <c r="Q6413" s="0" t="s">
        <v>291</v>
      </c>
    </row>
    <row r="6414" customFormat="false" ht="15" hidden="false" customHeight="false" outlineLevel="0" collapsed="false">
      <c r="A6414" s="0" t="s">
        <v>3962</v>
      </c>
      <c r="B6414" s="0" t="s">
        <v>291</v>
      </c>
      <c r="C6414" s="0" t="s">
        <v>325</v>
      </c>
      <c r="D6414" s="0" t="n">
        <v>20180717</v>
      </c>
      <c r="E6414" s="0" t="s">
        <v>4003</v>
      </c>
      <c r="F6414" s="0" t="n">
        <v>30000</v>
      </c>
      <c r="G6414" s="0" t="n">
        <v>91.805</v>
      </c>
      <c r="H6414" s="0" t="n">
        <v>5.354026</v>
      </c>
      <c r="J6414" s="224" t="n">
        <f aca="false">ROUND(D6414/10000,0)</f>
        <v>2018</v>
      </c>
      <c r="K6414" s="224" t="n">
        <f aca="false">ROUND((D6414-J6414*10000)/100,0)</f>
        <v>7</v>
      </c>
      <c r="L6414" s="224" t="n">
        <f aca="false">D6414-J6414*10000-K6414*100</f>
        <v>17</v>
      </c>
      <c r="M6414" s="325" t="n">
        <f aca="false">DATE(J6414,K6414,L6414)</f>
        <v>43298</v>
      </c>
      <c r="N6414" s="222" t="n">
        <f aca="false">M6414+E6414</f>
        <v>43298.3796990741</v>
      </c>
      <c r="O6414" s="0" t="n">
        <v>91.805</v>
      </c>
      <c r="P6414" s="0" t="n">
        <v>5.354026</v>
      </c>
      <c r="Q6414" s="0" t="s">
        <v>291</v>
      </c>
    </row>
    <row r="6415" customFormat="false" ht="15" hidden="false" customHeight="false" outlineLevel="0" collapsed="false">
      <c r="A6415" s="0" t="s">
        <v>3962</v>
      </c>
      <c r="B6415" s="0" t="s">
        <v>291</v>
      </c>
      <c r="C6415" s="0" t="s">
        <v>325</v>
      </c>
      <c r="D6415" s="0" t="n">
        <v>20180717</v>
      </c>
      <c r="E6415" s="0" t="s">
        <v>4004</v>
      </c>
      <c r="F6415" s="0" t="n">
        <v>30000</v>
      </c>
      <c r="G6415" s="0" t="n">
        <v>91.755</v>
      </c>
      <c r="H6415" s="0" t="n">
        <v>5.357631</v>
      </c>
      <c r="J6415" s="224" t="n">
        <f aca="false">ROUND(D6415/10000,0)</f>
        <v>2018</v>
      </c>
      <c r="K6415" s="224" t="n">
        <f aca="false">ROUND((D6415-J6415*10000)/100,0)</f>
        <v>7</v>
      </c>
      <c r="L6415" s="224" t="n">
        <f aca="false">D6415-J6415*10000-K6415*100</f>
        <v>17</v>
      </c>
      <c r="M6415" s="325" t="n">
        <f aca="false">DATE(J6415,K6415,L6415)</f>
        <v>43298</v>
      </c>
      <c r="N6415" s="222" t="n">
        <f aca="false">M6415+E6415</f>
        <v>43298.3797106482</v>
      </c>
      <c r="O6415" s="0" t="n">
        <v>91.755</v>
      </c>
      <c r="P6415" s="0" t="n">
        <v>5.357631</v>
      </c>
      <c r="Q6415" s="0" t="s">
        <v>291</v>
      </c>
    </row>
    <row r="6416" customFormat="false" ht="15" hidden="false" customHeight="false" outlineLevel="0" collapsed="false">
      <c r="A6416" s="0" t="s">
        <v>3962</v>
      </c>
      <c r="B6416" s="0" t="s">
        <v>291</v>
      </c>
      <c r="C6416" s="0" t="s">
        <v>325</v>
      </c>
      <c r="D6416" s="0" t="n">
        <v>20180717</v>
      </c>
      <c r="E6416" s="0" t="s">
        <v>4005</v>
      </c>
      <c r="F6416" s="0" t="n">
        <v>1000000</v>
      </c>
      <c r="G6416" s="0" t="n">
        <v>91.653</v>
      </c>
      <c r="H6416" s="0" t="n">
        <v>5.364994</v>
      </c>
      <c r="J6416" s="224" t="n">
        <f aca="false">ROUND(D6416/10000,0)</f>
        <v>2018</v>
      </c>
      <c r="K6416" s="224" t="n">
        <f aca="false">ROUND((D6416-J6416*10000)/100,0)</f>
        <v>7</v>
      </c>
      <c r="L6416" s="224" t="n">
        <f aca="false">D6416-J6416*10000-K6416*100</f>
        <v>17</v>
      </c>
      <c r="M6416" s="325" t="n">
        <f aca="false">DATE(J6416,K6416,L6416)</f>
        <v>43298</v>
      </c>
      <c r="N6416" s="222" t="n">
        <f aca="false">M6416+E6416</f>
        <v>43298.3915740741</v>
      </c>
      <c r="O6416" s="0" t="n">
        <v>91.653</v>
      </c>
      <c r="P6416" s="0" t="n">
        <v>5.364994</v>
      </c>
      <c r="Q6416" s="0" t="s">
        <v>291</v>
      </c>
    </row>
    <row r="6417" customFormat="false" ht="15" hidden="false" customHeight="false" outlineLevel="0" collapsed="false">
      <c r="A6417" s="0" t="s">
        <v>3962</v>
      </c>
      <c r="B6417" s="0" t="s">
        <v>291</v>
      </c>
      <c r="C6417" s="0" t="s">
        <v>325</v>
      </c>
      <c r="D6417" s="0" t="n">
        <v>20180717</v>
      </c>
      <c r="E6417" s="0" t="s">
        <v>4006</v>
      </c>
      <c r="F6417" s="0" t="n">
        <v>10000</v>
      </c>
      <c r="G6417" s="0" t="n">
        <v>92.107</v>
      </c>
      <c r="H6417" s="0" t="n">
        <v>5.332313</v>
      </c>
      <c r="J6417" s="224" t="n">
        <f aca="false">ROUND(D6417/10000,0)</f>
        <v>2018</v>
      </c>
      <c r="K6417" s="224" t="n">
        <f aca="false">ROUND((D6417-J6417*10000)/100,0)</f>
        <v>7</v>
      </c>
      <c r="L6417" s="224" t="n">
        <f aca="false">D6417-J6417*10000-K6417*100</f>
        <v>17</v>
      </c>
      <c r="M6417" s="325" t="n">
        <f aca="false">DATE(J6417,K6417,L6417)</f>
        <v>43298</v>
      </c>
      <c r="N6417" s="222" t="n">
        <f aca="false">M6417+E6417</f>
        <v>43298.4418865741</v>
      </c>
      <c r="O6417" s="0" t="n">
        <v>92.107</v>
      </c>
      <c r="P6417" s="0" t="n">
        <v>5.332313</v>
      </c>
      <c r="Q6417" s="0" t="s">
        <v>291</v>
      </c>
    </row>
    <row r="6418" customFormat="false" ht="15" hidden="false" customHeight="false" outlineLevel="0" collapsed="false">
      <c r="A6418" s="0" t="s">
        <v>3962</v>
      </c>
      <c r="B6418" s="0" t="s">
        <v>291</v>
      </c>
      <c r="C6418" s="0" t="s">
        <v>325</v>
      </c>
      <c r="D6418" s="0" t="n">
        <v>20180717</v>
      </c>
      <c r="E6418" s="0" t="s">
        <v>4006</v>
      </c>
      <c r="F6418" s="0" t="n">
        <v>10000</v>
      </c>
      <c r="G6418" s="0" t="n">
        <v>92.307</v>
      </c>
      <c r="H6418" s="0" t="n">
        <v>5.317992</v>
      </c>
      <c r="J6418" s="224" t="n">
        <f aca="false">ROUND(D6418/10000,0)</f>
        <v>2018</v>
      </c>
      <c r="K6418" s="224" t="n">
        <f aca="false">ROUND((D6418-J6418*10000)/100,0)</f>
        <v>7</v>
      </c>
      <c r="L6418" s="224" t="n">
        <f aca="false">D6418-J6418*10000-K6418*100</f>
        <v>17</v>
      </c>
      <c r="M6418" s="325" t="n">
        <f aca="false">DATE(J6418,K6418,L6418)</f>
        <v>43298</v>
      </c>
      <c r="N6418" s="222" t="n">
        <f aca="false">M6418+E6418</f>
        <v>43298.4418865741</v>
      </c>
      <c r="O6418" s="0" t="n">
        <v>92.307</v>
      </c>
      <c r="P6418" s="0" t="n">
        <v>5.317992</v>
      </c>
      <c r="Q6418" s="0" t="s">
        <v>291</v>
      </c>
    </row>
    <row r="6419" customFormat="false" ht="15" hidden="false" customHeight="false" outlineLevel="0" collapsed="false">
      <c r="A6419" s="0" t="s">
        <v>3962</v>
      </c>
      <c r="B6419" s="0" t="s">
        <v>291</v>
      </c>
      <c r="C6419" s="0" t="s">
        <v>325</v>
      </c>
      <c r="D6419" s="0" t="n">
        <v>20180717</v>
      </c>
      <c r="E6419" s="0" t="s">
        <v>4007</v>
      </c>
      <c r="F6419" s="0" t="n">
        <v>350000</v>
      </c>
      <c r="G6419" s="0" t="n">
        <v>91.239</v>
      </c>
      <c r="H6419" s="0" t="n">
        <v>5.395006</v>
      </c>
      <c r="J6419" s="224" t="n">
        <f aca="false">ROUND(D6419/10000,0)</f>
        <v>2018</v>
      </c>
      <c r="K6419" s="224" t="n">
        <f aca="false">ROUND((D6419-J6419*10000)/100,0)</f>
        <v>7</v>
      </c>
      <c r="L6419" s="224" t="n">
        <f aca="false">D6419-J6419*10000-K6419*100</f>
        <v>17</v>
      </c>
      <c r="M6419" s="325" t="n">
        <f aca="false">DATE(J6419,K6419,L6419)</f>
        <v>43298</v>
      </c>
      <c r="N6419" s="222" t="n">
        <f aca="false">M6419+E6419</f>
        <v>43298.6251967593</v>
      </c>
      <c r="O6419" s="0" t="n">
        <v>91.239</v>
      </c>
      <c r="P6419" s="0" t="n">
        <v>5.395006</v>
      </c>
      <c r="Q6419" s="0" t="s">
        <v>291</v>
      </c>
    </row>
    <row r="6420" customFormat="false" ht="15" hidden="false" customHeight="false" outlineLevel="0" collapsed="false">
      <c r="A6420" s="0" t="s">
        <v>3962</v>
      </c>
      <c r="B6420" s="0" t="s">
        <v>291</v>
      </c>
      <c r="C6420" s="0" t="s">
        <v>325</v>
      </c>
      <c r="D6420" s="0" t="n">
        <v>20180717</v>
      </c>
      <c r="E6420" s="0" t="s">
        <v>4008</v>
      </c>
      <c r="F6420" s="0" t="n">
        <v>1000000</v>
      </c>
      <c r="G6420" s="0" t="n">
        <v>91.487</v>
      </c>
      <c r="H6420" s="0" t="n">
        <v>5.377004</v>
      </c>
      <c r="J6420" s="224" t="n">
        <f aca="false">ROUND(D6420/10000,0)</f>
        <v>2018</v>
      </c>
      <c r="K6420" s="224" t="n">
        <f aca="false">ROUND((D6420-J6420*10000)/100,0)</f>
        <v>7</v>
      </c>
      <c r="L6420" s="224" t="n">
        <f aca="false">D6420-J6420*10000-K6420*100</f>
        <v>17</v>
      </c>
      <c r="M6420" s="325" t="n">
        <f aca="false">DATE(J6420,K6420,L6420)</f>
        <v>43298</v>
      </c>
      <c r="N6420" s="222" t="n">
        <f aca="false">M6420+E6420</f>
        <v>43298.6510416667</v>
      </c>
      <c r="O6420" s="0" t="n">
        <v>91.487</v>
      </c>
      <c r="P6420" s="0" t="n">
        <v>5.377004</v>
      </c>
      <c r="Q6420" s="0" t="s">
        <v>291</v>
      </c>
    </row>
    <row r="6421" customFormat="false" ht="15" hidden="false" customHeight="false" outlineLevel="0" collapsed="false">
      <c r="A6421" s="0" t="s">
        <v>3962</v>
      </c>
      <c r="B6421" s="0" t="s">
        <v>291</v>
      </c>
      <c r="C6421" s="0" t="s">
        <v>325</v>
      </c>
      <c r="D6421" s="0" t="n">
        <v>20180718</v>
      </c>
      <c r="E6421" s="0" t="s">
        <v>4009</v>
      </c>
      <c r="F6421" s="0" t="s">
        <v>575</v>
      </c>
      <c r="G6421" s="0" t="n">
        <v>91.543</v>
      </c>
      <c r="H6421" s="0" t="n">
        <v>5.372977</v>
      </c>
      <c r="J6421" s="224" t="n">
        <f aca="false">ROUND(D6421/10000,0)</f>
        <v>2018</v>
      </c>
      <c r="K6421" s="224" t="n">
        <f aca="false">ROUND((D6421-J6421*10000)/100,0)</f>
        <v>7</v>
      </c>
      <c r="L6421" s="224" t="n">
        <f aca="false">D6421-J6421*10000-K6421*100</f>
        <v>18</v>
      </c>
      <c r="M6421" s="325" t="n">
        <f aca="false">DATE(J6421,K6421,L6421)</f>
        <v>43299</v>
      </c>
      <c r="N6421" s="222" t="n">
        <f aca="false">M6421+E6421</f>
        <v>43299.4781944444</v>
      </c>
      <c r="O6421" s="0" t="n">
        <v>91.543</v>
      </c>
      <c r="P6421" s="0" t="n">
        <v>5.372977</v>
      </c>
      <c r="Q6421" s="0" t="s">
        <v>291</v>
      </c>
    </row>
    <row r="6422" customFormat="false" ht="15" hidden="false" customHeight="false" outlineLevel="0" collapsed="false">
      <c r="A6422" s="0" t="s">
        <v>3962</v>
      </c>
      <c r="B6422" s="0" t="s">
        <v>291</v>
      </c>
      <c r="C6422" s="0" t="s">
        <v>325</v>
      </c>
      <c r="D6422" s="0" t="n">
        <v>20180718</v>
      </c>
      <c r="E6422" s="0" t="s">
        <v>722</v>
      </c>
      <c r="F6422" s="0" t="s">
        <v>575</v>
      </c>
      <c r="G6422" s="0" t="n">
        <v>91.253</v>
      </c>
      <c r="H6422" s="0" t="n">
        <v>5.394017</v>
      </c>
      <c r="J6422" s="224" t="n">
        <f aca="false">ROUND(D6422/10000,0)</f>
        <v>2018</v>
      </c>
      <c r="K6422" s="224" t="n">
        <f aca="false">ROUND((D6422-J6422*10000)/100,0)</f>
        <v>7</v>
      </c>
      <c r="L6422" s="224" t="n">
        <f aca="false">D6422-J6422*10000-K6422*100</f>
        <v>18</v>
      </c>
      <c r="M6422" s="325" t="n">
        <f aca="false">DATE(J6422,K6422,L6422)</f>
        <v>43299</v>
      </c>
      <c r="N6422" s="222" t="n">
        <f aca="false">M6422+E6422</f>
        <v>43299.4815393519</v>
      </c>
      <c r="O6422" s="0" t="n">
        <v>91.253</v>
      </c>
      <c r="P6422" s="0" t="n">
        <v>5.394017</v>
      </c>
      <c r="Q6422" s="0" t="s">
        <v>291</v>
      </c>
    </row>
    <row r="6423" customFormat="false" ht="15" hidden="false" customHeight="false" outlineLevel="0" collapsed="false">
      <c r="A6423" s="0" t="s">
        <v>3962</v>
      </c>
      <c r="B6423" s="0" t="s">
        <v>291</v>
      </c>
      <c r="C6423" s="0" t="s">
        <v>325</v>
      </c>
      <c r="D6423" s="0" t="n">
        <v>20180719</v>
      </c>
      <c r="E6423" s="0" t="s">
        <v>4010</v>
      </c>
      <c r="F6423" s="0" t="n">
        <v>15000</v>
      </c>
      <c r="G6423" s="0" t="n">
        <v>94.028</v>
      </c>
      <c r="H6423" s="0" t="n">
        <v>5.196715</v>
      </c>
      <c r="J6423" s="224" t="n">
        <f aca="false">ROUND(D6423/10000,0)</f>
        <v>2018</v>
      </c>
      <c r="K6423" s="224" t="n">
        <f aca="false">ROUND((D6423-J6423*10000)/100,0)</f>
        <v>7</v>
      </c>
      <c r="L6423" s="224" t="n">
        <f aca="false">D6423-J6423*10000-K6423*100</f>
        <v>19</v>
      </c>
      <c r="M6423" s="325" t="n">
        <f aca="false">DATE(J6423,K6423,L6423)</f>
        <v>43300</v>
      </c>
      <c r="N6423" s="222" t="n">
        <f aca="false">M6423+E6423</f>
        <v>43300.4278009259</v>
      </c>
      <c r="O6423" s="0" t="n">
        <v>94.028</v>
      </c>
      <c r="P6423" s="0" t="n">
        <v>5.196715</v>
      </c>
      <c r="Q6423" s="0" t="s">
        <v>291</v>
      </c>
    </row>
    <row r="6424" customFormat="false" ht="15" hidden="false" customHeight="false" outlineLevel="0" collapsed="false">
      <c r="A6424" s="0" t="s">
        <v>3962</v>
      </c>
      <c r="B6424" s="0" t="s">
        <v>291</v>
      </c>
      <c r="C6424" s="0" t="s">
        <v>325</v>
      </c>
      <c r="D6424" s="0" t="n">
        <v>20180719</v>
      </c>
      <c r="E6424" s="0" t="s">
        <v>4010</v>
      </c>
      <c r="F6424" s="0" t="n">
        <v>15000</v>
      </c>
      <c r="G6424" s="0" t="n">
        <v>91.959</v>
      </c>
      <c r="H6424" s="0" t="n">
        <v>5.34305</v>
      </c>
      <c r="J6424" s="224" t="n">
        <f aca="false">ROUND(D6424/10000,0)</f>
        <v>2018</v>
      </c>
      <c r="K6424" s="224" t="n">
        <f aca="false">ROUND((D6424-J6424*10000)/100,0)</f>
        <v>7</v>
      </c>
      <c r="L6424" s="224" t="n">
        <f aca="false">D6424-J6424*10000-K6424*100</f>
        <v>19</v>
      </c>
      <c r="M6424" s="325" t="n">
        <f aca="false">DATE(J6424,K6424,L6424)</f>
        <v>43300</v>
      </c>
      <c r="N6424" s="222" t="n">
        <f aca="false">M6424+E6424</f>
        <v>43300.4278009259</v>
      </c>
      <c r="O6424" s="0" t="n">
        <v>91.959</v>
      </c>
      <c r="P6424" s="0" t="n">
        <v>5.34305</v>
      </c>
      <c r="Q6424" s="0" t="s">
        <v>291</v>
      </c>
    </row>
    <row r="6425" customFormat="false" ht="15" hidden="false" customHeight="false" outlineLevel="0" collapsed="false">
      <c r="A6425" s="0" t="s">
        <v>3962</v>
      </c>
      <c r="B6425" s="0" t="s">
        <v>291</v>
      </c>
      <c r="C6425" s="0" t="s">
        <v>325</v>
      </c>
      <c r="D6425" s="0" t="n">
        <v>20180719</v>
      </c>
      <c r="E6425" s="0" t="s">
        <v>4010</v>
      </c>
      <c r="F6425" s="0" t="n">
        <v>10000</v>
      </c>
      <c r="G6425" s="0" t="n">
        <v>94.028</v>
      </c>
      <c r="H6425" s="0" t="n">
        <v>5.196715</v>
      </c>
      <c r="J6425" s="224" t="n">
        <f aca="false">ROUND(D6425/10000,0)</f>
        <v>2018</v>
      </c>
      <c r="K6425" s="224" t="n">
        <f aca="false">ROUND((D6425-J6425*10000)/100,0)</f>
        <v>7</v>
      </c>
      <c r="L6425" s="224" t="n">
        <f aca="false">D6425-J6425*10000-K6425*100</f>
        <v>19</v>
      </c>
      <c r="M6425" s="325" t="n">
        <f aca="false">DATE(J6425,K6425,L6425)</f>
        <v>43300</v>
      </c>
      <c r="N6425" s="222" t="n">
        <f aca="false">M6425+E6425</f>
        <v>43300.4278009259</v>
      </c>
      <c r="O6425" s="0" t="n">
        <v>94.028</v>
      </c>
      <c r="P6425" s="0" t="n">
        <v>5.196715</v>
      </c>
      <c r="Q6425" s="0" t="s">
        <v>291</v>
      </c>
    </row>
    <row r="6426" customFormat="false" ht="15" hidden="false" customHeight="false" outlineLevel="0" collapsed="false">
      <c r="A6426" s="0" t="s">
        <v>3962</v>
      </c>
      <c r="B6426" s="0" t="s">
        <v>291</v>
      </c>
      <c r="C6426" s="0" t="s">
        <v>325</v>
      </c>
      <c r="D6426" s="0" t="n">
        <v>20180719</v>
      </c>
      <c r="E6426" s="0" t="s">
        <v>4011</v>
      </c>
      <c r="F6426" s="0" t="n">
        <v>15000</v>
      </c>
      <c r="G6426" s="0" t="n">
        <v>91.959</v>
      </c>
      <c r="H6426" s="0" t="n">
        <v>5.34305</v>
      </c>
      <c r="J6426" s="224" t="n">
        <f aca="false">ROUND(D6426/10000,0)</f>
        <v>2018</v>
      </c>
      <c r="K6426" s="224" t="n">
        <f aca="false">ROUND((D6426-J6426*10000)/100,0)</f>
        <v>7</v>
      </c>
      <c r="L6426" s="224" t="n">
        <f aca="false">D6426-J6426*10000-K6426*100</f>
        <v>19</v>
      </c>
      <c r="M6426" s="325" t="n">
        <f aca="false">DATE(J6426,K6426,L6426)</f>
        <v>43300</v>
      </c>
      <c r="N6426" s="222" t="n">
        <f aca="false">M6426+E6426</f>
        <v>43300.4281828704</v>
      </c>
      <c r="O6426" s="0" t="n">
        <v>91.959</v>
      </c>
      <c r="P6426" s="0" t="n">
        <v>5.34305</v>
      </c>
      <c r="Q6426" s="0" t="s">
        <v>291</v>
      </c>
    </row>
    <row r="6427" customFormat="false" ht="15" hidden="false" customHeight="false" outlineLevel="0" collapsed="false">
      <c r="A6427" s="0" t="s">
        <v>3962</v>
      </c>
      <c r="B6427" s="0" t="s">
        <v>291</v>
      </c>
      <c r="C6427" s="0" t="s">
        <v>325</v>
      </c>
      <c r="D6427" s="0" t="n">
        <v>20180719</v>
      </c>
      <c r="E6427" s="0" t="s">
        <v>4012</v>
      </c>
      <c r="F6427" s="0" t="n">
        <v>15000</v>
      </c>
      <c r="G6427" s="0" t="n">
        <v>92.12</v>
      </c>
      <c r="H6427" s="0" t="n">
        <v>5.331488</v>
      </c>
      <c r="J6427" s="224" t="n">
        <f aca="false">ROUND(D6427/10000,0)</f>
        <v>2018</v>
      </c>
      <c r="K6427" s="224" t="n">
        <f aca="false">ROUND((D6427-J6427*10000)/100,0)</f>
        <v>7</v>
      </c>
      <c r="L6427" s="224" t="n">
        <f aca="false">D6427-J6427*10000-K6427*100</f>
        <v>19</v>
      </c>
      <c r="M6427" s="325" t="n">
        <f aca="false">DATE(J6427,K6427,L6427)</f>
        <v>43300</v>
      </c>
      <c r="N6427" s="222" t="n">
        <f aca="false">M6427+E6427</f>
        <v>43300.5298726852</v>
      </c>
      <c r="O6427" s="0" t="n">
        <v>92.12</v>
      </c>
      <c r="P6427" s="0" t="n">
        <v>5.331488</v>
      </c>
      <c r="Q6427" s="0" t="s">
        <v>291</v>
      </c>
    </row>
    <row r="6428" customFormat="false" ht="15" hidden="false" customHeight="false" outlineLevel="0" collapsed="false">
      <c r="A6428" s="0" t="s">
        <v>3962</v>
      </c>
      <c r="B6428" s="0" t="s">
        <v>291</v>
      </c>
      <c r="C6428" s="0" t="s">
        <v>325</v>
      </c>
      <c r="D6428" s="0" t="n">
        <v>20180719</v>
      </c>
      <c r="E6428" s="0" t="s">
        <v>4012</v>
      </c>
      <c r="F6428" s="0" t="n">
        <v>15000</v>
      </c>
      <c r="G6428" s="0" t="n">
        <v>92.22</v>
      </c>
      <c r="H6428" s="0" t="n">
        <v>5.324323</v>
      </c>
      <c r="J6428" s="224" t="n">
        <f aca="false">ROUND(D6428/10000,0)</f>
        <v>2018</v>
      </c>
      <c r="K6428" s="224" t="n">
        <f aca="false">ROUND((D6428-J6428*10000)/100,0)</f>
        <v>7</v>
      </c>
      <c r="L6428" s="224" t="n">
        <f aca="false">D6428-J6428*10000-K6428*100</f>
        <v>19</v>
      </c>
      <c r="M6428" s="325" t="n">
        <f aca="false">DATE(J6428,K6428,L6428)</f>
        <v>43300</v>
      </c>
      <c r="N6428" s="222" t="n">
        <f aca="false">M6428+E6428</f>
        <v>43300.5298726852</v>
      </c>
      <c r="O6428" s="0" t="n">
        <v>92.22</v>
      </c>
      <c r="P6428" s="0" t="n">
        <v>5.324323</v>
      </c>
      <c r="Q6428" s="0" t="s">
        <v>291</v>
      </c>
    </row>
    <row r="6429" customFormat="false" ht="15" hidden="false" customHeight="false" outlineLevel="0" collapsed="false">
      <c r="A6429" s="0" t="s">
        <v>3962</v>
      </c>
      <c r="B6429" s="0" t="s">
        <v>291</v>
      </c>
      <c r="C6429" s="0" t="s">
        <v>325</v>
      </c>
      <c r="D6429" s="0" t="n">
        <v>20180719</v>
      </c>
      <c r="E6429" s="0" t="s">
        <v>4012</v>
      </c>
      <c r="F6429" s="0" t="n">
        <v>15000</v>
      </c>
      <c r="G6429" s="0" t="n">
        <v>92.12</v>
      </c>
      <c r="H6429" s="0" t="n">
        <v>5.331488</v>
      </c>
      <c r="J6429" s="224" t="n">
        <f aca="false">ROUND(D6429/10000,0)</f>
        <v>2018</v>
      </c>
      <c r="K6429" s="224" t="n">
        <f aca="false">ROUND((D6429-J6429*10000)/100,0)</f>
        <v>7</v>
      </c>
      <c r="L6429" s="224" t="n">
        <f aca="false">D6429-J6429*10000-K6429*100</f>
        <v>19</v>
      </c>
      <c r="M6429" s="325" t="n">
        <f aca="false">DATE(J6429,K6429,L6429)</f>
        <v>43300</v>
      </c>
      <c r="N6429" s="222" t="n">
        <f aca="false">M6429+E6429</f>
        <v>43300.5298726852</v>
      </c>
      <c r="O6429" s="0" t="n">
        <v>92.12</v>
      </c>
      <c r="P6429" s="0" t="n">
        <v>5.331488</v>
      </c>
      <c r="Q6429" s="0" t="s">
        <v>291</v>
      </c>
    </row>
    <row r="6430" customFormat="false" ht="15" hidden="false" customHeight="false" outlineLevel="0" collapsed="false">
      <c r="A6430" s="0" t="s">
        <v>3962</v>
      </c>
      <c r="B6430" s="0" t="s">
        <v>291</v>
      </c>
      <c r="C6430" s="0" t="s">
        <v>325</v>
      </c>
      <c r="D6430" s="0" t="n">
        <v>20180720</v>
      </c>
      <c r="E6430" s="0" t="s">
        <v>4013</v>
      </c>
      <c r="F6430" s="0" t="n">
        <v>6000</v>
      </c>
      <c r="G6430" s="0" t="n">
        <v>92.016</v>
      </c>
      <c r="H6430" s="0" t="n">
        <v>5.338981</v>
      </c>
      <c r="J6430" s="224" t="n">
        <f aca="false">ROUND(D6430/10000,0)</f>
        <v>2018</v>
      </c>
      <c r="K6430" s="224" t="n">
        <f aca="false">ROUND((D6430-J6430*10000)/100,0)</f>
        <v>7</v>
      </c>
      <c r="L6430" s="224" t="n">
        <f aca="false">D6430-J6430*10000-K6430*100</f>
        <v>20</v>
      </c>
      <c r="M6430" s="325" t="n">
        <f aca="false">DATE(J6430,K6430,L6430)</f>
        <v>43301</v>
      </c>
      <c r="N6430" s="222" t="n">
        <f aca="false">M6430+E6430</f>
        <v>43301.3531712963</v>
      </c>
      <c r="O6430" s="0" t="n">
        <v>92.016</v>
      </c>
      <c r="P6430" s="0" t="n">
        <v>5.338981</v>
      </c>
      <c r="Q6430" s="0" t="s">
        <v>291</v>
      </c>
    </row>
    <row r="6431" customFormat="false" ht="15" hidden="false" customHeight="false" outlineLevel="0" collapsed="false">
      <c r="A6431" s="0" t="s">
        <v>3962</v>
      </c>
      <c r="B6431" s="0" t="s">
        <v>291</v>
      </c>
      <c r="C6431" s="0" t="s">
        <v>325</v>
      </c>
      <c r="D6431" s="0" t="n">
        <v>20180720</v>
      </c>
      <c r="E6431" s="0" t="s">
        <v>2423</v>
      </c>
      <c r="F6431" s="0" t="n">
        <v>1000000</v>
      </c>
      <c r="G6431" s="0" t="n">
        <v>90.917</v>
      </c>
      <c r="H6431" s="0" t="n">
        <v>5.418641</v>
      </c>
      <c r="J6431" s="224" t="n">
        <f aca="false">ROUND(D6431/10000,0)</f>
        <v>2018</v>
      </c>
      <c r="K6431" s="224" t="n">
        <f aca="false">ROUND((D6431-J6431*10000)/100,0)</f>
        <v>7</v>
      </c>
      <c r="L6431" s="224" t="n">
        <f aca="false">D6431-J6431*10000-K6431*100</f>
        <v>20</v>
      </c>
      <c r="M6431" s="325" t="n">
        <f aca="false">DATE(J6431,K6431,L6431)</f>
        <v>43301</v>
      </c>
      <c r="N6431" s="222" t="n">
        <f aca="false">M6431+E6431</f>
        <v>43301.4232638889</v>
      </c>
      <c r="O6431" s="0" t="n">
        <v>90.917</v>
      </c>
      <c r="P6431" s="0" t="n">
        <v>5.418641</v>
      </c>
      <c r="Q6431" s="0" t="s">
        <v>291</v>
      </c>
    </row>
    <row r="6432" customFormat="false" ht="15" hidden="false" customHeight="false" outlineLevel="0" collapsed="false">
      <c r="A6432" s="0" t="s">
        <v>3962</v>
      </c>
      <c r="B6432" s="0" t="s">
        <v>291</v>
      </c>
      <c r="C6432" s="0" t="s">
        <v>325</v>
      </c>
      <c r="D6432" s="0" t="n">
        <v>20180720</v>
      </c>
      <c r="E6432" s="0" t="s">
        <v>4014</v>
      </c>
      <c r="F6432" s="0" t="n">
        <v>20000</v>
      </c>
      <c r="G6432" s="0" t="n">
        <v>90.529</v>
      </c>
      <c r="H6432" s="0" t="n">
        <v>5.446981</v>
      </c>
      <c r="J6432" s="224" t="n">
        <f aca="false">ROUND(D6432/10000,0)</f>
        <v>2018</v>
      </c>
      <c r="K6432" s="224" t="n">
        <f aca="false">ROUND((D6432-J6432*10000)/100,0)</f>
        <v>7</v>
      </c>
      <c r="L6432" s="224" t="n">
        <f aca="false">D6432-J6432*10000-K6432*100</f>
        <v>20</v>
      </c>
      <c r="M6432" s="325" t="n">
        <f aca="false">DATE(J6432,K6432,L6432)</f>
        <v>43301</v>
      </c>
      <c r="N6432" s="222" t="n">
        <f aca="false">M6432+E6432</f>
        <v>43301.4866203704</v>
      </c>
      <c r="O6432" s="0" t="n">
        <v>90.529</v>
      </c>
      <c r="P6432" s="0" t="n">
        <v>5.446981</v>
      </c>
      <c r="Q6432" s="0" t="s">
        <v>291</v>
      </c>
    </row>
    <row r="6433" customFormat="false" ht="15" hidden="false" customHeight="false" outlineLevel="0" collapsed="false">
      <c r="A6433" s="0" t="s">
        <v>3962</v>
      </c>
      <c r="B6433" s="0" t="s">
        <v>291</v>
      </c>
      <c r="C6433" s="0" t="s">
        <v>325</v>
      </c>
      <c r="D6433" s="0" t="n">
        <v>20180720</v>
      </c>
      <c r="E6433" s="0" t="s">
        <v>4015</v>
      </c>
      <c r="F6433" s="0" t="n">
        <v>10000</v>
      </c>
      <c r="G6433" s="0" t="n">
        <v>91.398</v>
      </c>
      <c r="H6433" s="0" t="n">
        <v>5.383601</v>
      </c>
      <c r="J6433" s="224" t="n">
        <f aca="false">ROUND(D6433/10000,0)</f>
        <v>2018</v>
      </c>
      <c r="K6433" s="224" t="n">
        <f aca="false">ROUND((D6433-J6433*10000)/100,0)</f>
        <v>7</v>
      </c>
      <c r="L6433" s="224" t="n">
        <f aca="false">D6433-J6433*10000-K6433*100</f>
        <v>20</v>
      </c>
      <c r="M6433" s="325" t="n">
        <f aca="false">DATE(J6433,K6433,L6433)</f>
        <v>43301</v>
      </c>
      <c r="N6433" s="222" t="n">
        <f aca="false">M6433+E6433</f>
        <v>43301.6355324074</v>
      </c>
      <c r="O6433" s="0" t="n">
        <v>91.398</v>
      </c>
      <c r="P6433" s="0" t="n">
        <v>5.383601</v>
      </c>
      <c r="Q6433" s="0" t="s">
        <v>291</v>
      </c>
    </row>
    <row r="6434" customFormat="false" ht="15" hidden="false" customHeight="false" outlineLevel="0" collapsed="false">
      <c r="A6434" s="0" t="s">
        <v>3962</v>
      </c>
      <c r="B6434" s="0" t="s">
        <v>291</v>
      </c>
      <c r="C6434" s="0" t="s">
        <v>325</v>
      </c>
      <c r="D6434" s="0" t="n">
        <v>20180720</v>
      </c>
      <c r="E6434" s="0" t="s">
        <v>4016</v>
      </c>
      <c r="F6434" s="0" t="n">
        <v>10000</v>
      </c>
      <c r="G6434" s="0" t="n">
        <v>91.398</v>
      </c>
      <c r="H6434" s="0" t="n">
        <v>5.383601</v>
      </c>
      <c r="J6434" s="224" t="n">
        <f aca="false">ROUND(D6434/10000,0)</f>
        <v>2018</v>
      </c>
      <c r="K6434" s="224" t="n">
        <f aca="false">ROUND((D6434-J6434*10000)/100,0)</f>
        <v>7</v>
      </c>
      <c r="L6434" s="224" t="n">
        <f aca="false">D6434-J6434*10000-K6434*100</f>
        <v>20</v>
      </c>
      <c r="M6434" s="325" t="n">
        <f aca="false">DATE(J6434,K6434,L6434)</f>
        <v>43301</v>
      </c>
      <c r="N6434" s="222" t="n">
        <f aca="false">M6434+E6434</f>
        <v>43301.6355902778</v>
      </c>
      <c r="O6434" s="0" t="n">
        <v>91.398</v>
      </c>
      <c r="P6434" s="0" t="n">
        <v>5.383601</v>
      </c>
      <c r="Q6434" s="0" t="s">
        <v>291</v>
      </c>
    </row>
    <row r="6435" customFormat="false" ht="15" hidden="false" customHeight="false" outlineLevel="0" collapsed="false">
      <c r="A6435" s="0" t="s">
        <v>3962</v>
      </c>
      <c r="B6435" s="0" t="s">
        <v>291</v>
      </c>
      <c r="C6435" s="0" t="s">
        <v>325</v>
      </c>
      <c r="D6435" s="0" t="n">
        <v>20180720</v>
      </c>
      <c r="E6435" s="0" t="s">
        <v>4017</v>
      </c>
      <c r="F6435" s="0" t="n">
        <v>10000</v>
      </c>
      <c r="G6435" s="0" t="n">
        <v>93.9</v>
      </c>
      <c r="H6435" s="0" t="n">
        <v>5.205652</v>
      </c>
      <c r="J6435" s="224" t="n">
        <f aca="false">ROUND(D6435/10000,0)</f>
        <v>2018</v>
      </c>
      <c r="K6435" s="224" t="n">
        <f aca="false">ROUND((D6435-J6435*10000)/100,0)</f>
        <v>7</v>
      </c>
      <c r="L6435" s="224" t="n">
        <f aca="false">D6435-J6435*10000-K6435*100</f>
        <v>20</v>
      </c>
      <c r="M6435" s="325" t="n">
        <f aca="false">DATE(J6435,K6435,L6435)</f>
        <v>43301</v>
      </c>
      <c r="N6435" s="222" t="n">
        <f aca="false">M6435+E6435</f>
        <v>43301.6391087963</v>
      </c>
      <c r="O6435" s="0" t="n">
        <v>93.9</v>
      </c>
      <c r="P6435" s="0" t="n">
        <v>5.205652</v>
      </c>
      <c r="Q6435" s="0" t="s">
        <v>291</v>
      </c>
    </row>
    <row r="6436" customFormat="false" ht="15" hidden="false" customHeight="false" outlineLevel="0" collapsed="false">
      <c r="A6436" s="0" t="s">
        <v>3962</v>
      </c>
      <c r="B6436" s="0" t="s">
        <v>291</v>
      </c>
      <c r="C6436" s="0" t="s">
        <v>325</v>
      </c>
      <c r="D6436" s="0" t="n">
        <v>20180723</v>
      </c>
      <c r="E6436" s="0" t="s">
        <v>2484</v>
      </c>
      <c r="F6436" s="0" t="n">
        <v>910000</v>
      </c>
      <c r="G6436" s="0" t="n">
        <v>90.531</v>
      </c>
      <c r="H6436" s="0" t="n">
        <v>5.446993</v>
      </c>
      <c r="J6436" s="224" t="n">
        <f aca="false">ROUND(D6436/10000,0)</f>
        <v>2018</v>
      </c>
      <c r="K6436" s="224" t="n">
        <f aca="false">ROUND((D6436-J6436*10000)/100,0)</f>
        <v>7</v>
      </c>
      <c r="L6436" s="224" t="n">
        <f aca="false">D6436-J6436*10000-K6436*100</f>
        <v>23</v>
      </c>
      <c r="M6436" s="325" t="n">
        <f aca="false">DATE(J6436,K6436,L6436)</f>
        <v>43304</v>
      </c>
      <c r="N6436" s="222" t="n">
        <f aca="false">M6436+E6436</f>
        <v>43304.4186458333</v>
      </c>
      <c r="O6436" s="0" t="n">
        <v>90.531</v>
      </c>
      <c r="P6436" s="0" t="n">
        <v>5.446993</v>
      </c>
      <c r="Q6436" s="0" t="s">
        <v>291</v>
      </c>
    </row>
    <row r="6437" customFormat="false" ht="15" hidden="false" customHeight="false" outlineLevel="0" collapsed="false">
      <c r="A6437" s="0" t="s">
        <v>3962</v>
      </c>
      <c r="B6437" s="0" t="s">
        <v>291</v>
      </c>
      <c r="C6437" s="0" t="s">
        <v>325</v>
      </c>
      <c r="D6437" s="0" t="n">
        <v>20180723</v>
      </c>
      <c r="E6437" s="0" t="s">
        <v>4018</v>
      </c>
      <c r="F6437" s="0" t="n">
        <v>1500000</v>
      </c>
      <c r="G6437" s="0" t="n">
        <v>90.098</v>
      </c>
      <c r="H6437" s="0" t="n">
        <v>5.478977</v>
      </c>
      <c r="J6437" s="224" t="n">
        <f aca="false">ROUND(D6437/10000,0)</f>
        <v>2018</v>
      </c>
      <c r="K6437" s="224" t="n">
        <f aca="false">ROUND((D6437-J6437*10000)/100,0)</f>
        <v>7</v>
      </c>
      <c r="L6437" s="224" t="n">
        <f aca="false">D6437-J6437*10000-K6437*100</f>
        <v>23</v>
      </c>
      <c r="M6437" s="325" t="n">
        <f aca="false">DATE(J6437,K6437,L6437)</f>
        <v>43304</v>
      </c>
      <c r="N6437" s="222" t="n">
        <f aca="false">M6437+E6437</f>
        <v>43304.6357175926</v>
      </c>
      <c r="O6437" s="0" t="n">
        <v>90.098</v>
      </c>
      <c r="P6437" s="0" t="n">
        <v>5.478977</v>
      </c>
      <c r="Q6437" s="0" t="s">
        <v>291</v>
      </c>
    </row>
    <row r="6438" customFormat="false" ht="15" hidden="false" customHeight="false" outlineLevel="0" collapsed="false">
      <c r="A6438" s="0" t="s">
        <v>3962</v>
      </c>
      <c r="B6438" s="0" t="s">
        <v>291</v>
      </c>
      <c r="C6438" s="0" t="s">
        <v>325</v>
      </c>
      <c r="D6438" s="0" t="n">
        <v>20180723</v>
      </c>
      <c r="E6438" s="0" t="s">
        <v>3519</v>
      </c>
      <c r="F6438" s="0" t="n">
        <v>200000</v>
      </c>
      <c r="G6438" s="0" t="n">
        <v>90.179</v>
      </c>
      <c r="H6438" s="0" t="n">
        <v>5.472977</v>
      </c>
      <c r="J6438" s="224" t="n">
        <f aca="false">ROUND(D6438/10000,0)</f>
        <v>2018</v>
      </c>
      <c r="K6438" s="224" t="n">
        <f aca="false">ROUND((D6438-J6438*10000)/100,0)</f>
        <v>7</v>
      </c>
      <c r="L6438" s="224" t="n">
        <f aca="false">D6438-J6438*10000-K6438*100</f>
        <v>23</v>
      </c>
      <c r="M6438" s="325" t="n">
        <f aca="false">DATE(J6438,K6438,L6438)</f>
        <v>43304</v>
      </c>
      <c r="N6438" s="222" t="n">
        <f aca="false">M6438+E6438</f>
        <v>43304.6750810185</v>
      </c>
      <c r="O6438" s="0" t="n">
        <v>90.179</v>
      </c>
      <c r="P6438" s="0" t="n">
        <v>5.472977</v>
      </c>
      <c r="Q6438" s="0" t="s">
        <v>291</v>
      </c>
    </row>
    <row r="6439" customFormat="false" ht="15" hidden="false" customHeight="false" outlineLevel="0" collapsed="false">
      <c r="A6439" s="0" t="s">
        <v>3962</v>
      </c>
      <c r="B6439" s="0" t="s">
        <v>291</v>
      </c>
      <c r="C6439" s="0" t="s">
        <v>325</v>
      </c>
      <c r="D6439" s="0" t="n">
        <v>20180724</v>
      </c>
      <c r="E6439" s="0" t="s">
        <v>4019</v>
      </c>
      <c r="F6439" s="0" t="n">
        <v>20000</v>
      </c>
      <c r="G6439" s="0" t="n">
        <v>90.34</v>
      </c>
      <c r="H6439" s="0" t="n">
        <v>5.461106</v>
      </c>
      <c r="J6439" s="224" t="n">
        <f aca="false">ROUND(D6439/10000,0)</f>
        <v>2018</v>
      </c>
      <c r="K6439" s="224" t="n">
        <f aca="false">ROUND((D6439-J6439*10000)/100,0)</f>
        <v>7</v>
      </c>
      <c r="L6439" s="224" t="n">
        <f aca="false">D6439-J6439*10000-K6439*100</f>
        <v>24</v>
      </c>
      <c r="M6439" s="325" t="n">
        <f aca="false">DATE(J6439,K6439,L6439)</f>
        <v>43305</v>
      </c>
      <c r="N6439" s="222" t="n">
        <f aca="false">M6439+E6439</f>
        <v>43305.4282638889</v>
      </c>
      <c r="O6439" s="0" t="n">
        <v>90.34</v>
      </c>
      <c r="P6439" s="0" t="n">
        <v>5.461106</v>
      </c>
      <c r="Q6439" s="0" t="s">
        <v>291</v>
      </c>
    </row>
    <row r="6440" customFormat="false" ht="15" hidden="false" customHeight="false" outlineLevel="0" collapsed="false">
      <c r="A6440" s="0" t="s">
        <v>3962</v>
      </c>
      <c r="B6440" s="0" t="s">
        <v>291</v>
      </c>
      <c r="C6440" s="0" t="s">
        <v>325</v>
      </c>
      <c r="D6440" s="0" t="n">
        <v>20180724</v>
      </c>
      <c r="E6440" s="0" t="s">
        <v>4019</v>
      </c>
      <c r="F6440" s="0" t="n">
        <v>20000</v>
      </c>
      <c r="G6440" s="0" t="n">
        <v>90.34</v>
      </c>
      <c r="H6440" s="0" t="n">
        <v>5.461106</v>
      </c>
      <c r="J6440" s="224" t="n">
        <f aca="false">ROUND(D6440/10000,0)</f>
        <v>2018</v>
      </c>
      <c r="K6440" s="224" t="n">
        <f aca="false">ROUND((D6440-J6440*10000)/100,0)</f>
        <v>7</v>
      </c>
      <c r="L6440" s="224" t="n">
        <f aca="false">D6440-J6440*10000-K6440*100</f>
        <v>24</v>
      </c>
      <c r="M6440" s="325" t="n">
        <f aca="false">DATE(J6440,K6440,L6440)</f>
        <v>43305</v>
      </c>
      <c r="N6440" s="222" t="n">
        <f aca="false">M6440+E6440</f>
        <v>43305.4282638889</v>
      </c>
      <c r="O6440" s="0" t="n">
        <v>90.34</v>
      </c>
      <c r="P6440" s="0" t="n">
        <v>5.461106</v>
      </c>
      <c r="Q6440" s="0" t="s">
        <v>291</v>
      </c>
    </row>
    <row r="6441" customFormat="false" ht="15" hidden="false" customHeight="false" outlineLevel="0" collapsed="false">
      <c r="A6441" s="0" t="s">
        <v>3962</v>
      </c>
      <c r="B6441" s="0" t="s">
        <v>291</v>
      </c>
      <c r="C6441" s="0" t="s">
        <v>325</v>
      </c>
      <c r="D6441" s="0" t="n">
        <v>20180724</v>
      </c>
      <c r="E6441" s="0" t="s">
        <v>4020</v>
      </c>
      <c r="F6441" s="0" t="n">
        <v>20000</v>
      </c>
      <c r="G6441" s="0" t="n">
        <v>90.368</v>
      </c>
      <c r="H6441" s="0" t="n">
        <v>5.459039</v>
      </c>
      <c r="J6441" s="224" t="n">
        <f aca="false">ROUND(D6441/10000,0)</f>
        <v>2018</v>
      </c>
      <c r="K6441" s="224" t="n">
        <f aca="false">ROUND((D6441-J6441*10000)/100,0)</f>
        <v>7</v>
      </c>
      <c r="L6441" s="224" t="n">
        <f aca="false">D6441-J6441*10000-K6441*100</f>
        <v>24</v>
      </c>
      <c r="M6441" s="325" t="n">
        <f aca="false">DATE(J6441,K6441,L6441)</f>
        <v>43305</v>
      </c>
      <c r="N6441" s="222" t="n">
        <f aca="false">M6441+E6441</f>
        <v>43305.4282986111</v>
      </c>
      <c r="O6441" s="0" t="n">
        <v>90.368</v>
      </c>
      <c r="P6441" s="0" t="n">
        <v>5.459039</v>
      </c>
      <c r="Q6441" s="0" t="s">
        <v>291</v>
      </c>
    </row>
    <row r="6442" customFormat="false" ht="15" hidden="false" customHeight="false" outlineLevel="0" collapsed="false">
      <c r="A6442" s="0" t="s">
        <v>3962</v>
      </c>
      <c r="B6442" s="0" t="s">
        <v>291</v>
      </c>
      <c r="C6442" s="0" t="s">
        <v>325</v>
      </c>
      <c r="D6442" s="0" t="n">
        <v>20180724</v>
      </c>
      <c r="E6442" s="0" t="s">
        <v>3063</v>
      </c>
      <c r="F6442" s="0" t="n">
        <v>10000</v>
      </c>
      <c r="G6442" s="0" t="n">
        <v>90.39</v>
      </c>
      <c r="H6442" s="0" t="n">
        <v>5.457416</v>
      </c>
      <c r="J6442" s="224" t="n">
        <f aca="false">ROUND(D6442/10000,0)</f>
        <v>2018</v>
      </c>
      <c r="K6442" s="224" t="n">
        <f aca="false">ROUND((D6442-J6442*10000)/100,0)</f>
        <v>7</v>
      </c>
      <c r="L6442" s="224" t="n">
        <f aca="false">D6442-J6442*10000-K6442*100</f>
        <v>24</v>
      </c>
      <c r="M6442" s="325" t="n">
        <f aca="false">DATE(J6442,K6442,L6442)</f>
        <v>43305</v>
      </c>
      <c r="N6442" s="222" t="n">
        <f aca="false">M6442+E6442</f>
        <v>43305.4589699074</v>
      </c>
      <c r="O6442" s="0" t="n">
        <v>90.39</v>
      </c>
      <c r="P6442" s="0" t="n">
        <v>5.457416</v>
      </c>
      <c r="Q6442" s="0" t="s">
        <v>291</v>
      </c>
    </row>
    <row r="6443" customFormat="false" ht="15" hidden="false" customHeight="false" outlineLevel="0" collapsed="false">
      <c r="A6443" s="0" t="s">
        <v>3962</v>
      </c>
      <c r="B6443" s="0" t="s">
        <v>291</v>
      </c>
      <c r="C6443" s="0" t="s">
        <v>325</v>
      </c>
      <c r="D6443" s="0" t="n">
        <v>20180724</v>
      </c>
      <c r="E6443" s="0" t="s">
        <v>3063</v>
      </c>
      <c r="F6443" s="0" t="n">
        <v>10000</v>
      </c>
      <c r="G6443" s="0" t="n">
        <v>90.39</v>
      </c>
      <c r="H6443" s="0" t="n">
        <v>5.457416</v>
      </c>
      <c r="J6443" s="224" t="n">
        <f aca="false">ROUND(D6443/10000,0)</f>
        <v>2018</v>
      </c>
      <c r="K6443" s="224" t="n">
        <f aca="false">ROUND((D6443-J6443*10000)/100,0)</f>
        <v>7</v>
      </c>
      <c r="L6443" s="224" t="n">
        <f aca="false">D6443-J6443*10000-K6443*100</f>
        <v>24</v>
      </c>
      <c r="M6443" s="325" t="n">
        <f aca="false">DATE(J6443,K6443,L6443)</f>
        <v>43305</v>
      </c>
      <c r="N6443" s="222" t="n">
        <f aca="false">M6443+E6443</f>
        <v>43305.4589699074</v>
      </c>
      <c r="O6443" s="0" t="n">
        <v>90.39</v>
      </c>
      <c r="P6443" s="0" t="n">
        <v>5.457416</v>
      </c>
      <c r="Q6443" s="0" t="s">
        <v>291</v>
      </c>
    </row>
    <row r="6444" customFormat="false" ht="15" hidden="false" customHeight="false" outlineLevel="0" collapsed="false">
      <c r="A6444" s="0" t="s">
        <v>3962</v>
      </c>
      <c r="B6444" s="0" t="s">
        <v>291</v>
      </c>
      <c r="C6444" s="0" t="s">
        <v>325</v>
      </c>
      <c r="D6444" s="0" t="n">
        <v>20180724</v>
      </c>
      <c r="E6444" s="0" t="s">
        <v>4021</v>
      </c>
      <c r="F6444" s="0" t="n">
        <v>4000</v>
      </c>
      <c r="G6444" s="0" t="n">
        <v>91.2</v>
      </c>
      <c r="H6444" s="0" t="n">
        <v>5.398052</v>
      </c>
      <c r="J6444" s="224" t="n">
        <f aca="false">ROUND(D6444/10000,0)</f>
        <v>2018</v>
      </c>
      <c r="K6444" s="224" t="n">
        <f aca="false">ROUND((D6444-J6444*10000)/100,0)</f>
        <v>7</v>
      </c>
      <c r="L6444" s="224" t="n">
        <f aca="false">D6444-J6444*10000-K6444*100</f>
        <v>24</v>
      </c>
      <c r="M6444" s="325" t="n">
        <f aca="false">DATE(J6444,K6444,L6444)</f>
        <v>43305</v>
      </c>
      <c r="N6444" s="222" t="n">
        <f aca="false">M6444+E6444</f>
        <v>43305.4820833333</v>
      </c>
      <c r="O6444" s="0" t="n">
        <v>91.2</v>
      </c>
      <c r="P6444" s="0" t="n">
        <v>5.398052</v>
      </c>
      <c r="Q6444" s="0" t="s">
        <v>291</v>
      </c>
    </row>
    <row r="6445" customFormat="false" ht="15" hidden="false" customHeight="false" outlineLevel="0" collapsed="false">
      <c r="A6445" s="0" t="s">
        <v>3962</v>
      </c>
      <c r="B6445" s="0" t="s">
        <v>291</v>
      </c>
      <c r="C6445" s="0" t="s">
        <v>325</v>
      </c>
      <c r="D6445" s="0" t="n">
        <v>20180724</v>
      </c>
      <c r="E6445" s="0" t="s">
        <v>4022</v>
      </c>
      <c r="F6445" s="0" t="n">
        <v>5000000</v>
      </c>
      <c r="G6445" s="0" t="n">
        <v>90.179</v>
      </c>
      <c r="H6445" s="0" t="n">
        <v>5.47301</v>
      </c>
      <c r="J6445" s="224" t="n">
        <f aca="false">ROUND(D6445/10000,0)</f>
        <v>2018</v>
      </c>
      <c r="K6445" s="224" t="n">
        <f aca="false">ROUND((D6445-J6445*10000)/100,0)</f>
        <v>7</v>
      </c>
      <c r="L6445" s="224" t="n">
        <f aca="false">D6445-J6445*10000-K6445*100</f>
        <v>24</v>
      </c>
      <c r="M6445" s="325" t="n">
        <f aca="false">DATE(J6445,K6445,L6445)</f>
        <v>43305</v>
      </c>
      <c r="N6445" s="222" t="n">
        <f aca="false">M6445+E6445</f>
        <v>43305.4993981482</v>
      </c>
      <c r="O6445" s="0" t="n">
        <v>90.179</v>
      </c>
      <c r="P6445" s="0" t="n">
        <v>5.47301</v>
      </c>
      <c r="Q6445" s="0" t="s">
        <v>291</v>
      </c>
    </row>
    <row r="6446" customFormat="false" ht="15" hidden="false" customHeight="false" outlineLevel="0" collapsed="false">
      <c r="A6446" s="0" t="s">
        <v>3962</v>
      </c>
      <c r="B6446" s="0" t="s">
        <v>291</v>
      </c>
      <c r="C6446" s="0" t="s">
        <v>325</v>
      </c>
      <c r="D6446" s="0" t="n">
        <v>20180724</v>
      </c>
      <c r="E6446" s="0" t="s">
        <v>4023</v>
      </c>
      <c r="F6446" s="0" t="n">
        <v>277000</v>
      </c>
      <c r="G6446" s="0" t="n">
        <v>90.776</v>
      </c>
      <c r="H6446" s="0" t="n">
        <v>5.429028</v>
      </c>
      <c r="J6446" s="224" t="n">
        <f aca="false">ROUND(D6446/10000,0)</f>
        <v>2018</v>
      </c>
      <c r="K6446" s="224" t="n">
        <f aca="false">ROUND((D6446-J6446*10000)/100,0)</f>
        <v>7</v>
      </c>
      <c r="L6446" s="224" t="n">
        <f aca="false">D6446-J6446*10000-K6446*100</f>
        <v>24</v>
      </c>
      <c r="M6446" s="325" t="n">
        <f aca="false">DATE(J6446,K6446,L6446)</f>
        <v>43305</v>
      </c>
      <c r="N6446" s="222" t="n">
        <f aca="false">M6446+E6446</f>
        <v>43305.5394675926</v>
      </c>
      <c r="O6446" s="0" t="n">
        <v>90.776</v>
      </c>
      <c r="P6446" s="0" t="n">
        <v>5.429028</v>
      </c>
      <c r="Q6446" s="0" t="s">
        <v>291</v>
      </c>
    </row>
    <row r="6447" customFormat="false" ht="15" hidden="false" customHeight="false" outlineLevel="0" collapsed="false">
      <c r="A6447" s="0" t="s">
        <v>3962</v>
      </c>
      <c r="B6447" s="0" t="s">
        <v>291</v>
      </c>
      <c r="C6447" s="0" t="s">
        <v>325</v>
      </c>
      <c r="D6447" s="0" t="n">
        <v>20180724</v>
      </c>
      <c r="E6447" s="0" t="s">
        <v>4023</v>
      </c>
      <c r="F6447" s="0" t="n">
        <v>277000</v>
      </c>
      <c r="G6447" s="0" t="n">
        <v>90.776</v>
      </c>
      <c r="H6447" s="0" t="n">
        <v>5.429028</v>
      </c>
      <c r="J6447" s="224" t="n">
        <f aca="false">ROUND(D6447/10000,0)</f>
        <v>2018</v>
      </c>
      <c r="K6447" s="224" t="n">
        <f aca="false">ROUND((D6447-J6447*10000)/100,0)</f>
        <v>7</v>
      </c>
      <c r="L6447" s="224" t="n">
        <f aca="false">D6447-J6447*10000-K6447*100</f>
        <v>24</v>
      </c>
      <c r="M6447" s="325" t="n">
        <f aca="false">DATE(J6447,K6447,L6447)</f>
        <v>43305</v>
      </c>
      <c r="N6447" s="222" t="n">
        <f aca="false">M6447+E6447</f>
        <v>43305.5394675926</v>
      </c>
      <c r="O6447" s="0" t="n">
        <v>90.776</v>
      </c>
      <c r="P6447" s="0" t="n">
        <v>5.429028</v>
      </c>
      <c r="Q6447" s="0" t="s">
        <v>291</v>
      </c>
    </row>
    <row r="6448" customFormat="false" ht="15" hidden="false" customHeight="false" outlineLevel="0" collapsed="false">
      <c r="A6448" s="0" t="s">
        <v>3962</v>
      </c>
      <c r="B6448" s="0" t="s">
        <v>291</v>
      </c>
      <c r="C6448" s="0" t="s">
        <v>325</v>
      </c>
      <c r="D6448" s="0" t="n">
        <v>20180725</v>
      </c>
      <c r="E6448" s="0" t="s">
        <v>4024</v>
      </c>
      <c r="F6448" s="0" t="n">
        <v>1000000</v>
      </c>
      <c r="G6448" s="0" t="n">
        <v>90.859</v>
      </c>
      <c r="H6448" s="0" t="n">
        <v>5.422979</v>
      </c>
      <c r="J6448" s="224" t="n">
        <f aca="false">ROUND(D6448/10000,0)</f>
        <v>2018</v>
      </c>
      <c r="K6448" s="224" t="n">
        <f aca="false">ROUND((D6448-J6448*10000)/100,0)</f>
        <v>7</v>
      </c>
      <c r="L6448" s="224" t="n">
        <f aca="false">D6448-J6448*10000-K6448*100</f>
        <v>25</v>
      </c>
      <c r="M6448" s="325" t="n">
        <f aca="false">DATE(J6448,K6448,L6448)</f>
        <v>43306</v>
      </c>
      <c r="N6448" s="222" t="n">
        <f aca="false">M6448+E6448</f>
        <v>43306.3969675926</v>
      </c>
      <c r="O6448" s="0" t="n">
        <v>90.859</v>
      </c>
      <c r="P6448" s="0" t="n">
        <v>5.422979</v>
      </c>
      <c r="Q6448" s="0" t="s">
        <v>291</v>
      </c>
    </row>
    <row r="6449" customFormat="false" ht="15" hidden="false" customHeight="false" outlineLevel="0" collapsed="false">
      <c r="A6449" s="0" t="s">
        <v>3962</v>
      </c>
      <c r="B6449" s="0" t="s">
        <v>291</v>
      </c>
      <c r="C6449" s="0" t="s">
        <v>325</v>
      </c>
      <c r="D6449" s="0" t="n">
        <v>20180725</v>
      </c>
      <c r="E6449" s="0" t="s">
        <v>4025</v>
      </c>
      <c r="F6449" s="0" t="n">
        <v>3000000</v>
      </c>
      <c r="G6449" s="0" t="n">
        <v>90.491</v>
      </c>
      <c r="H6449" s="0" t="n">
        <v>5.450003</v>
      </c>
      <c r="J6449" s="224" t="n">
        <f aca="false">ROUND(D6449/10000,0)</f>
        <v>2018</v>
      </c>
      <c r="K6449" s="224" t="n">
        <f aca="false">ROUND((D6449-J6449*10000)/100,0)</f>
        <v>7</v>
      </c>
      <c r="L6449" s="224" t="n">
        <f aca="false">D6449-J6449*10000-K6449*100</f>
        <v>25</v>
      </c>
      <c r="M6449" s="325" t="n">
        <f aca="false">DATE(J6449,K6449,L6449)</f>
        <v>43306</v>
      </c>
      <c r="N6449" s="222" t="n">
        <f aca="false">M6449+E6449</f>
        <v>43306.5344791667</v>
      </c>
      <c r="O6449" s="0" t="n">
        <v>90.491</v>
      </c>
      <c r="P6449" s="0" t="n">
        <v>5.450003</v>
      </c>
      <c r="Q6449" s="0" t="s">
        <v>291</v>
      </c>
    </row>
    <row r="6450" customFormat="false" ht="15" hidden="false" customHeight="false" outlineLevel="0" collapsed="false">
      <c r="A6450" s="0" t="s">
        <v>3962</v>
      </c>
      <c r="B6450" s="0" t="s">
        <v>291</v>
      </c>
      <c r="C6450" s="0" t="s">
        <v>325</v>
      </c>
      <c r="D6450" s="0" t="n">
        <v>20180725</v>
      </c>
      <c r="E6450" s="0" t="s">
        <v>4026</v>
      </c>
      <c r="F6450" s="0" t="n">
        <v>3000000</v>
      </c>
      <c r="G6450" s="0" t="n">
        <v>90.715</v>
      </c>
      <c r="H6450" s="0" t="n">
        <v>5.433534</v>
      </c>
      <c r="J6450" s="224" t="n">
        <f aca="false">ROUND(D6450/10000,0)</f>
        <v>2018</v>
      </c>
      <c r="K6450" s="224" t="n">
        <f aca="false">ROUND((D6450-J6450*10000)/100,0)</f>
        <v>7</v>
      </c>
      <c r="L6450" s="224" t="n">
        <f aca="false">D6450-J6450*10000-K6450*100</f>
        <v>25</v>
      </c>
      <c r="M6450" s="325" t="n">
        <f aca="false">DATE(J6450,K6450,L6450)</f>
        <v>43306</v>
      </c>
      <c r="N6450" s="222" t="n">
        <f aca="false">M6450+E6450</f>
        <v>43306.5631597222</v>
      </c>
      <c r="O6450" s="0" t="n">
        <v>90.715</v>
      </c>
      <c r="P6450" s="0" t="n">
        <v>5.433534</v>
      </c>
      <c r="Q6450" s="0" t="s">
        <v>291</v>
      </c>
    </row>
    <row r="6451" customFormat="false" ht="15" hidden="false" customHeight="false" outlineLevel="0" collapsed="false">
      <c r="A6451" s="0" t="s">
        <v>3962</v>
      </c>
      <c r="B6451" s="0" t="s">
        <v>291</v>
      </c>
      <c r="C6451" s="0" t="s">
        <v>325</v>
      </c>
      <c r="D6451" s="0" t="n">
        <v>20180725</v>
      </c>
      <c r="E6451" s="0" t="s">
        <v>4027</v>
      </c>
      <c r="F6451" s="0" t="n">
        <v>5000</v>
      </c>
      <c r="G6451" s="0" t="n">
        <v>92.751</v>
      </c>
      <c r="H6451" s="0" t="n">
        <v>5.286565</v>
      </c>
      <c r="J6451" s="224" t="n">
        <f aca="false">ROUND(D6451/10000,0)</f>
        <v>2018</v>
      </c>
      <c r="K6451" s="224" t="n">
        <f aca="false">ROUND((D6451-J6451*10000)/100,0)</f>
        <v>7</v>
      </c>
      <c r="L6451" s="224" t="n">
        <f aca="false">D6451-J6451*10000-K6451*100</f>
        <v>25</v>
      </c>
      <c r="M6451" s="325" t="n">
        <f aca="false">DATE(J6451,K6451,L6451)</f>
        <v>43306</v>
      </c>
      <c r="N6451" s="222" t="n">
        <f aca="false">M6451+E6451</f>
        <v>43306.5679282407</v>
      </c>
      <c r="O6451" s="0" t="n">
        <v>92.751</v>
      </c>
      <c r="P6451" s="0" t="n">
        <v>5.286565</v>
      </c>
      <c r="Q6451" s="0" t="s">
        <v>291</v>
      </c>
    </row>
    <row r="6452" customFormat="false" ht="15" hidden="false" customHeight="false" outlineLevel="0" collapsed="false">
      <c r="A6452" s="0" t="s">
        <v>3962</v>
      </c>
      <c r="B6452" s="0" t="s">
        <v>291</v>
      </c>
      <c r="C6452" s="0" t="s">
        <v>325</v>
      </c>
      <c r="D6452" s="0" t="n">
        <v>20180725</v>
      </c>
      <c r="E6452" s="0" t="s">
        <v>4027</v>
      </c>
      <c r="F6452" s="0" t="n">
        <v>5000</v>
      </c>
      <c r="G6452" s="0" t="n">
        <v>90.801</v>
      </c>
      <c r="H6452" s="0" t="n">
        <v>5.427227</v>
      </c>
      <c r="J6452" s="224" t="n">
        <f aca="false">ROUND(D6452/10000,0)</f>
        <v>2018</v>
      </c>
      <c r="K6452" s="224" t="n">
        <f aca="false">ROUND((D6452-J6452*10000)/100,0)</f>
        <v>7</v>
      </c>
      <c r="L6452" s="224" t="n">
        <f aca="false">D6452-J6452*10000-K6452*100</f>
        <v>25</v>
      </c>
      <c r="M6452" s="325" t="n">
        <f aca="false">DATE(J6452,K6452,L6452)</f>
        <v>43306</v>
      </c>
      <c r="N6452" s="222" t="n">
        <f aca="false">M6452+E6452</f>
        <v>43306.5679282407</v>
      </c>
      <c r="O6452" s="0" t="n">
        <v>90.801</v>
      </c>
      <c r="P6452" s="0" t="n">
        <v>5.427227</v>
      </c>
      <c r="Q6452" s="0" t="s">
        <v>291</v>
      </c>
    </row>
    <row r="6453" customFormat="false" ht="15" hidden="false" customHeight="false" outlineLevel="0" collapsed="false">
      <c r="A6453" s="0" t="s">
        <v>3962</v>
      </c>
      <c r="B6453" s="0" t="s">
        <v>291</v>
      </c>
      <c r="C6453" s="0" t="s">
        <v>325</v>
      </c>
      <c r="D6453" s="0" t="n">
        <v>20180725</v>
      </c>
      <c r="E6453" s="0" t="s">
        <v>4028</v>
      </c>
      <c r="F6453" s="0" t="n">
        <v>5000000</v>
      </c>
      <c r="G6453" s="0" t="n">
        <v>90.695</v>
      </c>
      <c r="H6453" s="0" t="n">
        <v>5.435002</v>
      </c>
      <c r="J6453" s="224" t="n">
        <f aca="false">ROUND(D6453/10000,0)</f>
        <v>2018</v>
      </c>
      <c r="K6453" s="224" t="n">
        <f aca="false">ROUND((D6453-J6453*10000)/100,0)</f>
        <v>7</v>
      </c>
      <c r="L6453" s="224" t="n">
        <f aca="false">D6453-J6453*10000-K6453*100</f>
        <v>25</v>
      </c>
      <c r="M6453" s="325" t="n">
        <f aca="false">DATE(J6453,K6453,L6453)</f>
        <v>43306</v>
      </c>
      <c r="N6453" s="222" t="n">
        <f aca="false">M6453+E6453</f>
        <v>43306.5871875</v>
      </c>
      <c r="O6453" s="0" t="n">
        <v>90.695</v>
      </c>
      <c r="P6453" s="0" t="n">
        <v>5.435002</v>
      </c>
      <c r="Q6453" s="0" t="s">
        <v>291</v>
      </c>
    </row>
    <row r="6454" customFormat="false" ht="15" hidden="false" customHeight="false" outlineLevel="0" collapsed="false">
      <c r="A6454" s="0" t="s">
        <v>3962</v>
      </c>
      <c r="B6454" s="0" t="s">
        <v>291</v>
      </c>
      <c r="C6454" s="0" t="s">
        <v>325</v>
      </c>
      <c r="D6454" s="0" t="n">
        <v>20180725</v>
      </c>
      <c r="E6454" s="0" t="s">
        <v>4029</v>
      </c>
      <c r="F6454" s="0" t="s">
        <v>575</v>
      </c>
      <c r="G6454" s="0" t="n">
        <v>90.695</v>
      </c>
      <c r="H6454" s="0" t="n">
        <v>5.435002</v>
      </c>
      <c r="J6454" s="224" t="n">
        <f aca="false">ROUND(D6454/10000,0)</f>
        <v>2018</v>
      </c>
      <c r="K6454" s="224" t="n">
        <f aca="false">ROUND((D6454-J6454*10000)/100,0)</f>
        <v>7</v>
      </c>
      <c r="L6454" s="224" t="n">
        <f aca="false">D6454-J6454*10000-K6454*100</f>
        <v>25</v>
      </c>
      <c r="M6454" s="325" t="n">
        <f aca="false">DATE(J6454,K6454,L6454)</f>
        <v>43306</v>
      </c>
      <c r="N6454" s="222" t="n">
        <f aca="false">M6454+E6454</f>
        <v>43306.5877314815</v>
      </c>
      <c r="O6454" s="0" t="n">
        <v>90.695</v>
      </c>
      <c r="P6454" s="0" t="n">
        <v>5.435002</v>
      </c>
      <c r="Q6454" s="0" t="s">
        <v>291</v>
      </c>
    </row>
    <row r="6455" customFormat="false" ht="15" hidden="false" customHeight="false" outlineLevel="0" collapsed="false">
      <c r="A6455" s="0" t="s">
        <v>3962</v>
      </c>
      <c r="B6455" s="0" t="s">
        <v>291</v>
      </c>
      <c r="C6455" s="0" t="s">
        <v>325</v>
      </c>
      <c r="D6455" s="0" t="n">
        <v>20180725</v>
      </c>
      <c r="E6455" s="0" t="s">
        <v>4030</v>
      </c>
      <c r="F6455" s="0" t="n">
        <v>100000</v>
      </c>
      <c r="G6455" s="0" t="n">
        <v>90.572</v>
      </c>
      <c r="H6455" s="0" t="n">
        <v>5.444041</v>
      </c>
      <c r="J6455" s="224" t="n">
        <f aca="false">ROUND(D6455/10000,0)</f>
        <v>2018</v>
      </c>
      <c r="K6455" s="224" t="n">
        <f aca="false">ROUND((D6455-J6455*10000)/100,0)</f>
        <v>7</v>
      </c>
      <c r="L6455" s="224" t="n">
        <f aca="false">D6455-J6455*10000-K6455*100</f>
        <v>25</v>
      </c>
      <c r="M6455" s="325" t="n">
        <f aca="false">DATE(J6455,K6455,L6455)</f>
        <v>43306</v>
      </c>
      <c r="N6455" s="222" t="n">
        <f aca="false">M6455+E6455</f>
        <v>43306.6373726852</v>
      </c>
      <c r="O6455" s="0" t="n">
        <v>90.572</v>
      </c>
      <c r="P6455" s="0" t="n">
        <v>5.444041</v>
      </c>
      <c r="Q6455" s="0" t="s">
        <v>291</v>
      </c>
    </row>
    <row r="6456" customFormat="false" ht="15" hidden="false" customHeight="false" outlineLevel="0" collapsed="false">
      <c r="A6456" s="0" t="s">
        <v>3962</v>
      </c>
      <c r="B6456" s="0" t="s">
        <v>291</v>
      </c>
      <c r="C6456" s="0" t="s">
        <v>325</v>
      </c>
      <c r="D6456" s="0" t="n">
        <v>20180725</v>
      </c>
      <c r="E6456" s="0" t="s">
        <v>4030</v>
      </c>
      <c r="F6456" s="0" t="n">
        <v>100000</v>
      </c>
      <c r="G6456" s="0" t="n">
        <v>90.632</v>
      </c>
      <c r="H6456" s="0" t="n">
        <v>5.439629</v>
      </c>
      <c r="J6456" s="224" t="n">
        <f aca="false">ROUND(D6456/10000,0)</f>
        <v>2018</v>
      </c>
      <c r="K6456" s="224" t="n">
        <f aca="false">ROUND((D6456-J6456*10000)/100,0)</f>
        <v>7</v>
      </c>
      <c r="L6456" s="224" t="n">
        <f aca="false">D6456-J6456*10000-K6456*100</f>
        <v>25</v>
      </c>
      <c r="M6456" s="325" t="n">
        <f aca="false">DATE(J6456,K6456,L6456)</f>
        <v>43306</v>
      </c>
      <c r="N6456" s="222" t="n">
        <f aca="false">M6456+E6456</f>
        <v>43306.6373726852</v>
      </c>
      <c r="O6456" s="0" t="n">
        <v>90.632</v>
      </c>
      <c r="P6456" s="0" t="n">
        <v>5.439629</v>
      </c>
      <c r="Q6456" s="0" t="s">
        <v>291</v>
      </c>
    </row>
    <row r="6457" customFormat="false" ht="15" hidden="false" customHeight="false" outlineLevel="0" collapsed="false">
      <c r="A6457" s="0" t="s">
        <v>3962</v>
      </c>
      <c r="B6457" s="0" t="s">
        <v>291</v>
      </c>
      <c r="C6457" s="0" t="s">
        <v>325</v>
      </c>
      <c r="D6457" s="0" t="n">
        <v>20180725</v>
      </c>
      <c r="E6457" s="0" t="s">
        <v>4031</v>
      </c>
      <c r="F6457" s="0" t="n">
        <v>2000</v>
      </c>
      <c r="G6457" s="0" t="n">
        <v>89.592</v>
      </c>
      <c r="H6457" s="0" t="n">
        <v>5.516716</v>
      </c>
      <c r="J6457" s="224" t="n">
        <f aca="false">ROUND(D6457/10000,0)</f>
        <v>2018</v>
      </c>
      <c r="K6457" s="224" t="n">
        <f aca="false">ROUND((D6457-J6457*10000)/100,0)</f>
        <v>7</v>
      </c>
      <c r="L6457" s="224" t="n">
        <f aca="false">D6457-J6457*10000-K6457*100</f>
        <v>25</v>
      </c>
      <c r="M6457" s="325" t="n">
        <f aca="false">DATE(J6457,K6457,L6457)</f>
        <v>43306</v>
      </c>
      <c r="N6457" s="222" t="n">
        <f aca="false">M6457+E6457</f>
        <v>43306.6512384259</v>
      </c>
      <c r="O6457" s="0" t="n">
        <v>89.592</v>
      </c>
      <c r="P6457" s="0" t="n">
        <v>5.516716</v>
      </c>
      <c r="Q6457" s="0" t="s">
        <v>291</v>
      </c>
    </row>
    <row r="6458" customFormat="false" ht="15" hidden="false" customHeight="false" outlineLevel="0" collapsed="false">
      <c r="A6458" s="0" t="s">
        <v>3962</v>
      </c>
      <c r="B6458" s="0" t="s">
        <v>291</v>
      </c>
      <c r="C6458" s="0" t="s">
        <v>325</v>
      </c>
      <c r="D6458" s="0" t="n">
        <v>20180725</v>
      </c>
      <c r="E6458" s="0" t="s">
        <v>4032</v>
      </c>
      <c r="F6458" s="0" t="n">
        <v>35000</v>
      </c>
      <c r="G6458" s="0" t="n">
        <v>90.4</v>
      </c>
      <c r="H6458" s="0" t="n">
        <v>5.456711</v>
      </c>
      <c r="J6458" s="224" t="n">
        <f aca="false">ROUND(D6458/10000,0)</f>
        <v>2018</v>
      </c>
      <c r="K6458" s="224" t="n">
        <f aca="false">ROUND((D6458-J6458*10000)/100,0)</f>
        <v>7</v>
      </c>
      <c r="L6458" s="224" t="n">
        <f aca="false">D6458-J6458*10000-K6458*100</f>
        <v>25</v>
      </c>
      <c r="M6458" s="325" t="n">
        <f aca="false">DATE(J6458,K6458,L6458)</f>
        <v>43306</v>
      </c>
      <c r="N6458" s="222" t="n">
        <f aca="false">M6458+E6458</f>
        <v>43306.6632291667</v>
      </c>
      <c r="O6458" s="0" t="n">
        <v>90.4</v>
      </c>
      <c r="P6458" s="0" t="n">
        <v>5.456711</v>
      </c>
      <c r="Q6458" s="0" t="s">
        <v>291</v>
      </c>
    </row>
    <row r="6459" customFormat="false" ht="15" hidden="false" customHeight="false" outlineLevel="0" collapsed="false">
      <c r="A6459" s="0" t="s">
        <v>3962</v>
      </c>
      <c r="B6459" s="0" t="s">
        <v>291</v>
      </c>
      <c r="C6459" s="0" t="s">
        <v>325</v>
      </c>
      <c r="D6459" s="0" t="n">
        <v>20180725</v>
      </c>
      <c r="E6459" s="0" t="s">
        <v>4033</v>
      </c>
      <c r="F6459" s="0" t="n">
        <v>10000</v>
      </c>
      <c r="G6459" s="0" t="n">
        <v>90.4</v>
      </c>
      <c r="H6459" s="0" t="n">
        <v>5.456711</v>
      </c>
      <c r="J6459" s="224" t="n">
        <f aca="false">ROUND(D6459/10000,0)</f>
        <v>2018</v>
      </c>
      <c r="K6459" s="224" t="n">
        <f aca="false">ROUND((D6459-J6459*10000)/100,0)</f>
        <v>7</v>
      </c>
      <c r="L6459" s="224" t="n">
        <f aca="false">D6459-J6459*10000-K6459*100</f>
        <v>25</v>
      </c>
      <c r="M6459" s="325" t="n">
        <f aca="false">DATE(J6459,K6459,L6459)</f>
        <v>43306</v>
      </c>
      <c r="N6459" s="222" t="n">
        <f aca="false">M6459+E6459</f>
        <v>43306.663912037</v>
      </c>
      <c r="O6459" s="0" t="n">
        <v>90.4</v>
      </c>
      <c r="P6459" s="0" t="n">
        <v>5.456711</v>
      </c>
      <c r="Q6459" s="0" t="s">
        <v>291</v>
      </c>
    </row>
    <row r="6460" customFormat="false" ht="15" hidden="false" customHeight="false" outlineLevel="0" collapsed="false">
      <c r="A6460" s="0" t="s">
        <v>3962</v>
      </c>
      <c r="B6460" s="0" t="s">
        <v>291</v>
      </c>
      <c r="C6460" s="0" t="s">
        <v>325</v>
      </c>
      <c r="D6460" s="0" t="n">
        <v>20180725</v>
      </c>
      <c r="E6460" s="0" t="s">
        <v>1027</v>
      </c>
      <c r="F6460" s="0" t="n">
        <v>10000</v>
      </c>
      <c r="G6460" s="0" t="n">
        <v>90.4</v>
      </c>
      <c r="H6460" s="0" t="n">
        <v>5.456711</v>
      </c>
      <c r="J6460" s="224" t="n">
        <f aca="false">ROUND(D6460/10000,0)</f>
        <v>2018</v>
      </c>
      <c r="K6460" s="224" t="n">
        <f aca="false">ROUND((D6460-J6460*10000)/100,0)</f>
        <v>7</v>
      </c>
      <c r="L6460" s="224" t="n">
        <f aca="false">D6460-J6460*10000-K6460*100</f>
        <v>25</v>
      </c>
      <c r="M6460" s="325" t="n">
        <f aca="false">DATE(J6460,K6460,L6460)</f>
        <v>43306</v>
      </c>
      <c r="N6460" s="222" t="n">
        <f aca="false">M6460+E6460</f>
        <v>43306.6644444445</v>
      </c>
      <c r="O6460" s="0" t="n">
        <v>90.4</v>
      </c>
      <c r="P6460" s="0" t="n">
        <v>5.456711</v>
      </c>
      <c r="Q6460" s="0" t="s">
        <v>291</v>
      </c>
    </row>
    <row r="6461" customFormat="false" ht="15" hidden="false" customHeight="false" outlineLevel="0" collapsed="false">
      <c r="A6461" s="0" t="s">
        <v>3962</v>
      </c>
      <c r="B6461" s="0" t="s">
        <v>291</v>
      </c>
      <c r="C6461" s="0" t="s">
        <v>325</v>
      </c>
      <c r="D6461" s="0" t="n">
        <v>20180725</v>
      </c>
      <c r="E6461" s="0" t="s">
        <v>4034</v>
      </c>
      <c r="F6461" s="0" t="n">
        <v>15000</v>
      </c>
      <c r="G6461" s="0" t="n">
        <v>90.4</v>
      </c>
      <c r="H6461" s="0" t="n">
        <v>5.456711</v>
      </c>
      <c r="J6461" s="224" t="n">
        <f aca="false">ROUND(D6461/10000,0)</f>
        <v>2018</v>
      </c>
      <c r="K6461" s="224" t="n">
        <f aca="false">ROUND((D6461-J6461*10000)/100,0)</f>
        <v>7</v>
      </c>
      <c r="L6461" s="224" t="n">
        <f aca="false">D6461-J6461*10000-K6461*100</f>
        <v>25</v>
      </c>
      <c r="M6461" s="325" t="n">
        <f aca="false">DATE(J6461,K6461,L6461)</f>
        <v>43306</v>
      </c>
      <c r="N6461" s="222" t="n">
        <f aca="false">M6461+E6461</f>
        <v>43306.665</v>
      </c>
      <c r="O6461" s="0" t="n">
        <v>90.4</v>
      </c>
      <c r="P6461" s="0" t="n">
        <v>5.456711</v>
      </c>
      <c r="Q6461" s="0" t="s">
        <v>291</v>
      </c>
    </row>
    <row r="6462" customFormat="false" ht="15" hidden="false" customHeight="false" outlineLevel="0" collapsed="false">
      <c r="A6462" s="0" t="s">
        <v>3962</v>
      </c>
      <c r="B6462" s="0" t="s">
        <v>291</v>
      </c>
      <c r="C6462" s="0" t="s">
        <v>325</v>
      </c>
      <c r="D6462" s="0" t="n">
        <v>20180725</v>
      </c>
      <c r="E6462" s="0" t="s">
        <v>4035</v>
      </c>
      <c r="F6462" s="0" t="n">
        <v>12000</v>
      </c>
      <c r="G6462" s="0" t="n">
        <v>90.4</v>
      </c>
      <c r="H6462" s="0" t="n">
        <v>5.456711</v>
      </c>
      <c r="J6462" s="224" t="n">
        <f aca="false">ROUND(D6462/10000,0)</f>
        <v>2018</v>
      </c>
      <c r="K6462" s="224" t="n">
        <f aca="false">ROUND((D6462-J6462*10000)/100,0)</f>
        <v>7</v>
      </c>
      <c r="L6462" s="224" t="n">
        <f aca="false">D6462-J6462*10000-K6462*100</f>
        <v>25</v>
      </c>
      <c r="M6462" s="325" t="n">
        <f aca="false">DATE(J6462,K6462,L6462)</f>
        <v>43306</v>
      </c>
      <c r="N6462" s="222" t="n">
        <f aca="false">M6462+E6462</f>
        <v>43306.6657407407</v>
      </c>
      <c r="O6462" s="0" t="n">
        <v>90.4</v>
      </c>
      <c r="P6462" s="0" t="n">
        <v>5.456711</v>
      </c>
      <c r="Q6462" s="0" t="s">
        <v>291</v>
      </c>
    </row>
    <row r="6463" customFormat="false" ht="15" hidden="false" customHeight="false" outlineLevel="0" collapsed="false">
      <c r="A6463" s="0" t="s">
        <v>3962</v>
      </c>
      <c r="B6463" s="0" t="s">
        <v>291</v>
      </c>
      <c r="C6463" s="0" t="s">
        <v>325</v>
      </c>
      <c r="D6463" s="0" t="n">
        <v>20180725</v>
      </c>
      <c r="E6463" s="0" t="s">
        <v>4036</v>
      </c>
      <c r="F6463" s="0" t="n">
        <v>20000</v>
      </c>
      <c r="G6463" s="0" t="n">
        <v>90.4</v>
      </c>
      <c r="H6463" s="0" t="n">
        <v>5.456711</v>
      </c>
      <c r="J6463" s="224" t="n">
        <f aca="false">ROUND(D6463/10000,0)</f>
        <v>2018</v>
      </c>
      <c r="K6463" s="224" t="n">
        <f aca="false">ROUND((D6463-J6463*10000)/100,0)</f>
        <v>7</v>
      </c>
      <c r="L6463" s="224" t="n">
        <f aca="false">D6463-J6463*10000-K6463*100</f>
        <v>25</v>
      </c>
      <c r="M6463" s="325" t="n">
        <f aca="false">DATE(J6463,K6463,L6463)</f>
        <v>43306</v>
      </c>
      <c r="N6463" s="222" t="n">
        <f aca="false">M6463+E6463</f>
        <v>43306.6664583333</v>
      </c>
      <c r="O6463" s="0" t="n">
        <v>90.4</v>
      </c>
      <c r="P6463" s="0" t="n">
        <v>5.456711</v>
      </c>
      <c r="Q6463" s="0" t="s">
        <v>291</v>
      </c>
    </row>
    <row r="6464" customFormat="false" ht="15" hidden="false" customHeight="false" outlineLevel="0" collapsed="false">
      <c r="A6464" s="0" t="s">
        <v>3962</v>
      </c>
      <c r="B6464" s="0" t="s">
        <v>291</v>
      </c>
      <c r="C6464" s="0" t="s">
        <v>325</v>
      </c>
      <c r="D6464" s="0" t="n">
        <v>20180725</v>
      </c>
      <c r="E6464" s="0" t="s">
        <v>4037</v>
      </c>
      <c r="F6464" s="0" t="n">
        <v>5000000</v>
      </c>
      <c r="G6464" s="0" t="n">
        <v>90.112</v>
      </c>
      <c r="H6464" s="0" t="n">
        <v>5.478007</v>
      </c>
      <c r="J6464" s="224" t="n">
        <f aca="false">ROUND(D6464/10000,0)</f>
        <v>2018</v>
      </c>
      <c r="K6464" s="224" t="n">
        <f aca="false">ROUND((D6464-J6464*10000)/100,0)</f>
        <v>7</v>
      </c>
      <c r="L6464" s="224" t="n">
        <f aca="false">D6464-J6464*10000-K6464*100</f>
        <v>25</v>
      </c>
      <c r="M6464" s="325" t="n">
        <f aca="false">DATE(J6464,K6464,L6464)</f>
        <v>43306</v>
      </c>
      <c r="N6464" s="222" t="n">
        <f aca="false">M6464+E6464</f>
        <v>43306.6851157407</v>
      </c>
      <c r="O6464" s="0" t="n">
        <v>90.112</v>
      </c>
      <c r="P6464" s="0" t="n">
        <v>5.478007</v>
      </c>
      <c r="Q6464" s="0" t="s">
        <v>291</v>
      </c>
    </row>
    <row r="6465" customFormat="false" ht="15" hidden="false" customHeight="false" outlineLevel="0" collapsed="false">
      <c r="A6465" s="0" t="s">
        <v>3962</v>
      </c>
      <c r="B6465" s="0" t="s">
        <v>291</v>
      </c>
      <c r="C6465" s="0" t="s">
        <v>325</v>
      </c>
      <c r="D6465" s="0" t="n">
        <v>20180726</v>
      </c>
      <c r="E6465" s="0" t="s">
        <v>4038</v>
      </c>
      <c r="F6465" s="0" t="n">
        <v>20000</v>
      </c>
      <c r="G6465" s="0" t="n">
        <v>90.858</v>
      </c>
      <c r="H6465" s="0" t="n">
        <v>5.423148</v>
      </c>
      <c r="J6465" s="224" t="n">
        <f aca="false">ROUND(D6465/10000,0)</f>
        <v>2018</v>
      </c>
      <c r="K6465" s="224" t="n">
        <f aca="false">ROUND((D6465-J6465*10000)/100,0)</f>
        <v>7</v>
      </c>
      <c r="L6465" s="224" t="n">
        <f aca="false">D6465-J6465*10000-K6465*100</f>
        <v>26</v>
      </c>
      <c r="M6465" s="325" t="n">
        <f aca="false">DATE(J6465,K6465,L6465)</f>
        <v>43307</v>
      </c>
      <c r="N6465" s="222" t="n">
        <f aca="false">M6465+E6465</f>
        <v>43307.3943171296</v>
      </c>
      <c r="O6465" s="0" t="n">
        <v>90.858</v>
      </c>
      <c r="P6465" s="0" t="n">
        <v>5.423148</v>
      </c>
      <c r="Q6465" s="0" t="s">
        <v>291</v>
      </c>
    </row>
    <row r="6466" customFormat="false" ht="15" hidden="false" customHeight="false" outlineLevel="0" collapsed="false">
      <c r="A6466" s="0" t="s">
        <v>3962</v>
      </c>
      <c r="B6466" s="0" t="s">
        <v>291</v>
      </c>
      <c r="C6466" s="0" t="s">
        <v>325</v>
      </c>
      <c r="D6466" s="0" t="n">
        <v>20180726</v>
      </c>
      <c r="E6466" s="0" t="s">
        <v>4039</v>
      </c>
      <c r="F6466" s="0" t="n">
        <v>20000</v>
      </c>
      <c r="G6466" s="0" t="n">
        <v>90.958</v>
      </c>
      <c r="H6466" s="0" t="n">
        <v>5.415831</v>
      </c>
      <c r="J6466" s="224" t="n">
        <f aca="false">ROUND(D6466/10000,0)</f>
        <v>2018</v>
      </c>
      <c r="K6466" s="224" t="n">
        <f aca="false">ROUND((D6466-J6466*10000)/100,0)</f>
        <v>7</v>
      </c>
      <c r="L6466" s="224" t="n">
        <f aca="false">D6466-J6466*10000-K6466*100</f>
        <v>26</v>
      </c>
      <c r="M6466" s="325" t="n">
        <f aca="false">DATE(J6466,K6466,L6466)</f>
        <v>43307</v>
      </c>
      <c r="N6466" s="222" t="n">
        <f aca="false">M6466+E6466</f>
        <v>43307.3943287037</v>
      </c>
      <c r="O6466" s="0" t="n">
        <v>90.958</v>
      </c>
      <c r="P6466" s="0" t="n">
        <v>5.415831</v>
      </c>
      <c r="Q6466" s="0" t="s">
        <v>291</v>
      </c>
    </row>
    <row r="6467" customFormat="false" ht="15" hidden="false" customHeight="false" outlineLevel="0" collapsed="false">
      <c r="A6467" s="0" t="s">
        <v>3962</v>
      </c>
      <c r="B6467" s="0" t="s">
        <v>291</v>
      </c>
      <c r="C6467" s="0" t="s">
        <v>325</v>
      </c>
      <c r="D6467" s="0" t="n">
        <v>20180730</v>
      </c>
      <c r="E6467" s="0" t="s">
        <v>4040</v>
      </c>
      <c r="F6467" s="0" t="n">
        <v>2000000</v>
      </c>
      <c r="G6467" s="0" t="n">
        <v>90.317</v>
      </c>
      <c r="H6467" s="0" t="n">
        <v>5.462972</v>
      </c>
      <c r="J6467" s="224" t="n">
        <f aca="false">ROUND(D6467/10000,0)</f>
        <v>2018</v>
      </c>
      <c r="K6467" s="224" t="n">
        <f aca="false">ROUND((D6467-J6467*10000)/100,0)</f>
        <v>7</v>
      </c>
      <c r="L6467" s="224" t="n">
        <f aca="false">D6467-J6467*10000-K6467*100</f>
        <v>30</v>
      </c>
      <c r="M6467" s="325" t="n">
        <f aca="false">DATE(J6467,K6467,L6467)</f>
        <v>43311</v>
      </c>
      <c r="N6467" s="222" t="n">
        <f aca="false">M6467+E6467</f>
        <v>43311.4452546296</v>
      </c>
      <c r="O6467" s="0" t="n">
        <v>90.317</v>
      </c>
      <c r="P6467" s="0" t="n">
        <v>5.462972</v>
      </c>
      <c r="Q6467" s="0" t="s">
        <v>291</v>
      </c>
    </row>
    <row r="6468" customFormat="false" ht="15" hidden="false" customHeight="false" outlineLevel="0" collapsed="false">
      <c r="A6468" s="0" t="s">
        <v>3962</v>
      </c>
      <c r="B6468" s="0" t="s">
        <v>291</v>
      </c>
      <c r="C6468" s="0" t="s">
        <v>325</v>
      </c>
      <c r="D6468" s="0" t="n">
        <v>20180730</v>
      </c>
      <c r="E6468" s="0" t="s">
        <v>4041</v>
      </c>
      <c r="F6468" s="0" t="n">
        <v>500000</v>
      </c>
      <c r="G6468" s="0" t="n">
        <v>90.348</v>
      </c>
      <c r="H6468" s="0" t="n">
        <v>5.460682</v>
      </c>
      <c r="J6468" s="224" t="n">
        <f aca="false">ROUND(D6468/10000,0)</f>
        <v>2018</v>
      </c>
      <c r="K6468" s="224" t="n">
        <f aca="false">ROUND((D6468-J6468*10000)/100,0)</f>
        <v>7</v>
      </c>
      <c r="L6468" s="224" t="n">
        <f aca="false">D6468-J6468*10000-K6468*100</f>
        <v>30</v>
      </c>
      <c r="M6468" s="325" t="n">
        <f aca="false">DATE(J6468,K6468,L6468)</f>
        <v>43311</v>
      </c>
      <c r="N6468" s="222" t="n">
        <f aca="false">M6468+E6468</f>
        <v>43311.4490277778</v>
      </c>
      <c r="O6468" s="0" t="n">
        <v>90.348</v>
      </c>
      <c r="P6468" s="0" t="n">
        <v>5.460682</v>
      </c>
      <c r="Q6468" s="0" t="s">
        <v>291</v>
      </c>
    </row>
    <row r="6469" customFormat="false" ht="15" hidden="false" customHeight="false" outlineLevel="0" collapsed="false">
      <c r="A6469" s="0" t="s">
        <v>3962</v>
      </c>
      <c r="B6469" s="0" t="s">
        <v>291</v>
      </c>
      <c r="C6469" s="0" t="s">
        <v>325</v>
      </c>
      <c r="D6469" s="0" t="n">
        <v>20180730</v>
      </c>
      <c r="E6469" s="0" t="s">
        <v>4041</v>
      </c>
      <c r="F6469" s="0" t="n">
        <v>500000</v>
      </c>
      <c r="G6469" s="0" t="n">
        <v>90.284</v>
      </c>
      <c r="H6469" s="0" t="n">
        <v>5.465411</v>
      </c>
      <c r="J6469" s="224" t="n">
        <f aca="false">ROUND(D6469/10000,0)</f>
        <v>2018</v>
      </c>
      <c r="K6469" s="224" t="n">
        <f aca="false">ROUND((D6469-J6469*10000)/100,0)</f>
        <v>7</v>
      </c>
      <c r="L6469" s="224" t="n">
        <f aca="false">D6469-J6469*10000-K6469*100</f>
        <v>30</v>
      </c>
      <c r="M6469" s="325" t="n">
        <f aca="false">DATE(J6469,K6469,L6469)</f>
        <v>43311</v>
      </c>
      <c r="N6469" s="222" t="n">
        <f aca="false">M6469+E6469</f>
        <v>43311.4490277778</v>
      </c>
      <c r="O6469" s="0" t="n">
        <v>90.284</v>
      </c>
      <c r="P6469" s="0" t="n">
        <v>5.465411</v>
      </c>
      <c r="Q6469" s="0" t="s">
        <v>291</v>
      </c>
    </row>
    <row r="6470" customFormat="false" ht="15" hidden="false" customHeight="false" outlineLevel="0" collapsed="false">
      <c r="A6470" s="0" t="s">
        <v>3962</v>
      </c>
      <c r="B6470" s="0" t="s">
        <v>291</v>
      </c>
      <c r="C6470" s="0" t="s">
        <v>325</v>
      </c>
      <c r="D6470" s="0" t="n">
        <v>20180730</v>
      </c>
      <c r="E6470" s="0" t="s">
        <v>4041</v>
      </c>
      <c r="F6470" s="0" t="n">
        <v>500000</v>
      </c>
      <c r="G6470" s="0" t="n">
        <v>90.284</v>
      </c>
      <c r="H6470" s="0" t="n">
        <v>5.465411</v>
      </c>
      <c r="J6470" s="224" t="n">
        <f aca="false">ROUND(D6470/10000,0)</f>
        <v>2018</v>
      </c>
      <c r="K6470" s="224" t="n">
        <f aca="false">ROUND((D6470-J6470*10000)/100,0)</f>
        <v>7</v>
      </c>
      <c r="L6470" s="224" t="n">
        <f aca="false">D6470-J6470*10000-K6470*100</f>
        <v>30</v>
      </c>
      <c r="M6470" s="325" t="n">
        <f aca="false">DATE(J6470,K6470,L6470)</f>
        <v>43311</v>
      </c>
      <c r="N6470" s="222" t="n">
        <f aca="false">M6470+E6470</f>
        <v>43311.4490277778</v>
      </c>
      <c r="O6470" s="0" t="n">
        <v>90.284</v>
      </c>
      <c r="P6470" s="0" t="n">
        <v>5.465411</v>
      </c>
      <c r="Q6470" s="0" t="s">
        <v>291</v>
      </c>
    </row>
    <row r="6471" customFormat="false" ht="15" hidden="false" customHeight="false" outlineLevel="0" collapsed="false">
      <c r="A6471" s="0" t="s">
        <v>3962</v>
      </c>
      <c r="B6471" s="0" t="s">
        <v>291</v>
      </c>
      <c r="C6471" s="0" t="s">
        <v>325</v>
      </c>
      <c r="D6471" s="0" t="n">
        <v>20180730</v>
      </c>
      <c r="E6471" s="0" t="s">
        <v>4042</v>
      </c>
      <c r="F6471" s="0" t="n">
        <v>2000000</v>
      </c>
      <c r="G6471" s="0" t="n">
        <v>90.425</v>
      </c>
      <c r="H6471" s="0" t="n">
        <v>5.455</v>
      </c>
      <c r="J6471" s="224" t="n">
        <f aca="false">ROUND(D6471/10000,0)</f>
        <v>2018</v>
      </c>
      <c r="K6471" s="224" t="n">
        <f aca="false">ROUND((D6471-J6471*10000)/100,0)</f>
        <v>7</v>
      </c>
      <c r="L6471" s="224" t="n">
        <f aca="false">D6471-J6471*10000-K6471*100</f>
        <v>30</v>
      </c>
      <c r="M6471" s="325" t="n">
        <f aca="false">DATE(J6471,K6471,L6471)</f>
        <v>43311</v>
      </c>
      <c r="N6471" s="222" t="n">
        <f aca="false">M6471+E6471</f>
        <v>43311.4490972222</v>
      </c>
      <c r="O6471" s="0" t="n">
        <v>90.425</v>
      </c>
      <c r="P6471" s="0" t="n">
        <v>5.455</v>
      </c>
      <c r="Q6471" s="0" t="s">
        <v>291</v>
      </c>
    </row>
    <row r="6472" customFormat="false" ht="15" hidden="false" customHeight="false" outlineLevel="0" collapsed="false">
      <c r="A6472" s="0" t="s">
        <v>3962</v>
      </c>
      <c r="B6472" s="0" t="s">
        <v>291</v>
      </c>
      <c r="C6472" s="0" t="s">
        <v>325</v>
      </c>
      <c r="D6472" s="0" t="n">
        <v>20180730</v>
      </c>
      <c r="E6472" s="0" t="s">
        <v>4043</v>
      </c>
      <c r="F6472" s="0" t="n">
        <v>2000000</v>
      </c>
      <c r="G6472" s="0" t="n">
        <v>89.993</v>
      </c>
      <c r="H6472" s="0" t="n">
        <v>5.486974</v>
      </c>
      <c r="J6472" s="224" t="n">
        <f aca="false">ROUND(D6472/10000,0)</f>
        <v>2018</v>
      </c>
      <c r="K6472" s="224" t="n">
        <f aca="false">ROUND((D6472-J6472*10000)/100,0)</f>
        <v>7</v>
      </c>
      <c r="L6472" s="224" t="n">
        <f aca="false">D6472-J6472*10000-K6472*100</f>
        <v>30</v>
      </c>
      <c r="M6472" s="325" t="n">
        <f aca="false">DATE(J6472,K6472,L6472)</f>
        <v>43311</v>
      </c>
      <c r="N6472" s="222" t="n">
        <f aca="false">M6472+E6472</f>
        <v>43311.5848148148</v>
      </c>
      <c r="O6472" s="0" t="n">
        <v>89.993</v>
      </c>
      <c r="P6472" s="0" t="n">
        <v>5.486974</v>
      </c>
      <c r="Q6472" s="0" t="s">
        <v>291</v>
      </c>
    </row>
    <row r="6473" customFormat="false" ht="15" hidden="false" customHeight="false" outlineLevel="0" collapsed="false">
      <c r="A6473" s="0" t="s">
        <v>3962</v>
      </c>
      <c r="B6473" s="0" t="s">
        <v>291</v>
      </c>
      <c r="C6473" s="0" t="s">
        <v>325</v>
      </c>
      <c r="D6473" s="0" t="n">
        <v>20180730</v>
      </c>
      <c r="E6473" s="0" t="s">
        <v>4044</v>
      </c>
      <c r="F6473" s="0" t="n">
        <v>20000</v>
      </c>
      <c r="G6473" s="0" t="n">
        <v>90.473</v>
      </c>
      <c r="H6473" s="0" t="n">
        <v>5.451461</v>
      </c>
      <c r="J6473" s="224" t="n">
        <f aca="false">ROUND(D6473/10000,0)</f>
        <v>2018</v>
      </c>
      <c r="K6473" s="224" t="n">
        <f aca="false">ROUND((D6473-J6473*10000)/100,0)</f>
        <v>7</v>
      </c>
      <c r="L6473" s="224" t="n">
        <f aca="false">D6473-J6473*10000-K6473*100</f>
        <v>30</v>
      </c>
      <c r="M6473" s="325" t="n">
        <f aca="false">DATE(J6473,K6473,L6473)</f>
        <v>43311</v>
      </c>
      <c r="N6473" s="222" t="n">
        <f aca="false">M6473+E6473</f>
        <v>43311.6150810185</v>
      </c>
      <c r="O6473" s="0" t="n">
        <v>90.473</v>
      </c>
      <c r="P6473" s="0" t="n">
        <v>5.451461</v>
      </c>
      <c r="Q6473" s="0" t="s">
        <v>291</v>
      </c>
    </row>
    <row r="6474" customFormat="false" ht="15" hidden="false" customHeight="false" outlineLevel="0" collapsed="false">
      <c r="A6474" s="0" t="s">
        <v>3962</v>
      </c>
      <c r="B6474" s="0" t="s">
        <v>291</v>
      </c>
      <c r="C6474" s="0" t="s">
        <v>325</v>
      </c>
      <c r="D6474" s="0" t="n">
        <v>20180730</v>
      </c>
      <c r="E6474" s="0" t="s">
        <v>4045</v>
      </c>
      <c r="F6474" s="0" t="n">
        <v>20000</v>
      </c>
      <c r="G6474" s="0" t="n">
        <v>90.723</v>
      </c>
      <c r="H6474" s="0" t="n">
        <v>5.433076</v>
      </c>
      <c r="J6474" s="224" t="n">
        <f aca="false">ROUND(D6474/10000,0)</f>
        <v>2018</v>
      </c>
      <c r="K6474" s="224" t="n">
        <f aca="false">ROUND((D6474-J6474*10000)/100,0)</f>
        <v>7</v>
      </c>
      <c r="L6474" s="224" t="n">
        <f aca="false">D6474-J6474*10000-K6474*100</f>
        <v>30</v>
      </c>
      <c r="M6474" s="325" t="n">
        <f aca="false">DATE(J6474,K6474,L6474)</f>
        <v>43311</v>
      </c>
      <c r="N6474" s="222" t="n">
        <f aca="false">M6474+E6474</f>
        <v>43311.6152430556</v>
      </c>
      <c r="O6474" s="0" t="n">
        <v>90.723</v>
      </c>
      <c r="P6474" s="0" t="n">
        <v>5.433076</v>
      </c>
      <c r="Q6474" s="0" t="s">
        <v>291</v>
      </c>
    </row>
    <row r="6475" customFormat="false" ht="15" hidden="false" customHeight="false" outlineLevel="0" collapsed="false">
      <c r="A6475" s="0" t="s">
        <v>3962</v>
      </c>
      <c r="B6475" s="0" t="s">
        <v>291</v>
      </c>
      <c r="C6475" s="0" t="s">
        <v>325</v>
      </c>
      <c r="D6475" s="0" t="n">
        <v>20180730</v>
      </c>
      <c r="E6475" s="0" t="s">
        <v>4046</v>
      </c>
      <c r="F6475" s="0" t="n">
        <v>25000</v>
      </c>
      <c r="G6475" s="0" t="n">
        <v>90.29</v>
      </c>
      <c r="H6475" s="0" t="n">
        <v>5.464967</v>
      </c>
      <c r="J6475" s="224" t="n">
        <f aca="false">ROUND(D6475/10000,0)</f>
        <v>2018</v>
      </c>
      <c r="K6475" s="224" t="n">
        <f aca="false">ROUND((D6475-J6475*10000)/100,0)</f>
        <v>7</v>
      </c>
      <c r="L6475" s="224" t="n">
        <f aca="false">D6475-J6475*10000-K6475*100</f>
        <v>30</v>
      </c>
      <c r="M6475" s="325" t="n">
        <f aca="false">DATE(J6475,K6475,L6475)</f>
        <v>43311</v>
      </c>
      <c r="N6475" s="222" t="n">
        <f aca="false">M6475+E6475</f>
        <v>43311.6283796296</v>
      </c>
      <c r="O6475" s="0" t="n">
        <v>90.29</v>
      </c>
      <c r="P6475" s="0" t="n">
        <v>5.464967</v>
      </c>
      <c r="Q6475" s="0" t="s">
        <v>291</v>
      </c>
    </row>
    <row r="6476" customFormat="false" ht="15" hidden="false" customHeight="false" outlineLevel="0" collapsed="false">
      <c r="A6476" s="0" t="s">
        <v>3962</v>
      </c>
      <c r="B6476" s="0" t="s">
        <v>291</v>
      </c>
      <c r="C6476" s="0" t="s">
        <v>325</v>
      </c>
      <c r="D6476" s="0" t="n">
        <v>20180731</v>
      </c>
      <c r="E6476" s="0" t="s">
        <v>4047</v>
      </c>
      <c r="F6476" s="0" t="n">
        <v>100000</v>
      </c>
      <c r="G6476" s="0" t="n">
        <v>90.581</v>
      </c>
      <c r="H6476" s="0" t="n">
        <v>5.443543</v>
      </c>
      <c r="J6476" s="224" t="n">
        <f aca="false">ROUND(D6476/10000,0)</f>
        <v>2018</v>
      </c>
      <c r="K6476" s="224" t="n">
        <f aca="false">ROUND((D6476-J6476*10000)/100,0)</f>
        <v>7</v>
      </c>
      <c r="L6476" s="224" t="n">
        <f aca="false">D6476-J6476*10000-K6476*100</f>
        <v>31</v>
      </c>
      <c r="M6476" s="325" t="n">
        <f aca="false">DATE(J6476,K6476,L6476)</f>
        <v>43312</v>
      </c>
      <c r="N6476" s="222" t="n">
        <f aca="false">M6476+E6476</f>
        <v>43312.3400578704</v>
      </c>
      <c r="O6476" s="0" t="n">
        <v>90.581</v>
      </c>
      <c r="P6476" s="0" t="n">
        <v>5.443543</v>
      </c>
      <c r="Q6476" s="0" t="s">
        <v>291</v>
      </c>
    </row>
    <row r="6477" customFormat="false" ht="15" hidden="false" customHeight="false" outlineLevel="0" collapsed="false">
      <c r="A6477" s="0" t="s">
        <v>3962</v>
      </c>
      <c r="B6477" s="0" t="s">
        <v>291</v>
      </c>
      <c r="C6477" s="0" t="s">
        <v>325</v>
      </c>
      <c r="D6477" s="0" t="n">
        <v>20180731</v>
      </c>
      <c r="E6477" s="0" t="s">
        <v>4047</v>
      </c>
      <c r="F6477" s="0" t="n">
        <v>100000</v>
      </c>
      <c r="G6477" s="0" t="n">
        <v>90.581</v>
      </c>
      <c r="H6477" s="0" t="n">
        <v>5.443543</v>
      </c>
      <c r="J6477" s="224" t="n">
        <f aca="false">ROUND(D6477/10000,0)</f>
        <v>2018</v>
      </c>
      <c r="K6477" s="224" t="n">
        <f aca="false">ROUND((D6477-J6477*10000)/100,0)</f>
        <v>7</v>
      </c>
      <c r="L6477" s="224" t="n">
        <f aca="false">D6477-J6477*10000-K6477*100</f>
        <v>31</v>
      </c>
      <c r="M6477" s="325" t="n">
        <f aca="false">DATE(J6477,K6477,L6477)</f>
        <v>43312</v>
      </c>
      <c r="N6477" s="222" t="n">
        <f aca="false">M6477+E6477</f>
        <v>43312.3400578704</v>
      </c>
      <c r="O6477" s="0" t="n">
        <v>90.581</v>
      </c>
      <c r="P6477" s="0" t="n">
        <v>5.443543</v>
      </c>
      <c r="Q6477" s="0" t="s">
        <v>291</v>
      </c>
    </row>
    <row r="6478" customFormat="false" ht="15" hidden="false" customHeight="false" outlineLevel="0" collapsed="false">
      <c r="A6478" s="0" t="s">
        <v>3962</v>
      </c>
      <c r="B6478" s="0" t="s">
        <v>291</v>
      </c>
      <c r="C6478" s="0" t="s">
        <v>325</v>
      </c>
      <c r="D6478" s="0" t="n">
        <v>20180731</v>
      </c>
      <c r="E6478" s="0" t="s">
        <v>4048</v>
      </c>
      <c r="F6478" s="0" t="n">
        <v>25000</v>
      </c>
      <c r="G6478" s="0" t="n">
        <v>90.934</v>
      </c>
      <c r="H6478" s="0" t="n">
        <v>5.41765</v>
      </c>
      <c r="J6478" s="224" t="n">
        <f aca="false">ROUND(D6478/10000,0)</f>
        <v>2018</v>
      </c>
      <c r="K6478" s="224" t="n">
        <f aca="false">ROUND((D6478-J6478*10000)/100,0)</f>
        <v>7</v>
      </c>
      <c r="L6478" s="224" t="n">
        <f aca="false">D6478-J6478*10000-K6478*100</f>
        <v>31</v>
      </c>
      <c r="M6478" s="325" t="n">
        <f aca="false">DATE(J6478,K6478,L6478)</f>
        <v>43312</v>
      </c>
      <c r="N6478" s="222" t="n">
        <f aca="false">M6478+E6478</f>
        <v>43312.3762615741</v>
      </c>
      <c r="O6478" s="0" t="n">
        <v>90.934</v>
      </c>
      <c r="P6478" s="0" t="n">
        <v>5.41765</v>
      </c>
      <c r="Q6478" s="0" t="s">
        <v>291</v>
      </c>
    </row>
    <row r="6479" customFormat="false" ht="15" hidden="false" customHeight="false" outlineLevel="0" collapsed="false">
      <c r="A6479" s="0" t="s">
        <v>3962</v>
      </c>
      <c r="B6479" s="0" t="s">
        <v>291</v>
      </c>
      <c r="C6479" s="0" t="s">
        <v>325</v>
      </c>
      <c r="D6479" s="0" t="n">
        <v>20180731</v>
      </c>
      <c r="E6479" s="0" t="s">
        <v>4048</v>
      </c>
      <c r="F6479" s="0" t="n">
        <v>25000</v>
      </c>
      <c r="G6479" s="0" t="n">
        <v>91.934</v>
      </c>
      <c r="H6479" s="0" t="n">
        <v>5.345103</v>
      </c>
      <c r="J6479" s="224" t="n">
        <f aca="false">ROUND(D6479/10000,0)</f>
        <v>2018</v>
      </c>
      <c r="K6479" s="224" t="n">
        <f aca="false">ROUND((D6479-J6479*10000)/100,0)</f>
        <v>7</v>
      </c>
      <c r="L6479" s="224" t="n">
        <f aca="false">D6479-J6479*10000-K6479*100</f>
        <v>31</v>
      </c>
      <c r="M6479" s="325" t="n">
        <f aca="false">DATE(J6479,K6479,L6479)</f>
        <v>43312</v>
      </c>
      <c r="N6479" s="222" t="n">
        <f aca="false">M6479+E6479</f>
        <v>43312.3762615741</v>
      </c>
      <c r="O6479" s="0" t="n">
        <v>91.934</v>
      </c>
      <c r="P6479" s="0" t="n">
        <v>5.345103</v>
      </c>
      <c r="Q6479" s="0" t="s">
        <v>291</v>
      </c>
    </row>
    <row r="6480" customFormat="false" ht="15" hidden="false" customHeight="false" outlineLevel="0" collapsed="false">
      <c r="A6480" s="0" t="s">
        <v>3962</v>
      </c>
      <c r="B6480" s="0" t="s">
        <v>291</v>
      </c>
      <c r="C6480" s="0" t="s">
        <v>325</v>
      </c>
      <c r="D6480" s="0" t="n">
        <v>20180731</v>
      </c>
      <c r="E6480" s="0" t="s">
        <v>4049</v>
      </c>
      <c r="F6480" s="0" t="n">
        <v>150000</v>
      </c>
      <c r="G6480" s="0" t="n">
        <v>90.783</v>
      </c>
      <c r="H6480" s="0" t="n">
        <v>5.428707</v>
      </c>
      <c r="J6480" s="224" t="n">
        <f aca="false">ROUND(D6480/10000,0)</f>
        <v>2018</v>
      </c>
      <c r="K6480" s="224" t="n">
        <f aca="false">ROUND((D6480-J6480*10000)/100,0)</f>
        <v>7</v>
      </c>
      <c r="L6480" s="224" t="n">
        <f aca="false">D6480-J6480*10000-K6480*100</f>
        <v>31</v>
      </c>
      <c r="M6480" s="325" t="n">
        <f aca="false">DATE(J6480,K6480,L6480)</f>
        <v>43312</v>
      </c>
      <c r="N6480" s="222" t="n">
        <f aca="false">M6480+E6480</f>
        <v>43312.6121643519</v>
      </c>
      <c r="O6480" s="0" t="n">
        <v>90.783</v>
      </c>
      <c r="P6480" s="0" t="n">
        <v>5.428707</v>
      </c>
      <c r="Q6480" s="0" t="s">
        <v>291</v>
      </c>
    </row>
    <row r="6481" customFormat="false" ht="15" hidden="false" customHeight="false" outlineLevel="0" collapsed="false">
      <c r="A6481" s="0" t="s">
        <v>3962</v>
      </c>
      <c r="B6481" s="0" t="s">
        <v>291</v>
      </c>
      <c r="C6481" s="0" t="s">
        <v>325</v>
      </c>
      <c r="D6481" s="0" t="n">
        <v>20180731</v>
      </c>
      <c r="E6481" s="0" t="s">
        <v>4049</v>
      </c>
      <c r="F6481" s="0" t="n">
        <v>150000</v>
      </c>
      <c r="G6481" s="0" t="n">
        <v>90.733</v>
      </c>
      <c r="H6481" s="0" t="n">
        <v>5.432375</v>
      </c>
      <c r="J6481" s="224" t="n">
        <f aca="false">ROUND(D6481/10000,0)</f>
        <v>2018</v>
      </c>
      <c r="K6481" s="224" t="n">
        <f aca="false">ROUND((D6481-J6481*10000)/100,0)</f>
        <v>7</v>
      </c>
      <c r="L6481" s="224" t="n">
        <f aca="false">D6481-J6481*10000-K6481*100</f>
        <v>31</v>
      </c>
      <c r="M6481" s="325" t="n">
        <f aca="false">DATE(J6481,K6481,L6481)</f>
        <v>43312</v>
      </c>
      <c r="N6481" s="222" t="n">
        <f aca="false">M6481+E6481</f>
        <v>43312.6121643519</v>
      </c>
      <c r="O6481" s="0" t="n">
        <v>90.733</v>
      </c>
      <c r="P6481" s="0" t="n">
        <v>5.432375</v>
      </c>
      <c r="Q6481" s="0" t="s">
        <v>291</v>
      </c>
    </row>
    <row r="6482" customFormat="false" ht="15" hidden="false" customHeight="false" outlineLevel="0" collapsed="false">
      <c r="A6482" s="0" t="s">
        <v>3962</v>
      </c>
      <c r="B6482" s="0" t="s">
        <v>291</v>
      </c>
      <c r="C6482" s="0" t="s">
        <v>325</v>
      </c>
      <c r="D6482" s="0" t="n">
        <v>20180731</v>
      </c>
      <c r="E6482" s="0" t="s">
        <v>4050</v>
      </c>
      <c r="F6482" s="0" t="n">
        <v>135000</v>
      </c>
      <c r="G6482" s="0" t="n">
        <v>90.779</v>
      </c>
      <c r="H6482" s="0" t="n">
        <v>5.429001</v>
      </c>
      <c r="J6482" s="224" t="n">
        <f aca="false">ROUND(D6482/10000,0)</f>
        <v>2018</v>
      </c>
      <c r="K6482" s="224" t="n">
        <f aca="false">ROUND((D6482-J6482*10000)/100,0)</f>
        <v>7</v>
      </c>
      <c r="L6482" s="224" t="n">
        <f aca="false">D6482-J6482*10000-K6482*100</f>
        <v>31</v>
      </c>
      <c r="M6482" s="325" t="n">
        <f aca="false">DATE(J6482,K6482,L6482)</f>
        <v>43312</v>
      </c>
      <c r="N6482" s="222" t="n">
        <f aca="false">M6482+E6482</f>
        <v>43312.6268171296</v>
      </c>
      <c r="O6482" s="0" t="n">
        <v>90.779</v>
      </c>
      <c r="P6482" s="0" t="n">
        <v>5.429001</v>
      </c>
      <c r="Q6482" s="0" t="s">
        <v>291</v>
      </c>
    </row>
    <row r="6483" customFormat="false" ht="15" hidden="false" customHeight="false" outlineLevel="0" collapsed="false">
      <c r="A6483" s="0" t="s">
        <v>3962</v>
      </c>
      <c r="B6483" s="0" t="s">
        <v>291</v>
      </c>
      <c r="C6483" s="0" t="s">
        <v>325</v>
      </c>
      <c r="D6483" s="0" t="n">
        <v>20180731</v>
      </c>
      <c r="E6483" s="0" t="s">
        <v>4051</v>
      </c>
      <c r="F6483" s="0" t="n">
        <v>50000</v>
      </c>
      <c r="G6483" s="0" t="n">
        <v>90.97</v>
      </c>
      <c r="H6483" s="0" t="n">
        <v>5.415018</v>
      </c>
      <c r="J6483" s="224" t="n">
        <f aca="false">ROUND(D6483/10000,0)</f>
        <v>2018</v>
      </c>
      <c r="K6483" s="224" t="n">
        <f aca="false">ROUND((D6483-J6483*10000)/100,0)</f>
        <v>7</v>
      </c>
      <c r="L6483" s="224" t="n">
        <f aca="false">D6483-J6483*10000-K6483*100</f>
        <v>31</v>
      </c>
      <c r="M6483" s="325" t="n">
        <f aca="false">DATE(J6483,K6483,L6483)</f>
        <v>43312</v>
      </c>
      <c r="N6483" s="222" t="n">
        <f aca="false">M6483+E6483</f>
        <v>43312.6385069444</v>
      </c>
      <c r="O6483" s="0" t="n">
        <v>90.97</v>
      </c>
      <c r="P6483" s="0" t="n">
        <v>5.415018</v>
      </c>
      <c r="Q6483" s="0" t="s">
        <v>291</v>
      </c>
    </row>
    <row r="6484" customFormat="false" ht="15" hidden="false" customHeight="false" outlineLevel="0" collapsed="false">
      <c r="A6484" s="0" t="s">
        <v>3962</v>
      </c>
      <c r="B6484" s="0" t="s">
        <v>291</v>
      </c>
      <c r="C6484" s="0" t="s">
        <v>325</v>
      </c>
      <c r="D6484" s="0" t="n">
        <v>20180801</v>
      </c>
      <c r="E6484" s="0" t="s">
        <v>4052</v>
      </c>
      <c r="F6484" s="0" t="n">
        <v>750000</v>
      </c>
      <c r="G6484" s="0" t="n">
        <v>90.426</v>
      </c>
      <c r="H6484" s="0" t="n">
        <v>5.454994</v>
      </c>
      <c r="J6484" s="224" t="n">
        <f aca="false">ROUND(D6484/10000,0)</f>
        <v>2018</v>
      </c>
      <c r="K6484" s="224" t="n">
        <f aca="false">ROUND((D6484-J6484*10000)/100,0)</f>
        <v>8</v>
      </c>
      <c r="L6484" s="224" t="n">
        <f aca="false">D6484-J6484*10000-K6484*100</f>
        <v>1</v>
      </c>
      <c r="M6484" s="325" t="n">
        <f aca="false">DATE(J6484,K6484,L6484)</f>
        <v>43313</v>
      </c>
      <c r="N6484" s="222" t="n">
        <f aca="false">M6484+E6484</f>
        <v>43313.5222800926</v>
      </c>
      <c r="O6484" s="0" t="n">
        <v>90.426</v>
      </c>
      <c r="P6484" s="0" t="n">
        <v>5.454994</v>
      </c>
      <c r="Q6484" s="0" t="s">
        <v>291</v>
      </c>
    </row>
    <row r="6485" customFormat="false" ht="15" hidden="false" customHeight="false" outlineLevel="0" collapsed="false">
      <c r="A6485" s="0" t="s">
        <v>3962</v>
      </c>
      <c r="B6485" s="0" t="s">
        <v>291</v>
      </c>
      <c r="C6485" s="0" t="s">
        <v>325</v>
      </c>
      <c r="D6485" s="0" t="n">
        <v>20180801</v>
      </c>
      <c r="E6485" s="0" t="s">
        <v>4053</v>
      </c>
      <c r="F6485" s="0" t="n">
        <v>25000</v>
      </c>
      <c r="G6485" s="0" t="n">
        <v>91.148</v>
      </c>
      <c r="H6485" s="0" t="n">
        <v>5.402057</v>
      </c>
      <c r="J6485" s="224" t="n">
        <f aca="false">ROUND(D6485/10000,0)</f>
        <v>2018</v>
      </c>
      <c r="K6485" s="224" t="n">
        <f aca="false">ROUND((D6485-J6485*10000)/100,0)</f>
        <v>8</v>
      </c>
      <c r="L6485" s="224" t="n">
        <f aca="false">D6485-J6485*10000-K6485*100</f>
        <v>1</v>
      </c>
      <c r="M6485" s="325" t="n">
        <f aca="false">DATE(J6485,K6485,L6485)</f>
        <v>43313</v>
      </c>
      <c r="N6485" s="222" t="n">
        <f aca="false">M6485+E6485</f>
        <v>43313.5447916667</v>
      </c>
      <c r="O6485" s="0" t="n">
        <v>91.148</v>
      </c>
      <c r="P6485" s="0" t="n">
        <v>5.402057</v>
      </c>
      <c r="Q6485" s="0" t="s">
        <v>291</v>
      </c>
    </row>
    <row r="6486" customFormat="false" ht="15" hidden="false" customHeight="false" outlineLevel="0" collapsed="false">
      <c r="A6486" s="0" t="s">
        <v>3962</v>
      </c>
      <c r="B6486" s="0" t="s">
        <v>291</v>
      </c>
      <c r="C6486" s="0" t="s">
        <v>325</v>
      </c>
      <c r="D6486" s="0" t="n">
        <v>20180801</v>
      </c>
      <c r="E6486" s="0" t="s">
        <v>4054</v>
      </c>
      <c r="F6486" s="0" t="n">
        <v>25000</v>
      </c>
      <c r="G6486" s="0" t="n">
        <v>91.148</v>
      </c>
      <c r="H6486" s="0" t="n">
        <v>5.402057</v>
      </c>
      <c r="J6486" s="224" t="n">
        <f aca="false">ROUND(D6486/10000,0)</f>
        <v>2018</v>
      </c>
      <c r="K6486" s="224" t="n">
        <f aca="false">ROUND((D6486-J6486*10000)/100,0)</f>
        <v>8</v>
      </c>
      <c r="L6486" s="224" t="n">
        <f aca="false">D6486-J6486*10000-K6486*100</f>
        <v>1</v>
      </c>
      <c r="M6486" s="325" t="n">
        <f aca="false">DATE(J6486,K6486,L6486)</f>
        <v>43313</v>
      </c>
      <c r="N6486" s="222" t="n">
        <f aca="false">M6486+E6486</f>
        <v>43313.545162037</v>
      </c>
      <c r="O6486" s="0" t="n">
        <v>91.148</v>
      </c>
      <c r="P6486" s="0" t="n">
        <v>5.402057</v>
      </c>
      <c r="Q6486" s="0" t="s">
        <v>291</v>
      </c>
    </row>
    <row r="6487" customFormat="false" ht="15" hidden="false" customHeight="false" outlineLevel="0" collapsed="false">
      <c r="A6487" s="0" t="s">
        <v>3962</v>
      </c>
      <c r="B6487" s="0" t="s">
        <v>291</v>
      </c>
      <c r="C6487" s="0" t="s">
        <v>325</v>
      </c>
      <c r="D6487" s="0" t="n">
        <v>20180801</v>
      </c>
      <c r="E6487" s="0" t="s">
        <v>4055</v>
      </c>
      <c r="F6487" s="0" t="n">
        <v>25000</v>
      </c>
      <c r="G6487" s="0" t="n">
        <v>93.4</v>
      </c>
      <c r="H6487" s="0" t="n">
        <v>5.240864</v>
      </c>
      <c r="J6487" s="224" t="n">
        <f aca="false">ROUND(D6487/10000,0)</f>
        <v>2018</v>
      </c>
      <c r="K6487" s="224" t="n">
        <f aca="false">ROUND((D6487-J6487*10000)/100,0)</f>
        <v>8</v>
      </c>
      <c r="L6487" s="224" t="n">
        <f aca="false">D6487-J6487*10000-K6487*100</f>
        <v>1</v>
      </c>
      <c r="M6487" s="325" t="n">
        <f aca="false">DATE(J6487,K6487,L6487)</f>
        <v>43313</v>
      </c>
      <c r="N6487" s="222" t="n">
        <f aca="false">M6487+E6487</f>
        <v>43313.5454861111</v>
      </c>
      <c r="O6487" s="0" t="n">
        <v>93.4</v>
      </c>
      <c r="P6487" s="0" t="n">
        <v>5.240864</v>
      </c>
      <c r="Q6487" s="0" t="s">
        <v>291</v>
      </c>
    </row>
    <row r="6488" customFormat="false" ht="15" hidden="false" customHeight="false" outlineLevel="0" collapsed="false">
      <c r="A6488" s="0" t="s">
        <v>3962</v>
      </c>
      <c r="B6488" s="0" t="s">
        <v>291</v>
      </c>
      <c r="C6488" s="0" t="s">
        <v>325</v>
      </c>
      <c r="D6488" s="0" t="n">
        <v>20180801</v>
      </c>
      <c r="E6488" s="0" t="s">
        <v>4056</v>
      </c>
      <c r="F6488" s="0" t="n">
        <v>3500000</v>
      </c>
      <c r="G6488" s="0" t="n">
        <v>90.697</v>
      </c>
      <c r="H6488" s="0" t="n">
        <v>5.43505</v>
      </c>
      <c r="J6488" s="224" t="n">
        <f aca="false">ROUND(D6488/10000,0)</f>
        <v>2018</v>
      </c>
      <c r="K6488" s="224" t="n">
        <f aca="false">ROUND((D6488-J6488*10000)/100,0)</f>
        <v>8</v>
      </c>
      <c r="L6488" s="224" t="n">
        <f aca="false">D6488-J6488*10000-K6488*100</f>
        <v>1</v>
      </c>
      <c r="M6488" s="325" t="n">
        <f aca="false">DATE(J6488,K6488,L6488)</f>
        <v>43313</v>
      </c>
      <c r="N6488" s="222" t="n">
        <f aca="false">M6488+E6488</f>
        <v>43313.563125</v>
      </c>
      <c r="O6488" s="0" t="n">
        <v>90.697</v>
      </c>
      <c r="P6488" s="0" t="n">
        <v>5.43505</v>
      </c>
      <c r="Q6488" s="0" t="s">
        <v>291</v>
      </c>
    </row>
    <row r="6489" customFormat="false" ht="15" hidden="false" customHeight="false" outlineLevel="0" collapsed="false">
      <c r="A6489" s="0" t="s">
        <v>3962</v>
      </c>
      <c r="B6489" s="0" t="s">
        <v>291</v>
      </c>
      <c r="C6489" s="0" t="s">
        <v>325</v>
      </c>
      <c r="D6489" s="0" t="n">
        <v>20180801</v>
      </c>
      <c r="E6489" s="0" t="s">
        <v>4057</v>
      </c>
      <c r="F6489" s="0" t="n">
        <v>5000000</v>
      </c>
      <c r="G6489" s="0" t="n">
        <v>90.155</v>
      </c>
      <c r="H6489" s="0" t="n">
        <v>5.475026</v>
      </c>
      <c r="J6489" s="224" t="n">
        <f aca="false">ROUND(D6489/10000,0)</f>
        <v>2018</v>
      </c>
      <c r="K6489" s="224" t="n">
        <f aca="false">ROUND((D6489-J6489*10000)/100,0)</f>
        <v>8</v>
      </c>
      <c r="L6489" s="224" t="n">
        <f aca="false">D6489-J6489*10000-K6489*100</f>
        <v>1</v>
      </c>
      <c r="M6489" s="325" t="n">
        <f aca="false">DATE(J6489,K6489,L6489)</f>
        <v>43313</v>
      </c>
      <c r="N6489" s="222" t="n">
        <f aca="false">M6489+E6489</f>
        <v>43313.6350347222</v>
      </c>
      <c r="O6489" s="0" t="n">
        <v>90.155</v>
      </c>
      <c r="P6489" s="0" t="n">
        <v>5.475026</v>
      </c>
      <c r="Q6489" s="0" t="s">
        <v>291</v>
      </c>
    </row>
    <row r="6490" customFormat="false" ht="15" hidden="false" customHeight="false" outlineLevel="0" collapsed="false">
      <c r="A6490" s="0" t="s">
        <v>3962</v>
      </c>
      <c r="B6490" s="0" t="s">
        <v>291</v>
      </c>
      <c r="C6490" s="0" t="s">
        <v>325</v>
      </c>
      <c r="D6490" s="0" t="n">
        <v>20180801</v>
      </c>
      <c r="E6490" s="0" t="s">
        <v>4058</v>
      </c>
      <c r="F6490" s="0" t="n">
        <v>4000000</v>
      </c>
      <c r="G6490" s="0" t="n">
        <v>90.128</v>
      </c>
      <c r="H6490" s="0" t="n">
        <v>5.477027</v>
      </c>
      <c r="J6490" s="224" t="n">
        <f aca="false">ROUND(D6490/10000,0)</f>
        <v>2018</v>
      </c>
      <c r="K6490" s="224" t="n">
        <f aca="false">ROUND((D6490-J6490*10000)/100,0)</f>
        <v>8</v>
      </c>
      <c r="L6490" s="224" t="n">
        <f aca="false">D6490-J6490*10000-K6490*100</f>
        <v>1</v>
      </c>
      <c r="M6490" s="325" t="n">
        <f aca="false">DATE(J6490,K6490,L6490)</f>
        <v>43313</v>
      </c>
      <c r="N6490" s="222" t="n">
        <f aca="false">M6490+E6490</f>
        <v>43313.6706018519</v>
      </c>
      <c r="O6490" s="0" t="n">
        <v>90.128</v>
      </c>
      <c r="P6490" s="0" t="n">
        <v>5.477027</v>
      </c>
      <c r="Q6490" s="0" t="s">
        <v>291</v>
      </c>
    </row>
    <row r="6491" customFormat="false" ht="15" hidden="false" customHeight="false" outlineLevel="0" collapsed="false">
      <c r="A6491" s="0" t="s">
        <v>3962</v>
      </c>
      <c r="B6491" s="0" t="s">
        <v>291</v>
      </c>
      <c r="C6491" s="0" t="s">
        <v>325</v>
      </c>
      <c r="D6491" s="0" t="n">
        <v>20180802</v>
      </c>
      <c r="E6491" s="0" t="s">
        <v>4059</v>
      </c>
      <c r="F6491" s="0" t="n">
        <v>150000</v>
      </c>
      <c r="G6491" s="0" t="n">
        <v>90.381</v>
      </c>
      <c r="H6491" s="0" t="n">
        <v>5.458416</v>
      </c>
      <c r="J6491" s="224" t="n">
        <f aca="false">ROUND(D6491/10000,0)</f>
        <v>2018</v>
      </c>
      <c r="K6491" s="224" t="n">
        <f aca="false">ROUND((D6491-J6491*10000)/100,0)</f>
        <v>8</v>
      </c>
      <c r="L6491" s="224" t="n">
        <f aca="false">D6491-J6491*10000-K6491*100</f>
        <v>2</v>
      </c>
      <c r="M6491" s="325" t="n">
        <f aca="false">DATE(J6491,K6491,L6491)</f>
        <v>43314</v>
      </c>
      <c r="N6491" s="222" t="n">
        <f aca="false">M6491+E6491</f>
        <v>43314.4524305556</v>
      </c>
      <c r="O6491" s="0" t="n">
        <v>90.381</v>
      </c>
      <c r="P6491" s="0" t="n">
        <v>5.458416</v>
      </c>
      <c r="Q6491" s="0" t="s">
        <v>291</v>
      </c>
    </row>
    <row r="6492" customFormat="false" ht="15" hidden="false" customHeight="false" outlineLevel="0" collapsed="false">
      <c r="A6492" s="0" t="s">
        <v>3962</v>
      </c>
      <c r="B6492" s="0" t="s">
        <v>291</v>
      </c>
      <c r="C6492" s="0" t="s">
        <v>325</v>
      </c>
      <c r="D6492" s="0" t="n">
        <v>20180802</v>
      </c>
      <c r="E6492" s="0" t="s">
        <v>4060</v>
      </c>
      <c r="F6492" s="0" t="n">
        <v>150000</v>
      </c>
      <c r="G6492" s="0" t="n">
        <v>90.306</v>
      </c>
      <c r="H6492" s="0" t="n">
        <v>5.463956</v>
      </c>
      <c r="J6492" s="224" t="n">
        <f aca="false">ROUND(D6492/10000,0)</f>
        <v>2018</v>
      </c>
      <c r="K6492" s="224" t="n">
        <f aca="false">ROUND((D6492-J6492*10000)/100,0)</f>
        <v>8</v>
      </c>
      <c r="L6492" s="224" t="n">
        <f aca="false">D6492-J6492*10000-K6492*100</f>
        <v>2</v>
      </c>
      <c r="M6492" s="325" t="n">
        <f aca="false">DATE(J6492,K6492,L6492)</f>
        <v>43314</v>
      </c>
      <c r="N6492" s="222" t="n">
        <f aca="false">M6492+E6492</f>
        <v>43314.4524421296</v>
      </c>
      <c r="O6492" s="0" t="n">
        <v>90.306</v>
      </c>
      <c r="P6492" s="0" t="n">
        <v>5.463956</v>
      </c>
      <c r="Q6492" s="0" t="s">
        <v>291</v>
      </c>
    </row>
    <row r="6493" customFormat="false" ht="15" hidden="false" customHeight="false" outlineLevel="0" collapsed="false">
      <c r="A6493" s="0" t="s">
        <v>3962</v>
      </c>
      <c r="B6493" s="0" t="s">
        <v>291</v>
      </c>
      <c r="C6493" s="0" t="s">
        <v>325</v>
      </c>
      <c r="D6493" s="0" t="n">
        <v>20180802</v>
      </c>
      <c r="E6493" s="0" t="s">
        <v>4061</v>
      </c>
      <c r="F6493" s="0" t="n">
        <v>150000</v>
      </c>
      <c r="G6493" s="0" t="n">
        <v>91.31</v>
      </c>
      <c r="H6493" s="0" t="n">
        <v>5.390359</v>
      </c>
      <c r="J6493" s="224" t="n">
        <f aca="false">ROUND(D6493/10000,0)</f>
        <v>2018</v>
      </c>
      <c r="K6493" s="224" t="n">
        <f aca="false">ROUND((D6493-J6493*10000)/100,0)</f>
        <v>8</v>
      </c>
      <c r="L6493" s="224" t="n">
        <f aca="false">D6493-J6493*10000-K6493*100</f>
        <v>2</v>
      </c>
      <c r="M6493" s="325" t="n">
        <f aca="false">DATE(J6493,K6493,L6493)</f>
        <v>43314</v>
      </c>
      <c r="N6493" s="222" t="n">
        <f aca="false">M6493+E6493</f>
        <v>43314.470787037</v>
      </c>
      <c r="O6493" s="0" t="n">
        <v>91.31</v>
      </c>
      <c r="P6493" s="0" t="n">
        <v>5.390359</v>
      </c>
      <c r="Q6493" s="0" t="s">
        <v>291</v>
      </c>
    </row>
    <row r="6494" customFormat="false" ht="15" hidden="false" customHeight="false" outlineLevel="0" collapsed="false">
      <c r="A6494" s="0" t="s">
        <v>3962</v>
      </c>
      <c r="B6494" s="0" t="s">
        <v>291</v>
      </c>
      <c r="C6494" s="0" t="s">
        <v>325</v>
      </c>
      <c r="D6494" s="0" t="n">
        <v>20180802</v>
      </c>
      <c r="E6494" s="0" t="s">
        <v>4062</v>
      </c>
      <c r="F6494" s="0" t="n">
        <v>500000</v>
      </c>
      <c r="G6494" s="0" t="n">
        <v>90.509</v>
      </c>
      <c r="H6494" s="0" t="n">
        <v>5.448977</v>
      </c>
      <c r="J6494" s="224" t="n">
        <f aca="false">ROUND(D6494/10000,0)</f>
        <v>2018</v>
      </c>
      <c r="K6494" s="224" t="n">
        <f aca="false">ROUND((D6494-J6494*10000)/100,0)</f>
        <v>8</v>
      </c>
      <c r="L6494" s="224" t="n">
        <f aca="false">D6494-J6494*10000-K6494*100</f>
        <v>2</v>
      </c>
      <c r="M6494" s="325" t="n">
        <f aca="false">DATE(J6494,K6494,L6494)</f>
        <v>43314</v>
      </c>
      <c r="N6494" s="222" t="n">
        <f aca="false">M6494+E6494</f>
        <v>43314.4914583333</v>
      </c>
      <c r="O6494" s="0" t="n">
        <v>90.509</v>
      </c>
      <c r="P6494" s="0" t="n">
        <v>5.448977</v>
      </c>
      <c r="Q6494" s="0" t="s">
        <v>291</v>
      </c>
    </row>
    <row r="6495" customFormat="false" ht="15" hidden="false" customHeight="false" outlineLevel="0" collapsed="false">
      <c r="A6495" s="0" t="s">
        <v>3962</v>
      </c>
      <c r="B6495" s="0" t="s">
        <v>291</v>
      </c>
      <c r="C6495" s="0" t="s">
        <v>325</v>
      </c>
      <c r="D6495" s="0" t="n">
        <v>20180803</v>
      </c>
      <c r="E6495" s="0" t="s">
        <v>4063</v>
      </c>
      <c r="F6495" s="0" t="n">
        <v>4800000</v>
      </c>
      <c r="G6495" s="0" t="n">
        <v>90.618</v>
      </c>
      <c r="H6495" s="0" t="n">
        <v>5.440989</v>
      </c>
      <c r="J6495" s="224" t="n">
        <f aca="false">ROUND(D6495/10000,0)</f>
        <v>2018</v>
      </c>
      <c r="K6495" s="224" t="n">
        <f aca="false">ROUND((D6495-J6495*10000)/100,0)</f>
        <v>8</v>
      </c>
      <c r="L6495" s="224" t="n">
        <f aca="false">D6495-J6495*10000-K6495*100</f>
        <v>3</v>
      </c>
      <c r="M6495" s="325" t="n">
        <f aca="false">DATE(J6495,K6495,L6495)</f>
        <v>43315</v>
      </c>
      <c r="N6495" s="222" t="n">
        <f aca="false">M6495+E6495</f>
        <v>43315.3869791667</v>
      </c>
      <c r="O6495" s="0" t="n">
        <v>90.618</v>
      </c>
      <c r="P6495" s="0" t="n">
        <v>5.440989</v>
      </c>
      <c r="Q6495" s="0" t="s">
        <v>291</v>
      </c>
    </row>
    <row r="6496" customFormat="false" ht="15" hidden="false" customHeight="false" outlineLevel="0" collapsed="false">
      <c r="A6496" s="0" t="s">
        <v>3962</v>
      </c>
      <c r="B6496" s="0" t="s">
        <v>291</v>
      </c>
      <c r="C6496" s="0" t="s">
        <v>325</v>
      </c>
      <c r="D6496" s="0" t="n">
        <v>20180803</v>
      </c>
      <c r="E6496" s="0" t="s">
        <v>4064</v>
      </c>
      <c r="F6496" s="0" t="n">
        <v>5000000</v>
      </c>
      <c r="G6496" s="0" t="n">
        <v>90.699</v>
      </c>
      <c r="H6496" s="0" t="n">
        <v>5.435037</v>
      </c>
      <c r="J6496" s="224" t="n">
        <f aca="false">ROUND(D6496/10000,0)</f>
        <v>2018</v>
      </c>
      <c r="K6496" s="224" t="n">
        <f aca="false">ROUND((D6496-J6496*10000)/100,0)</f>
        <v>8</v>
      </c>
      <c r="L6496" s="224" t="n">
        <f aca="false">D6496-J6496*10000-K6496*100</f>
        <v>3</v>
      </c>
      <c r="M6496" s="325" t="n">
        <f aca="false">DATE(J6496,K6496,L6496)</f>
        <v>43315</v>
      </c>
      <c r="N6496" s="222" t="n">
        <f aca="false">M6496+E6496</f>
        <v>43315.4708333333</v>
      </c>
      <c r="O6496" s="0" t="n">
        <v>90.699</v>
      </c>
      <c r="P6496" s="0" t="n">
        <v>5.435037</v>
      </c>
      <c r="Q6496" s="0" t="s">
        <v>291</v>
      </c>
    </row>
    <row r="6497" customFormat="false" ht="15" hidden="false" customHeight="false" outlineLevel="0" collapsed="false">
      <c r="A6497" s="0" t="s">
        <v>3962</v>
      </c>
      <c r="B6497" s="0" t="s">
        <v>291</v>
      </c>
      <c r="C6497" s="0" t="s">
        <v>325</v>
      </c>
      <c r="D6497" s="0" t="n">
        <v>20180803</v>
      </c>
      <c r="E6497" s="0" t="s">
        <v>4065</v>
      </c>
      <c r="F6497" s="0" t="n">
        <v>5000000</v>
      </c>
      <c r="G6497" s="0" t="n">
        <v>90.645</v>
      </c>
      <c r="H6497" s="0" t="n">
        <v>5.439004</v>
      </c>
      <c r="J6497" s="224" t="n">
        <f aca="false">ROUND(D6497/10000,0)</f>
        <v>2018</v>
      </c>
      <c r="K6497" s="224" t="n">
        <f aca="false">ROUND((D6497-J6497*10000)/100,0)</f>
        <v>8</v>
      </c>
      <c r="L6497" s="224" t="n">
        <f aca="false">D6497-J6497*10000-K6497*100</f>
        <v>3</v>
      </c>
      <c r="M6497" s="325" t="n">
        <f aca="false">DATE(J6497,K6497,L6497)</f>
        <v>43315</v>
      </c>
      <c r="N6497" s="222" t="n">
        <f aca="false">M6497+E6497</f>
        <v>43315.4762962963</v>
      </c>
      <c r="O6497" s="0" t="n">
        <v>90.645</v>
      </c>
      <c r="P6497" s="0" t="n">
        <v>5.439004</v>
      </c>
      <c r="Q6497" s="0" t="s">
        <v>291</v>
      </c>
    </row>
    <row r="6498" customFormat="false" ht="15" hidden="false" customHeight="false" outlineLevel="0" collapsed="false">
      <c r="A6498" s="0" t="s">
        <v>3962</v>
      </c>
      <c r="B6498" s="0" t="s">
        <v>291</v>
      </c>
      <c r="C6498" s="0" t="s">
        <v>325</v>
      </c>
      <c r="D6498" s="0" t="n">
        <v>20180803</v>
      </c>
      <c r="E6498" s="0" t="s">
        <v>4066</v>
      </c>
      <c r="F6498" s="0" t="n">
        <v>100000</v>
      </c>
      <c r="G6498" s="0" t="n">
        <v>90.768</v>
      </c>
      <c r="H6498" s="0" t="n">
        <v>5.429972</v>
      </c>
      <c r="J6498" s="224" t="n">
        <f aca="false">ROUND(D6498/10000,0)</f>
        <v>2018</v>
      </c>
      <c r="K6498" s="224" t="n">
        <f aca="false">ROUND((D6498-J6498*10000)/100,0)</f>
        <v>8</v>
      </c>
      <c r="L6498" s="224" t="n">
        <f aca="false">D6498-J6498*10000-K6498*100</f>
        <v>3</v>
      </c>
      <c r="M6498" s="325" t="n">
        <f aca="false">DATE(J6498,K6498,L6498)</f>
        <v>43315</v>
      </c>
      <c r="N6498" s="222" t="n">
        <f aca="false">M6498+E6498</f>
        <v>43315.5079861111</v>
      </c>
      <c r="O6498" s="0" t="n">
        <v>90.768</v>
      </c>
      <c r="P6498" s="0" t="n">
        <v>5.429972</v>
      </c>
      <c r="Q6498" s="0" t="s">
        <v>291</v>
      </c>
    </row>
    <row r="6499" customFormat="false" ht="15" hidden="false" customHeight="false" outlineLevel="0" collapsed="false">
      <c r="A6499" s="0" t="s">
        <v>3962</v>
      </c>
      <c r="B6499" s="0" t="s">
        <v>291</v>
      </c>
      <c r="C6499" s="0" t="s">
        <v>325</v>
      </c>
      <c r="D6499" s="0" t="n">
        <v>20180803</v>
      </c>
      <c r="E6499" s="0" t="s">
        <v>4067</v>
      </c>
      <c r="F6499" s="0" t="n">
        <v>100000</v>
      </c>
      <c r="G6499" s="0" t="n">
        <v>90.904</v>
      </c>
      <c r="H6499" s="0" t="n">
        <v>5.420007</v>
      </c>
      <c r="J6499" s="224" t="n">
        <f aca="false">ROUND(D6499/10000,0)</f>
        <v>2018</v>
      </c>
      <c r="K6499" s="224" t="n">
        <f aca="false">ROUND((D6499-J6499*10000)/100,0)</f>
        <v>8</v>
      </c>
      <c r="L6499" s="224" t="n">
        <f aca="false">D6499-J6499*10000-K6499*100</f>
        <v>3</v>
      </c>
      <c r="M6499" s="325" t="n">
        <f aca="false">DATE(J6499,K6499,L6499)</f>
        <v>43315</v>
      </c>
      <c r="N6499" s="222" t="n">
        <f aca="false">M6499+E6499</f>
        <v>43315.5080902778</v>
      </c>
      <c r="O6499" s="0" t="n">
        <v>90.904</v>
      </c>
      <c r="P6499" s="0" t="n">
        <v>5.420007</v>
      </c>
      <c r="Q6499" s="0" t="s">
        <v>291</v>
      </c>
    </row>
    <row r="6500" customFormat="false" ht="15" hidden="false" customHeight="false" outlineLevel="0" collapsed="false">
      <c r="A6500" s="0" t="s">
        <v>3962</v>
      </c>
      <c r="B6500" s="0" t="s">
        <v>291</v>
      </c>
      <c r="C6500" s="0" t="s">
        <v>325</v>
      </c>
      <c r="D6500" s="0" t="n">
        <v>20180803</v>
      </c>
      <c r="E6500" s="0" t="s">
        <v>4068</v>
      </c>
      <c r="F6500" s="0" t="n">
        <v>1000000</v>
      </c>
      <c r="G6500" s="0" t="n">
        <v>90.704</v>
      </c>
      <c r="H6500" s="0" t="n">
        <v>5.434669</v>
      </c>
      <c r="J6500" s="224" t="n">
        <f aca="false">ROUND(D6500/10000,0)</f>
        <v>2018</v>
      </c>
      <c r="K6500" s="224" t="n">
        <f aca="false">ROUND((D6500-J6500*10000)/100,0)</f>
        <v>8</v>
      </c>
      <c r="L6500" s="224" t="n">
        <f aca="false">D6500-J6500*10000-K6500*100</f>
        <v>3</v>
      </c>
      <c r="M6500" s="325" t="n">
        <f aca="false">DATE(J6500,K6500,L6500)</f>
        <v>43315</v>
      </c>
      <c r="N6500" s="222" t="n">
        <f aca="false">M6500+E6500</f>
        <v>43315.5392939815</v>
      </c>
      <c r="O6500" s="0" t="n">
        <v>90.704</v>
      </c>
      <c r="P6500" s="0" t="n">
        <v>5.434669</v>
      </c>
      <c r="Q6500" s="0" t="s">
        <v>291</v>
      </c>
    </row>
    <row r="6501" customFormat="false" ht="15" hidden="false" customHeight="false" outlineLevel="0" collapsed="false">
      <c r="A6501" s="0" t="s">
        <v>3962</v>
      </c>
      <c r="B6501" s="0" t="s">
        <v>291</v>
      </c>
      <c r="C6501" s="0" t="s">
        <v>325</v>
      </c>
      <c r="D6501" s="0" t="n">
        <v>20180803</v>
      </c>
      <c r="E6501" s="0" t="s">
        <v>2435</v>
      </c>
      <c r="F6501" s="0" t="n">
        <v>3750000</v>
      </c>
      <c r="G6501" s="0" t="n">
        <v>90.767</v>
      </c>
      <c r="H6501" s="0" t="n">
        <v>5.430046</v>
      </c>
      <c r="J6501" s="224" t="n">
        <f aca="false">ROUND(D6501/10000,0)</f>
        <v>2018</v>
      </c>
      <c r="K6501" s="224" t="n">
        <f aca="false">ROUND((D6501-J6501*10000)/100,0)</f>
        <v>8</v>
      </c>
      <c r="L6501" s="224" t="n">
        <f aca="false">D6501-J6501*10000-K6501*100</f>
        <v>3</v>
      </c>
      <c r="M6501" s="325" t="n">
        <f aca="false">DATE(J6501,K6501,L6501)</f>
        <v>43315</v>
      </c>
      <c r="N6501" s="222" t="n">
        <f aca="false">M6501+E6501</f>
        <v>43315.5405208333</v>
      </c>
      <c r="O6501" s="0" t="n">
        <v>90.767</v>
      </c>
      <c r="P6501" s="0" t="n">
        <v>5.430046</v>
      </c>
      <c r="Q6501" s="0" t="s">
        <v>291</v>
      </c>
    </row>
    <row r="6502" customFormat="false" ht="15" hidden="false" customHeight="false" outlineLevel="0" collapsed="false">
      <c r="A6502" s="0" t="s">
        <v>3962</v>
      </c>
      <c r="B6502" s="0" t="s">
        <v>291</v>
      </c>
      <c r="C6502" s="0" t="s">
        <v>325</v>
      </c>
      <c r="D6502" s="0" t="n">
        <v>20180803</v>
      </c>
      <c r="E6502" s="0" t="s">
        <v>4069</v>
      </c>
      <c r="F6502" s="0" t="n">
        <v>2750000</v>
      </c>
      <c r="G6502" s="0" t="n">
        <v>90.704</v>
      </c>
      <c r="H6502" s="0" t="n">
        <v>5.434669</v>
      </c>
      <c r="J6502" s="224" t="n">
        <f aca="false">ROUND(D6502/10000,0)</f>
        <v>2018</v>
      </c>
      <c r="K6502" s="224" t="n">
        <f aca="false">ROUND((D6502-J6502*10000)/100,0)</f>
        <v>8</v>
      </c>
      <c r="L6502" s="224" t="n">
        <f aca="false">D6502-J6502*10000-K6502*100</f>
        <v>3</v>
      </c>
      <c r="M6502" s="325" t="n">
        <f aca="false">DATE(J6502,K6502,L6502)</f>
        <v>43315</v>
      </c>
      <c r="N6502" s="222" t="n">
        <f aca="false">M6502+E6502</f>
        <v>43315.5407175926</v>
      </c>
      <c r="O6502" s="0" t="n">
        <v>90.704</v>
      </c>
      <c r="P6502" s="0" t="n">
        <v>5.434669</v>
      </c>
      <c r="Q6502" s="0" t="s">
        <v>291</v>
      </c>
    </row>
    <row r="6503" customFormat="false" ht="15" hidden="false" customHeight="false" outlineLevel="0" collapsed="false">
      <c r="A6503" s="0" t="s">
        <v>3962</v>
      </c>
      <c r="B6503" s="0" t="s">
        <v>291</v>
      </c>
      <c r="C6503" s="0" t="s">
        <v>325</v>
      </c>
      <c r="D6503" s="0" t="n">
        <v>20180803</v>
      </c>
      <c r="E6503" s="0" t="s">
        <v>4070</v>
      </c>
      <c r="F6503" s="0" t="n">
        <v>4000000</v>
      </c>
      <c r="G6503" s="0" t="n">
        <v>90.877</v>
      </c>
      <c r="H6503" s="0" t="n">
        <v>5.421984</v>
      </c>
      <c r="J6503" s="224" t="n">
        <f aca="false">ROUND(D6503/10000,0)</f>
        <v>2018</v>
      </c>
      <c r="K6503" s="224" t="n">
        <f aca="false">ROUND((D6503-J6503*10000)/100,0)</f>
        <v>8</v>
      </c>
      <c r="L6503" s="224" t="n">
        <f aca="false">D6503-J6503*10000-K6503*100</f>
        <v>3</v>
      </c>
      <c r="M6503" s="325" t="n">
        <f aca="false">DATE(J6503,K6503,L6503)</f>
        <v>43315</v>
      </c>
      <c r="N6503" s="222" t="n">
        <f aca="false">M6503+E6503</f>
        <v>43315.5467476852</v>
      </c>
      <c r="O6503" s="0" t="n">
        <v>90.877</v>
      </c>
      <c r="P6503" s="0" t="n">
        <v>5.421984</v>
      </c>
      <c r="Q6503" s="0" t="s">
        <v>291</v>
      </c>
    </row>
    <row r="6504" customFormat="false" ht="15" hidden="false" customHeight="false" outlineLevel="0" collapsed="false">
      <c r="A6504" s="0" t="s">
        <v>3962</v>
      </c>
      <c r="B6504" s="0" t="s">
        <v>291</v>
      </c>
      <c r="C6504" s="0" t="s">
        <v>325</v>
      </c>
      <c r="D6504" s="0" t="n">
        <v>20180803</v>
      </c>
      <c r="E6504" s="0" t="s">
        <v>4071</v>
      </c>
      <c r="F6504" s="0" t="s">
        <v>575</v>
      </c>
      <c r="G6504" s="0" t="n">
        <v>90.986</v>
      </c>
      <c r="H6504" s="0" t="n">
        <v>5.41401</v>
      </c>
      <c r="J6504" s="224" t="n">
        <f aca="false">ROUND(D6504/10000,0)</f>
        <v>2018</v>
      </c>
      <c r="K6504" s="224" t="n">
        <f aca="false">ROUND((D6504-J6504*10000)/100,0)</f>
        <v>8</v>
      </c>
      <c r="L6504" s="224" t="n">
        <f aca="false">D6504-J6504*10000-K6504*100</f>
        <v>3</v>
      </c>
      <c r="M6504" s="325" t="n">
        <f aca="false">DATE(J6504,K6504,L6504)</f>
        <v>43315</v>
      </c>
      <c r="N6504" s="222" t="n">
        <f aca="false">M6504+E6504</f>
        <v>43315.6186921296</v>
      </c>
      <c r="O6504" s="0" t="n">
        <v>90.986</v>
      </c>
      <c r="P6504" s="0" t="n">
        <v>5.41401</v>
      </c>
      <c r="Q6504" s="0" t="s">
        <v>291</v>
      </c>
    </row>
    <row r="6505" customFormat="false" ht="15" hidden="false" customHeight="false" outlineLevel="0" collapsed="false">
      <c r="A6505" s="0" t="s">
        <v>3962</v>
      </c>
      <c r="B6505" s="0" t="s">
        <v>291</v>
      </c>
      <c r="C6505" s="0" t="s">
        <v>325</v>
      </c>
      <c r="D6505" s="0" t="n">
        <v>20180806</v>
      </c>
      <c r="E6505" s="0" t="s">
        <v>4072</v>
      </c>
      <c r="F6505" s="0" t="n">
        <v>4875000</v>
      </c>
      <c r="G6505" s="0" t="n">
        <v>91.031</v>
      </c>
      <c r="H6505" s="0" t="n">
        <v>5.410754</v>
      </c>
      <c r="J6505" s="224" t="n">
        <f aca="false">ROUND(D6505/10000,0)</f>
        <v>2018</v>
      </c>
      <c r="K6505" s="224" t="n">
        <f aca="false">ROUND((D6505-J6505*10000)/100,0)</f>
        <v>8</v>
      </c>
      <c r="L6505" s="224" t="n">
        <f aca="false">D6505-J6505*10000-K6505*100</f>
        <v>6</v>
      </c>
      <c r="M6505" s="325" t="n">
        <f aca="false">DATE(J6505,K6505,L6505)</f>
        <v>43318</v>
      </c>
      <c r="N6505" s="222" t="n">
        <f aca="false">M6505+E6505</f>
        <v>43318.368587963</v>
      </c>
      <c r="O6505" s="0" t="n">
        <v>91.031</v>
      </c>
      <c r="P6505" s="0" t="n">
        <v>5.410754</v>
      </c>
      <c r="Q6505" s="0" t="s">
        <v>291</v>
      </c>
    </row>
    <row r="6506" customFormat="false" ht="15" hidden="false" customHeight="false" outlineLevel="0" collapsed="false">
      <c r="A6506" s="0" t="s">
        <v>3962</v>
      </c>
      <c r="B6506" s="0" t="s">
        <v>291</v>
      </c>
      <c r="C6506" s="0" t="s">
        <v>325</v>
      </c>
      <c r="D6506" s="0" t="n">
        <v>20180806</v>
      </c>
      <c r="E6506" s="0" t="s">
        <v>4073</v>
      </c>
      <c r="F6506" s="0" t="n">
        <v>2000</v>
      </c>
      <c r="G6506" s="0" t="n">
        <v>91.592</v>
      </c>
      <c r="H6506" s="0" t="n">
        <v>5.369965</v>
      </c>
      <c r="J6506" s="224" t="n">
        <f aca="false">ROUND(D6506/10000,0)</f>
        <v>2018</v>
      </c>
      <c r="K6506" s="224" t="n">
        <f aca="false">ROUND((D6506-J6506*10000)/100,0)</f>
        <v>8</v>
      </c>
      <c r="L6506" s="224" t="n">
        <f aca="false">D6506-J6506*10000-K6506*100</f>
        <v>6</v>
      </c>
      <c r="M6506" s="325" t="n">
        <f aca="false">DATE(J6506,K6506,L6506)</f>
        <v>43318</v>
      </c>
      <c r="N6506" s="222" t="n">
        <f aca="false">M6506+E6506</f>
        <v>43318.6336342593</v>
      </c>
      <c r="O6506" s="0" t="n">
        <v>91.592</v>
      </c>
      <c r="P6506" s="0" t="n">
        <v>5.369965</v>
      </c>
      <c r="Q6506" s="0" t="s">
        <v>291</v>
      </c>
    </row>
    <row r="6507" customFormat="false" ht="15" hidden="false" customHeight="false" outlineLevel="0" collapsed="false">
      <c r="A6507" s="0" t="s">
        <v>3962</v>
      </c>
      <c r="B6507" s="0" t="s">
        <v>291</v>
      </c>
      <c r="C6507" s="0" t="s">
        <v>325</v>
      </c>
      <c r="D6507" s="0" t="n">
        <v>20180806</v>
      </c>
      <c r="E6507" s="0" t="s">
        <v>4073</v>
      </c>
      <c r="F6507" s="0" t="n">
        <v>2000</v>
      </c>
      <c r="G6507" s="0" t="n">
        <v>91.592</v>
      </c>
      <c r="H6507" s="0" t="n">
        <v>5.369965</v>
      </c>
      <c r="J6507" s="224" t="n">
        <f aca="false">ROUND(D6507/10000,0)</f>
        <v>2018</v>
      </c>
      <c r="K6507" s="224" t="n">
        <f aca="false">ROUND((D6507-J6507*10000)/100,0)</f>
        <v>8</v>
      </c>
      <c r="L6507" s="224" t="n">
        <f aca="false">D6507-J6507*10000-K6507*100</f>
        <v>6</v>
      </c>
      <c r="M6507" s="325" t="n">
        <f aca="false">DATE(J6507,K6507,L6507)</f>
        <v>43318</v>
      </c>
      <c r="N6507" s="222" t="n">
        <f aca="false">M6507+E6507</f>
        <v>43318.6336342593</v>
      </c>
      <c r="O6507" s="0" t="n">
        <v>91.592</v>
      </c>
      <c r="P6507" s="0" t="n">
        <v>5.369965</v>
      </c>
      <c r="Q6507" s="0" t="s">
        <v>291</v>
      </c>
    </row>
    <row r="6508" customFormat="false" ht="15" hidden="false" customHeight="false" outlineLevel="0" collapsed="false">
      <c r="A6508" s="0" t="s">
        <v>3962</v>
      </c>
      <c r="B6508" s="0" t="s">
        <v>291</v>
      </c>
      <c r="C6508" s="0" t="s">
        <v>325</v>
      </c>
      <c r="D6508" s="0" t="n">
        <v>20180806</v>
      </c>
      <c r="E6508" s="0" t="s">
        <v>4074</v>
      </c>
      <c r="F6508" s="0" t="n">
        <v>2000</v>
      </c>
      <c r="G6508" s="0" t="n">
        <v>91.605</v>
      </c>
      <c r="H6508" s="0" t="n">
        <v>5.369024</v>
      </c>
      <c r="J6508" s="224" t="n">
        <f aca="false">ROUND(D6508/10000,0)</f>
        <v>2018</v>
      </c>
      <c r="K6508" s="224" t="n">
        <f aca="false">ROUND((D6508-J6508*10000)/100,0)</f>
        <v>8</v>
      </c>
      <c r="L6508" s="224" t="n">
        <f aca="false">D6508-J6508*10000-K6508*100</f>
        <v>6</v>
      </c>
      <c r="M6508" s="325" t="n">
        <f aca="false">DATE(J6508,K6508,L6508)</f>
        <v>43318</v>
      </c>
      <c r="N6508" s="222" t="n">
        <f aca="false">M6508+E6508</f>
        <v>43318.6407523148</v>
      </c>
      <c r="O6508" s="0" t="n">
        <v>91.605</v>
      </c>
      <c r="P6508" s="0" t="n">
        <v>5.369024</v>
      </c>
      <c r="Q6508" s="0" t="s">
        <v>291</v>
      </c>
    </row>
    <row r="6509" customFormat="false" ht="15" hidden="false" customHeight="false" outlineLevel="0" collapsed="false">
      <c r="A6509" s="0" t="s">
        <v>3962</v>
      </c>
      <c r="B6509" s="0" t="s">
        <v>291</v>
      </c>
      <c r="C6509" s="0" t="s">
        <v>325</v>
      </c>
      <c r="D6509" s="0" t="n">
        <v>20180807</v>
      </c>
      <c r="E6509" s="0" t="s">
        <v>4075</v>
      </c>
      <c r="F6509" s="0" t="n">
        <v>90000</v>
      </c>
      <c r="G6509" s="0" t="n">
        <v>90.375</v>
      </c>
      <c r="H6509" s="0" t="n">
        <v>5.458963</v>
      </c>
      <c r="J6509" s="224" t="n">
        <f aca="false">ROUND(D6509/10000,0)</f>
        <v>2018</v>
      </c>
      <c r="K6509" s="224" t="n">
        <f aca="false">ROUND((D6509-J6509*10000)/100,0)</f>
        <v>8</v>
      </c>
      <c r="L6509" s="224" t="n">
        <f aca="false">D6509-J6509*10000-K6509*100</f>
        <v>7</v>
      </c>
      <c r="M6509" s="325" t="n">
        <f aca="false">DATE(J6509,K6509,L6509)</f>
        <v>43319</v>
      </c>
      <c r="N6509" s="222" t="n">
        <f aca="false">M6509+E6509</f>
        <v>43319.6310069445</v>
      </c>
      <c r="O6509" s="0" t="n">
        <v>90.375</v>
      </c>
      <c r="P6509" s="0" t="n">
        <v>5.458963</v>
      </c>
      <c r="Q6509" s="0" t="s">
        <v>291</v>
      </c>
    </row>
    <row r="6510" customFormat="false" ht="15" hidden="false" customHeight="false" outlineLevel="0" collapsed="false">
      <c r="A6510" s="0" t="s">
        <v>3962</v>
      </c>
      <c r="B6510" s="0" t="s">
        <v>291</v>
      </c>
      <c r="C6510" s="0" t="s">
        <v>325</v>
      </c>
      <c r="D6510" s="0" t="n">
        <v>20180807</v>
      </c>
      <c r="E6510" s="0" t="s">
        <v>4076</v>
      </c>
      <c r="F6510" s="0" t="n">
        <v>10000</v>
      </c>
      <c r="G6510" s="0" t="n">
        <v>90.443</v>
      </c>
      <c r="H6510" s="0" t="n">
        <v>5.453945</v>
      </c>
      <c r="J6510" s="224" t="n">
        <f aca="false">ROUND(D6510/10000,0)</f>
        <v>2018</v>
      </c>
      <c r="K6510" s="224" t="n">
        <f aca="false">ROUND((D6510-J6510*10000)/100,0)</f>
        <v>8</v>
      </c>
      <c r="L6510" s="224" t="n">
        <f aca="false">D6510-J6510*10000-K6510*100</f>
        <v>7</v>
      </c>
      <c r="M6510" s="325" t="n">
        <f aca="false">DATE(J6510,K6510,L6510)</f>
        <v>43319</v>
      </c>
      <c r="N6510" s="222" t="n">
        <f aca="false">M6510+E6510</f>
        <v>43319.6358333333</v>
      </c>
      <c r="O6510" s="0" t="n">
        <v>90.443</v>
      </c>
      <c r="P6510" s="0" t="n">
        <v>5.453945</v>
      </c>
      <c r="Q6510" s="0" t="s">
        <v>291</v>
      </c>
    </row>
    <row r="6511" customFormat="false" ht="15" hidden="false" customHeight="false" outlineLevel="0" collapsed="false">
      <c r="A6511" s="0" t="s">
        <v>3962</v>
      </c>
      <c r="B6511" s="0" t="s">
        <v>291</v>
      </c>
      <c r="C6511" s="0" t="s">
        <v>325</v>
      </c>
      <c r="D6511" s="0" t="n">
        <v>20180807</v>
      </c>
      <c r="E6511" s="0" t="s">
        <v>4077</v>
      </c>
      <c r="F6511" s="0" t="n">
        <v>4365000</v>
      </c>
      <c r="G6511" s="0" t="n">
        <v>90.592</v>
      </c>
      <c r="H6511" s="0" t="n">
        <v>5.442969</v>
      </c>
      <c r="J6511" s="224" t="n">
        <f aca="false">ROUND(D6511/10000,0)</f>
        <v>2018</v>
      </c>
      <c r="K6511" s="224" t="n">
        <f aca="false">ROUND((D6511-J6511*10000)/100,0)</f>
        <v>8</v>
      </c>
      <c r="L6511" s="224" t="n">
        <f aca="false">D6511-J6511*10000-K6511*100</f>
        <v>7</v>
      </c>
      <c r="M6511" s="325" t="n">
        <f aca="false">DATE(J6511,K6511,L6511)</f>
        <v>43319</v>
      </c>
      <c r="N6511" s="222" t="n">
        <f aca="false">M6511+E6511</f>
        <v>43319.6859722222</v>
      </c>
      <c r="O6511" s="0" t="n">
        <v>90.592</v>
      </c>
      <c r="P6511" s="0" t="n">
        <v>5.442969</v>
      </c>
      <c r="Q6511" s="0" t="s">
        <v>291</v>
      </c>
    </row>
    <row r="6512" customFormat="false" ht="15" hidden="false" customHeight="false" outlineLevel="0" collapsed="false">
      <c r="A6512" s="0" t="s">
        <v>3962</v>
      </c>
      <c r="B6512" s="0" t="s">
        <v>291</v>
      </c>
      <c r="C6512" s="0" t="s">
        <v>325</v>
      </c>
      <c r="D6512" s="0" t="n">
        <v>20180808</v>
      </c>
      <c r="E6512" s="0" t="s">
        <v>4078</v>
      </c>
      <c r="F6512" s="0" t="n">
        <v>10000</v>
      </c>
      <c r="G6512" s="0" t="n">
        <v>90.456</v>
      </c>
      <c r="H6512" s="0" t="n">
        <v>5.453021</v>
      </c>
      <c r="J6512" s="224" t="n">
        <f aca="false">ROUND(D6512/10000,0)</f>
        <v>2018</v>
      </c>
      <c r="K6512" s="224" t="n">
        <f aca="false">ROUND((D6512-J6512*10000)/100,0)</f>
        <v>8</v>
      </c>
      <c r="L6512" s="224" t="n">
        <f aca="false">D6512-J6512*10000-K6512*100</f>
        <v>8</v>
      </c>
      <c r="M6512" s="325" t="n">
        <f aca="false">DATE(J6512,K6512,L6512)</f>
        <v>43320</v>
      </c>
      <c r="N6512" s="222" t="n">
        <f aca="false">M6512+E6512</f>
        <v>43320.481712963</v>
      </c>
      <c r="O6512" s="0" t="n">
        <v>90.456</v>
      </c>
      <c r="P6512" s="0" t="n">
        <v>5.453021</v>
      </c>
      <c r="Q6512" s="0" t="s">
        <v>291</v>
      </c>
    </row>
    <row r="6513" customFormat="false" ht="15" hidden="false" customHeight="false" outlineLevel="0" collapsed="false">
      <c r="A6513" s="0" t="s">
        <v>3962</v>
      </c>
      <c r="B6513" s="0" t="s">
        <v>291</v>
      </c>
      <c r="C6513" s="0" t="s">
        <v>325</v>
      </c>
      <c r="D6513" s="0" t="n">
        <v>20180808</v>
      </c>
      <c r="E6513" s="0" t="s">
        <v>4079</v>
      </c>
      <c r="F6513" s="0" t="n">
        <v>3449000</v>
      </c>
      <c r="G6513" s="0" t="n">
        <v>90.429</v>
      </c>
      <c r="H6513" s="0" t="n">
        <v>5.455013</v>
      </c>
      <c r="J6513" s="224" t="n">
        <f aca="false">ROUND(D6513/10000,0)</f>
        <v>2018</v>
      </c>
      <c r="K6513" s="224" t="n">
        <f aca="false">ROUND((D6513-J6513*10000)/100,0)</f>
        <v>8</v>
      </c>
      <c r="L6513" s="224" t="n">
        <f aca="false">D6513-J6513*10000-K6513*100</f>
        <v>8</v>
      </c>
      <c r="M6513" s="325" t="n">
        <f aca="false">DATE(J6513,K6513,L6513)</f>
        <v>43320</v>
      </c>
      <c r="N6513" s="222" t="n">
        <f aca="false">M6513+E6513</f>
        <v>43320.4827777778</v>
      </c>
      <c r="O6513" s="0" t="n">
        <v>90.429</v>
      </c>
      <c r="P6513" s="0" t="n">
        <v>5.455013</v>
      </c>
      <c r="Q6513" s="0" t="s">
        <v>291</v>
      </c>
    </row>
    <row r="6514" customFormat="false" ht="15" hidden="false" customHeight="false" outlineLevel="0" collapsed="false">
      <c r="A6514" s="0" t="s">
        <v>3962</v>
      </c>
      <c r="B6514" s="0" t="s">
        <v>291</v>
      </c>
      <c r="C6514" s="0" t="s">
        <v>325</v>
      </c>
      <c r="D6514" s="0" t="n">
        <v>20180808</v>
      </c>
      <c r="E6514" s="0" t="s">
        <v>4080</v>
      </c>
      <c r="F6514" s="0" t="s">
        <v>575</v>
      </c>
      <c r="G6514" s="0" t="n">
        <v>90.388</v>
      </c>
      <c r="H6514" s="0" t="n">
        <v>5.458038</v>
      </c>
      <c r="J6514" s="224" t="n">
        <f aca="false">ROUND(D6514/10000,0)</f>
        <v>2018</v>
      </c>
      <c r="K6514" s="224" t="n">
        <f aca="false">ROUND((D6514-J6514*10000)/100,0)</f>
        <v>8</v>
      </c>
      <c r="L6514" s="224" t="n">
        <f aca="false">D6514-J6514*10000-K6514*100</f>
        <v>8</v>
      </c>
      <c r="M6514" s="325" t="n">
        <f aca="false">DATE(J6514,K6514,L6514)</f>
        <v>43320</v>
      </c>
      <c r="N6514" s="222" t="n">
        <f aca="false">M6514+E6514</f>
        <v>43320.5962384259</v>
      </c>
      <c r="O6514" s="0" t="n">
        <v>90.388</v>
      </c>
      <c r="P6514" s="0" t="n">
        <v>5.458038</v>
      </c>
      <c r="Q6514" s="0" t="s">
        <v>291</v>
      </c>
    </row>
    <row r="6515" customFormat="false" ht="15" hidden="false" customHeight="false" outlineLevel="0" collapsed="false">
      <c r="A6515" s="0" t="s">
        <v>3962</v>
      </c>
      <c r="B6515" s="0" t="s">
        <v>291</v>
      </c>
      <c r="C6515" s="0" t="s">
        <v>325</v>
      </c>
      <c r="D6515" s="0" t="n">
        <v>20180808</v>
      </c>
      <c r="E6515" s="0" t="s">
        <v>936</v>
      </c>
      <c r="F6515" s="0" t="n">
        <v>20000</v>
      </c>
      <c r="G6515" s="0" t="n">
        <v>90.31</v>
      </c>
      <c r="H6515" s="0" t="n">
        <v>5.4638</v>
      </c>
      <c r="J6515" s="224" t="n">
        <f aca="false">ROUND(D6515/10000,0)</f>
        <v>2018</v>
      </c>
      <c r="K6515" s="224" t="n">
        <f aca="false">ROUND((D6515-J6515*10000)/100,0)</f>
        <v>8</v>
      </c>
      <c r="L6515" s="224" t="n">
        <f aca="false">D6515-J6515*10000-K6515*100</f>
        <v>8</v>
      </c>
      <c r="M6515" s="325" t="n">
        <f aca="false">DATE(J6515,K6515,L6515)</f>
        <v>43320</v>
      </c>
      <c r="N6515" s="222" t="n">
        <f aca="false">M6515+E6515</f>
        <v>43320.6277662037</v>
      </c>
      <c r="O6515" s="0" t="n">
        <v>90.31</v>
      </c>
      <c r="P6515" s="0" t="n">
        <v>5.4638</v>
      </c>
      <c r="Q6515" s="0" t="s">
        <v>291</v>
      </c>
    </row>
    <row r="6516" customFormat="false" ht="15" hidden="false" customHeight="false" outlineLevel="0" collapsed="false">
      <c r="A6516" s="0" t="s">
        <v>3962</v>
      </c>
      <c r="B6516" s="0" t="s">
        <v>291</v>
      </c>
      <c r="C6516" s="0" t="s">
        <v>325</v>
      </c>
      <c r="D6516" s="0" t="n">
        <v>20180808</v>
      </c>
      <c r="E6516" s="0" t="s">
        <v>4081</v>
      </c>
      <c r="F6516" s="0" t="n">
        <v>3449000</v>
      </c>
      <c r="G6516" s="0" t="n">
        <v>90.715</v>
      </c>
      <c r="H6516" s="0" t="n">
        <v>5.433963</v>
      </c>
      <c r="J6516" s="224" t="n">
        <f aca="false">ROUND(D6516/10000,0)</f>
        <v>2018</v>
      </c>
      <c r="K6516" s="224" t="n">
        <f aca="false">ROUND((D6516-J6516*10000)/100,0)</f>
        <v>8</v>
      </c>
      <c r="L6516" s="224" t="n">
        <f aca="false">D6516-J6516*10000-K6516*100</f>
        <v>8</v>
      </c>
      <c r="M6516" s="325" t="n">
        <f aca="false">DATE(J6516,K6516,L6516)</f>
        <v>43320</v>
      </c>
      <c r="N6516" s="222" t="n">
        <f aca="false">M6516+E6516</f>
        <v>43320.6992476852</v>
      </c>
      <c r="O6516" s="0" t="n">
        <v>90.715</v>
      </c>
      <c r="P6516" s="0" t="n">
        <v>5.433963</v>
      </c>
      <c r="Q6516" s="0" t="s">
        <v>291</v>
      </c>
    </row>
    <row r="6517" customFormat="false" ht="15" hidden="false" customHeight="false" outlineLevel="0" collapsed="false">
      <c r="A6517" s="0" t="s">
        <v>3962</v>
      </c>
      <c r="B6517" s="0" t="s">
        <v>291</v>
      </c>
      <c r="C6517" s="0" t="s">
        <v>325</v>
      </c>
      <c r="D6517" s="0" t="n">
        <v>20180809</v>
      </c>
      <c r="E6517" s="0" t="s">
        <v>4082</v>
      </c>
      <c r="F6517" s="0" t="n">
        <v>2000000</v>
      </c>
      <c r="G6517" s="0" t="n">
        <v>90.322</v>
      </c>
      <c r="H6517" s="0" t="n">
        <v>5.46302</v>
      </c>
      <c r="J6517" s="224" t="n">
        <f aca="false">ROUND(D6517/10000,0)</f>
        <v>2018</v>
      </c>
      <c r="K6517" s="224" t="n">
        <f aca="false">ROUND((D6517-J6517*10000)/100,0)</f>
        <v>8</v>
      </c>
      <c r="L6517" s="224" t="n">
        <f aca="false">D6517-J6517*10000-K6517*100</f>
        <v>9</v>
      </c>
      <c r="M6517" s="325" t="n">
        <f aca="false">DATE(J6517,K6517,L6517)</f>
        <v>43321</v>
      </c>
      <c r="N6517" s="222" t="n">
        <f aca="false">M6517+E6517</f>
        <v>43321.3716782407</v>
      </c>
      <c r="O6517" s="0" t="n">
        <v>90.322</v>
      </c>
      <c r="P6517" s="0" t="n">
        <v>5.46302</v>
      </c>
      <c r="Q6517" s="0" t="s">
        <v>291</v>
      </c>
    </row>
    <row r="6518" customFormat="false" ht="15" hidden="false" customHeight="false" outlineLevel="0" collapsed="false">
      <c r="A6518" s="0" t="s">
        <v>3962</v>
      </c>
      <c r="B6518" s="0" t="s">
        <v>291</v>
      </c>
      <c r="C6518" s="0" t="s">
        <v>325</v>
      </c>
      <c r="D6518" s="0" t="n">
        <v>20180809</v>
      </c>
      <c r="E6518" s="0" t="s">
        <v>4082</v>
      </c>
      <c r="F6518" s="0" t="n">
        <v>2000000</v>
      </c>
      <c r="G6518" s="0" t="n">
        <v>90.282</v>
      </c>
      <c r="H6518" s="0" t="n">
        <v>5.465977</v>
      </c>
      <c r="J6518" s="224" t="n">
        <f aca="false">ROUND(D6518/10000,0)</f>
        <v>2018</v>
      </c>
      <c r="K6518" s="224" t="n">
        <f aca="false">ROUND((D6518-J6518*10000)/100,0)</f>
        <v>8</v>
      </c>
      <c r="L6518" s="224" t="n">
        <f aca="false">D6518-J6518*10000-K6518*100</f>
        <v>9</v>
      </c>
      <c r="M6518" s="325" t="n">
        <f aca="false">DATE(J6518,K6518,L6518)</f>
        <v>43321</v>
      </c>
      <c r="N6518" s="222" t="n">
        <f aca="false">M6518+E6518</f>
        <v>43321.3716782407</v>
      </c>
      <c r="O6518" s="0" t="n">
        <v>90.282</v>
      </c>
      <c r="P6518" s="0" t="n">
        <v>5.465977</v>
      </c>
      <c r="Q6518" s="0" t="s">
        <v>291</v>
      </c>
    </row>
    <row r="6519" customFormat="false" ht="15" hidden="false" customHeight="false" outlineLevel="0" collapsed="false">
      <c r="A6519" s="0" t="s">
        <v>3962</v>
      </c>
      <c r="B6519" s="0" t="s">
        <v>291</v>
      </c>
      <c r="C6519" s="0" t="s">
        <v>325</v>
      </c>
      <c r="D6519" s="0" t="n">
        <v>20180809</v>
      </c>
      <c r="E6519" s="0" t="s">
        <v>4082</v>
      </c>
      <c r="F6519" s="0" t="n">
        <v>2000000</v>
      </c>
      <c r="G6519" s="0" t="n">
        <v>90.282</v>
      </c>
      <c r="H6519" s="0" t="n">
        <v>5.465977</v>
      </c>
      <c r="J6519" s="224" t="n">
        <f aca="false">ROUND(D6519/10000,0)</f>
        <v>2018</v>
      </c>
      <c r="K6519" s="224" t="n">
        <f aca="false">ROUND((D6519-J6519*10000)/100,0)</f>
        <v>8</v>
      </c>
      <c r="L6519" s="224" t="n">
        <f aca="false">D6519-J6519*10000-K6519*100</f>
        <v>9</v>
      </c>
      <c r="M6519" s="325" t="n">
        <f aca="false">DATE(J6519,K6519,L6519)</f>
        <v>43321</v>
      </c>
      <c r="N6519" s="222" t="n">
        <f aca="false">M6519+E6519</f>
        <v>43321.3716782407</v>
      </c>
      <c r="O6519" s="0" t="n">
        <v>90.282</v>
      </c>
      <c r="P6519" s="0" t="n">
        <v>5.465977</v>
      </c>
      <c r="Q6519" s="0" t="s">
        <v>291</v>
      </c>
    </row>
    <row r="6520" customFormat="false" ht="15" hidden="false" customHeight="false" outlineLevel="0" collapsed="false">
      <c r="A6520" s="0" t="s">
        <v>3962</v>
      </c>
      <c r="B6520" s="0" t="s">
        <v>291</v>
      </c>
      <c r="C6520" s="0" t="s">
        <v>325</v>
      </c>
      <c r="D6520" s="0" t="n">
        <v>20180809</v>
      </c>
      <c r="E6520" s="0" t="s">
        <v>4082</v>
      </c>
      <c r="F6520" s="0" t="n">
        <v>2000000</v>
      </c>
      <c r="G6520" s="0" t="n">
        <v>90.322</v>
      </c>
      <c r="H6520" s="0" t="n">
        <v>5.46302</v>
      </c>
      <c r="J6520" s="224" t="n">
        <f aca="false">ROUND(D6520/10000,0)</f>
        <v>2018</v>
      </c>
      <c r="K6520" s="224" t="n">
        <f aca="false">ROUND((D6520-J6520*10000)/100,0)</f>
        <v>8</v>
      </c>
      <c r="L6520" s="224" t="n">
        <f aca="false">D6520-J6520*10000-K6520*100</f>
        <v>9</v>
      </c>
      <c r="M6520" s="325" t="n">
        <f aca="false">DATE(J6520,K6520,L6520)</f>
        <v>43321</v>
      </c>
      <c r="N6520" s="222" t="n">
        <f aca="false">M6520+E6520</f>
        <v>43321.3716782407</v>
      </c>
      <c r="O6520" s="0" t="n">
        <v>90.322</v>
      </c>
      <c r="P6520" s="0" t="n">
        <v>5.46302</v>
      </c>
      <c r="Q6520" s="0" t="s">
        <v>291</v>
      </c>
    </row>
    <row r="6521" customFormat="false" ht="15" hidden="false" customHeight="false" outlineLevel="0" collapsed="false">
      <c r="A6521" s="0" t="s">
        <v>3962</v>
      </c>
      <c r="B6521" s="0" t="s">
        <v>291</v>
      </c>
      <c r="C6521" s="0" t="s">
        <v>325</v>
      </c>
      <c r="D6521" s="0" t="n">
        <v>20180809</v>
      </c>
      <c r="E6521" s="0" t="s">
        <v>4083</v>
      </c>
      <c r="F6521" s="0" t="n">
        <v>10000</v>
      </c>
      <c r="G6521" s="0" t="n">
        <v>90.5</v>
      </c>
      <c r="H6521" s="0" t="n">
        <v>5.449882</v>
      </c>
      <c r="J6521" s="224" t="n">
        <f aca="false">ROUND(D6521/10000,0)</f>
        <v>2018</v>
      </c>
      <c r="K6521" s="224" t="n">
        <f aca="false">ROUND((D6521-J6521*10000)/100,0)</f>
        <v>8</v>
      </c>
      <c r="L6521" s="224" t="n">
        <f aca="false">D6521-J6521*10000-K6521*100</f>
        <v>9</v>
      </c>
      <c r="M6521" s="325" t="n">
        <f aca="false">DATE(J6521,K6521,L6521)</f>
        <v>43321</v>
      </c>
      <c r="N6521" s="222" t="n">
        <f aca="false">M6521+E6521</f>
        <v>43321.4417824074</v>
      </c>
      <c r="O6521" s="0" t="n">
        <v>90.5</v>
      </c>
      <c r="P6521" s="0" t="n">
        <v>5.449882</v>
      </c>
      <c r="Q6521" s="0" t="s">
        <v>291</v>
      </c>
    </row>
    <row r="6522" customFormat="false" ht="15" hidden="false" customHeight="false" outlineLevel="0" collapsed="false">
      <c r="A6522" s="0" t="s">
        <v>3962</v>
      </c>
      <c r="B6522" s="0" t="s">
        <v>291</v>
      </c>
      <c r="C6522" s="0" t="s">
        <v>325</v>
      </c>
      <c r="D6522" s="0" t="n">
        <v>20180809</v>
      </c>
      <c r="E6522" s="0" t="s">
        <v>4084</v>
      </c>
      <c r="F6522" s="0" t="n">
        <v>10000</v>
      </c>
      <c r="G6522" s="0" t="n">
        <v>90.5</v>
      </c>
      <c r="H6522" s="0" t="n">
        <v>5.449882</v>
      </c>
      <c r="J6522" s="224" t="n">
        <f aca="false">ROUND(D6522/10000,0)</f>
        <v>2018</v>
      </c>
      <c r="K6522" s="224" t="n">
        <f aca="false">ROUND((D6522-J6522*10000)/100,0)</f>
        <v>8</v>
      </c>
      <c r="L6522" s="224" t="n">
        <f aca="false">D6522-J6522*10000-K6522*100</f>
        <v>9</v>
      </c>
      <c r="M6522" s="325" t="n">
        <f aca="false">DATE(J6522,K6522,L6522)</f>
        <v>43321</v>
      </c>
      <c r="N6522" s="222" t="n">
        <f aca="false">M6522+E6522</f>
        <v>43321.4420949074</v>
      </c>
      <c r="O6522" s="0" t="n">
        <v>90.5</v>
      </c>
      <c r="P6522" s="0" t="n">
        <v>5.449882</v>
      </c>
      <c r="Q6522" s="0" t="s">
        <v>291</v>
      </c>
    </row>
    <row r="6523" customFormat="false" ht="15" hidden="false" customHeight="false" outlineLevel="0" collapsed="false">
      <c r="A6523" s="0" t="s">
        <v>3962</v>
      </c>
      <c r="B6523" s="0" t="s">
        <v>291</v>
      </c>
      <c r="C6523" s="0" t="s">
        <v>325</v>
      </c>
      <c r="D6523" s="0" t="n">
        <v>20180809</v>
      </c>
      <c r="E6523" s="0" t="s">
        <v>4084</v>
      </c>
      <c r="F6523" s="0" t="n">
        <v>10000</v>
      </c>
      <c r="G6523" s="0" t="n">
        <v>92.5</v>
      </c>
      <c r="H6523" s="0" t="n">
        <v>5.304867</v>
      </c>
      <c r="J6523" s="224" t="n">
        <f aca="false">ROUND(D6523/10000,0)</f>
        <v>2018</v>
      </c>
      <c r="K6523" s="224" t="n">
        <f aca="false">ROUND((D6523-J6523*10000)/100,0)</f>
        <v>8</v>
      </c>
      <c r="L6523" s="224" t="n">
        <f aca="false">D6523-J6523*10000-K6523*100</f>
        <v>9</v>
      </c>
      <c r="M6523" s="325" t="n">
        <f aca="false">DATE(J6523,K6523,L6523)</f>
        <v>43321</v>
      </c>
      <c r="N6523" s="222" t="n">
        <f aca="false">M6523+E6523</f>
        <v>43321.4420949074</v>
      </c>
      <c r="O6523" s="0" t="n">
        <v>92.5</v>
      </c>
      <c r="P6523" s="0" t="n">
        <v>5.304867</v>
      </c>
      <c r="Q6523" s="0" t="s">
        <v>291</v>
      </c>
    </row>
    <row r="6524" customFormat="false" ht="15" hidden="false" customHeight="false" outlineLevel="0" collapsed="false">
      <c r="A6524" s="0" t="s">
        <v>3962</v>
      </c>
      <c r="B6524" s="0" t="s">
        <v>291</v>
      </c>
      <c r="C6524" s="0" t="s">
        <v>325</v>
      </c>
      <c r="D6524" s="0" t="n">
        <v>20180809</v>
      </c>
      <c r="E6524" s="0" t="s">
        <v>4085</v>
      </c>
      <c r="F6524" s="0" t="s">
        <v>575</v>
      </c>
      <c r="G6524" s="0" t="n">
        <v>90.498</v>
      </c>
      <c r="H6524" s="0" t="n">
        <v>5.45003</v>
      </c>
      <c r="J6524" s="224" t="n">
        <f aca="false">ROUND(D6524/10000,0)</f>
        <v>2018</v>
      </c>
      <c r="K6524" s="224" t="n">
        <f aca="false">ROUND((D6524-J6524*10000)/100,0)</f>
        <v>8</v>
      </c>
      <c r="L6524" s="224" t="n">
        <f aca="false">D6524-J6524*10000-K6524*100</f>
        <v>9</v>
      </c>
      <c r="M6524" s="325" t="n">
        <f aca="false">DATE(J6524,K6524,L6524)</f>
        <v>43321</v>
      </c>
      <c r="N6524" s="222" t="n">
        <f aca="false">M6524+E6524</f>
        <v>43321.4932407407</v>
      </c>
      <c r="O6524" s="0" t="n">
        <v>90.498</v>
      </c>
      <c r="P6524" s="0" t="n">
        <v>5.45003</v>
      </c>
      <c r="Q6524" s="0" t="s">
        <v>291</v>
      </c>
    </row>
    <row r="6525" customFormat="false" ht="15" hidden="false" customHeight="false" outlineLevel="0" collapsed="false">
      <c r="A6525" s="0" t="s">
        <v>3962</v>
      </c>
      <c r="B6525" s="0" t="s">
        <v>291</v>
      </c>
      <c r="C6525" s="0" t="s">
        <v>325</v>
      </c>
      <c r="D6525" s="0" t="n">
        <v>20180809</v>
      </c>
      <c r="E6525" s="0" t="s">
        <v>4086</v>
      </c>
      <c r="F6525" s="0" t="n">
        <v>400000</v>
      </c>
      <c r="G6525" s="0" t="n">
        <v>90.389</v>
      </c>
      <c r="H6525" s="0" t="n">
        <v>5.45807</v>
      </c>
      <c r="J6525" s="224" t="n">
        <f aca="false">ROUND(D6525/10000,0)</f>
        <v>2018</v>
      </c>
      <c r="K6525" s="224" t="n">
        <f aca="false">ROUND((D6525-J6525*10000)/100,0)</f>
        <v>8</v>
      </c>
      <c r="L6525" s="224" t="n">
        <f aca="false">D6525-J6525*10000-K6525*100</f>
        <v>9</v>
      </c>
      <c r="M6525" s="325" t="n">
        <f aca="false">DATE(J6525,K6525,L6525)</f>
        <v>43321</v>
      </c>
      <c r="N6525" s="222" t="n">
        <f aca="false">M6525+E6525</f>
        <v>43321.5222453704</v>
      </c>
      <c r="O6525" s="0" t="n">
        <v>90.389</v>
      </c>
      <c r="P6525" s="0" t="n">
        <v>5.45807</v>
      </c>
      <c r="Q6525" s="0" t="s">
        <v>291</v>
      </c>
    </row>
    <row r="6526" customFormat="false" ht="15" hidden="false" customHeight="false" outlineLevel="0" collapsed="false">
      <c r="A6526" s="0" t="s">
        <v>3962</v>
      </c>
      <c r="B6526" s="0" t="s">
        <v>291</v>
      </c>
      <c r="C6526" s="0" t="s">
        <v>325</v>
      </c>
      <c r="D6526" s="0" t="n">
        <v>20180809</v>
      </c>
      <c r="E6526" s="0" t="s">
        <v>4086</v>
      </c>
      <c r="F6526" s="0" t="n">
        <v>400000</v>
      </c>
      <c r="G6526" s="0" t="n">
        <v>90.389</v>
      </c>
      <c r="H6526" s="0" t="n">
        <v>5.45807</v>
      </c>
      <c r="J6526" s="224" t="n">
        <f aca="false">ROUND(D6526/10000,0)</f>
        <v>2018</v>
      </c>
      <c r="K6526" s="224" t="n">
        <f aca="false">ROUND((D6526-J6526*10000)/100,0)</f>
        <v>8</v>
      </c>
      <c r="L6526" s="224" t="n">
        <f aca="false">D6526-J6526*10000-K6526*100</f>
        <v>9</v>
      </c>
      <c r="M6526" s="325" t="n">
        <f aca="false">DATE(J6526,K6526,L6526)</f>
        <v>43321</v>
      </c>
      <c r="N6526" s="222" t="n">
        <f aca="false">M6526+E6526</f>
        <v>43321.5222453704</v>
      </c>
      <c r="O6526" s="0" t="n">
        <v>90.389</v>
      </c>
      <c r="P6526" s="0" t="n">
        <v>5.45807</v>
      </c>
      <c r="Q6526" s="0" t="s">
        <v>291</v>
      </c>
    </row>
    <row r="6527" customFormat="false" ht="15" hidden="false" customHeight="false" outlineLevel="0" collapsed="false">
      <c r="A6527" s="0" t="s">
        <v>3962</v>
      </c>
      <c r="B6527" s="0" t="s">
        <v>291</v>
      </c>
      <c r="C6527" s="0" t="s">
        <v>325</v>
      </c>
      <c r="D6527" s="0" t="n">
        <v>20180809</v>
      </c>
      <c r="E6527" s="0" t="s">
        <v>4086</v>
      </c>
      <c r="F6527" s="0" t="n">
        <v>400000</v>
      </c>
      <c r="G6527" s="0" t="n">
        <v>90.389</v>
      </c>
      <c r="H6527" s="0" t="n">
        <v>5.45807</v>
      </c>
      <c r="J6527" s="224" t="n">
        <f aca="false">ROUND(D6527/10000,0)</f>
        <v>2018</v>
      </c>
      <c r="K6527" s="224" t="n">
        <f aca="false">ROUND((D6527-J6527*10000)/100,0)</f>
        <v>8</v>
      </c>
      <c r="L6527" s="224" t="n">
        <f aca="false">D6527-J6527*10000-K6527*100</f>
        <v>9</v>
      </c>
      <c r="M6527" s="325" t="n">
        <f aca="false">DATE(J6527,K6527,L6527)</f>
        <v>43321</v>
      </c>
      <c r="N6527" s="222" t="n">
        <f aca="false">M6527+E6527</f>
        <v>43321.5222453704</v>
      </c>
      <c r="O6527" s="0" t="n">
        <v>90.389</v>
      </c>
      <c r="P6527" s="0" t="n">
        <v>5.45807</v>
      </c>
      <c r="Q6527" s="0" t="s">
        <v>291</v>
      </c>
    </row>
    <row r="6528" customFormat="false" ht="15" hidden="false" customHeight="false" outlineLevel="0" collapsed="false">
      <c r="A6528" s="0" t="s">
        <v>3962</v>
      </c>
      <c r="B6528" s="0" t="s">
        <v>291</v>
      </c>
      <c r="C6528" s="0" t="s">
        <v>325</v>
      </c>
      <c r="D6528" s="0" t="n">
        <v>20180809</v>
      </c>
      <c r="E6528" s="0" t="s">
        <v>4086</v>
      </c>
      <c r="F6528" s="0" t="n">
        <v>400000</v>
      </c>
      <c r="G6528" s="0" t="n">
        <v>90.389</v>
      </c>
      <c r="H6528" s="0" t="n">
        <v>5.45807</v>
      </c>
      <c r="J6528" s="224" t="n">
        <f aca="false">ROUND(D6528/10000,0)</f>
        <v>2018</v>
      </c>
      <c r="K6528" s="224" t="n">
        <f aca="false">ROUND((D6528-J6528*10000)/100,0)</f>
        <v>8</v>
      </c>
      <c r="L6528" s="224" t="n">
        <f aca="false">D6528-J6528*10000-K6528*100</f>
        <v>9</v>
      </c>
      <c r="M6528" s="325" t="n">
        <f aca="false">DATE(J6528,K6528,L6528)</f>
        <v>43321</v>
      </c>
      <c r="N6528" s="222" t="n">
        <f aca="false">M6528+E6528</f>
        <v>43321.5222453704</v>
      </c>
      <c r="O6528" s="0" t="n">
        <v>90.389</v>
      </c>
      <c r="P6528" s="0" t="n">
        <v>5.45807</v>
      </c>
      <c r="Q6528" s="0" t="s">
        <v>291</v>
      </c>
    </row>
    <row r="6529" customFormat="false" ht="15" hidden="false" customHeight="false" outlineLevel="0" collapsed="false">
      <c r="A6529" s="0" t="s">
        <v>3962</v>
      </c>
      <c r="B6529" s="0" t="s">
        <v>291</v>
      </c>
      <c r="C6529" s="0" t="s">
        <v>325</v>
      </c>
      <c r="D6529" s="0" t="n">
        <v>20180809</v>
      </c>
      <c r="E6529" s="0" t="s">
        <v>4086</v>
      </c>
      <c r="F6529" s="0" t="n">
        <v>400000</v>
      </c>
      <c r="G6529" s="0" t="n">
        <v>90.389</v>
      </c>
      <c r="H6529" s="0" t="n">
        <v>5.45807</v>
      </c>
      <c r="J6529" s="224" t="n">
        <f aca="false">ROUND(D6529/10000,0)</f>
        <v>2018</v>
      </c>
      <c r="K6529" s="224" t="n">
        <f aca="false">ROUND((D6529-J6529*10000)/100,0)</f>
        <v>8</v>
      </c>
      <c r="L6529" s="224" t="n">
        <f aca="false">D6529-J6529*10000-K6529*100</f>
        <v>9</v>
      </c>
      <c r="M6529" s="325" t="n">
        <f aca="false">DATE(J6529,K6529,L6529)</f>
        <v>43321</v>
      </c>
      <c r="N6529" s="222" t="n">
        <f aca="false">M6529+E6529</f>
        <v>43321.5222453704</v>
      </c>
      <c r="O6529" s="0" t="n">
        <v>90.389</v>
      </c>
      <c r="P6529" s="0" t="n">
        <v>5.45807</v>
      </c>
      <c r="Q6529" s="0" t="s">
        <v>291</v>
      </c>
    </row>
    <row r="6530" customFormat="false" ht="15" hidden="false" customHeight="false" outlineLevel="0" collapsed="false">
      <c r="A6530" s="0" t="s">
        <v>3962</v>
      </c>
      <c r="B6530" s="0" t="s">
        <v>291</v>
      </c>
      <c r="C6530" s="0" t="s">
        <v>325</v>
      </c>
      <c r="D6530" s="0" t="n">
        <v>20180809</v>
      </c>
      <c r="E6530" s="0" t="s">
        <v>4086</v>
      </c>
      <c r="F6530" s="0" t="n">
        <v>400000</v>
      </c>
      <c r="G6530" s="0" t="n">
        <v>90.389</v>
      </c>
      <c r="H6530" s="0" t="n">
        <v>5.45807</v>
      </c>
      <c r="J6530" s="224" t="n">
        <f aca="false">ROUND(D6530/10000,0)</f>
        <v>2018</v>
      </c>
      <c r="K6530" s="224" t="n">
        <f aca="false">ROUND((D6530-J6530*10000)/100,0)</f>
        <v>8</v>
      </c>
      <c r="L6530" s="224" t="n">
        <f aca="false">D6530-J6530*10000-K6530*100</f>
        <v>9</v>
      </c>
      <c r="M6530" s="325" t="n">
        <f aca="false">DATE(J6530,K6530,L6530)</f>
        <v>43321</v>
      </c>
      <c r="N6530" s="222" t="n">
        <f aca="false">M6530+E6530</f>
        <v>43321.5222453704</v>
      </c>
      <c r="O6530" s="0" t="n">
        <v>90.389</v>
      </c>
      <c r="P6530" s="0" t="n">
        <v>5.45807</v>
      </c>
      <c r="Q6530" s="0" t="s">
        <v>291</v>
      </c>
    </row>
    <row r="6531" customFormat="false" ht="15" hidden="false" customHeight="false" outlineLevel="0" collapsed="false">
      <c r="A6531" s="0" t="s">
        <v>3962</v>
      </c>
      <c r="B6531" s="0" t="s">
        <v>291</v>
      </c>
      <c r="C6531" s="0" t="s">
        <v>325</v>
      </c>
      <c r="D6531" s="0" t="n">
        <v>20180809</v>
      </c>
      <c r="E6531" s="0" t="s">
        <v>4087</v>
      </c>
      <c r="F6531" s="0" t="n">
        <v>160000</v>
      </c>
      <c r="G6531" s="0" t="n">
        <v>90.779</v>
      </c>
      <c r="H6531" s="0" t="n">
        <v>5.429368</v>
      </c>
      <c r="J6531" s="224" t="n">
        <f aca="false">ROUND(D6531/10000,0)</f>
        <v>2018</v>
      </c>
      <c r="K6531" s="224" t="n">
        <f aca="false">ROUND((D6531-J6531*10000)/100,0)</f>
        <v>8</v>
      </c>
      <c r="L6531" s="224" t="n">
        <f aca="false">D6531-J6531*10000-K6531*100</f>
        <v>9</v>
      </c>
      <c r="M6531" s="325" t="n">
        <f aca="false">DATE(J6531,K6531,L6531)</f>
        <v>43321</v>
      </c>
      <c r="N6531" s="222" t="n">
        <f aca="false">M6531+E6531</f>
        <v>43321.5770833333</v>
      </c>
      <c r="O6531" s="0" t="n">
        <v>90.779</v>
      </c>
      <c r="P6531" s="0" t="n">
        <v>5.429368</v>
      </c>
      <c r="Q6531" s="0" t="s">
        <v>291</v>
      </c>
    </row>
    <row r="6532" customFormat="false" ht="15" hidden="false" customHeight="false" outlineLevel="0" collapsed="false">
      <c r="A6532" s="0" t="s">
        <v>3962</v>
      </c>
      <c r="B6532" s="0" t="s">
        <v>291</v>
      </c>
      <c r="C6532" s="0" t="s">
        <v>325</v>
      </c>
      <c r="D6532" s="0" t="n">
        <v>20180809</v>
      </c>
      <c r="E6532" s="0" t="s">
        <v>3228</v>
      </c>
      <c r="F6532" s="0" t="n">
        <v>25000</v>
      </c>
      <c r="G6532" s="0" t="n">
        <v>90.796</v>
      </c>
      <c r="H6532" s="0" t="n">
        <v>5.428121</v>
      </c>
      <c r="J6532" s="224" t="n">
        <f aca="false">ROUND(D6532/10000,0)</f>
        <v>2018</v>
      </c>
      <c r="K6532" s="224" t="n">
        <f aca="false">ROUND((D6532-J6532*10000)/100,0)</f>
        <v>8</v>
      </c>
      <c r="L6532" s="224" t="n">
        <f aca="false">D6532-J6532*10000-K6532*100</f>
        <v>9</v>
      </c>
      <c r="M6532" s="325" t="n">
        <f aca="false">DATE(J6532,K6532,L6532)</f>
        <v>43321</v>
      </c>
      <c r="N6532" s="222" t="n">
        <f aca="false">M6532+E6532</f>
        <v>43321.6008101852</v>
      </c>
      <c r="O6532" s="0" t="n">
        <v>90.796</v>
      </c>
      <c r="P6532" s="0" t="n">
        <v>5.428121</v>
      </c>
      <c r="Q6532" s="0" t="s">
        <v>291</v>
      </c>
    </row>
    <row r="6533" customFormat="false" ht="15" hidden="false" customHeight="false" outlineLevel="0" collapsed="false">
      <c r="A6533" s="0" t="s">
        <v>3962</v>
      </c>
      <c r="B6533" s="0" t="s">
        <v>291</v>
      </c>
      <c r="C6533" s="0" t="s">
        <v>325</v>
      </c>
      <c r="D6533" s="0" t="n">
        <v>20180809</v>
      </c>
      <c r="E6533" s="0" t="s">
        <v>3228</v>
      </c>
      <c r="F6533" s="0" t="n">
        <v>25000</v>
      </c>
      <c r="G6533" s="0" t="n">
        <v>90.696</v>
      </c>
      <c r="H6533" s="0" t="n">
        <v>5.435461</v>
      </c>
      <c r="J6533" s="224" t="n">
        <f aca="false">ROUND(D6533/10000,0)</f>
        <v>2018</v>
      </c>
      <c r="K6533" s="224" t="n">
        <f aca="false">ROUND((D6533-J6533*10000)/100,0)</f>
        <v>8</v>
      </c>
      <c r="L6533" s="224" t="n">
        <f aca="false">D6533-J6533*10000-K6533*100</f>
        <v>9</v>
      </c>
      <c r="M6533" s="325" t="n">
        <f aca="false">DATE(J6533,K6533,L6533)</f>
        <v>43321</v>
      </c>
      <c r="N6533" s="222" t="n">
        <f aca="false">M6533+E6533</f>
        <v>43321.6008101852</v>
      </c>
      <c r="O6533" s="0" t="n">
        <v>90.696</v>
      </c>
      <c r="P6533" s="0" t="n">
        <v>5.435461</v>
      </c>
      <c r="Q6533" s="0" t="s">
        <v>291</v>
      </c>
    </row>
    <row r="6534" customFormat="false" ht="15" hidden="false" customHeight="false" outlineLevel="0" collapsed="false">
      <c r="A6534" s="0" t="s">
        <v>3962</v>
      </c>
      <c r="B6534" s="0" t="s">
        <v>291</v>
      </c>
      <c r="C6534" s="0" t="s">
        <v>325</v>
      </c>
      <c r="D6534" s="0" t="n">
        <v>20180809</v>
      </c>
      <c r="E6534" s="0" t="s">
        <v>3228</v>
      </c>
      <c r="F6534" s="0" t="n">
        <v>25000</v>
      </c>
      <c r="G6534" s="0" t="n">
        <v>91.546</v>
      </c>
      <c r="H6534" s="0" t="n">
        <v>5.373452</v>
      </c>
      <c r="J6534" s="224" t="n">
        <f aca="false">ROUND(D6534/10000,0)</f>
        <v>2018</v>
      </c>
      <c r="K6534" s="224" t="n">
        <f aca="false">ROUND((D6534-J6534*10000)/100,0)</f>
        <v>8</v>
      </c>
      <c r="L6534" s="224" t="n">
        <f aca="false">D6534-J6534*10000-K6534*100</f>
        <v>9</v>
      </c>
      <c r="M6534" s="325" t="n">
        <f aca="false">DATE(J6534,K6534,L6534)</f>
        <v>43321</v>
      </c>
      <c r="N6534" s="222" t="n">
        <f aca="false">M6534+E6534</f>
        <v>43321.6008101852</v>
      </c>
      <c r="O6534" s="0" t="n">
        <v>91.546</v>
      </c>
      <c r="P6534" s="0" t="n">
        <v>5.373452</v>
      </c>
      <c r="Q6534" s="0" t="s">
        <v>291</v>
      </c>
    </row>
    <row r="6535" customFormat="false" ht="15" hidden="false" customHeight="false" outlineLevel="0" collapsed="false">
      <c r="A6535" s="0" t="s">
        <v>3962</v>
      </c>
      <c r="B6535" s="0" t="s">
        <v>291</v>
      </c>
      <c r="C6535" s="0" t="s">
        <v>325</v>
      </c>
      <c r="D6535" s="0" t="n">
        <v>20180809</v>
      </c>
      <c r="E6535" s="0" t="s">
        <v>4088</v>
      </c>
      <c r="F6535" s="0" t="n">
        <v>50000</v>
      </c>
      <c r="G6535" s="0" t="n">
        <v>90.846</v>
      </c>
      <c r="H6535" s="0" t="n">
        <v>5.424456</v>
      </c>
      <c r="J6535" s="224" t="n">
        <f aca="false">ROUND(D6535/10000,0)</f>
        <v>2018</v>
      </c>
      <c r="K6535" s="224" t="n">
        <f aca="false">ROUND((D6535-J6535*10000)/100,0)</f>
        <v>8</v>
      </c>
      <c r="L6535" s="224" t="n">
        <f aca="false">D6535-J6535*10000-K6535*100</f>
        <v>9</v>
      </c>
      <c r="M6535" s="325" t="n">
        <f aca="false">DATE(J6535,K6535,L6535)</f>
        <v>43321</v>
      </c>
      <c r="N6535" s="222" t="n">
        <f aca="false">M6535+E6535</f>
        <v>43321.6486111111</v>
      </c>
      <c r="O6535" s="0" t="n">
        <v>90.846</v>
      </c>
      <c r="P6535" s="0" t="n">
        <v>5.424456</v>
      </c>
      <c r="Q6535" s="0" t="s">
        <v>291</v>
      </c>
    </row>
    <row r="6536" customFormat="false" ht="15" hidden="false" customHeight="false" outlineLevel="0" collapsed="false">
      <c r="A6536" s="0" t="s">
        <v>3962</v>
      </c>
      <c r="B6536" s="0" t="s">
        <v>291</v>
      </c>
      <c r="C6536" s="0" t="s">
        <v>325</v>
      </c>
      <c r="D6536" s="0" t="n">
        <v>20180809</v>
      </c>
      <c r="E6536" s="0" t="s">
        <v>4089</v>
      </c>
      <c r="F6536" s="0" t="n">
        <v>50000</v>
      </c>
      <c r="G6536" s="0" t="n">
        <v>90.846</v>
      </c>
      <c r="H6536" s="0" t="n">
        <v>5.424456</v>
      </c>
      <c r="J6536" s="224" t="n">
        <f aca="false">ROUND(D6536/10000,0)</f>
        <v>2018</v>
      </c>
      <c r="K6536" s="224" t="n">
        <f aca="false">ROUND((D6536-J6536*10000)/100,0)</f>
        <v>8</v>
      </c>
      <c r="L6536" s="224" t="n">
        <f aca="false">D6536-J6536*10000-K6536*100</f>
        <v>9</v>
      </c>
      <c r="M6536" s="325" t="n">
        <f aca="false">DATE(J6536,K6536,L6536)</f>
        <v>43321</v>
      </c>
      <c r="N6536" s="222" t="n">
        <f aca="false">M6536+E6536</f>
        <v>43321.648912037</v>
      </c>
      <c r="O6536" s="0" t="n">
        <v>90.846</v>
      </c>
      <c r="P6536" s="0" t="n">
        <v>5.424456</v>
      </c>
      <c r="Q6536" s="0" t="s">
        <v>291</v>
      </c>
    </row>
    <row r="6537" customFormat="false" ht="15" hidden="false" customHeight="false" outlineLevel="0" collapsed="false">
      <c r="A6537" s="0" t="s">
        <v>3962</v>
      </c>
      <c r="B6537" s="0" t="s">
        <v>291</v>
      </c>
      <c r="C6537" s="0" t="s">
        <v>325</v>
      </c>
      <c r="D6537" s="0" t="n">
        <v>20180809</v>
      </c>
      <c r="E6537" s="0" t="s">
        <v>4090</v>
      </c>
      <c r="F6537" s="0" t="n">
        <v>50000</v>
      </c>
      <c r="G6537" s="0" t="n">
        <v>90.823</v>
      </c>
      <c r="H6537" s="0" t="n">
        <v>5.426141</v>
      </c>
      <c r="J6537" s="224" t="n">
        <f aca="false">ROUND(D6537/10000,0)</f>
        <v>2018</v>
      </c>
      <c r="K6537" s="224" t="n">
        <f aca="false">ROUND((D6537-J6537*10000)/100,0)</f>
        <v>8</v>
      </c>
      <c r="L6537" s="224" t="n">
        <f aca="false">D6537-J6537*10000-K6537*100</f>
        <v>9</v>
      </c>
      <c r="M6537" s="325" t="n">
        <f aca="false">DATE(J6537,K6537,L6537)</f>
        <v>43321</v>
      </c>
      <c r="N6537" s="222" t="n">
        <f aca="false">M6537+E6537</f>
        <v>43321.6502199074</v>
      </c>
      <c r="O6537" s="0" t="n">
        <v>90.823</v>
      </c>
      <c r="P6537" s="0" t="n">
        <v>5.426141</v>
      </c>
      <c r="Q6537" s="0" t="s">
        <v>291</v>
      </c>
    </row>
    <row r="6538" customFormat="false" ht="15" hidden="false" customHeight="false" outlineLevel="0" collapsed="false">
      <c r="A6538" s="0" t="s">
        <v>3962</v>
      </c>
      <c r="B6538" s="0" t="s">
        <v>291</v>
      </c>
      <c r="C6538" s="0" t="s">
        <v>325</v>
      </c>
      <c r="D6538" s="0" t="n">
        <v>20180809</v>
      </c>
      <c r="E6538" s="0" t="s">
        <v>4090</v>
      </c>
      <c r="F6538" s="0" t="n">
        <v>50000</v>
      </c>
      <c r="G6538" s="0" t="n">
        <v>90.723</v>
      </c>
      <c r="H6538" s="0" t="n">
        <v>5.433478</v>
      </c>
      <c r="J6538" s="224" t="n">
        <f aca="false">ROUND(D6538/10000,0)</f>
        <v>2018</v>
      </c>
      <c r="K6538" s="224" t="n">
        <f aca="false">ROUND((D6538-J6538*10000)/100,0)</f>
        <v>8</v>
      </c>
      <c r="L6538" s="224" t="n">
        <f aca="false">D6538-J6538*10000-K6538*100</f>
        <v>9</v>
      </c>
      <c r="M6538" s="325" t="n">
        <f aca="false">DATE(J6538,K6538,L6538)</f>
        <v>43321</v>
      </c>
      <c r="N6538" s="222" t="n">
        <f aca="false">M6538+E6538</f>
        <v>43321.6502199074</v>
      </c>
      <c r="O6538" s="0" t="n">
        <v>90.723</v>
      </c>
      <c r="P6538" s="0" t="n">
        <v>5.433478</v>
      </c>
      <c r="Q6538" s="0" t="s">
        <v>291</v>
      </c>
    </row>
    <row r="6539" customFormat="false" ht="15" hidden="false" customHeight="false" outlineLevel="0" collapsed="false">
      <c r="A6539" s="0" t="s">
        <v>3962</v>
      </c>
      <c r="B6539" s="0" t="s">
        <v>291</v>
      </c>
      <c r="C6539" s="0" t="s">
        <v>325</v>
      </c>
      <c r="D6539" s="0" t="n">
        <v>20180809</v>
      </c>
      <c r="E6539" s="0" t="s">
        <v>4090</v>
      </c>
      <c r="F6539" s="0" t="n">
        <v>50000</v>
      </c>
      <c r="G6539" s="0" t="n">
        <v>90.823</v>
      </c>
      <c r="H6539" s="0" t="n">
        <v>5.426141</v>
      </c>
      <c r="J6539" s="224" t="n">
        <f aca="false">ROUND(D6539/10000,0)</f>
        <v>2018</v>
      </c>
      <c r="K6539" s="224" t="n">
        <f aca="false">ROUND((D6539-J6539*10000)/100,0)</f>
        <v>8</v>
      </c>
      <c r="L6539" s="224" t="n">
        <f aca="false">D6539-J6539*10000-K6539*100</f>
        <v>9</v>
      </c>
      <c r="M6539" s="325" t="n">
        <f aca="false">DATE(J6539,K6539,L6539)</f>
        <v>43321</v>
      </c>
      <c r="N6539" s="222" t="n">
        <f aca="false">M6539+E6539</f>
        <v>43321.6502199074</v>
      </c>
      <c r="O6539" s="0" t="n">
        <v>90.823</v>
      </c>
      <c r="P6539" s="0" t="n">
        <v>5.426141</v>
      </c>
      <c r="Q6539" s="0" t="s">
        <v>291</v>
      </c>
    </row>
    <row r="6540" customFormat="false" ht="15" hidden="false" customHeight="false" outlineLevel="0" collapsed="false">
      <c r="A6540" s="0" t="s">
        <v>3962</v>
      </c>
      <c r="B6540" s="0" t="s">
        <v>291</v>
      </c>
      <c r="C6540" s="0" t="s">
        <v>325</v>
      </c>
      <c r="D6540" s="0" t="n">
        <v>20180809</v>
      </c>
      <c r="E6540" s="0" t="s">
        <v>4091</v>
      </c>
      <c r="F6540" s="0" t="n">
        <v>25000</v>
      </c>
      <c r="G6540" s="0" t="n">
        <v>90.889</v>
      </c>
      <c r="H6540" s="0" t="n">
        <v>5.421306</v>
      </c>
      <c r="J6540" s="224" t="n">
        <f aca="false">ROUND(D6540/10000,0)</f>
        <v>2018</v>
      </c>
      <c r="K6540" s="224" t="n">
        <f aca="false">ROUND((D6540-J6540*10000)/100,0)</f>
        <v>8</v>
      </c>
      <c r="L6540" s="224" t="n">
        <f aca="false">D6540-J6540*10000-K6540*100</f>
        <v>9</v>
      </c>
      <c r="M6540" s="325" t="n">
        <f aca="false">DATE(J6540,K6540,L6540)</f>
        <v>43321</v>
      </c>
      <c r="N6540" s="222" t="n">
        <f aca="false">M6540+E6540</f>
        <v>43321.6604166667</v>
      </c>
      <c r="O6540" s="0" t="n">
        <v>90.889</v>
      </c>
      <c r="P6540" s="0" t="n">
        <v>5.421306</v>
      </c>
      <c r="Q6540" s="0" t="s">
        <v>291</v>
      </c>
    </row>
    <row r="6541" customFormat="false" ht="15" hidden="false" customHeight="false" outlineLevel="0" collapsed="false">
      <c r="A6541" s="0" t="s">
        <v>3962</v>
      </c>
      <c r="B6541" s="0" t="s">
        <v>291</v>
      </c>
      <c r="C6541" s="0" t="s">
        <v>325</v>
      </c>
      <c r="D6541" s="0" t="n">
        <v>20180809</v>
      </c>
      <c r="E6541" s="0" t="s">
        <v>996</v>
      </c>
      <c r="F6541" s="0" t="n">
        <v>25000</v>
      </c>
      <c r="G6541" s="0" t="n">
        <v>90.889</v>
      </c>
      <c r="H6541" s="0" t="n">
        <v>5.421306</v>
      </c>
      <c r="J6541" s="224" t="n">
        <f aca="false">ROUND(D6541/10000,0)</f>
        <v>2018</v>
      </c>
      <c r="K6541" s="224" t="n">
        <f aca="false">ROUND((D6541-J6541*10000)/100,0)</f>
        <v>8</v>
      </c>
      <c r="L6541" s="224" t="n">
        <f aca="false">D6541-J6541*10000-K6541*100</f>
        <v>9</v>
      </c>
      <c r="M6541" s="325" t="n">
        <f aca="false">DATE(J6541,K6541,L6541)</f>
        <v>43321</v>
      </c>
      <c r="N6541" s="222" t="n">
        <f aca="false">M6541+E6541</f>
        <v>43321.6610532407</v>
      </c>
      <c r="O6541" s="0" t="n">
        <v>90.889</v>
      </c>
      <c r="P6541" s="0" t="n">
        <v>5.421306</v>
      </c>
      <c r="Q6541" s="0" t="s">
        <v>291</v>
      </c>
    </row>
    <row r="6542" customFormat="false" ht="15" hidden="false" customHeight="false" outlineLevel="0" collapsed="false">
      <c r="A6542" s="0" t="s">
        <v>3962</v>
      </c>
      <c r="B6542" s="0" t="s">
        <v>291</v>
      </c>
      <c r="C6542" s="0" t="s">
        <v>325</v>
      </c>
      <c r="D6542" s="0" t="n">
        <v>20180809</v>
      </c>
      <c r="E6542" s="0" t="s">
        <v>996</v>
      </c>
      <c r="F6542" s="0" t="n">
        <v>25000</v>
      </c>
      <c r="G6542" s="0" t="n">
        <v>90.789</v>
      </c>
      <c r="H6542" s="0" t="n">
        <v>5.428635</v>
      </c>
      <c r="J6542" s="224" t="n">
        <f aca="false">ROUND(D6542/10000,0)</f>
        <v>2018</v>
      </c>
      <c r="K6542" s="224" t="n">
        <f aca="false">ROUND((D6542-J6542*10000)/100,0)</f>
        <v>8</v>
      </c>
      <c r="L6542" s="224" t="n">
        <f aca="false">D6542-J6542*10000-K6542*100</f>
        <v>9</v>
      </c>
      <c r="M6542" s="325" t="n">
        <f aca="false">DATE(J6542,K6542,L6542)</f>
        <v>43321</v>
      </c>
      <c r="N6542" s="222" t="n">
        <f aca="false">M6542+E6542</f>
        <v>43321.6610532407</v>
      </c>
      <c r="O6542" s="0" t="n">
        <v>90.789</v>
      </c>
      <c r="P6542" s="0" t="n">
        <v>5.428635</v>
      </c>
      <c r="Q6542" s="0" t="s">
        <v>291</v>
      </c>
    </row>
    <row r="6543" customFormat="false" ht="15" hidden="false" customHeight="false" outlineLevel="0" collapsed="false">
      <c r="A6543" s="0" t="s">
        <v>3962</v>
      </c>
      <c r="B6543" s="0" t="s">
        <v>291</v>
      </c>
      <c r="C6543" s="0" t="s">
        <v>325</v>
      </c>
      <c r="D6543" s="0" t="n">
        <v>20180809</v>
      </c>
      <c r="E6543" s="0" t="s">
        <v>4092</v>
      </c>
      <c r="F6543" s="0" t="s">
        <v>575</v>
      </c>
      <c r="G6543" s="0" t="n">
        <v>91.03</v>
      </c>
      <c r="H6543" s="0" t="n">
        <v>5.410993</v>
      </c>
      <c r="J6543" s="224" t="n">
        <f aca="false">ROUND(D6543/10000,0)</f>
        <v>2018</v>
      </c>
      <c r="K6543" s="224" t="n">
        <f aca="false">ROUND((D6543-J6543*10000)/100,0)</f>
        <v>8</v>
      </c>
      <c r="L6543" s="224" t="n">
        <f aca="false">D6543-J6543*10000-K6543*100</f>
        <v>9</v>
      </c>
      <c r="M6543" s="325" t="n">
        <f aca="false">DATE(J6543,K6543,L6543)</f>
        <v>43321</v>
      </c>
      <c r="N6543" s="222" t="n">
        <f aca="false">M6543+E6543</f>
        <v>43321.6649189815</v>
      </c>
      <c r="O6543" s="0" t="n">
        <v>91.03</v>
      </c>
      <c r="P6543" s="0" t="n">
        <v>5.410993</v>
      </c>
      <c r="Q6543" s="0" t="s">
        <v>291</v>
      </c>
    </row>
    <row r="6544" customFormat="false" ht="15" hidden="false" customHeight="false" outlineLevel="0" collapsed="false">
      <c r="A6544" s="0" t="s">
        <v>3962</v>
      </c>
      <c r="B6544" s="0" t="s">
        <v>291</v>
      </c>
      <c r="C6544" s="0" t="s">
        <v>325</v>
      </c>
      <c r="D6544" s="0" t="n">
        <v>20180809</v>
      </c>
      <c r="E6544" s="0" t="s">
        <v>4093</v>
      </c>
      <c r="F6544" s="0" t="s">
        <v>575</v>
      </c>
      <c r="G6544" s="0" t="n">
        <v>90.915</v>
      </c>
      <c r="H6544" s="0" t="n">
        <v>5.419402</v>
      </c>
      <c r="J6544" s="224" t="n">
        <f aca="false">ROUND(D6544/10000,0)</f>
        <v>2018</v>
      </c>
      <c r="K6544" s="224" t="n">
        <f aca="false">ROUND((D6544-J6544*10000)/100,0)</f>
        <v>8</v>
      </c>
      <c r="L6544" s="224" t="n">
        <f aca="false">D6544-J6544*10000-K6544*100</f>
        <v>9</v>
      </c>
      <c r="M6544" s="325" t="n">
        <f aca="false">DATE(J6544,K6544,L6544)</f>
        <v>43321</v>
      </c>
      <c r="N6544" s="222" t="n">
        <f aca="false">M6544+E6544</f>
        <v>43321.6702430556</v>
      </c>
      <c r="O6544" s="0" t="n">
        <v>90.915</v>
      </c>
      <c r="P6544" s="0" t="n">
        <v>5.419402</v>
      </c>
      <c r="Q6544" s="0" t="s">
        <v>291</v>
      </c>
    </row>
    <row r="6545" customFormat="false" ht="15" hidden="false" customHeight="false" outlineLevel="0" collapsed="false">
      <c r="A6545" s="0" t="s">
        <v>3962</v>
      </c>
      <c r="B6545" s="0" t="s">
        <v>291</v>
      </c>
      <c r="C6545" s="0" t="s">
        <v>325</v>
      </c>
      <c r="D6545" s="0" t="n">
        <v>20180809</v>
      </c>
      <c r="E6545" s="0" t="s">
        <v>4094</v>
      </c>
      <c r="F6545" s="0" t="n">
        <v>125000</v>
      </c>
      <c r="G6545" s="0" t="n">
        <v>90.8454</v>
      </c>
      <c r="H6545" s="0" t="n">
        <v>5.4245</v>
      </c>
      <c r="J6545" s="224" t="n">
        <f aca="false">ROUND(D6545/10000,0)</f>
        <v>2018</v>
      </c>
      <c r="K6545" s="224" t="n">
        <f aca="false">ROUND((D6545-J6545*10000)/100,0)</f>
        <v>8</v>
      </c>
      <c r="L6545" s="224" t="n">
        <f aca="false">D6545-J6545*10000-K6545*100</f>
        <v>9</v>
      </c>
      <c r="M6545" s="325" t="n">
        <f aca="false">DATE(J6545,K6545,L6545)</f>
        <v>43321</v>
      </c>
      <c r="N6545" s="222" t="n">
        <f aca="false">M6545+E6545</f>
        <v>43321.6707175926</v>
      </c>
      <c r="O6545" s="0" t="n">
        <v>90.8454</v>
      </c>
      <c r="P6545" s="0" t="n">
        <v>5.4245</v>
      </c>
      <c r="Q6545" s="0" t="s">
        <v>291</v>
      </c>
    </row>
    <row r="6546" customFormat="false" ht="15" hidden="false" customHeight="false" outlineLevel="0" collapsed="false">
      <c r="A6546" s="0" t="s">
        <v>3962</v>
      </c>
      <c r="B6546" s="0" t="s">
        <v>291</v>
      </c>
      <c r="C6546" s="0" t="s">
        <v>325</v>
      </c>
      <c r="D6546" s="0" t="n">
        <v>20180809</v>
      </c>
      <c r="E6546" s="0" t="s">
        <v>1212</v>
      </c>
      <c r="F6546" s="0" t="n">
        <v>50000</v>
      </c>
      <c r="G6546" s="0" t="n">
        <v>92.899</v>
      </c>
      <c r="H6546" s="0" t="n">
        <v>5.276493</v>
      </c>
      <c r="J6546" s="224" t="n">
        <f aca="false">ROUND(D6546/10000,0)</f>
        <v>2018</v>
      </c>
      <c r="K6546" s="224" t="n">
        <f aca="false">ROUND((D6546-J6546*10000)/100,0)</f>
        <v>8</v>
      </c>
      <c r="L6546" s="224" t="n">
        <f aca="false">D6546-J6546*10000-K6546*100</f>
        <v>9</v>
      </c>
      <c r="M6546" s="325" t="n">
        <f aca="false">DATE(J6546,K6546,L6546)</f>
        <v>43321</v>
      </c>
      <c r="N6546" s="222" t="n">
        <f aca="false">M6546+E6546</f>
        <v>43321.6708333333</v>
      </c>
      <c r="O6546" s="0" t="n">
        <v>92.899</v>
      </c>
      <c r="P6546" s="0" t="n">
        <v>5.276493</v>
      </c>
      <c r="Q6546" s="0" t="s">
        <v>291</v>
      </c>
    </row>
    <row r="6547" customFormat="false" ht="15" hidden="false" customHeight="false" outlineLevel="0" collapsed="false">
      <c r="A6547" s="0" t="s">
        <v>3962</v>
      </c>
      <c r="B6547" s="0" t="s">
        <v>291</v>
      </c>
      <c r="C6547" s="0" t="s">
        <v>325</v>
      </c>
      <c r="D6547" s="0" t="n">
        <v>20180809</v>
      </c>
      <c r="E6547" s="0" t="s">
        <v>1212</v>
      </c>
      <c r="F6547" s="0" t="n">
        <v>25000</v>
      </c>
      <c r="G6547" s="0" t="n">
        <v>92.899</v>
      </c>
      <c r="H6547" s="0" t="n">
        <v>5.276493</v>
      </c>
      <c r="J6547" s="224" t="n">
        <f aca="false">ROUND(D6547/10000,0)</f>
        <v>2018</v>
      </c>
      <c r="K6547" s="224" t="n">
        <f aca="false">ROUND((D6547-J6547*10000)/100,0)</f>
        <v>8</v>
      </c>
      <c r="L6547" s="224" t="n">
        <f aca="false">D6547-J6547*10000-K6547*100</f>
        <v>9</v>
      </c>
      <c r="M6547" s="325" t="n">
        <f aca="false">DATE(J6547,K6547,L6547)</f>
        <v>43321</v>
      </c>
      <c r="N6547" s="222" t="n">
        <f aca="false">M6547+E6547</f>
        <v>43321.6708333333</v>
      </c>
      <c r="O6547" s="0" t="n">
        <v>92.899</v>
      </c>
      <c r="P6547" s="0" t="n">
        <v>5.276493</v>
      </c>
      <c r="Q6547" s="0" t="s">
        <v>291</v>
      </c>
    </row>
    <row r="6548" customFormat="false" ht="15" hidden="false" customHeight="false" outlineLevel="0" collapsed="false">
      <c r="A6548" s="0" t="s">
        <v>3962</v>
      </c>
      <c r="B6548" s="0" t="s">
        <v>291</v>
      </c>
      <c r="C6548" s="0" t="s">
        <v>325</v>
      </c>
      <c r="D6548" s="0" t="n">
        <v>20180809</v>
      </c>
      <c r="E6548" s="0" t="s">
        <v>1212</v>
      </c>
      <c r="F6548" s="0" t="n">
        <v>50000</v>
      </c>
      <c r="G6548" s="0" t="n">
        <v>92.899</v>
      </c>
      <c r="H6548" s="0" t="n">
        <v>5.276493</v>
      </c>
      <c r="J6548" s="224" t="n">
        <f aca="false">ROUND(D6548/10000,0)</f>
        <v>2018</v>
      </c>
      <c r="K6548" s="224" t="n">
        <f aca="false">ROUND((D6548-J6548*10000)/100,0)</f>
        <v>8</v>
      </c>
      <c r="L6548" s="224" t="n">
        <f aca="false">D6548-J6548*10000-K6548*100</f>
        <v>9</v>
      </c>
      <c r="M6548" s="325" t="n">
        <f aca="false">DATE(J6548,K6548,L6548)</f>
        <v>43321</v>
      </c>
      <c r="N6548" s="222" t="n">
        <f aca="false">M6548+E6548</f>
        <v>43321.6708333333</v>
      </c>
      <c r="O6548" s="0" t="n">
        <v>92.899</v>
      </c>
      <c r="P6548" s="0" t="n">
        <v>5.276493</v>
      </c>
      <c r="Q6548" s="0" t="s">
        <v>291</v>
      </c>
    </row>
    <row r="6549" customFormat="false" ht="15" hidden="false" customHeight="false" outlineLevel="0" collapsed="false">
      <c r="A6549" s="0" t="s">
        <v>3962</v>
      </c>
      <c r="B6549" s="0" t="s">
        <v>291</v>
      </c>
      <c r="C6549" s="0" t="s">
        <v>325</v>
      </c>
      <c r="D6549" s="0" t="n">
        <v>20180809</v>
      </c>
      <c r="E6549" s="0" t="s">
        <v>4095</v>
      </c>
      <c r="F6549" s="0" t="s">
        <v>575</v>
      </c>
      <c r="G6549" s="0" t="n">
        <v>90.852</v>
      </c>
      <c r="H6549" s="0" t="n">
        <v>5.424016</v>
      </c>
      <c r="J6549" s="224" t="n">
        <f aca="false">ROUND(D6549/10000,0)</f>
        <v>2018</v>
      </c>
      <c r="K6549" s="224" t="n">
        <f aca="false">ROUND((D6549-J6549*10000)/100,0)</f>
        <v>8</v>
      </c>
      <c r="L6549" s="224" t="n">
        <f aca="false">D6549-J6549*10000-K6549*100</f>
        <v>9</v>
      </c>
      <c r="M6549" s="325" t="n">
        <f aca="false">DATE(J6549,K6549,L6549)</f>
        <v>43321</v>
      </c>
      <c r="N6549" s="222" t="n">
        <f aca="false">M6549+E6549</f>
        <v>43321.6714930556</v>
      </c>
      <c r="O6549" s="0" t="n">
        <v>90.852</v>
      </c>
      <c r="P6549" s="0" t="n">
        <v>5.424016</v>
      </c>
      <c r="Q6549" s="0" t="s">
        <v>291</v>
      </c>
    </row>
    <row r="6550" customFormat="false" ht="15" hidden="false" customHeight="false" outlineLevel="0" collapsed="false">
      <c r="A6550" s="0" t="s">
        <v>3962</v>
      </c>
      <c r="B6550" s="0" t="s">
        <v>291</v>
      </c>
      <c r="C6550" s="0" t="s">
        <v>325</v>
      </c>
      <c r="D6550" s="0" t="n">
        <v>20180809</v>
      </c>
      <c r="E6550" s="0" t="s">
        <v>4096</v>
      </c>
      <c r="F6550" s="0" t="s">
        <v>575</v>
      </c>
      <c r="G6550" s="0" t="n">
        <v>91.098</v>
      </c>
      <c r="H6550" s="0" t="n">
        <v>5.406027</v>
      </c>
      <c r="J6550" s="224" t="n">
        <f aca="false">ROUND(D6550/10000,0)</f>
        <v>2018</v>
      </c>
      <c r="K6550" s="224" t="n">
        <f aca="false">ROUND((D6550-J6550*10000)/100,0)</f>
        <v>8</v>
      </c>
      <c r="L6550" s="224" t="n">
        <f aca="false">D6550-J6550*10000-K6550*100</f>
        <v>9</v>
      </c>
      <c r="M6550" s="325" t="n">
        <f aca="false">DATE(J6550,K6550,L6550)</f>
        <v>43321</v>
      </c>
      <c r="N6550" s="222" t="n">
        <f aca="false">M6550+E6550</f>
        <v>43321.6823611111</v>
      </c>
      <c r="O6550" s="0" t="n">
        <v>91.098</v>
      </c>
      <c r="P6550" s="0" t="n">
        <v>5.406027</v>
      </c>
      <c r="Q6550" s="0" t="s">
        <v>291</v>
      </c>
    </row>
    <row r="6551" customFormat="false" ht="15" hidden="false" customHeight="false" outlineLevel="0" collapsed="false">
      <c r="A6551" s="0" t="s">
        <v>3962</v>
      </c>
      <c r="B6551" s="0" t="s">
        <v>291</v>
      </c>
      <c r="C6551" s="0" t="s">
        <v>325</v>
      </c>
      <c r="D6551" s="0" t="n">
        <v>20180810</v>
      </c>
      <c r="E6551" s="0" t="s">
        <v>3708</v>
      </c>
      <c r="F6551" s="0" t="n">
        <v>1000000</v>
      </c>
      <c r="G6551" s="0" t="n">
        <v>91.044</v>
      </c>
      <c r="H6551" s="0" t="n">
        <v>5.410003</v>
      </c>
      <c r="J6551" s="224" t="n">
        <f aca="false">ROUND(D6551/10000,0)</f>
        <v>2018</v>
      </c>
      <c r="K6551" s="224" t="n">
        <f aca="false">ROUND((D6551-J6551*10000)/100,0)</f>
        <v>8</v>
      </c>
      <c r="L6551" s="224" t="n">
        <f aca="false">D6551-J6551*10000-K6551*100</f>
        <v>10</v>
      </c>
      <c r="M6551" s="325" t="n">
        <f aca="false">DATE(J6551,K6551,L6551)</f>
        <v>43322</v>
      </c>
      <c r="N6551" s="222" t="n">
        <f aca="false">M6551+E6551</f>
        <v>43322.4578356482</v>
      </c>
      <c r="O6551" s="0" t="n">
        <v>91.044</v>
      </c>
      <c r="P6551" s="0" t="n">
        <v>5.410003</v>
      </c>
      <c r="Q6551" s="0" t="s">
        <v>291</v>
      </c>
    </row>
    <row r="6552" customFormat="false" ht="15" hidden="false" customHeight="false" outlineLevel="0" collapsed="false">
      <c r="A6552" s="0" t="s">
        <v>3962</v>
      </c>
      <c r="B6552" s="0" t="s">
        <v>291</v>
      </c>
      <c r="C6552" s="0" t="s">
        <v>325</v>
      </c>
      <c r="D6552" s="0" t="n">
        <v>20180810</v>
      </c>
      <c r="E6552" s="0" t="s">
        <v>4097</v>
      </c>
      <c r="F6552" s="0" t="n">
        <v>10000</v>
      </c>
      <c r="G6552" s="0" t="n">
        <v>90.306</v>
      </c>
      <c r="H6552" s="0" t="n">
        <v>5.464238</v>
      </c>
      <c r="J6552" s="224" t="n">
        <f aca="false">ROUND(D6552/10000,0)</f>
        <v>2018</v>
      </c>
      <c r="K6552" s="224" t="n">
        <f aca="false">ROUND((D6552-J6552*10000)/100,0)</f>
        <v>8</v>
      </c>
      <c r="L6552" s="224" t="n">
        <f aca="false">D6552-J6552*10000-K6552*100</f>
        <v>10</v>
      </c>
      <c r="M6552" s="325" t="n">
        <f aca="false">DATE(J6552,K6552,L6552)</f>
        <v>43322</v>
      </c>
      <c r="N6552" s="222" t="n">
        <f aca="false">M6552+E6552</f>
        <v>43322.5561689815</v>
      </c>
      <c r="O6552" s="0" t="n">
        <v>90.306</v>
      </c>
      <c r="P6552" s="0" t="n">
        <v>5.464238</v>
      </c>
      <c r="Q6552" s="0" t="s">
        <v>291</v>
      </c>
    </row>
    <row r="6553" customFormat="false" ht="15" hidden="false" customHeight="false" outlineLevel="0" collapsed="false">
      <c r="A6553" s="0" t="s">
        <v>3962</v>
      </c>
      <c r="B6553" s="0" t="s">
        <v>291</v>
      </c>
      <c r="C6553" s="0" t="s">
        <v>325</v>
      </c>
      <c r="D6553" s="0" t="n">
        <v>20180813</v>
      </c>
      <c r="E6553" s="0" t="s">
        <v>4098</v>
      </c>
      <c r="F6553" s="0" t="n">
        <v>3000000</v>
      </c>
      <c r="G6553" s="0" t="n">
        <v>91</v>
      </c>
      <c r="H6553" s="0" t="n">
        <v>5.413252</v>
      </c>
      <c r="J6553" s="224" t="n">
        <f aca="false">ROUND(D6553/10000,0)</f>
        <v>2018</v>
      </c>
      <c r="K6553" s="224" t="n">
        <f aca="false">ROUND((D6553-J6553*10000)/100,0)</f>
        <v>8</v>
      </c>
      <c r="L6553" s="224" t="n">
        <f aca="false">D6553-J6553*10000-K6553*100</f>
        <v>13</v>
      </c>
      <c r="M6553" s="325" t="n">
        <f aca="false">DATE(J6553,K6553,L6553)</f>
        <v>43325</v>
      </c>
      <c r="N6553" s="222" t="n">
        <f aca="false">M6553+E6553</f>
        <v>43325.7081365741</v>
      </c>
      <c r="O6553" s="0" t="n">
        <v>91</v>
      </c>
      <c r="P6553" s="0" t="n">
        <v>5.413252</v>
      </c>
      <c r="Q6553" s="0" t="s">
        <v>291</v>
      </c>
    </row>
    <row r="6554" customFormat="false" ht="15" hidden="false" customHeight="false" outlineLevel="0" collapsed="false">
      <c r="A6554" s="0" t="s">
        <v>3962</v>
      </c>
      <c r="B6554" s="0" t="s">
        <v>291</v>
      </c>
      <c r="C6554" s="0" t="s">
        <v>325</v>
      </c>
      <c r="D6554" s="0" t="n">
        <v>20180814</v>
      </c>
      <c r="E6554" s="0" t="s">
        <v>4099</v>
      </c>
      <c r="F6554" s="0" t="s">
        <v>575</v>
      </c>
      <c r="G6554" s="0" t="n">
        <v>90.84</v>
      </c>
      <c r="H6554" s="0" t="n">
        <v>5.424998</v>
      </c>
      <c r="J6554" s="224" t="n">
        <f aca="false">ROUND(D6554/10000,0)</f>
        <v>2018</v>
      </c>
      <c r="K6554" s="224" t="n">
        <f aca="false">ROUND((D6554-J6554*10000)/100,0)</f>
        <v>8</v>
      </c>
      <c r="L6554" s="224" t="n">
        <f aca="false">D6554-J6554*10000-K6554*100</f>
        <v>14</v>
      </c>
      <c r="M6554" s="325" t="n">
        <f aca="false">DATE(J6554,K6554,L6554)</f>
        <v>43326</v>
      </c>
      <c r="N6554" s="222" t="n">
        <f aca="false">M6554+E6554</f>
        <v>43326.4732175926</v>
      </c>
      <c r="O6554" s="0" t="n">
        <v>90.84</v>
      </c>
      <c r="P6554" s="0" t="n">
        <v>5.424998</v>
      </c>
      <c r="Q6554" s="0" t="s">
        <v>291</v>
      </c>
    </row>
    <row r="6555" customFormat="false" ht="15" hidden="false" customHeight="false" outlineLevel="0" collapsed="false">
      <c r="A6555" s="0" t="s">
        <v>3962</v>
      </c>
      <c r="B6555" s="0" t="s">
        <v>291</v>
      </c>
      <c r="C6555" s="0" t="s">
        <v>325</v>
      </c>
      <c r="D6555" s="0" t="n">
        <v>20180814</v>
      </c>
      <c r="E6555" s="0" t="s">
        <v>4100</v>
      </c>
      <c r="F6555" s="0" t="n">
        <v>540000</v>
      </c>
      <c r="G6555" s="0" t="n">
        <v>91.113</v>
      </c>
      <c r="H6555" s="0" t="n">
        <v>5.405033</v>
      </c>
      <c r="J6555" s="224" t="n">
        <f aca="false">ROUND(D6555/10000,0)</f>
        <v>2018</v>
      </c>
      <c r="K6555" s="224" t="n">
        <f aca="false">ROUND((D6555-J6555*10000)/100,0)</f>
        <v>8</v>
      </c>
      <c r="L6555" s="224" t="n">
        <f aca="false">D6555-J6555*10000-K6555*100</f>
        <v>14</v>
      </c>
      <c r="M6555" s="325" t="n">
        <f aca="false">DATE(J6555,K6555,L6555)</f>
        <v>43326</v>
      </c>
      <c r="N6555" s="222" t="n">
        <f aca="false">M6555+E6555</f>
        <v>43326.4860300926</v>
      </c>
      <c r="O6555" s="0" t="n">
        <v>91.113</v>
      </c>
      <c r="P6555" s="0" t="n">
        <v>5.405033</v>
      </c>
      <c r="Q6555" s="0" t="s">
        <v>291</v>
      </c>
    </row>
    <row r="6556" customFormat="false" ht="15" hidden="false" customHeight="false" outlineLevel="0" collapsed="false">
      <c r="A6556" s="0" t="s">
        <v>3962</v>
      </c>
      <c r="B6556" s="0" t="s">
        <v>291</v>
      </c>
      <c r="C6556" s="0" t="s">
        <v>325</v>
      </c>
      <c r="D6556" s="0" t="n">
        <v>20180814</v>
      </c>
      <c r="E6556" s="0" t="s">
        <v>4100</v>
      </c>
      <c r="F6556" s="0" t="n">
        <v>540000</v>
      </c>
      <c r="G6556" s="0" t="n">
        <v>91.076556</v>
      </c>
      <c r="H6556" s="0" t="n">
        <v>5.407693</v>
      </c>
      <c r="J6556" s="224" t="n">
        <f aca="false">ROUND(D6556/10000,0)</f>
        <v>2018</v>
      </c>
      <c r="K6556" s="224" t="n">
        <f aca="false">ROUND((D6556-J6556*10000)/100,0)</f>
        <v>8</v>
      </c>
      <c r="L6556" s="224" t="n">
        <f aca="false">D6556-J6556*10000-K6556*100</f>
        <v>14</v>
      </c>
      <c r="M6556" s="325" t="n">
        <f aca="false">DATE(J6556,K6556,L6556)</f>
        <v>43326</v>
      </c>
      <c r="N6556" s="222" t="n">
        <f aca="false">M6556+E6556</f>
        <v>43326.4860300926</v>
      </c>
      <c r="O6556" s="0" t="n">
        <v>91.076556</v>
      </c>
      <c r="P6556" s="0" t="n">
        <v>5.407693</v>
      </c>
      <c r="Q6556" s="0" t="s">
        <v>291</v>
      </c>
    </row>
    <row r="6557" customFormat="false" ht="15" hidden="false" customHeight="false" outlineLevel="0" collapsed="false">
      <c r="A6557" s="0" t="s">
        <v>3962</v>
      </c>
      <c r="B6557" s="0" t="s">
        <v>291</v>
      </c>
      <c r="C6557" s="0" t="s">
        <v>325</v>
      </c>
      <c r="D6557" s="0" t="n">
        <v>20180814</v>
      </c>
      <c r="E6557" s="0" t="s">
        <v>4101</v>
      </c>
      <c r="F6557" s="0" t="n">
        <v>10000</v>
      </c>
      <c r="G6557" s="0" t="n">
        <v>90.424</v>
      </c>
      <c r="H6557" s="0" t="n">
        <v>5.455594</v>
      </c>
      <c r="J6557" s="224" t="n">
        <f aca="false">ROUND(D6557/10000,0)</f>
        <v>2018</v>
      </c>
      <c r="K6557" s="224" t="n">
        <f aca="false">ROUND((D6557-J6557*10000)/100,0)</f>
        <v>8</v>
      </c>
      <c r="L6557" s="224" t="n">
        <f aca="false">D6557-J6557*10000-K6557*100</f>
        <v>14</v>
      </c>
      <c r="M6557" s="325" t="n">
        <f aca="false">DATE(J6557,K6557,L6557)</f>
        <v>43326</v>
      </c>
      <c r="N6557" s="222" t="n">
        <f aca="false">M6557+E6557</f>
        <v>43326.5363194444</v>
      </c>
      <c r="O6557" s="0" t="n">
        <v>90.424</v>
      </c>
      <c r="P6557" s="0" t="n">
        <v>5.455594</v>
      </c>
      <c r="Q6557" s="0" t="s">
        <v>291</v>
      </c>
    </row>
    <row r="6558" customFormat="false" ht="15" hidden="false" customHeight="false" outlineLevel="0" collapsed="false">
      <c r="A6558" s="0" t="s">
        <v>3962</v>
      </c>
      <c r="B6558" s="0" t="s">
        <v>291</v>
      </c>
      <c r="C6558" s="0" t="s">
        <v>325</v>
      </c>
      <c r="D6558" s="0" t="n">
        <v>20180815</v>
      </c>
      <c r="E6558" s="0" t="s">
        <v>4102</v>
      </c>
      <c r="F6558" s="0" t="n">
        <v>65000</v>
      </c>
      <c r="G6558" s="0" t="n">
        <v>91.579</v>
      </c>
      <c r="H6558" s="0" t="n">
        <v>5.37119</v>
      </c>
      <c r="J6558" s="224" t="n">
        <f aca="false">ROUND(D6558/10000,0)</f>
        <v>2018</v>
      </c>
      <c r="K6558" s="224" t="n">
        <f aca="false">ROUND((D6558-J6558*10000)/100,0)</f>
        <v>8</v>
      </c>
      <c r="L6558" s="224" t="n">
        <f aca="false">D6558-J6558*10000-K6558*100</f>
        <v>15</v>
      </c>
      <c r="M6558" s="325" t="n">
        <f aca="false">DATE(J6558,K6558,L6558)</f>
        <v>43327</v>
      </c>
      <c r="N6558" s="222" t="n">
        <f aca="false">M6558+E6558</f>
        <v>43327.6250231481</v>
      </c>
      <c r="O6558" s="0" t="n">
        <v>91.579</v>
      </c>
      <c r="P6558" s="0" t="n">
        <v>5.37119</v>
      </c>
      <c r="Q6558" s="0" t="s">
        <v>291</v>
      </c>
    </row>
    <row r="6559" customFormat="false" ht="15" hidden="false" customHeight="false" outlineLevel="0" collapsed="false">
      <c r="A6559" s="0" t="s">
        <v>3962</v>
      </c>
      <c r="B6559" s="0" t="s">
        <v>291</v>
      </c>
      <c r="C6559" s="0" t="s">
        <v>325</v>
      </c>
      <c r="D6559" s="0" t="n">
        <v>20180816</v>
      </c>
      <c r="E6559" s="0" t="s">
        <v>4103</v>
      </c>
      <c r="F6559" s="0" t="n">
        <v>50000</v>
      </c>
      <c r="G6559" s="0" t="n">
        <v>92.195312</v>
      </c>
      <c r="H6559" s="0" t="n">
        <v>5.32687</v>
      </c>
      <c r="J6559" s="224" t="n">
        <f aca="false">ROUND(D6559/10000,0)</f>
        <v>2018</v>
      </c>
      <c r="K6559" s="224" t="n">
        <f aca="false">ROUND((D6559-J6559*10000)/100,0)</f>
        <v>8</v>
      </c>
      <c r="L6559" s="224" t="n">
        <f aca="false">D6559-J6559*10000-K6559*100</f>
        <v>16</v>
      </c>
      <c r="M6559" s="325" t="n">
        <f aca="false">DATE(J6559,K6559,L6559)</f>
        <v>43328</v>
      </c>
      <c r="N6559" s="222" t="n">
        <f aca="false">M6559+E6559</f>
        <v>43328.4269907407</v>
      </c>
      <c r="O6559" s="0" t="n">
        <v>92.195312</v>
      </c>
      <c r="P6559" s="0" t="n">
        <v>5.32687</v>
      </c>
      <c r="Q6559" s="0" t="s">
        <v>291</v>
      </c>
    </row>
    <row r="6560" customFormat="false" ht="15" hidden="false" customHeight="false" outlineLevel="0" collapsed="false">
      <c r="A6560" s="0" t="s">
        <v>3962</v>
      </c>
      <c r="B6560" s="0" t="s">
        <v>291</v>
      </c>
      <c r="C6560" s="0" t="s">
        <v>325</v>
      </c>
      <c r="D6560" s="0" t="n">
        <v>20180816</v>
      </c>
      <c r="E6560" s="0" t="s">
        <v>4104</v>
      </c>
      <c r="F6560" s="0" t="n">
        <v>10000</v>
      </c>
      <c r="G6560" s="0" t="n">
        <v>92.403</v>
      </c>
      <c r="H6560" s="0" t="n">
        <v>5.312001</v>
      </c>
      <c r="J6560" s="224" t="n">
        <f aca="false">ROUND(D6560/10000,0)</f>
        <v>2018</v>
      </c>
      <c r="K6560" s="224" t="n">
        <f aca="false">ROUND((D6560-J6560*10000)/100,0)</f>
        <v>8</v>
      </c>
      <c r="L6560" s="224" t="n">
        <f aca="false">D6560-J6560*10000-K6560*100</f>
        <v>16</v>
      </c>
      <c r="M6560" s="325" t="n">
        <f aca="false">DATE(J6560,K6560,L6560)</f>
        <v>43328</v>
      </c>
      <c r="N6560" s="222" t="n">
        <f aca="false">M6560+E6560</f>
        <v>43328.5444328704</v>
      </c>
      <c r="O6560" s="0" t="n">
        <v>92.403</v>
      </c>
      <c r="P6560" s="0" t="n">
        <v>5.312001</v>
      </c>
      <c r="Q6560" s="0" t="s">
        <v>291</v>
      </c>
    </row>
    <row r="6561" customFormat="false" ht="15" hidden="false" customHeight="false" outlineLevel="0" collapsed="false">
      <c r="A6561" s="0" t="s">
        <v>3962</v>
      </c>
      <c r="B6561" s="0" t="s">
        <v>291</v>
      </c>
      <c r="C6561" s="0" t="s">
        <v>325</v>
      </c>
      <c r="D6561" s="0" t="n">
        <v>20180816</v>
      </c>
      <c r="E6561" s="0" t="s">
        <v>4104</v>
      </c>
      <c r="F6561" s="0" t="n">
        <v>10000</v>
      </c>
      <c r="G6561" s="0" t="n">
        <v>94.203</v>
      </c>
      <c r="H6561" s="0" t="n">
        <v>5.185171</v>
      </c>
      <c r="J6561" s="224" t="n">
        <f aca="false">ROUND(D6561/10000,0)</f>
        <v>2018</v>
      </c>
      <c r="K6561" s="224" t="n">
        <f aca="false">ROUND((D6561-J6561*10000)/100,0)</f>
        <v>8</v>
      </c>
      <c r="L6561" s="224" t="n">
        <f aca="false">D6561-J6561*10000-K6561*100</f>
        <v>16</v>
      </c>
      <c r="M6561" s="325" t="n">
        <f aca="false">DATE(J6561,K6561,L6561)</f>
        <v>43328</v>
      </c>
      <c r="N6561" s="222" t="n">
        <f aca="false">M6561+E6561</f>
        <v>43328.5444328704</v>
      </c>
      <c r="O6561" s="0" t="n">
        <v>94.203</v>
      </c>
      <c r="P6561" s="0" t="n">
        <v>5.185171</v>
      </c>
      <c r="Q6561" s="0" t="s">
        <v>291</v>
      </c>
    </row>
    <row r="6562" customFormat="false" ht="15" hidden="false" customHeight="false" outlineLevel="0" collapsed="false">
      <c r="A6562" s="0" t="s">
        <v>3962</v>
      </c>
      <c r="B6562" s="0" t="s">
        <v>291</v>
      </c>
      <c r="C6562" s="0" t="s">
        <v>325</v>
      </c>
      <c r="D6562" s="0" t="n">
        <v>20180816</v>
      </c>
      <c r="E6562" s="0" t="s">
        <v>4104</v>
      </c>
      <c r="F6562" s="0" t="n">
        <v>10000</v>
      </c>
      <c r="G6562" s="0" t="n">
        <v>92.403</v>
      </c>
      <c r="H6562" s="0" t="n">
        <v>5.312001</v>
      </c>
      <c r="J6562" s="224" t="n">
        <f aca="false">ROUND(D6562/10000,0)</f>
        <v>2018</v>
      </c>
      <c r="K6562" s="224" t="n">
        <f aca="false">ROUND((D6562-J6562*10000)/100,0)</f>
        <v>8</v>
      </c>
      <c r="L6562" s="224" t="n">
        <f aca="false">D6562-J6562*10000-K6562*100</f>
        <v>16</v>
      </c>
      <c r="M6562" s="325" t="n">
        <f aca="false">DATE(J6562,K6562,L6562)</f>
        <v>43328</v>
      </c>
      <c r="N6562" s="222" t="n">
        <f aca="false">M6562+E6562</f>
        <v>43328.5444328704</v>
      </c>
      <c r="O6562" s="0" t="n">
        <v>92.403</v>
      </c>
      <c r="P6562" s="0" t="n">
        <v>5.312001</v>
      </c>
      <c r="Q6562" s="0" t="s">
        <v>291</v>
      </c>
    </row>
    <row r="6563" customFormat="false" ht="15" hidden="false" customHeight="false" outlineLevel="0" collapsed="false">
      <c r="A6563" s="0" t="s">
        <v>3962</v>
      </c>
      <c r="B6563" s="0" t="s">
        <v>291</v>
      </c>
      <c r="C6563" s="0" t="s">
        <v>325</v>
      </c>
      <c r="D6563" s="0" t="n">
        <v>20180816</v>
      </c>
      <c r="E6563" s="0" t="s">
        <v>4105</v>
      </c>
      <c r="F6563" s="0" t="n">
        <v>20000</v>
      </c>
      <c r="G6563" s="0" t="n">
        <v>91.845</v>
      </c>
      <c r="H6563" s="0" t="n">
        <v>5.352063</v>
      </c>
      <c r="J6563" s="224" t="n">
        <f aca="false">ROUND(D6563/10000,0)</f>
        <v>2018</v>
      </c>
      <c r="K6563" s="224" t="n">
        <f aca="false">ROUND((D6563-J6563*10000)/100,0)</f>
        <v>8</v>
      </c>
      <c r="L6563" s="224" t="n">
        <f aca="false">D6563-J6563*10000-K6563*100</f>
        <v>16</v>
      </c>
      <c r="M6563" s="325" t="n">
        <f aca="false">DATE(J6563,K6563,L6563)</f>
        <v>43328</v>
      </c>
      <c r="N6563" s="222" t="n">
        <f aca="false">M6563+E6563</f>
        <v>43328.5692013889</v>
      </c>
      <c r="O6563" s="0" t="n">
        <v>91.845</v>
      </c>
      <c r="P6563" s="0" t="n">
        <v>5.352063</v>
      </c>
      <c r="Q6563" s="0" t="s">
        <v>291</v>
      </c>
    </row>
    <row r="6564" customFormat="false" ht="15" hidden="false" customHeight="false" outlineLevel="0" collapsed="false">
      <c r="A6564" s="0" t="s">
        <v>3962</v>
      </c>
      <c r="B6564" s="0" t="s">
        <v>291</v>
      </c>
      <c r="C6564" s="0" t="s">
        <v>325</v>
      </c>
      <c r="D6564" s="0" t="n">
        <v>20180816</v>
      </c>
      <c r="E6564" s="0" t="s">
        <v>3384</v>
      </c>
      <c r="F6564" s="0" t="n">
        <v>80000</v>
      </c>
      <c r="G6564" s="0" t="n">
        <v>91.79</v>
      </c>
      <c r="H6564" s="0" t="n">
        <v>5.356031</v>
      </c>
      <c r="J6564" s="224" t="n">
        <f aca="false">ROUND(D6564/10000,0)</f>
        <v>2018</v>
      </c>
      <c r="K6564" s="224" t="n">
        <f aca="false">ROUND((D6564-J6564*10000)/100,0)</f>
        <v>8</v>
      </c>
      <c r="L6564" s="224" t="n">
        <f aca="false">D6564-J6564*10000-K6564*100</f>
        <v>16</v>
      </c>
      <c r="M6564" s="325" t="n">
        <f aca="false">DATE(J6564,K6564,L6564)</f>
        <v>43328</v>
      </c>
      <c r="N6564" s="222" t="n">
        <f aca="false">M6564+E6564</f>
        <v>43328.680625</v>
      </c>
      <c r="O6564" s="0" t="n">
        <v>91.79</v>
      </c>
      <c r="P6564" s="0" t="n">
        <v>5.356031</v>
      </c>
      <c r="Q6564" s="0" t="s">
        <v>291</v>
      </c>
    </row>
    <row r="6565" customFormat="false" ht="15" hidden="false" customHeight="false" outlineLevel="0" collapsed="false">
      <c r="A6565" s="0" t="s">
        <v>3962</v>
      </c>
      <c r="B6565" s="0" t="s">
        <v>291</v>
      </c>
      <c r="C6565" s="0" t="s">
        <v>325</v>
      </c>
      <c r="D6565" s="0" t="n">
        <v>20180817</v>
      </c>
      <c r="E6565" s="0" t="s">
        <v>4106</v>
      </c>
      <c r="F6565" s="0" t="n">
        <v>100000</v>
      </c>
      <c r="G6565" s="0" t="n">
        <v>91.45</v>
      </c>
      <c r="H6565" s="0" t="n">
        <v>5.380675</v>
      </c>
      <c r="J6565" s="224" t="n">
        <f aca="false">ROUND(D6565/10000,0)</f>
        <v>2018</v>
      </c>
      <c r="K6565" s="224" t="n">
        <f aca="false">ROUND((D6565-J6565*10000)/100,0)</f>
        <v>8</v>
      </c>
      <c r="L6565" s="224" t="n">
        <f aca="false">D6565-J6565*10000-K6565*100</f>
        <v>17</v>
      </c>
      <c r="M6565" s="325" t="n">
        <f aca="false">DATE(J6565,K6565,L6565)</f>
        <v>43329</v>
      </c>
      <c r="N6565" s="222" t="n">
        <f aca="false">M6565+E6565</f>
        <v>43329.4129282407</v>
      </c>
      <c r="O6565" s="0" t="n">
        <v>91.45</v>
      </c>
      <c r="P6565" s="0" t="n">
        <v>5.380675</v>
      </c>
      <c r="Q6565" s="0" t="s">
        <v>291</v>
      </c>
    </row>
    <row r="6566" customFormat="false" ht="15" hidden="false" customHeight="false" outlineLevel="0" collapsed="false">
      <c r="A6566" s="0" t="s">
        <v>3962</v>
      </c>
      <c r="B6566" s="0" t="s">
        <v>291</v>
      </c>
      <c r="C6566" s="0" t="s">
        <v>325</v>
      </c>
      <c r="D6566" s="0" t="n">
        <v>20180817</v>
      </c>
      <c r="E6566" s="0" t="s">
        <v>4106</v>
      </c>
      <c r="F6566" s="0" t="n">
        <v>100000</v>
      </c>
      <c r="G6566" s="0" t="n">
        <v>91.45</v>
      </c>
      <c r="H6566" s="0" t="n">
        <v>5.380675</v>
      </c>
      <c r="J6566" s="224" t="n">
        <f aca="false">ROUND(D6566/10000,0)</f>
        <v>2018</v>
      </c>
      <c r="K6566" s="224" t="n">
        <f aca="false">ROUND((D6566-J6566*10000)/100,0)</f>
        <v>8</v>
      </c>
      <c r="L6566" s="224" t="n">
        <f aca="false">D6566-J6566*10000-K6566*100</f>
        <v>17</v>
      </c>
      <c r="M6566" s="325" t="n">
        <f aca="false">DATE(J6566,K6566,L6566)</f>
        <v>43329</v>
      </c>
      <c r="N6566" s="222" t="n">
        <f aca="false">M6566+E6566</f>
        <v>43329.4129282407</v>
      </c>
      <c r="O6566" s="0" t="n">
        <v>91.45</v>
      </c>
      <c r="P6566" s="0" t="n">
        <v>5.380675</v>
      </c>
      <c r="Q6566" s="0" t="s">
        <v>291</v>
      </c>
    </row>
    <row r="6567" customFormat="false" ht="15" hidden="false" customHeight="false" outlineLevel="0" collapsed="false">
      <c r="A6567" s="0" t="s">
        <v>3962</v>
      </c>
      <c r="B6567" s="0" t="s">
        <v>291</v>
      </c>
      <c r="C6567" s="0" t="s">
        <v>325</v>
      </c>
      <c r="D6567" s="0" t="n">
        <v>20180817</v>
      </c>
      <c r="E6567" s="0" t="s">
        <v>4107</v>
      </c>
      <c r="F6567" s="0" t="n">
        <v>100000</v>
      </c>
      <c r="G6567" s="0" t="n">
        <v>91.44</v>
      </c>
      <c r="H6567" s="0" t="n">
        <v>5.381401</v>
      </c>
      <c r="J6567" s="224" t="n">
        <f aca="false">ROUND(D6567/10000,0)</f>
        <v>2018</v>
      </c>
      <c r="K6567" s="224" t="n">
        <f aca="false">ROUND((D6567-J6567*10000)/100,0)</f>
        <v>8</v>
      </c>
      <c r="L6567" s="224" t="n">
        <f aca="false">D6567-J6567*10000-K6567*100</f>
        <v>17</v>
      </c>
      <c r="M6567" s="325" t="n">
        <f aca="false">DATE(J6567,K6567,L6567)</f>
        <v>43329</v>
      </c>
      <c r="N6567" s="222" t="n">
        <f aca="false">M6567+E6567</f>
        <v>43329.4130324074</v>
      </c>
      <c r="O6567" s="0" t="n">
        <v>91.44</v>
      </c>
      <c r="P6567" s="0" t="n">
        <v>5.381401</v>
      </c>
      <c r="Q6567" s="0" t="s">
        <v>291</v>
      </c>
    </row>
    <row r="6568" customFormat="false" ht="15" hidden="false" customHeight="false" outlineLevel="0" collapsed="false">
      <c r="A6568" s="0" t="s">
        <v>3962</v>
      </c>
      <c r="B6568" s="0" t="s">
        <v>291</v>
      </c>
      <c r="C6568" s="0" t="s">
        <v>325</v>
      </c>
      <c r="D6568" s="0" t="n">
        <v>20180817</v>
      </c>
      <c r="E6568" s="0" t="s">
        <v>4107</v>
      </c>
      <c r="F6568" s="0" t="n">
        <v>100000</v>
      </c>
      <c r="G6568" s="0" t="n">
        <v>91.44</v>
      </c>
      <c r="H6568" s="0" t="n">
        <v>5.381401</v>
      </c>
      <c r="J6568" s="224" t="n">
        <f aca="false">ROUND(D6568/10000,0)</f>
        <v>2018</v>
      </c>
      <c r="K6568" s="224" t="n">
        <f aca="false">ROUND((D6568-J6568*10000)/100,0)</f>
        <v>8</v>
      </c>
      <c r="L6568" s="224" t="n">
        <f aca="false">D6568-J6568*10000-K6568*100</f>
        <v>17</v>
      </c>
      <c r="M6568" s="325" t="n">
        <f aca="false">DATE(J6568,K6568,L6568)</f>
        <v>43329</v>
      </c>
      <c r="N6568" s="222" t="n">
        <f aca="false">M6568+E6568</f>
        <v>43329.4130324074</v>
      </c>
      <c r="O6568" s="0" t="n">
        <v>91.44</v>
      </c>
      <c r="P6568" s="0" t="n">
        <v>5.381401</v>
      </c>
      <c r="Q6568" s="0" t="s">
        <v>291</v>
      </c>
    </row>
    <row r="6569" customFormat="false" ht="15" hidden="false" customHeight="false" outlineLevel="0" collapsed="false">
      <c r="A6569" s="0" t="s">
        <v>3962</v>
      </c>
      <c r="B6569" s="0" t="s">
        <v>291</v>
      </c>
      <c r="C6569" s="0" t="s">
        <v>325</v>
      </c>
      <c r="D6569" s="0" t="n">
        <v>20180817</v>
      </c>
      <c r="E6569" s="0" t="s">
        <v>4108</v>
      </c>
      <c r="F6569" s="0" t="n">
        <v>5000000</v>
      </c>
      <c r="G6569" s="0" t="n">
        <v>90.842</v>
      </c>
      <c r="H6569" s="0" t="n">
        <v>5.425026</v>
      </c>
      <c r="J6569" s="224" t="n">
        <f aca="false">ROUND(D6569/10000,0)</f>
        <v>2018</v>
      </c>
      <c r="K6569" s="224" t="n">
        <f aca="false">ROUND((D6569-J6569*10000)/100,0)</f>
        <v>8</v>
      </c>
      <c r="L6569" s="224" t="n">
        <f aca="false">D6569-J6569*10000-K6569*100</f>
        <v>17</v>
      </c>
      <c r="M6569" s="325" t="n">
        <f aca="false">DATE(J6569,K6569,L6569)</f>
        <v>43329</v>
      </c>
      <c r="N6569" s="222" t="n">
        <f aca="false">M6569+E6569</f>
        <v>43329.6127662037</v>
      </c>
      <c r="O6569" s="0" t="n">
        <v>90.842</v>
      </c>
      <c r="P6569" s="0" t="n">
        <v>5.425026</v>
      </c>
      <c r="Q6569" s="0" t="s">
        <v>291</v>
      </c>
    </row>
    <row r="6570" customFormat="false" ht="15" hidden="false" customHeight="false" outlineLevel="0" collapsed="false">
      <c r="A6570" s="0" t="s">
        <v>3962</v>
      </c>
      <c r="B6570" s="0" t="s">
        <v>291</v>
      </c>
      <c r="C6570" s="0" t="s">
        <v>325</v>
      </c>
      <c r="D6570" s="0" t="n">
        <v>20180817</v>
      </c>
      <c r="E6570" s="0" t="s">
        <v>2506</v>
      </c>
      <c r="F6570" s="0" t="s">
        <v>575</v>
      </c>
      <c r="G6570" s="0" t="n">
        <v>90.897</v>
      </c>
      <c r="H6570" s="0" t="n">
        <v>5.420996</v>
      </c>
      <c r="J6570" s="224" t="n">
        <f aca="false">ROUND(D6570/10000,0)</f>
        <v>2018</v>
      </c>
      <c r="K6570" s="224" t="n">
        <f aca="false">ROUND((D6570-J6570*10000)/100,0)</f>
        <v>8</v>
      </c>
      <c r="L6570" s="224" t="n">
        <f aca="false">D6570-J6570*10000-K6570*100</f>
        <v>17</v>
      </c>
      <c r="M6570" s="325" t="n">
        <f aca="false">DATE(J6570,K6570,L6570)</f>
        <v>43329</v>
      </c>
      <c r="N6570" s="222" t="n">
        <f aca="false">M6570+E6570</f>
        <v>43329.6373032407</v>
      </c>
      <c r="O6570" s="0" t="n">
        <v>90.897</v>
      </c>
      <c r="P6570" s="0" t="n">
        <v>5.420996</v>
      </c>
      <c r="Q6570" s="0" t="s">
        <v>291</v>
      </c>
    </row>
    <row r="6571" customFormat="false" ht="15" hidden="false" customHeight="false" outlineLevel="0" collapsed="false">
      <c r="A6571" s="0" t="s">
        <v>3962</v>
      </c>
      <c r="B6571" s="0" t="s">
        <v>291</v>
      </c>
      <c r="C6571" s="0" t="s">
        <v>325</v>
      </c>
      <c r="D6571" s="0" t="n">
        <v>20180820</v>
      </c>
      <c r="E6571" s="0" t="s">
        <v>4109</v>
      </c>
      <c r="F6571" s="0" t="n">
        <v>895000</v>
      </c>
      <c r="G6571" s="0" t="n">
        <v>91.212</v>
      </c>
      <c r="H6571" s="0" t="n">
        <v>5.398018</v>
      </c>
      <c r="J6571" s="224" t="n">
        <f aca="false">ROUND(D6571/10000,0)</f>
        <v>2018</v>
      </c>
      <c r="K6571" s="224" t="n">
        <f aca="false">ROUND((D6571-J6571*10000)/100,0)</f>
        <v>8</v>
      </c>
      <c r="L6571" s="224" t="n">
        <f aca="false">D6571-J6571*10000-K6571*100</f>
        <v>20</v>
      </c>
      <c r="M6571" s="325" t="n">
        <f aca="false">DATE(J6571,K6571,L6571)</f>
        <v>43332</v>
      </c>
      <c r="N6571" s="222" t="n">
        <f aca="false">M6571+E6571</f>
        <v>43332.5146990741</v>
      </c>
      <c r="O6571" s="0" t="n">
        <v>91.212</v>
      </c>
      <c r="P6571" s="0" t="n">
        <v>5.398018</v>
      </c>
      <c r="Q6571" s="0" t="s">
        <v>291</v>
      </c>
    </row>
    <row r="6572" customFormat="false" ht="15" hidden="false" customHeight="false" outlineLevel="0" collapsed="false">
      <c r="A6572" s="0" t="s">
        <v>3962</v>
      </c>
      <c r="B6572" s="0" t="s">
        <v>291</v>
      </c>
      <c r="C6572" s="0" t="s">
        <v>325</v>
      </c>
      <c r="D6572" s="0" t="n">
        <v>20180820</v>
      </c>
      <c r="E6572" s="0" t="s">
        <v>4110</v>
      </c>
      <c r="F6572" s="0" t="n">
        <v>280000</v>
      </c>
      <c r="G6572" s="0" t="n">
        <v>91.336</v>
      </c>
      <c r="H6572" s="0" t="n">
        <v>5.388991</v>
      </c>
      <c r="J6572" s="224" t="n">
        <f aca="false">ROUND(D6572/10000,0)</f>
        <v>2018</v>
      </c>
      <c r="K6572" s="224" t="n">
        <f aca="false">ROUND((D6572-J6572*10000)/100,0)</f>
        <v>8</v>
      </c>
      <c r="L6572" s="224" t="n">
        <f aca="false">D6572-J6572*10000-K6572*100</f>
        <v>20</v>
      </c>
      <c r="M6572" s="325" t="n">
        <f aca="false">DATE(J6572,K6572,L6572)</f>
        <v>43332</v>
      </c>
      <c r="N6572" s="222" t="n">
        <f aca="false">M6572+E6572</f>
        <v>43332.666875</v>
      </c>
      <c r="O6572" s="0" t="n">
        <v>91.336</v>
      </c>
      <c r="P6572" s="0" t="n">
        <v>5.388991</v>
      </c>
      <c r="Q6572" s="0" t="s">
        <v>291</v>
      </c>
    </row>
    <row r="6573" customFormat="false" ht="15" hidden="false" customHeight="false" outlineLevel="0" collapsed="false">
      <c r="A6573" s="0" t="s">
        <v>3962</v>
      </c>
      <c r="B6573" s="0" t="s">
        <v>291</v>
      </c>
      <c r="C6573" s="0" t="s">
        <v>325</v>
      </c>
      <c r="D6573" s="0" t="n">
        <v>20180821</v>
      </c>
      <c r="E6573" s="0" t="s">
        <v>4111</v>
      </c>
      <c r="F6573" s="0" t="n">
        <v>10000</v>
      </c>
      <c r="G6573" s="0" t="n">
        <v>91.899</v>
      </c>
      <c r="H6573" s="0" t="n">
        <v>5.348266</v>
      </c>
      <c r="J6573" s="224" t="n">
        <f aca="false">ROUND(D6573/10000,0)</f>
        <v>2018</v>
      </c>
      <c r="K6573" s="224" t="n">
        <f aca="false">ROUND((D6573-J6573*10000)/100,0)</f>
        <v>8</v>
      </c>
      <c r="L6573" s="224" t="n">
        <f aca="false">D6573-J6573*10000-K6573*100</f>
        <v>21</v>
      </c>
      <c r="M6573" s="325" t="n">
        <f aca="false">DATE(J6573,K6573,L6573)</f>
        <v>43333</v>
      </c>
      <c r="N6573" s="222" t="n">
        <f aca="false">M6573+E6573</f>
        <v>43333.6971643519</v>
      </c>
      <c r="O6573" s="0" t="n">
        <v>91.899</v>
      </c>
      <c r="P6573" s="0" t="n">
        <v>5.348266</v>
      </c>
      <c r="Q6573" s="0" t="s">
        <v>291</v>
      </c>
    </row>
    <row r="6574" customFormat="false" ht="15" hidden="false" customHeight="false" outlineLevel="0" collapsed="false">
      <c r="A6574" s="0" t="s">
        <v>3962</v>
      </c>
      <c r="B6574" s="0" t="s">
        <v>291</v>
      </c>
      <c r="C6574" s="0" t="s">
        <v>325</v>
      </c>
      <c r="D6574" s="0" t="n">
        <v>20180821</v>
      </c>
      <c r="E6574" s="0" t="s">
        <v>4111</v>
      </c>
      <c r="F6574" s="0" t="n">
        <v>10000</v>
      </c>
      <c r="G6574" s="0" t="n">
        <v>91.799</v>
      </c>
      <c r="H6574" s="0" t="n">
        <v>5.355479</v>
      </c>
      <c r="J6574" s="224" t="n">
        <f aca="false">ROUND(D6574/10000,0)</f>
        <v>2018</v>
      </c>
      <c r="K6574" s="224" t="n">
        <f aca="false">ROUND((D6574-J6574*10000)/100,0)</f>
        <v>8</v>
      </c>
      <c r="L6574" s="224" t="n">
        <f aca="false">D6574-J6574*10000-K6574*100</f>
        <v>21</v>
      </c>
      <c r="M6574" s="325" t="n">
        <f aca="false">DATE(J6574,K6574,L6574)</f>
        <v>43333</v>
      </c>
      <c r="N6574" s="222" t="n">
        <f aca="false">M6574+E6574</f>
        <v>43333.6971643519</v>
      </c>
      <c r="O6574" s="0" t="n">
        <v>91.799</v>
      </c>
      <c r="P6574" s="0" t="n">
        <v>5.355479</v>
      </c>
      <c r="Q6574" s="0" t="s">
        <v>291</v>
      </c>
    </row>
    <row r="6575" customFormat="false" ht="15" hidden="false" customHeight="false" outlineLevel="0" collapsed="false">
      <c r="A6575" s="0" t="s">
        <v>3962</v>
      </c>
      <c r="B6575" s="0" t="s">
        <v>291</v>
      </c>
      <c r="C6575" s="0" t="s">
        <v>325</v>
      </c>
      <c r="D6575" s="0" t="n">
        <v>20180822</v>
      </c>
      <c r="E6575" s="0" t="s">
        <v>4112</v>
      </c>
      <c r="F6575" s="0" t="n">
        <v>10000</v>
      </c>
      <c r="G6575" s="0" t="n">
        <v>92.08</v>
      </c>
      <c r="H6575" s="0" t="n">
        <v>5.335273</v>
      </c>
      <c r="J6575" s="224" t="n">
        <f aca="false">ROUND(D6575/10000,0)</f>
        <v>2018</v>
      </c>
      <c r="K6575" s="224" t="n">
        <f aca="false">ROUND((D6575-J6575*10000)/100,0)</f>
        <v>8</v>
      </c>
      <c r="L6575" s="224" t="n">
        <f aca="false">D6575-J6575*10000-K6575*100</f>
        <v>22</v>
      </c>
      <c r="M6575" s="325" t="n">
        <f aca="false">DATE(J6575,K6575,L6575)</f>
        <v>43334</v>
      </c>
      <c r="N6575" s="222" t="n">
        <f aca="false">M6575+E6575</f>
        <v>43334.3845833333</v>
      </c>
      <c r="O6575" s="0" t="n">
        <v>92.08</v>
      </c>
      <c r="P6575" s="0" t="n">
        <v>5.335273</v>
      </c>
      <c r="Q6575" s="0" t="s">
        <v>291</v>
      </c>
    </row>
    <row r="6576" customFormat="false" ht="15" hidden="false" customHeight="false" outlineLevel="0" collapsed="false">
      <c r="A6576" s="0" t="s">
        <v>3962</v>
      </c>
      <c r="B6576" s="0" t="s">
        <v>291</v>
      </c>
      <c r="C6576" s="0" t="s">
        <v>325</v>
      </c>
      <c r="D6576" s="0" t="n">
        <v>20180822</v>
      </c>
      <c r="E6576" s="0" t="s">
        <v>4112</v>
      </c>
      <c r="F6576" s="0" t="n">
        <v>10000</v>
      </c>
      <c r="G6576" s="0" t="n">
        <v>91.98</v>
      </c>
      <c r="H6576" s="0" t="n">
        <v>5.342465</v>
      </c>
      <c r="J6576" s="224" t="n">
        <f aca="false">ROUND(D6576/10000,0)</f>
        <v>2018</v>
      </c>
      <c r="K6576" s="224" t="n">
        <f aca="false">ROUND((D6576-J6576*10000)/100,0)</f>
        <v>8</v>
      </c>
      <c r="L6576" s="224" t="n">
        <f aca="false">D6576-J6576*10000-K6576*100</f>
        <v>22</v>
      </c>
      <c r="M6576" s="325" t="n">
        <f aca="false">DATE(J6576,K6576,L6576)</f>
        <v>43334</v>
      </c>
      <c r="N6576" s="222" t="n">
        <f aca="false">M6576+E6576</f>
        <v>43334.3845833333</v>
      </c>
      <c r="O6576" s="0" t="n">
        <v>91.98</v>
      </c>
      <c r="P6576" s="0" t="n">
        <v>5.342465</v>
      </c>
      <c r="Q6576" s="0" t="s">
        <v>291</v>
      </c>
    </row>
    <row r="6577" customFormat="false" ht="15" hidden="false" customHeight="false" outlineLevel="0" collapsed="false">
      <c r="A6577" s="0" t="s">
        <v>3962</v>
      </c>
      <c r="B6577" s="0" t="s">
        <v>291</v>
      </c>
      <c r="C6577" s="0" t="s">
        <v>325</v>
      </c>
      <c r="D6577" s="0" t="n">
        <v>20180822</v>
      </c>
      <c r="E6577" s="0" t="s">
        <v>4113</v>
      </c>
      <c r="F6577" s="0" t="n">
        <v>600000</v>
      </c>
      <c r="G6577" s="0" t="n">
        <v>92.112</v>
      </c>
      <c r="H6577" s="0" t="n">
        <v>5.332974</v>
      </c>
      <c r="J6577" s="224" t="n">
        <f aca="false">ROUND(D6577/10000,0)</f>
        <v>2018</v>
      </c>
      <c r="K6577" s="224" t="n">
        <f aca="false">ROUND((D6577-J6577*10000)/100,0)</f>
        <v>8</v>
      </c>
      <c r="L6577" s="224" t="n">
        <f aca="false">D6577-J6577*10000-K6577*100</f>
        <v>22</v>
      </c>
      <c r="M6577" s="325" t="n">
        <f aca="false">DATE(J6577,K6577,L6577)</f>
        <v>43334</v>
      </c>
      <c r="N6577" s="222" t="n">
        <f aca="false">M6577+E6577</f>
        <v>43334.6308680556</v>
      </c>
      <c r="O6577" s="0" t="n">
        <v>92.112</v>
      </c>
      <c r="P6577" s="0" t="n">
        <v>5.332974</v>
      </c>
      <c r="Q6577" s="0" t="s">
        <v>291</v>
      </c>
    </row>
    <row r="6578" customFormat="false" ht="15" hidden="false" customHeight="false" outlineLevel="0" collapsed="false">
      <c r="A6578" s="0" t="s">
        <v>3962</v>
      </c>
      <c r="B6578" s="0" t="s">
        <v>291</v>
      </c>
      <c r="C6578" s="0" t="s">
        <v>325</v>
      </c>
      <c r="D6578" s="0" t="n">
        <v>20180822</v>
      </c>
      <c r="E6578" s="0" t="s">
        <v>4113</v>
      </c>
      <c r="F6578" s="0" t="n">
        <v>600000</v>
      </c>
      <c r="G6578" s="0" t="n">
        <v>99.912</v>
      </c>
      <c r="H6578" s="0" t="n">
        <v>4.805421</v>
      </c>
      <c r="J6578" s="224" t="n">
        <f aca="false">ROUND(D6578/10000,0)</f>
        <v>2018</v>
      </c>
      <c r="K6578" s="224" t="n">
        <f aca="false">ROUND((D6578-J6578*10000)/100,0)</f>
        <v>8</v>
      </c>
      <c r="L6578" s="224" t="n">
        <f aca="false">D6578-J6578*10000-K6578*100</f>
        <v>22</v>
      </c>
      <c r="M6578" s="325" t="n">
        <f aca="false">DATE(J6578,K6578,L6578)</f>
        <v>43334</v>
      </c>
      <c r="N6578" s="222" t="n">
        <f aca="false">M6578+E6578</f>
        <v>43334.6308680556</v>
      </c>
      <c r="O6578" s="0" t="n">
        <v>99.912</v>
      </c>
      <c r="P6578" s="0" t="n">
        <v>4.805421</v>
      </c>
      <c r="Q6578" s="0" t="s">
        <v>291</v>
      </c>
    </row>
    <row r="6579" customFormat="false" ht="15" hidden="false" customHeight="false" outlineLevel="0" collapsed="false">
      <c r="A6579" s="0" t="s">
        <v>3962</v>
      </c>
      <c r="B6579" s="0" t="s">
        <v>291</v>
      </c>
      <c r="C6579" s="0" t="s">
        <v>325</v>
      </c>
      <c r="D6579" s="0" t="n">
        <v>20180822</v>
      </c>
      <c r="E6579" s="0" t="s">
        <v>4113</v>
      </c>
      <c r="F6579" s="0" t="n">
        <v>600000</v>
      </c>
      <c r="G6579" s="0" t="n">
        <v>90.912</v>
      </c>
      <c r="H6579" s="0" t="n">
        <v>5.420003</v>
      </c>
      <c r="J6579" s="224" t="n">
        <f aca="false">ROUND(D6579/10000,0)</f>
        <v>2018</v>
      </c>
      <c r="K6579" s="224" t="n">
        <f aca="false">ROUND((D6579-J6579*10000)/100,0)</f>
        <v>8</v>
      </c>
      <c r="L6579" s="224" t="n">
        <f aca="false">D6579-J6579*10000-K6579*100</f>
        <v>22</v>
      </c>
      <c r="M6579" s="325" t="n">
        <f aca="false">DATE(J6579,K6579,L6579)</f>
        <v>43334</v>
      </c>
      <c r="N6579" s="222" t="n">
        <f aca="false">M6579+E6579</f>
        <v>43334.6308680556</v>
      </c>
      <c r="O6579" s="0" t="n">
        <v>90.912</v>
      </c>
      <c r="P6579" s="0" t="n">
        <v>5.420003</v>
      </c>
      <c r="Q6579" s="0" t="s">
        <v>291</v>
      </c>
    </row>
    <row r="6580" customFormat="false" ht="15" hidden="false" customHeight="false" outlineLevel="0" collapsed="false">
      <c r="A6580" s="0" t="s">
        <v>3962</v>
      </c>
      <c r="B6580" s="0" t="s">
        <v>291</v>
      </c>
      <c r="C6580" s="0" t="s">
        <v>325</v>
      </c>
      <c r="D6580" s="0" t="n">
        <v>20180823</v>
      </c>
      <c r="E6580" s="0" t="s">
        <v>4114</v>
      </c>
      <c r="F6580" s="0" t="n">
        <v>570000</v>
      </c>
      <c r="G6580" s="0" t="n">
        <v>90.914</v>
      </c>
      <c r="H6580" s="0" t="n">
        <v>5.419964</v>
      </c>
      <c r="J6580" s="224" t="n">
        <f aca="false">ROUND(D6580/10000,0)</f>
        <v>2018</v>
      </c>
      <c r="K6580" s="224" t="n">
        <f aca="false">ROUND((D6580-J6580*10000)/100,0)</f>
        <v>8</v>
      </c>
      <c r="L6580" s="224" t="n">
        <f aca="false">D6580-J6580*10000-K6580*100</f>
        <v>23</v>
      </c>
      <c r="M6580" s="325" t="n">
        <f aca="false">DATE(J6580,K6580,L6580)</f>
        <v>43335</v>
      </c>
      <c r="N6580" s="222" t="n">
        <f aca="false">M6580+E6580</f>
        <v>43335.3917708333</v>
      </c>
      <c r="O6580" s="0" t="n">
        <v>90.914</v>
      </c>
      <c r="P6580" s="0" t="n">
        <v>5.419964</v>
      </c>
      <c r="Q6580" s="0" t="s">
        <v>291</v>
      </c>
    </row>
    <row r="6581" customFormat="false" ht="15" hidden="false" customHeight="false" outlineLevel="0" collapsed="false">
      <c r="A6581" s="0" t="s">
        <v>3962</v>
      </c>
      <c r="B6581" s="0" t="s">
        <v>291</v>
      </c>
      <c r="C6581" s="0" t="s">
        <v>325</v>
      </c>
      <c r="D6581" s="0" t="n">
        <v>20180823</v>
      </c>
      <c r="E6581" s="0" t="s">
        <v>4115</v>
      </c>
      <c r="F6581" s="0" t="n">
        <v>10000</v>
      </c>
      <c r="G6581" s="0" t="n">
        <v>91.745</v>
      </c>
      <c r="H6581" s="0" t="n">
        <v>5.35951</v>
      </c>
      <c r="J6581" s="224" t="n">
        <f aca="false">ROUND(D6581/10000,0)</f>
        <v>2018</v>
      </c>
      <c r="K6581" s="224" t="n">
        <f aca="false">ROUND((D6581-J6581*10000)/100,0)</f>
        <v>8</v>
      </c>
      <c r="L6581" s="224" t="n">
        <f aca="false">D6581-J6581*10000-K6581*100</f>
        <v>23</v>
      </c>
      <c r="M6581" s="325" t="n">
        <f aca="false">DATE(J6581,K6581,L6581)</f>
        <v>43335</v>
      </c>
      <c r="N6581" s="222" t="n">
        <f aca="false">M6581+E6581</f>
        <v>43335.6214699074</v>
      </c>
      <c r="O6581" s="0" t="n">
        <v>91.745</v>
      </c>
      <c r="P6581" s="0" t="n">
        <v>5.35951</v>
      </c>
      <c r="Q6581" s="0" t="s">
        <v>291</v>
      </c>
    </row>
    <row r="6582" customFormat="false" ht="15" hidden="false" customHeight="false" outlineLevel="0" collapsed="false">
      <c r="A6582" s="0" t="s">
        <v>3962</v>
      </c>
      <c r="B6582" s="0" t="s">
        <v>291</v>
      </c>
      <c r="C6582" s="0" t="s">
        <v>325</v>
      </c>
      <c r="D6582" s="0" t="n">
        <v>20180823</v>
      </c>
      <c r="E6582" s="0" t="s">
        <v>4115</v>
      </c>
      <c r="F6582" s="0" t="n">
        <v>10000</v>
      </c>
      <c r="G6582" s="0" t="n">
        <v>91.645</v>
      </c>
      <c r="H6582" s="0" t="n">
        <v>5.366742</v>
      </c>
      <c r="J6582" s="224" t="n">
        <f aca="false">ROUND(D6582/10000,0)</f>
        <v>2018</v>
      </c>
      <c r="K6582" s="224" t="n">
        <f aca="false">ROUND((D6582-J6582*10000)/100,0)</f>
        <v>8</v>
      </c>
      <c r="L6582" s="224" t="n">
        <f aca="false">D6582-J6582*10000-K6582*100</f>
        <v>23</v>
      </c>
      <c r="M6582" s="325" t="n">
        <f aca="false">DATE(J6582,K6582,L6582)</f>
        <v>43335</v>
      </c>
      <c r="N6582" s="222" t="n">
        <f aca="false">M6582+E6582</f>
        <v>43335.6214699074</v>
      </c>
      <c r="O6582" s="0" t="n">
        <v>91.645</v>
      </c>
      <c r="P6582" s="0" t="n">
        <v>5.366742</v>
      </c>
      <c r="Q6582" s="0" t="s">
        <v>291</v>
      </c>
    </row>
    <row r="6583" customFormat="false" ht="15" hidden="false" customHeight="false" outlineLevel="0" collapsed="false">
      <c r="A6583" s="0" t="s">
        <v>3962</v>
      </c>
      <c r="B6583" s="0" t="s">
        <v>291</v>
      </c>
      <c r="C6583" s="0" t="s">
        <v>325</v>
      </c>
      <c r="D6583" s="0" t="n">
        <v>20180823</v>
      </c>
      <c r="E6583" s="0" t="s">
        <v>4115</v>
      </c>
      <c r="F6583" s="0" t="n">
        <v>10000</v>
      </c>
      <c r="G6583" s="0" t="n">
        <v>91.645</v>
      </c>
      <c r="H6583" s="0" t="n">
        <v>5.366742</v>
      </c>
      <c r="J6583" s="224" t="n">
        <f aca="false">ROUND(D6583/10000,0)</f>
        <v>2018</v>
      </c>
      <c r="K6583" s="224" t="n">
        <f aca="false">ROUND((D6583-J6583*10000)/100,0)</f>
        <v>8</v>
      </c>
      <c r="L6583" s="224" t="n">
        <f aca="false">D6583-J6583*10000-K6583*100</f>
        <v>23</v>
      </c>
      <c r="M6583" s="325" t="n">
        <f aca="false">DATE(J6583,K6583,L6583)</f>
        <v>43335</v>
      </c>
      <c r="N6583" s="222" t="n">
        <f aca="false">M6583+E6583</f>
        <v>43335.6214699074</v>
      </c>
      <c r="O6583" s="0" t="n">
        <v>91.645</v>
      </c>
      <c r="P6583" s="0" t="n">
        <v>5.366742</v>
      </c>
      <c r="Q6583" s="0" t="s">
        <v>291</v>
      </c>
    </row>
    <row r="6584" customFormat="false" ht="15" hidden="false" customHeight="false" outlineLevel="0" collapsed="false">
      <c r="A6584" s="0" t="s">
        <v>3962</v>
      </c>
      <c r="B6584" s="0" t="s">
        <v>291</v>
      </c>
      <c r="C6584" s="0" t="s">
        <v>325</v>
      </c>
      <c r="D6584" s="0" t="n">
        <v>20180824</v>
      </c>
      <c r="E6584" s="0" t="s">
        <v>2140</v>
      </c>
      <c r="F6584" s="0" t="n">
        <v>2430000</v>
      </c>
      <c r="G6584" s="0" t="n">
        <v>90.955</v>
      </c>
      <c r="H6584" s="0" t="n">
        <v>5.416998</v>
      </c>
      <c r="J6584" s="224" t="n">
        <f aca="false">ROUND(D6584/10000,0)</f>
        <v>2018</v>
      </c>
      <c r="K6584" s="224" t="n">
        <f aca="false">ROUND((D6584-J6584*10000)/100,0)</f>
        <v>8</v>
      </c>
      <c r="L6584" s="224" t="n">
        <f aca="false">D6584-J6584*10000-K6584*100</f>
        <v>24</v>
      </c>
      <c r="M6584" s="325" t="n">
        <f aca="false">DATE(J6584,K6584,L6584)</f>
        <v>43336</v>
      </c>
      <c r="N6584" s="222" t="n">
        <f aca="false">M6584+E6584</f>
        <v>43336.564849537</v>
      </c>
      <c r="O6584" s="0" t="n">
        <v>90.955</v>
      </c>
      <c r="P6584" s="0" t="n">
        <v>5.416998</v>
      </c>
      <c r="Q6584" s="0" t="s">
        <v>291</v>
      </c>
    </row>
    <row r="6585" customFormat="false" ht="15" hidden="false" customHeight="false" outlineLevel="0" collapsed="false">
      <c r="A6585" s="0" t="s">
        <v>3962</v>
      </c>
      <c r="B6585" s="0" t="s">
        <v>291</v>
      </c>
      <c r="C6585" s="0" t="s">
        <v>325</v>
      </c>
      <c r="D6585" s="0" t="n">
        <v>20180824</v>
      </c>
      <c r="E6585" s="0" t="s">
        <v>4116</v>
      </c>
      <c r="F6585" s="0" t="n">
        <v>50000</v>
      </c>
      <c r="G6585" s="0" t="n">
        <v>91.941</v>
      </c>
      <c r="H6585" s="0" t="n">
        <v>5.345403</v>
      </c>
      <c r="J6585" s="224" t="n">
        <f aca="false">ROUND(D6585/10000,0)</f>
        <v>2018</v>
      </c>
      <c r="K6585" s="224" t="n">
        <f aca="false">ROUND((D6585-J6585*10000)/100,0)</f>
        <v>8</v>
      </c>
      <c r="L6585" s="224" t="n">
        <f aca="false">D6585-J6585*10000-K6585*100</f>
        <v>24</v>
      </c>
      <c r="M6585" s="325" t="n">
        <f aca="false">DATE(J6585,K6585,L6585)</f>
        <v>43336</v>
      </c>
      <c r="N6585" s="222" t="n">
        <f aca="false">M6585+E6585</f>
        <v>43336.6701736111</v>
      </c>
      <c r="O6585" s="0" t="n">
        <v>91.941</v>
      </c>
      <c r="P6585" s="0" t="n">
        <v>5.345403</v>
      </c>
      <c r="Q6585" s="0" t="s">
        <v>291</v>
      </c>
    </row>
    <row r="6586" customFormat="false" ht="15" hidden="false" customHeight="false" outlineLevel="0" collapsed="false">
      <c r="A6586" s="0" t="s">
        <v>3962</v>
      </c>
      <c r="B6586" s="0" t="s">
        <v>291</v>
      </c>
      <c r="C6586" s="0" t="s">
        <v>325</v>
      </c>
      <c r="D6586" s="0" t="n">
        <v>20180824</v>
      </c>
      <c r="E6586" s="0" t="s">
        <v>4116</v>
      </c>
      <c r="F6586" s="0" t="n">
        <v>50000</v>
      </c>
      <c r="G6586" s="0" t="n">
        <v>92.041</v>
      </c>
      <c r="H6586" s="0" t="n">
        <v>5.338205</v>
      </c>
      <c r="J6586" s="224" t="n">
        <f aca="false">ROUND(D6586/10000,0)</f>
        <v>2018</v>
      </c>
      <c r="K6586" s="224" t="n">
        <f aca="false">ROUND((D6586-J6586*10000)/100,0)</f>
        <v>8</v>
      </c>
      <c r="L6586" s="224" t="n">
        <f aca="false">D6586-J6586*10000-K6586*100</f>
        <v>24</v>
      </c>
      <c r="M6586" s="325" t="n">
        <f aca="false">DATE(J6586,K6586,L6586)</f>
        <v>43336</v>
      </c>
      <c r="N6586" s="222" t="n">
        <f aca="false">M6586+E6586</f>
        <v>43336.6701736111</v>
      </c>
      <c r="O6586" s="0" t="n">
        <v>92.041</v>
      </c>
      <c r="P6586" s="0" t="n">
        <v>5.338205</v>
      </c>
      <c r="Q6586" s="0" t="s">
        <v>291</v>
      </c>
    </row>
    <row r="6587" customFormat="false" ht="15" hidden="false" customHeight="false" outlineLevel="0" collapsed="false">
      <c r="A6587" s="0" t="s">
        <v>3962</v>
      </c>
      <c r="B6587" s="0" t="s">
        <v>291</v>
      </c>
      <c r="C6587" s="0" t="s">
        <v>325</v>
      </c>
      <c r="D6587" s="0" t="n">
        <v>20180827</v>
      </c>
      <c r="E6587" s="0" t="s">
        <v>372</v>
      </c>
      <c r="F6587" s="0" t="n">
        <v>250000</v>
      </c>
      <c r="G6587" s="0" t="n">
        <v>91.147</v>
      </c>
      <c r="H6587" s="0" t="n">
        <v>5.403002</v>
      </c>
      <c r="J6587" s="224" t="n">
        <f aca="false">ROUND(D6587/10000,0)</f>
        <v>2018</v>
      </c>
      <c r="K6587" s="224" t="n">
        <f aca="false">ROUND((D6587-J6587*10000)/100,0)</f>
        <v>8</v>
      </c>
      <c r="L6587" s="224" t="n">
        <f aca="false">D6587-J6587*10000-K6587*100</f>
        <v>27</v>
      </c>
      <c r="M6587" s="325" t="n">
        <f aca="false">DATE(J6587,K6587,L6587)</f>
        <v>43339</v>
      </c>
      <c r="N6587" s="222" t="n">
        <f aca="false">M6587+E6587</f>
        <v>43339.5106944444</v>
      </c>
      <c r="O6587" s="0" t="n">
        <v>91.147</v>
      </c>
      <c r="P6587" s="0" t="n">
        <v>5.403002</v>
      </c>
      <c r="Q6587" s="0" t="s">
        <v>291</v>
      </c>
    </row>
    <row r="6588" customFormat="false" ht="15" hidden="false" customHeight="false" outlineLevel="0" collapsed="false">
      <c r="A6588" s="0" t="s">
        <v>3962</v>
      </c>
      <c r="B6588" s="0" t="s">
        <v>291</v>
      </c>
      <c r="C6588" s="0" t="s">
        <v>325</v>
      </c>
      <c r="D6588" s="0" t="n">
        <v>20180827</v>
      </c>
      <c r="E6588" s="0" t="s">
        <v>4117</v>
      </c>
      <c r="F6588" s="0" t="n">
        <v>250000</v>
      </c>
      <c r="G6588" s="0" t="n">
        <v>90.996</v>
      </c>
      <c r="H6588" s="0" t="n">
        <v>5.414034</v>
      </c>
      <c r="J6588" s="224" t="n">
        <f aca="false">ROUND(D6588/10000,0)</f>
        <v>2018</v>
      </c>
      <c r="K6588" s="224" t="n">
        <f aca="false">ROUND((D6588-J6588*10000)/100,0)</f>
        <v>8</v>
      </c>
      <c r="L6588" s="224" t="n">
        <f aca="false">D6588-J6588*10000-K6588*100</f>
        <v>27</v>
      </c>
      <c r="M6588" s="325" t="n">
        <f aca="false">DATE(J6588,K6588,L6588)</f>
        <v>43339</v>
      </c>
      <c r="N6588" s="222" t="n">
        <f aca="false">M6588+E6588</f>
        <v>43339.5107060185</v>
      </c>
      <c r="O6588" s="0" t="n">
        <v>90.996</v>
      </c>
      <c r="P6588" s="0" t="n">
        <v>5.414034</v>
      </c>
      <c r="Q6588" s="0" t="s">
        <v>291</v>
      </c>
    </row>
    <row r="6589" customFormat="false" ht="15" hidden="false" customHeight="false" outlineLevel="0" collapsed="false">
      <c r="A6589" s="0" t="s">
        <v>3962</v>
      </c>
      <c r="B6589" s="0" t="s">
        <v>291</v>
      </c>
      <c r="C6589" s="0" t="s">
        <v>325</v>
      </c>
      <c r="D6589" s="0" t="n">
        <v>20180827</v>
      </c>
      <c r="E6589" s="0" t="s">
        <v>4118</v>
      </c>
      <c r="F6589" s="0" t="s">
        <v>575</v>
      </c>
      <c r="G6589" s="0" t="n">
        <v>90.765</v>
      </c>
      <c r="H6589" s="0" t="n">
        <v>5.430963</v>
      </c>
      <c r="J6589" s="224" t="n">
        <f aca="false">ROUND(D6589/10000,0)</f>
        <v>2018</v>
      </c>
      <c r="K6589" s="224" t="n">
        <f aca="false">ROUND((D6589-J6589*10000)/100,0)</f>
        <v>8</v>
      </c>
      <c r="L6589" s="224" t="n">
        <f aca="false">D6589-J6589*10000-K6589*100</f>
        <v>27</v>
      </c>
      <c r="M6589" s="325" t="n">
        <f aca="false">DATE(J6589,K6589,L6589)</f>
        <v>43339</v>
      </c>
      <c r="N6589" s="222" t="n">
        <f aca="false">M6589+E6589</f>
        <v>43339.5325115741</v>
      </c>
      <c r="O6589" s="0" t="n">
        <v>90.765</v>
      </c>
      <c r="P6589" s="0" t="n">
        <v>5.430963</v>
      </c>
      <c r="Q6589" s="0" t="s">
        <v>291</v>
      </c>
    </row>
    <row r="6590" customFormat="false" ht="15" hidden="false" customHeight="false" outlineLevel="0" collapsed="false">
      <c r="A6590" s="0" t="s">
        <v>3962</v>
      </c>
      <c r="B6590" s="0" t="s">
        <v>291</v>
      </c>
      <c r="C6590" s="0" t="s">
        <v>325</v>
      </c>
      <c r="D6590" s="0" t="n">
        <v>20180827</v>
      </c>
      <c r="E6590" s="0" t="s">
        <v>4119</v>
      </c>
      <c r="F6590" s="0" t="s">
        <v>575</v>
      </c>
      <c r="G6590" s="0" t="n">
        <v>90.751</v>
      </c>
      <c r="H6590" s="0" t="n">
        <v>5.431992</v>
      </c>
      <c r="J6590" s="224" t="n">
        <f aca="false">ROUND(D6590/10000,0)</f>
        <v>2018</v>
      </c>
      <c r="K6590" s="224" t="n">
        <f aca="false">ROUND((D6590-J6590*10000)/100,0)</f>
        <v>8</v>
      </c>
      <c r="L6590" s="224" t="n">
        <f aca="false">D6590-J6590*10000-K6590*100</f>
        <v>27</v>
      </c>
      <c r="M6590" s="325" t="n">
        <f aca="false">DATE(J6590,K6590,L6590)</f>
        <v>43339</v>
      </c>
      <c r="N6590" s="222" t="n">
        <f aca="false">M6590+E6590</f>
        <v>43339.5411574074</v>
      </c>
      <c r="O6590" s="0" t="n">
        <v>90.751</v>
      </c>
      <c r="P6590" s="0" t="n">
        <v>5.431992</v>
      </c>
      <c r="Q6590" s="0" t="s">
        <v>291</v>
      </c>
    </row>
    <row r="6591" customFormat="false" ht="15" hidden="false" customHeight="false" outlineLevel="0" collapsed="false">
      <c r="A6591" s="0" t="s">
        <v>3962</v>
      </c>
      <c r="B6591" s="0" t="s">
        <v>291</v>
      </c>
      <c r="C6591" s="0" t="s">
        <v>325</v>
      </c>
      <c r="D6591" s="0" t="n">
        <v>20180827</v>
      </c>
      <c r="E6591" s="0" t="s">
        <v>4120</v>
      </c>
      <c r="F6591" s="0" t="s">
        <v>575</v>
      </c>
      <c r="G6591" s="0" t="n">
        <v>90.493</v>
      </c>
      <c r="H6591" s="0" t="n">
        <v>5.45098</v>
      </c>
      <c r="J6591" s="224" t="n">
        <f aca="false">ROUND(D6591/10000,0)</f>
        <v>2018</v>
      </c>
      <c r="K6591" s="224" t="n">
        <f aca="false">ROUND((D6591-J6591*10000)/100,0)</f>
        <v>8</v>
      </c>
      <c r="L6591" s="224" t="n">
        <f aca="false">D6591-J6591*10000-K6591*100</f>
        <v>27</v>
      </c>
      <c r="M6591" s="325" t="n">
        <f aca="false">DATE(J6591,K6591,L6591)</f>
        <v>43339</v>
      </c>
      <c r="N6591" s="222" t="n">
        <f aca="false">M6591+E6591</f>
        <v>43339.6180787037</v>
      </c>
      <c r="O6591" s="0" t="n">
        <v>90.493</v>
      </c>
      <c r="P6591" s="0" t="n">
        <v>5.45098</v>
      </c>
      <c r="Q6591" s="0" t="s">
        <v>291</v>
      </c>
    </row>
    <row r="6592" customFormat="false" ht="15" hidden="false" customHeight="false" outlineLevel="0" collapsed="false">
      <c r="A6592" s="0" t="s">
        <v>3962</v>
      </c>
      <c r="B6592" s="0" t="s">
        <v>291</v>
      </c>
      <c r="C6592" s="0" t="s">
        <v>325</v>
      </c>
      <c r="D6592" s="0" t="n">
        <v>20180828</v>
      </c>
      <c r="E6592" s="0" t="s">
        <v>4121</v>
      </c>
      <c r="F6592" s="0" t="n">
        <v>10000</v>
      </c>
      <c r="G6592" s="0" t="n">
        <v>89.981</v>
      </c>
      <c r="H6592" s="0" t="n">
        <v>5.488943</v>
      </c>
      <c r="J6592" s="224" t="n">
        <f aca="false">ROUND(D6592/10000,0)</f>
        <v>2018</v>
      </c>
      <c r="K6592" s="224" t="n">
        <f aca="false">ROUND((D6592-J6592*10000)/100,0)</f>
        <v>8</v>
      </c>
      <c r="L6592" s="224" t="n">
        <f aca="false">D6592-J6592*10000-K6592*100</f>
        <v>28</v>
      </c>
      <c r="M6592" s="325" t="n">
        <f aca="false">DATE(J6592,K6592,L6592)</f>
        <v>43340</v>
      </c>
      <c r="N6592" s="222" t="n">
        <f aca="false">M6592+E6592</f>
        <v>43340.5782175926</v>
      </c>
      <c r="O6592" s="0" t="n">
        <v>89.981</v>
      </c>
      <c r="P6592" s="0" t="n">
        <v>5.488943</v>
      </c>
      <c r="Q6592" s="0" t="s">
        <v>291</v>
      </c>
    </row>
    <row r="6593" customFormat="false" ht="15" hidden="false" customHeight="false" outlineLevel="0" collapsed="false">
      <c r="A6593" s="0" t="s">
        <v>3962</v>
      </c>
      <c r="B6593" s="0" t="s">
        <v>291</v>
      </c>
      <c r="C6593" s="0" t="s">
        <v>325</v>
      </c>
      <c r="D6593" s="0" t="n">
        <v>20180828</v>
      </c>
      <c r="E6593" s="0" t="s">
        <v>4121</v>
      </c>
      <c r="F6593" s="0" t="n">
        <v>10000</v>
      </c>
      <c r="G6593" s="0" t="n">
        <v>89.881</v>
      </c>
      <c r="H6593" s="0" t="n">
        <v>5.496387</v>
      </c>
      <c r="J6593" s="224" t="n">
        <f aca="false">ROUND(D6593/10000,0)</f>
        <v>2018</v>
      </c>
      <c r="K6593" s="224" t="n">
        <f aca="false">ROUND((D6593-J6593*10000)/100,0)</f>
        <v>8</v>
      </c>
      <c r="L6593" s="224" t="n">
        <f aca="false">D6593-J6593*10000-K6593*100</f>
        <v>28</v>
      </c>
      <c r="M6593" s="325" t="n">
        <f aca="false">DATE(J6593,K6593,L6593)</f>
        <v>43340</v>
      </c>
      <c r="N6593" s="222" t="n">
        <f aca="false">M6593+E6593</f>
        <v>43340.5782175926</v>
      </c>
      <c r="O6593" s="0" t="n">
        <v>89.881</v>
      </c>
      <c r="P6593" s="0" t="n">
        <v>5.496387</v>
      </c>
      <c r="Q6593" s="0" t="s">
        <v>291</v>
      </c>
    </row>
    <row r="6594" customFormat="false" ht="15" hidden="false" customHeight="false" outlineLevel="0" collapsed="false">
      <c r="A6594" s="0" t="s">
        <v>3962</v>
      </c>
      <c r="B6594" s="0" t="s">
        <v>291</v>
      </c>
      <c r="C6594" s="0" t="s">
        <v>325</v>
      </c>
      <c r="D6594" s="0" t="n">
        <v>20180828</v>
      </c>
      <c r="E6594" s="0" t="s">
        <v>4122</v>
      </c>
      <c r="F6594" s="0" t="n">
        <v>150000</v>
      </c>
      <c r="G6594" s="0" t="n">
        <v>89.967</v>
      </c>
      <c r="H6594" s="0" t="n">
        <v>5.489984</v>
      </c>
      <c r="J6594" s="224" t="n">
        <f aca="false">ROUND(D6594/10000,0)</f>
        <v>2018</v>
      </c>
      <c r="K6594" s="224" t="n">
        <f aca="false">ROUND((D6594-J6594*10000)/100,0)</f>
        <v>8</v>
      </c>
      <c r="L6594" s="224" t="n">
        <f aca="false">D6594-J6594*10000-K6594*100</f>
        <v>28</v>
      </c>
      <c r="M6594" s="325" t="n">
        <f aca="false">DATE(J6594,K6594,L6594)</f>
        <v>43340</v>
      </c>
      <c r="N6594" s="222" t="n">
        <f aca="false">M6594+E6594</f>
        <v>43340.625474537</v>
      </c>
      <c r="O6594" s="0" t="n">
        <v>89.967</v>
      </c>
      <c r="P6594" s="0" t="n">
        <v>5.489984</v>
      </c>
      <c r="Q6594" s="0" t="s">
        <v>291</v>
      </c>
    </row>
    <row r="6595" customFormat="false" ht="15" hidden="false" customHeight="false" outlineLevel="0" collapsed="false">
      <c r="A6595" s="0" t="s">
        <v>3962</v>
      </c>
      <c r="B6595" s="0" t="s">
        <v>291</v>
      </c>
      <c r="C6595" s="0" t="s">
        <v>325</v>
      </c>
      <c r="D6595" s="0" t="n">
        <v>20180828</v>
      </c>
      <c r="E6595" s="0" t="s">
        <v>4123</v>
      </c>
      <c r="F6595" s="0" t="n">
        <v>3480000</v>
      </c>
      <c r="G6595" s="0" t="n">
        <v>89.833</v>
      </c>
      <c r="H6595" s="0" t="n">
        <v>5.499965</v>
      </c>
      <c r="J6595" s="224" t="n">
        <f aca="false">ROUND(D6595/10000,0)</f>
        <v>2018</v>
      </c>
      <c r="K6595" s="224" t="n">
        <f aca="false">ROUND((D6595-J6595*10000)/100,0)</f>
        <v>8</v>
      </c>
      <c r="L6595" s="224" t="n">
        <f aca="false">D6595-J6595*10000-K6595*100</f>
        <v>28</v>
      </c>
      <c r="M6595" s="325" t="n">
        <f aca="false">DATE(J6595,K6595,L6595)</f>
        <v>43340</v>
      </c>
      <c r="N6595" s="222" t="n">
        <f aca="false">M6595+E6595</f>
        <v>43340.6349768519</v>
      </c>
      <c r="O6595" s="0" t="n">
        <v>89.833</v>
      </c>
      <c r="P6595" s="0" t="n">
        <v>5.499965</v>
      </c>
      <c r="Q6595" s="0" t="s">
        <v>291</v>
      </c>
    </row>
    <row r="6596" customFormat="false" ht="15" hidden="false" customHeight="false" outlineLevel="0" collapsed="false">
      <c r="A6596" s="0" t="s">
        <v>3962</v>
      </c>
      <c r="B6596" s="0" t="s">
        <v>291</v>
      </c>
      <c r="C6596" s="0" t="s">
        <v>325</v>
      </c>
      <c r="D6596" s="0" t="n">
        <v>20180828</v>
      </c>
      <c r="E6596" s="0" t="s">
        <v>4124</v>
      </c>
      <c r="F6596" s="0" t="n">
        <v>5000000</v>
      </c>
      <c r="G6596" s="0" t="n">
        <v>89.873</v>
      </c>
      <c r="H6596" s="0" t="n">
        <v>5.496984</v>
      </c>
      <c r="J6596" s="224" t="n">
        <f aca="false">ROUND(D6596/10000,0)</f>
        <v>2018</v>
      </c>
      <c r="K6596" s="224" t="n">
        <f aca="false">ROUND((D6596-J6596*10000)/100,0)</f>
        <v>8</v>
      </c>
      <c r="L6596" s="224" t="n">
        <f aca="false">D6596-J6596*10000-K6596*100</f>
        <v>28</v>
      </c>
      <c r="M6596" s="325" t="n">
        <f aca="false">DATE(J6596,K6596,L6596)</f>
        <v>43340</v>
      </c>
      <c r="N6596" s="222" t="n">
        <f aca="false">M6596+E6596</f>
        <v>43340.6862615741</v>
      </c>
      <c r="O6596" s="0" t="n">
        <v>89.873</v>
      </c>
      <c r="P6596" s="0" t="n">
        <v>5.496984</v>
      </c>
      <c r="Q6596" s="0" t="s">
        <v>291</v>
      </c>
    </row>
    <row r="6597" customFormat="false" ht="15" hidden="false" customHeight="false" outlineLevel="0" collapsed="false">
      <c r="A6597" s="0" t="s">
        <v>3962</v>
      </c>
      <c r="B6597" s="0" t="s">
        <v>291</v>
      </c>
      <c r="C6597" s="0" t="s">
        <v>325</v>
      </c>
      <c r="D6597" s="0" t="n">
        <v>20180829</v>
      </c>
      <c r="E6597" s="0" t="s">
        <v>4125</v>
      </c>
      <c r="F6597" s="0" t="n">
        <v>100000</v>
      </c>
      <c r="G6597" s="0" t="n">
        <v>89.802</v>
      </c>
      <c r="H6597" s="0" t="n">
        <v>5.502318</v>
      </c>
      <c r="J6597" s="224" t="n">
        <f aca="false">ROUND(D6597/10000,0)</f>
        <v>2018</v>
      </c>
      <c r="K6597" s="224" t="n">
        <f aca="false">ROUND((D6597-J6597*10000)/100,0)</f>
        <v>8</v>
      </c>
      <c r="L6597" s="224" t="n">
        <f aca="false">D6597-J6597*10000-K6597*100</f>
        <v>29</v>
      </c>
      <c r="M6597" s="325" t="n">
        <f aca="false">DATE(J6597,K6597,L6597)</f>
        <v>43341</v>
      </c>
      <c r="N6597" s="222" t="n">
        <f aca="false">M6597+E6597</f>
        <v>43341.5313078704</v>
      </c>
      <c r="O6597" s="0" t="n">
        <v>89.802</v>
      </c>
      <c r="P6597" s="0" t="n">
        <v>5.502318</v>
      </c>
      <c r="Q6597" s="0" t="s">
        <v>291</v>
      </c>
    </row>
    <row r="6598" customFormat="false" ht="15" hidden="false" customHeight="false" outlineLevel="0" collapsed="false">
      <c r="A6598" s="0" t="s">
        <v>3962</v>
      </c>
      <c r="B6598" s="0" t="s">
        <v>291</v>
      </c>
      <c r="C6598" s="0" t="s">
        <v>325</v>
      </c>
      <c r="D6598" s="0" t="n">
        <v>20180829</v>
      </c>
      <c r="E6598" s="0" t="s">
        <v>553</v>
      </c>
      <c r="F6598" s="0" t="n">
        <v>100000</v>
      </c>
      <c r="G6598" s="0" t="n">
        <v>89.802</v>
      </c>
      <c r="H6598" s="0" t="n">
        <v>5.502318</v>
      </c>
      <c r="J6598" s="224" t="n">
        <f aca="false">ROUND(D6598/10000,0)</f>
        <v>2018</v>
      </c>
      <c r="K6598" s="224" t="n">
        <f aca="false">ROUND((D6598-J6598*10000)/100,0)</f>
        <v>8</v>
      </c>
      <c r="L6598" s="224" t="n">
        <f aca="false">D6598-J6598*10000-K6598*100</f>
        <v>29</v>
      </c>
      <c r="M6598" s="325" t="n">
        <f aca="false">DATE(J6598,K6598,L6598)</f>
        <v>43341</v>
      </c>
      <c r="N6598" s="222" t="n">
        <f aca="false">M6598+E6598</f>
        <v>43341.5313194444</v>
      </c>
      <c r="O6598" s="0" t="n">
        <v>89.802</v>
      </c>
      <c r="P6598" s="0" t="n">
        <v>5.502318</v>
      </c>
      <c r="Q6598" s="0" t="s">
        <v>291</v>
      </c>
    </row>
    <row r="6599" customFormat="false" ht="15" hidden="false" customHeight="false" outlineLevel="0" collapsed="false">
      <c r="A6599" s="0" t="s">
        <v>3962</v>
      </c>
      <c r="B6599" s="0" t="s">
        <v>291</v>
      </c>
      <c r="C6599" s="0" t="s">
        <v>325</v>
      </c>
      <c r="D6599" s="0" t="n">
        <v>20180829</v>
      </c>
      <c r="E6599" s="0" t="s">
        <v>4126</v>
      </c>
      <c r="F6599" s="0" t="n">
        <v>200000</v>
      </c>
      <c r="G6599" s="0" t="n">
        <v>89.954</v>
      </c>
      <c r="H6599" s="0" t="n">
        <v>5.490991</v>
      </c>
      <c r="J6599" s="224" t="n">
        <f aca="false">ROUND(D6599/10000,0)</f>
        <v>2018</v>
      </c>
      <c r="K6599" s="224" t="n">
        <f aca="false">ROUND((D6599-J6599*10000)/100,0)</f>
        <v>8</v>
      </c>
      <c r="L6599" s="224" t="n">
        <f aca="false">D6599-J6599*10000-K6599*100</f>
        <v>29</v>
      </c>
      <c r="M6599" s="325" t="n">
        <f aca="false">DATE(J6599,K6599,L6599)</f>
        <v>43341</v>
      </c>
      <c r="N6599" s="222" t="n">
        <f aca="false">M6599+E6599</f>
        <v>43341.6472453704</v>
      </c>
      <c r="O6599" s="0" t="n">
        <v>89.954</v>
      </c>
      <c r="P6599" s="0" t="n">
        <v>5.490991</v>
      </c>
      <c r="Q6599" s="0" t="s">
        <v>291</v>
      </c>
    </row>
    <row r="6600" customFormat="false" ht="15" hidden="false" customHeight="false" outlineLevel="0" collapsed="false">
      <c r="A6600" s="0" t="s">
        <v>3962</v>
      </c>
      <c r="B6600" s="0" t="s">
        <v>291</v>
      </c>
      <c r="C6600" s="0" t="s">
        <v>325</v>
      </c>
      <c r="D6600" s="0" t="n">
        <v>20180829</v>
      </c>
      <c r="E6600" s="0" t="s">
        <v>4127</v>
      </c>
      <c r="F6600" s="0" t="n">
        <v>2700000</v>
      </c>
      <c r="G6600" s="0" t="n">
        <v>89.977</v>
      </c>
      <c r="H6600" s="0" t="n">
        <v>5.48928</v>
      </c>
      <c r="J6600" s="224" t="n">
        <f aca="false">ROUND(D6600/10000,0)</f>
        <v>2018</v>
      </c>
      <c r="K6600" s="224" t="n">
        <f aca="false">ROUND((D6600-J6600*10000)/100,0)</f>
        <v>8</v>
      </c>
      <c r="L6600" s="224" t="n">
        <f aca="false">D6600-J6600*10000-K6600*100</f>
        <v>29</v>
      </c>
      <c r="M6600" s="325" t="n">
        <f aca="false">DATE(J6600,K6600,L6600)</f>
        <v>43341</v>
      </c>
      <c r="N6600" s="222" t="n">
        <f aca="false">M6600+E6600</f>
        <v>43341.6804166667</v>
      </c>
      <c r="O6600" s="0" t="n">
        <v>89.977</v>
      </c>
      <c r="P6600" s="0" t="n">
        <v>5.48928</v>
      </c>
      <c r="Q6600" s="0" t="s">
        <v>291</v>
      </c>
    </row>
    <row r="6601" customFormat="false" ht="15" hidden="false" customHeight="false" outlineLevel="0" collapsed="false">
      <c r="A6601" s="0" t="s">
        <v>3962</v>
      </c>
      <c r="B6601" s="0" t="s">
        <v>291</v>
      </c>
      <c r="C6601" s="0" t="s">
        <v>325</v>
      </c>
      <c r="D6601" s="0" t="n">
        <v>20180830</v>
      </c>
      <c r="E6601" s="0" t="s">
        <v>4128</v>
      </c>
      <c r="F6601" s="0" t="s">
        <v>575</v>
      </c>
      <c r="G6601" s="0" t="n">
        <v>91.537</v>
      </c>
      <c r="H6601" s="0" t="n">
        <v>5.374807</v>
      </c>
      <c r="J6601" s="224" t="n">
        <f aca="false">ROUND(D6601/10000,0)</f>
        <v>2018</v>
      </c>
      <c r="K6601" s="224" t="n">
        <f aca="false">ROUND((D6601-J6601*10000)/100,0)</f>
        <v>8</v>
      </c>
      <c r="L6601" s="224" t="n">
        <f aca="false">D6601-J6601*10000-K6601*100</f>
        <v>30</v>
      </c>
      <c r="M6601" s="325" t="n">
        <f aca="false">DATE(J6601,K6601,L6601)</f>
        <v>43342</v>
      </c>
      <c r="N6601" s="222" t="n">
        <f aca="false">M6601+E6601</f>
        <v>43342.3138657407</v>
      </c>
      <c r="O6601" s="0" t="n">
        <v>91.537</v>
      </c>
      <c r="P6601" s="0" t="n">
        <v>5.374807</v>
      </c>
      <c r="Q6601" s="0" t="s">
        <v>291</v>
      </c>
    </row>
    <row r="6602" customFormat="false" ht="15" hidden="false" customHeight="false" outlineLevel="0" collapsed="false">
      <c r="A6602" s="0" t="s">
        <v>3962</v>
      </c>
      <c r="B6602" s="0" t="s">
        <v>291</v>
      </c>
      <c r="C6602" s="0" t="s">
        <v>325</v>
      </c>
      <c r="D6602" s="0" t="n">
        <v>20180830</v>
      </c>
      <c r="E6602" s="0" t="s">
        <v>4129</v>
      </c>
      <c r="F6602" s="0" t="n">
        <v>3000000</v>
      </c>
      <c r="G6602" s="0" t="n">
        <v>91.74</v>
      </c>
      <c r="H6602" s="0" t="n">
        <v>5.360108</v>
      </c>
      <c r="J6602" s="224" t="n">
        <f aca="false">ROUND(D6602/10000,0)</f>
        <v>2018</v>
      </c>
      <c r="K6602" s="224" t="n">
        <f aca="false">ROUND((D6602-J6602*10000)/100,0)</f>
        <v>8</v>
      </c>
      <c r="L6602" s="224" t="n">
        <f aca="false">D6602-J6602*10000-K6602*100</f>
        <v>30</v>
      </c>
      <c r="M6602" s="325" t="n">
        <f aca="false">DATE(J6602,K6602,L6602)</f>
        <v>43342</v>
      </c>
      <c r="N6602" s="222" t="n">
        <f aca="false">M6602+E6602</f>
        <v>43342.4032291667</v>
      </c>
      <c r="O6602" s="0" t="n">
        <v>91.74</v>
      </c>
      <c r="P6602" s="0" t="n">
        <v>5.360108</v>
      </c>
      <c r="Q6602" s="0" t="s">
        <v>291</v>
      </c>
    </row>
    <row r="6603" customFormat="false" ht="15" hidden="false" customHeight="false" outlineLevel="0" collapsed="false">
      <c r="A6603" s="0" t="s">
        <v>3962</v>
      </c>
      <c r="B6603" s="0" t="s">
        <v>291</v>
      </c>
      <c r="C6603" s="0" t="s">
        <v>325</v>
      </c>
      <c r="D6603" s="0" t="n">
        <v>20180830</v>
      </c>
      <c r="E6603" s="0" t="s">
        <v>4129</v>
      </c>
      <c r="F6603" s="0" t="n">
        <v>3000000</v>
      </c>
      <c r="G6603" s="0" t="n">
        <v>91.74</v>
      </c>
      <c r="H6603" s="0" t="n">
        <v>5.360108</v>
      </c>
      <c r="J6603" s="224" t="n">
        <f aca="false">ROUND(D6603/10000,0)</f>
        <v>2018</v>
      </c>
      <c r="K6603" s="224" t="n">
        <f aca="false">ROUND((D6603-J6603*10000)/100,0)</f>
        <v>8</v>
      </c>
      <c r="L6603" s="224" t="n">
        <f aca="false">D6603-J6603*10000-K6603*100</f>
        <v>30</v>
      </c>
      <c r="M6603" s="325" t="n">
        <f aca="false">DATE(J6603,K6603,L6603)</f>
        <v>43342</v>
      </c>
      <c r="N6603" s="222" t="n">
        <f aca="false">M6603+E6603</f>
        <v>43342.4032291667</v>
      </c>
      <c r="O6603" s="0" t="n">
        <v>91.74</v>
      </c>
      <c r="P6603" s="0" t="n">
        <v>5.360108</v>
      </c>
      <c r="Q6603" s="0" t="s">
        <v>291</v>
      </c>
    </row>
    <row r="6604" customFormat="false" ht="15" hidden="false" customHeight="false" outlineLevel="0" collapsed="false">
      <c r="A6604" s="0" t="s">
        <v>3962</v>
      </c>
      <c r="B6604" s="0" t="s">
        <v>291</v>
      </c>
      <c r="C6604" s="0" t="s">
        <v>325</v>
      </c>
      <c r="D6604" s="0" t="n">
        <v>20180830</v>
      </c>
      <c r="E6604" s="0" t="s">
        <v>4130</v>
      </c>
      <c r="F6604" s="0" t="n">
        <v>750000</v>
      </c>
      <c r="G6604" s="0" t="n">
        <v>91.576</v>
      </c>
      <c r="H6604" s="0" t="n">
        <v>5.371979</v>
      </c>
      <c r="J6604" s="224" t="n">
        <f aca="false">ROUND(D6604/10000,0)</f>
        <v>2018</v>
      </c>
      <c r="K6604" s="224" t="n">
        <f aca="false">ROUND((D6604-J6604*10000)/100,0)</f>
        <v>8</v>
      </c>
      <c r="L6604" s="224" t="n">
        <f aca="false">D6604-J6604*10000-K6604*100</f>
        <v>30</v>
      </c>
      <c r="M6604" s="325" t="n">
        <f aca="false">DATE(J6604,K6604,L6604)</f>
        <v>43342</v>
      </c>
      <c r="N6604" s="222" t="n">
        <f aca="false">M6604+E6604</f>
        <v>43342.4058101852</v>
      </c>
      <c r="O6604" s="0" t="n">
        <v>91.576</v>
      </c>
      <c r="P6604" s="0" t="n">
        <v>5.371979</v>
      </c>
      <c r="Q6604" s="0" t="s">
        <v>291</v>
      </c>
    </row>
    <row r="6605" customFormat="false" ht="15" hidden="false" customHeight="false" outlineLevel="0" collapsed="false">
      <c r="A6605" s="0" t="s">
        <v>3962</v>
      </c>
      <c r="B6605" s="0" t="s">
        <v>291</v>
      </c>
      <c r="C6605" s="0" t="s">
        <v>325</v>
      </c>
      <c r="D6605" s="0" t="n">
        <v>20180830</v>
      </c>
      <c r="E6605" s="0" t="s">
        <v>4131</v>
      </c>
      <c r="F6605" s="0" t="n">
        <v>2000000</v>
      </c>
      <c r="G6605" s="0" t="n">
        <v>91.603</v>
      </c>
      <c r="H6605" s="0" t="n">
        <v>5.370023</v>
      </c>
      <c r="J6605" s="224" t="n">
        <f aca="false">ROUND(D6605/10000,0)</f>
        <v>2018</v>
      </c>
      <c r="K6605" s="224" t="n">
        <f aca="false">ROUND((D6605-J6605*10000)/100,0)</f>
        <v>8</v>
      </c>
      <c r="L6605" s="224" t="n">
        <f aca="false">D6605-J6605*10000-K6605*100</f>
        <v>30</v>
      </c>
      <c r="M6605" s="325" t="n">
        <f aca="false">DATE(J6605,K6605,L6605)</f>
        <v>43342</v>
      </c>
      <c r="N6605" s="222" t="n">
        <f aca="false">M6605+E6605</f>
        <v>43342.4102199074</v>
      </c>
      <c r="O6605" s="0" t="n">
        <v>91.603</v>
      </c>
      <c r="P6605" s="0" t="n">
        <v>5.370023</v>
      </c>
      <c r="Q6605" s="0" t="s">
        <v>291</v>
      </c>
    </row>
    <row r="6606" customFormat="false" ht="15" hidden="false" customHeight="false" outlineLevel="0" collapsed="false">
      <c r="A6606" s="0" t="s">
        <v>3962</v>
      </c>
      <c r="B6606" s="0" t="s">
        <v>291</v>
      </c>
      <c r="C6606" s="0" t="s">
        <v>325</v>
      </c>
      <c r="D6606" s="0" t="n">
        <v>20180830</v>
      </c>
      <c r="E6606" s="0" t="s">
        <v>4132</v>
      </c>
      <c r="F6606" s="0" t="n">
        <v>2000000</v>
      </c>
      <c r="G6606" s="0" t="n">
        <v>91.521</v>
      </c>
      <c r="H6606" s="0" t="n">
        <v>5.375967</v>
      </c>
      <c r="J6606" s="224" t="n">
        <f aca="false">ROUND(D6606/10000,0)</f>
        <v>2018</v>
      </c>
      <c r="K6606" s="224" t="n">
        <f aca="false">ROUND((D6606-J6606*10000)/100,0)</f>
        <v>8</v>
      </c>
      <c r="L6606" s="224" t="n">
        <f aca="false">D6606-J6606*10000-K6606*100</f>
        <v>30</v>
      </c>
      <c r="M6606" s="325" t="n">
        <f aca="false">DATE(J6606,K6606,L6606)</f>
        <v>43342</v>
      </c>
      <c r="N6606" s="222" t="n">
        <f aca="false">M6606+E6606</f>
        <v>43342.4731597222</v>
      </c>
      <c r="O6606" s="0" t="n">
        <v>91.521</v>
      </c>
      <c r="P6606" s="0" t="n">
        <v>5.375967</v>
      </c>
      <c r="Q6606" s="0" t="s">
        <v>291</v>
      </c>
    </row>
    <row r="6607" customFormat="false" ht="15" hidden="false" customHeight="false" outlineLevel="0" collapsed="false">
      <c r="A6607" s="0" t="s">
        <v>3962</v>
      </c>
      <c r="B6607" s="0" t="s">
        <v>291</v>
      </c>
      <c r="C6607" s="0" t="s">
        <v>325</v>
      </c>
      <c r="D6607" s="0" t="n">
        <v>20180830</v>
      </c>
      <c r="E6607" s="0" t="s">
        <v>4133</v>
      </c>
      <c r="F6607" s="0" t="n">
        <v>5000000</v>
      </c>
      <c r="G6607" s="0" t="n">
        <v>90.699</v>
      </c>
      <c r="H6607" s="0" t="n">
        <v>5.435999</v>
      </c>
      <c r="J6607" s="224" t="n">
        <f aca="false">ROUND(D6607/10000,0)</f>
        <v>2018</v>
      </c>
      <c r="K6607" s="224" t="n">
        <f aca="false">ROUND((D6607-J6607*10000)/100,0)</f>
        <v>8</v>
      </c>
      <c r="L6607" s="224" t="n">
        <f aca="false">D6607-J6607*10000-K6607*100</f>
        <v>30</v>
      </c>
      <c r="M6607" s="325" t="n">
        <f aca="false">DATE(J6607,K6607,L6607)</f>
        <v>43342</v>
      </c>
      <c r="N6607" s="222" t="n">
        <f aca="false">M6607+E6607</f>
        <v>43342.4828819445</v>
      </c>
      <c r="O6607" s="0" t="n">
        <v>90.699</v>
      </c>
      <c r="P6607" s="0" t="n">
        <v>5.435999</v>
      </c>
      <c r="Q6607" s="0" t="s">
        <v>291</v>
      </c>
    </row>
    <row r="6608" customFormat="false" ht="15" hidden="false" customHeight="false" outlineLevel="0" collapsed="false">
      <c r="A6608" s="0" t="s">
        <v>3962</v>
      </c>
      <c r="B6608" s="0" t="s">
        <v>291</v>
      </c>
      <c r="C6608" s="0" t="s">
        <v>325</v>
      </c>
      <c r="D6608" s="0" t="n">
        <v>20180830</v>
      </c>
      <c r="E6608" s="0" t="s">
        <v>1163</v>
      </c>
      <c r="F6608" s="0" t="n">
        <v>195000</v>
      </c>
      <c r="G6608" s="0" t="n">
        <v>90.862</v>
      </c>
      <c r="H6608" s="0" t="n">
        <v>5.424031</v>
      </c>
      <c r="J6608" s="224" t="n">
        <f aca="false">ROUND(D6608/10000,0)</f>
        <v>2018</v>
      </c>
      <c r="K6608" s="224" t="n">
        <f aca="false">ROUND((D6608-J6608*10000)/100,0)</f>
        <v>8</v>
      </c>
      <c r="L6608" s="224" t="n">
        <f aca="false">D6608-J6608*10000-K6608*100</f>
        <v>30</v>
      </c>
      <c r="M6608" s="325" t="n">
        <f aca="false">DATE(J6608,K6608,L6608)</f>
        <v>43342</v>
      </c>
      <c r="N6608" s="222" t="n">
        <f aca="false">M6608+E6608</f>
        <v>43342.4970023148</v>
      </c>
      <c r="O6608" s="0" t="n">
        <v>90.862</v>
      </c>
      <c r="P6608" s="0" t="n">
        <v>5.424031</v>
      </c>
      <c r="Q6608" s="0" t="s">
        <v>291</v>
      </c>
    </row>
    <row r="6609" customFormat="false" ht="15" hidden="false" customHeight="false" outlineLevel="0" collapsed="false">
      <c r="A6609" s="0" t="s">
        <v>3962</v>
      </c>
      <c r="B6609" s="0" t="s">
        <v>291</v>
      </c>
      <c r="C6609" s="0" t="s">
        <v>325</v>
      </c>
      <c r="D6609" s="0" t="n">
        <v>20180830</v>
      </c>
      <c r="E6609" s="0" t="s">
        <v>4134</v>
      </c>
      <c r="F6609" s="0" t="n">
        <v>5000000</v>
      </c>
      <c r="G6609" s="0" t="n">
        <v>91.534</v>
      </c>
      <c r="H6609" s="0" t="n">
        <v>5.375024</v>
      </c>
      <c r="J6609" s="224" t="n">
        <f aca="false">ROUND(D6609/10000,0)</f>
        <v>2018</v>
      </c>
      <c r="K6609" s="224" t="n">
        <f aca="false">ROUND((D6609-J6609*10000)/100,0)</f>
        <v>8</v>
      </c>
      <c r="L6609" s="224" t="n">
        <f aca="false">D6609-J6609*10000-K6609*100</f>
        <v>30</v>
      </c>
      <c r="M6609" s="325" t="n">
        <f aca="false">DATE(J6609,K6609,L6609)</f>
        <v>43342</v>
      </c>
      <c r="N6609" s="222" t="n">
        <f aca="false">M6609+E6609</f>
        <v>43342.4972453704</v>
      </c>
      <c r="O6609" s="0" t="n">
        <v>91.534</v>
      </c>
      <c r="P6609" s="0" t="n">
        <v>5.375024</v>
      </c>
      <c r="Q6609" s="0" t="s">
        <v>291</v>
      </c>
    </row>
    <row r="6610" customFormat="false" ht="15" hidden="false" customHeight="false" outlineLevel="0" collapsed="false">
      <c r="A6610" s="0" t="s">
        <v>3962</v>
      </c>
      <c r="B6610" s="0" t="s">
        <v>291</v>
      </c>
      <c r="C6610" s="0" t="s">
        <v>325</v>
      </c>
      <c r="D6610" s="0" t="n">
        <v>20180830</v>
      </c>
      <c r="E6610" s="0" t="s">
        <v>2593</v>
      </c>
      <c r="F6610" s="0" t="n">
        <v>5000000</v>
      </c>
      <c r="G6610" s="0" t="n">
        <v>90.958</v>
      </c>
      <c r="H6610" s="0" t="n">
        <v>5.416997</v>
      </c>
      <c r="J6610" s="224" t="n">
        <f aca="false">ROUND(D6610/10000,0)</f>
        <v>2018</v>
      </c>
      <c r="K6610" s="224" t="n">
        <f aca="false">ROUND((D6610-J6610*10000)/100,0)</f>
        <v>8</v>
      </c>
      <c r="L6610" s="224" t="n">
        <f aca="false">D6610-J6610*10000-K6610*100</f>
        <v>30</v>
      </c>
      <c r="M6610" s="325" t="n">
        <f aca="false">DATE(J6610,K6610,L6610)</f>
        <v>43342</v>
      </c>
      <c r="N6610" s="222" t="n">
        <f aca="false">M6610+E6610</f>
        <v>43342.5298611111</v>
      </c>
      <c r="O6610" s="0" t="n">
        <v>90.958</v>
      </c>
      <c r="P6610" s="0" t="n">
        <v>5.416997</v>
      </c>
      <c r="Q6610" s="0" t="s">
        <v>291</v>
      </c>
    </row>
    <row r="6611" customFormat="false" ht="15" hidden="false" customHeight="false" outlineLevel="0" collapsed="false">
      <c r="A6611" s="0" t="s">
        <v>3962</v>
      </c>
      <c r="B6611" s="0" t="s">
        <v>291</v>
      </c>
      <c r="C6611" s="0" t="s">
        <v>325</v>
      </c>
      <c r="D6611" s="0" t="n">
        <v>20180830</v>
      </c>
      <c r="E6611" s="0" t="s">
        <v>4135</v>
      </c>
      <c r="F6611" s="0" t="n">
        <v>15000</v>
      </c>
      <c r="G6611" s="0" t="n">
        <v>91.11</v>
      </c>
      <c r="H6611" s="0" t="n">
        <v>5.405882</v>
      </c>
      <c r="J6611" s="224" t="n">
        <f aca="false">ROUND(D6611/10000,0)</f>
        <v>2018</v>
      </c>
      <c r="K6611" s="224" t="n">
        <f aca="false">ROUND((D6611-J6611*10000)/100,0)</f>
        <v>8</v>
      </c>
      <c r="L6611" s="224" t="n">
        <f aca="false">D6611-J6611*10000-K6611*100</f>
        <v>30</v>
      </c>
      <c r="M6611" s="325" t="n">
        <f aca="false">DATE(J6611,K6611,L6611)</f>
        <v>43342</v>
      </c>
      <c r="N6611" s="222" t="n">
        <f aca="false">M6611+E6611</f>
        <v>43342.6031018519</v>
      </c>
      <c r="O6611" s="0" t="n">
        <v>91.11</v>
      </c>
      <c r="P6611" s="0" t="n">
        <v>5.405882</v>
      </c>
      <c r="Q6611" s="0" t="s">
        <v>291</v>
      </c>
    </row>
    <row r="6612" customFormat="false" ht="15" hidden="false" customHeight="false" outlineLevel="0" collapsed="false">
      <c r="A6612" s="0" t="s">
        <v>3962</v>
      </c>
      <c r="B6612" s="0" t="s">
        <v>291</v>
      </c>
      <c r="C6612" s="0" t="s">
        <v>325</v>
      </c>
      <c r="D6612" s="0" t="n">
        <v>20180830</v>
      </c>
      <c r="E6612" s="0" t="s">
        <v>4135</v>
      </c>
      <c r="F6612" s="0" t="n">
        <v>15000</v>
      </c>
      <c r="G6612" s="0" t="n">
        <v>91.01</v>
      </c>
      <c r="H6612" s="0" t="n">
        <v>5.413191</v>
      </c>
      <c r="J6612" s="224" t="n">
        <f aca="false">ROUND(D6612/10000,0)</f>
        <v>2018</v>
      </c>
      <c r="K6612" s="224" t="n">
        <f aca="false">ROUND((D6612-J6612*10000)/100,0)</f>
        <v>8</v>
      </c>
      <c r="L6612" s="224" t="n">
        <f aca="false">D6612-J6612*10000-K6612*100</f>
        <v>30</v>
      </c>
      <c r="M6612" s="325" t="n">
        <f aca="false">DATE(J6612,K6612,L6612)</f>
        <v>43342</v>
      </c>
      <c r="N6612" s="222" t="n">
        <f aca="false">M6612+E6612</f>
        <v>43342.6031018519</v>
      </c>
      <c r="O6612" s="0" t="n">
        <v>91.01</v>
      </c>
      <c r="P6612" s="0" t="n">
        <v>5.413191</v>
      </c>
      <c r="Q6612" s="0" t="s">
        <v>291</v>
      </c>
    </row>
    <row r="6613" customFormat="false" ht="15" hidden="false" customHeight="false" outlineLevel="0" collapsed="false">
      <c r="A6613" s="0" t="s">
        <v>3962</v>
      </c>
      <c r="B6613" s="0" t="s">
        <v>291</v>
      </c>
      <c r="C6613" s="0" t="s">
        <v>325</v>
      </c>
      <c r="D6613" s="0" t="n">
        <v>20180830</v>
      </c>
      <c r="E6613" s="0" t="s">
        <v>4135</v>
      </c>
      <c r="F6613" s="0" t="n">
        <v>15000</v>
      </c>
      <c r="G6613" s="0" t="n">
        <v>91.11</v>
      </c>
      <c r="H6613" s="0" t="n">
        <v>5.405882</v>
      </c>
      <c r="J6613" s="224" t="n">
        <f aca="false">ROUND(D6613/10000,0)</f>
        <v>2018</v>
      </c>
      <c r="K6613" s="224" t="n">
        <f aca="false">ROUND((D6613-J6613*10000)/100,0)</f>
        <v>8</v>
      </c>
      <c r="L6613" s="224" t="n">
        <f aca="false">D6613-J6613*10000-K6613*100</f>
        <v>30</v>
      </c>
      <c r="M6613" s="325" t="n">
        <f aca="false">DATE(J6613,K6613,L6613)</f>
        <v>43342</v>
      </c>
      <c r="N6613" s="222" t="n">
        <f aca="false">M6613+E6613</f>
        <v>43342.6031018519</v>
      </c>
      <c r="O6613" s="0" t="n">
        <v>91.11</v>
      </c>
      <c r="P6613" s="0" t="n">
        <v>5.405882</v>
      </c>
      <c r="Q6613" s="0" t="s">
        <v>291</v>
      </c>
    </row>
    <row r="6614" customFormat="false" ht="15" hidden="false" customHeight="false" outlineLevel="0" collapsed="false">
      <c r="A6614" s="0" t="s">
        <v>3962</v>
      </c>
      <c r="B6614" s="0" t="s">
        <v>291</v>
      </c>
      <c r="C6614" s="0" t="s">
        <v>325</v>
      </c>
      <c r="D6614" s="0" t="n">
        <v>20180830</v>
      </c>
      <c r="E6614" s="0" t="s">
        <v>4136</v>
      </c>
      <c r="F6614" s="0" t="s">
        <v>575</v>
      </c>
      <c r="G6614" s="0" t="n">
        <v>91.424</v>
      </c>
      <c r="H6614" s="0" t="n">
        <v>5.383009</v>
      </c>
      <c r="J6614" s="224" t="n">
        <f aca="false">ROUND(D6614/10000,0)</f>
        <v>2018</v>
      </c>
      <c r="K6614" s="224" t="n">
        <f aca="false">ROUND((D6614-J6614*10000)/100,0)</f>
        <v>8</v>
      </c>
      <c r="L6614" s="224" t="n">
        <f aca="false">D6614-J6614*10000-K6614*100</f>
        <v>30</v>
      </c>
      <c r="M6614" s="325" t="n">
        <f aca="false">DATE(J6614,K6614,L6614)</f>
        <v>43342</v>
      </c>
      <c r="N6614" s="222" t="n">
        <f aca="false">M6614+E6614</f>
        <v>43342.6155092593</v>
      </c>
      <c r="O6614" s="0" t="n">
        <v>91.424</v>
      </c>
      <c r="P6614" s="0" t="n">
        <v>5.383009</v>
      </c>
      <c r="Q6614" s="0" t="s">
        <v>291</v>
      </c>
    </row>
    <row r="6615" customFormat="false" ht="15" hidden="false" customHeight="false" outlineLevel="0" collapsed="false">
      <c r="A6615" s="0" t="s">
        <v>3962</v>
      </c>
      <c r="B6615" s="0" t="s">
        <v>291</v>
      </c>
      <c r="C6615" s="0" t="s">
        <v>325</v>
      </c>
      <c r="D6615" s="0" t="n">
        <v>20180830</v>
      </c>
      <c r="E6615" s="0" t="s">
        <v>4137</v>
      </c>
      <c r="F6615" s="0" t="n">
        <v>5000000</v>
      </c>
      <c r="G6615" s="0" t="n">
        <v>91.479</v>
      </c>
      <c r="H6615" s="0" t="n">
        <v>5.379015</v>
      </c>
      <c r="J6615" s="224" t="n">
        <f aca="false">ROUND(D6615/10000,0)</f>
        <v>2018</v>
      </c>
      <c r="K6615" s="224" t="n">
        <f aca="false">ROUND((D6615-J6615*10000)/100,0)</f>
        <v>8</v>
      </c>
      <c r="L6615" s="224" t="n">
        <f aca="false">D6615-J6615*10000-K6615*100</f>
        <v>30</v>
      </c>
      <c r="M6615" s="325" t="n">
        <f aca="false">DATE(J6615,K6615,L6615)</f>
        <v>43342</v>
      </c>
      <c r="N6615" s="222" t="n">
        <f aca="false">M6615+E6615</f>
        <v>43342.637962963</v>
      </c>
      <c r="O6615" s="0" t="n">
        <v>91.479</v>
      </c>
      <c r="P6615" s="0" t="n">
        <v>5.379015</v>
      </c>
      <c r="Q6615" s="0" t="s">
        <v>291</v>
      </c>
    </row>
    <row r="6616" customFormat="false" ht="15" hidden="false" customHeight="false" outlineLevel="0" collapsed="false">
      <c r="A6616" s="0" t="s">
        <v>3962</v>
      </c>
      <c r="B6616" s="0" t="s">
        <v>291</v>
      </c>
      <c r="C6616" s="0" t="s">
        <v>325</v>
      </c>
      <c r="D6616" s="0" t="n">
        <v>20180830</v>
      </c>
      <c r="E6616" s="0" t="s">
        <v>4138</v>
      </c>
      <c r="F6616" s="0" t="n">
        <v>135000</v>
      </c>
      <c r="G6616" s="0" t="n">
        <v>91.342</v>
      </c>
      <c r="H6616" s="0" t="n">
        <v>5.388971</v>
      </c>
      <c r="J6616" s="224" t="n">
        <f aca="false">ROUND(D6616/10000,0)</f>
        <v>2018</v>
      </c>
      <c r="K6616" s="224" t="n">
        <f aca="false">ROUND((D6616-J6616*10000)/100,0)</f>
        <v>8</v>
      </c>
      <c r="L6616" s="224" t="n">
        <f aca="false">D6616-J6616*10000-K6616*100</f>
        <v>30</v>
      </c>
      <c r="M6616" s="325" t="n">
        <f aca="false">DATE(J6616,K6616,L6616)</f>
        <v>43342</v>
      </c>
      <c r="N6616" s="222" t="n">
        <f aca="false">M6616+E6616</f>
        <v>43342.6676273148</v>
      </c>
      <c r="O6616" s="0" t="n">
        <v>91.342</v>
      </c>
      <c r="P6616" s="0" t="n">
        <v>5.388971</v>
      </c>
      <c r="Q6616" s="0" t="s">
        <v>291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9.15625" defaultRowHeight="12.75" zeroHeight="false" outlineLevelRow="0" outlineLevelCol="0"/>
  <cols>
    <col collapsed="false" customWidth="true" hidden="false" outlineLevel="0" max="1" min="1" style="49" width="23.15"/>
    <col collapsed="false" customWidth="true" hidden="false" outlineLevel="0" max="2" min="2" style="49" width="17.71"/>
    <col collapsed="false" customWidth="true" hidden="false" outlineLevel="0" max="3" min="3" style="49" width="2.99"/>
    <col collapsed="false" customWidth="true" hidden="false" outlineLevel="0" max="4" min="4" style="49" width="53.99"/>
    <col collapsed="false" customWidth="false" hidden="false" outlineLevel="0" max="5" min="5" style="49" width="9.14"/>
    <col collapsed="false" customWidth="true" hidden="false" outlineLevel="0" max="6" min="6" style="49" width="35.14"/>
    <col collapsed="false" customWidth="false" hidden="false" outlineLevel="0" max="1024" min="7" style="49" width="9.14"/>
  </cols>
  <sheetData>
    <row r="1" customFormat="false" ht="18" hidden="false" customHeight="false" outlineLevel="0" collapsed="false">
      <c r="A1" s="165" t="s">
        <v>4139</v>
      </c>
    </row>
    <row r="2" customFormat="false" ht="21" hidden="false" customHeight="false" outlineLevel="0" collapsed="false">
      <c r="A2" s="343" t="s">
        <v>4140</v>
      </c>
      <c r="D2" s="343" t="s">
        <v>34</v>
      </c>
    </row>
    <row r="3" customFormat="false" ht="29.25" hidden="false" customHeight="true" outlineLevel="0" collapsed="false">
      <c r="A3" s="343"/>
      <c r="D3" s="49" t="s">
        <v>34</v>
      </c>
    </row>
    <row r="4" customFormat="false" ht="12.75" hidden="false" customHeight="false" outlineLevel="0" collapsed="false">
      <c r="A4" s="344" t="s">
        <v>4141</v>
      </c>
      <c r="B4" s="345" t="n">
        <v>60</v>
      </c>
      <c r="C4" s="346"/>
      <c r="D4" s="347"/>
      <c r="F4" s="348" t="s">
        <v>4141</v>
      </c>
      <c r="H4" s="49" t="s">
        <v>34</v>
      </c>
    </row>
    <row r="5" customFormat="false" ht="12.75" hidden="false" customHeight="false" outlineLevel="0" collapsed="false">
      <c r="A5" s="349" t="s">
        <v>4142</v>
      </c>
      <c r="B5" s="345" t="s">
        <v>4143</v>
      </c>
      <c r="D5" s="350"/>
      <c r="F5" s="351" t="n">
        <v>60</v>
      </c>
    </row>
    <row r="6" customFormat="false" ht="12.75" hidden="false" customHeight="false" outlineLevel="0" collapsed="false">
      <c r="A6" s="349"/>
      <c r="D6" s="350"/>
      <c r="F6" s="351" t="n">
        <v>120</v>
      </c>
    </row>
    <row r="7" customFormat="false" ht="12.75" hidden="false" customHeight="false" outlineLevel="0" collapsed="false">
      <c r="A7" s="349"/>
      <c r="D7" s="350"/>
      <c r="F7" s="348" t="s">
        <v>4144</v>
      </c>
    </row>
    <row r="8" customFormat="false" ht="12.75" hidden="false" customHeight="false" outlineLevel="0" collapsed="false">
      <c r="A8" s="349" t="s">
        <v>4145</v>
      </c>
      <c r="B8" s="352" t="n">
        <v>0.0309</v>
      </c>
      <c r="D8" s="350" t="s">
        <v>4146</v>
      </c>
      <c r="F8" s="353" t="s">
        <v>4143</v>
      </c>
    </row>
    <row r="9" customFormat="false" ht="12.75" hidden="false" customHeight="false" outlineLevel="0" collapsed="false">
      <c r="A9" s="349" t="s">
        <v>4147</v>
      </c>
      <c r="B9" s="354" t="s">
        <v>34</v>
      </c>
      <c r="D9" s="350" t="s">
        <v>4148</v>
      </c>
      <c r="F9" s="353" t="s">
        <v>4149</v>
      </c>
    </row>
    <row r="10" customFormat="false" ht="12.75" hidden="false" customHeight="false" outlineLevel="0" collapsed="false">
      <c r="A10" s="349" t="s">
        <v>4150</v>
      </c>
      <c r="B10" s="352" t="n">
        <v>0.055</v>
      </c>
      <c r="D10" s="350" t="s">
        <v>4151</v>
      </c>
      <c r="F10" s="353" t="s">
        <v>4152</v>
      </c>
    </row>
    <row r="11" customFormat="false" ht="12.75" hidden="false" customHeight="false" outlineLevel="0" collapsed="false">
      <c r="A11" s="355" t="s">
        <v>4153</v>
      </c>
      <c r="B11" s="356" t="s">
        <v>34</v>
      </c>
      <c r="C11" s="53"/>
      <c r="D11" s="357" t="e">
        <f aca="false">_xlfn.FORMULATEXT(B11)</f>
        <v>#N/A</v>
      </c>
    </row>
    <row r="13" customFormat="false" ht="12.75" hidden="false" customHeight="false" outlineLevel="0" collapsed="false">
      <c r="A13" s="49" t="s">
        <v>4154</v>
      </c>
    </row>
    <row r="14" customFormat="false" ht="12.75" hidden="false" customHeight="false" outlineLevel="0" collapsed="false">
      <c r="A14" s="49" t="s">
        <v>4155</v>
      </c>
      <c r="B14" s="358"/>
    </row>
    <row r="15" customFormat="false" ht="12.75" hidden="false" customHeight="false" outlineLevel="0" collapsed="false">
      <c r="A15" s="49" t="s">
        <v>4156</v>
      </c>
    </row>
    <row r="16" customFormat="false" ht="12.75" hidden="false" customHeight="false" outlineLevel="0" collapsed="false">
      <c r="A16" s="49" t="s">
        <v>4157</v>
      </c>
    </row>
  </sheetData>
  <dataValidations count="2">
    <dataValidation allowBlank="true" operator="between" prompt="Select a beta computation period" promptTitle="Beta computation period, months" showDropDown="false" showErrorMessage="true" showInputMessage="true" sqref="B4" type="list">
      <formula1>$F$5:$F$6</formula1>
      <formula2>0</formula2>
    </dataValidation>
    <dataValidation allowBlank="true" operator="between" prompt="Select a market index for beta computation" promptTitle="Market index choice" showDropDown="false" showErrorMessage="true" showInputMessage="true" sqref="B5" type="list">
      <formula1>$F$8:$F$10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2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1" topLeftCell="T2" activePane="bottomRight" state="frozen"/>
      <selection pane="topLeft" activeCell="A1" activeCellId="0" sqref="A1"/>
      <selection pane="topRight" activeCell="T1" activeCellId="0" sqref="T1"/>
      <selection pane="bottomLeft" activeCell="A2" activeCellId="0" sqref="A2"/>
      <selection pane="bottomRight" activeCell="AB12" activeCellId="0" sqref="AB12"/>
    </sheetView>
  </sheetViews>
  <sheetFormatPr defaultColWidth="9.15625" defaultRowHeight="14.25" zeroHeight="false" outlineLevelRow="0" outlineLevelCol="0"/>
  <cols>
    <col collapsed="false" customWidth="false" hidden="false" outlineLevel="0" max="2" min="1" style="359" width="9.14"/>
    <col collapsed="false" customWidth="true" hidden="false" outlineLevel="0" max="4" min="3" style="359" width="11.99"/>
    <col collapsed="false" customWidth="true" hidden="false" outlineLevel="0" max="5" min="5" style="359" width="14.01"/>
    <col collapsed="false" customWidth="true" hidden="false" outlineLevel="0" max="6" min="6" style="359" width="20.14"/>
    <col collapsed="false" customWidth="true" hidden="false" outlineLevel="0" max="7" min="7" style="359" width="13.01"/>
    <col collapsed="false" customWidth="true" hidden="false" outlineLevel="0" max="8" min="8" style="359" width="20.99"/>
    <col collapsed="false" customWidth="true" hidden="false" outlineLevel="0" max="9" min="9" style="359" width="25"/>
    <col collapsed="false" customWidth="true" hidden="false" outlineLevel="0" max="10" min="10" style="359" width="11.99"/>
    <col collapsed="false" customWidth="true" hidden="false" outlineLevel="0" max="11" min="11" style="359" width="24.57"/>
    <col collapsed="false" customWidth="true" hidden="false" outlineLevel="0" max="12" min="12" style="359" width="26.42"/>
    <col collapsed="false" customWidth="true" hidden="false" outlineLevel="0" max="13" min="13" style="359" width="27.99"/>
    <col collapsed="false" customWidth="true" hidden="false" outlineLevel="0" max="14" min="14" style="359" width="16"/>
    <col collapsed="false" customWidth="true" hidden="false" outlineLevel="0" max="22" min="15" style="359" width="19.29"/>
    <col collapsed="false" customWidth="true" hidden="false" outlineLevel="0" max="23" min="23" style="359" width="19.99"/>
    <col collapsed="false" customWidth="true" hidden="false" outlineLevel="0" max="24" min="24" style="359" width="13.57"/>
    <col collapsed="false" customWidth="true" hidden="false" outlineLevel="0" max="25" min="25" style="359" width="14.86"/>
    <col collapsed="false" customWidth="true" hidden="false" outlineLevel="0" max="26" min="26" style="359" width="18"/>
    <col collapsed="false" customWidth="true" hidden="false" outlineLevel="0" max="27" min="27" style="359" width="19.57"/>
    <col collapsed="false" customWidth="true" hidden="false" outlineLevel="0" max="28" min="28" style="359" width="16.29"/>
    <col collapsed="false" customWidth="true" hidden="false" outlineLevel="0" max="29" min="29" style="359" width="18.85"/>
    <col collapsed="false" customWidth="true" hidden="false" outlineLevel="0" max="30" min="30" style="359" width="10.42"/>
    <col collapsed="false" customWidth="false" hidden="false" outlineLevel="0" max="37" min="31" style="359" width="9.14"/>
    <col collapsed="false" customWidth="true" hidden="false" outlineLevel="0" max="38" min="38" style="359" width="15.29"/>
    <col collapsed="false" customWidth="false" hidden="false" outlineLevel="0" max="1024" min="39" style="359" width="9.14"/>
  </cols>
  <sheetData>
    <row r="1" customFormat="false" ht="50.1" hidden="false" customHeight="true" outlineLevel="0" collapsed="false">
      <c r="A1" s="360" t="s">
        <v>4158</v>
      </c>
      <c r="B1" s="360" t="s">
        <v>4159</v>
      </c>
      <c r="C1" s="360" t="s">
        <v>4160</v>
      </c>
      <c r="D1" s="360" t="s">
        <v>4161</v>
      </c>
      <c r="E1" s="360" t="s">
        <v>4162</v>
      </c>
      <c r="F1" s="360" t="s">
        <v>4163</v>
      </c>
      <c r="G1" s="360" t="s">
        <v>4164</v>
      </c>
      <c r="H1" s="360" t="s">
        <v>4165</v>
      </c>
      <c r="I1" s="360" t="s">
        <v>4166</v>
      </c>
      <c r="J1" s="360" t="s">
        <v>4167</v>
      </c>
      <c r="K1" s="360" t="s">
        <v>4168</v>
      </c>
      <c r="L1" s="360" t="s">
        <v>4169</v>
      </c>
      <c r="M1" s="360" t="s">
        <v>4170</v>
      </c>
      <c r="N1" s="324" t="s">
        <v>4171</v>
      </c>
      <c r="O1" s="324" t="s">
        <v>4172</v>
      </c>
      <c r="P1" s="324" t="s">
        <v>4173</v>
      </c>
      <c r="Q1" s="324" t="s">
        <v>4174</v>
      </c>
      <c r="R1" s="324" t="s">
        <v>4175</v>
      </c>
      <c r="S1" s="324" t="s">
        <v>4176</v>
      </c>
      <c r="T1" s="324" t="s">
        <v>4177</v>
      </c>
      <c r="U1" s="324" t="s">
        <v>4178</v>
      </c>
      <c r="V1" s="324" t="s">
        <v>4179</v>
      </c>
      <c r="X1" s="324" t="s">
        <v>4180</v>
      </c>
      <c r="Y1" s="324" t="s">
        <v>4181</v>
      </c>
      <c r="Z1" s="324" t="s">
        <v>4182</v>
      </c>
      <c r="AA1" s="324" t="s">
        <v>4183</v>
      </c>
      <c r="AB1" s="324" t="s">
        <v>4184</v>
      </c>
      <c r="AC1" s="324" t="s">
        <v>4185</v>
      </c>
      <c r="AD1" s="324" t="s">
        <v>4186</v>
      </c>
    </row>
    <row r="2" customFormat="false" ht="15" hidden="false" customHeight="false" outlineLevel="0" collapsed="false">
      <c r="A2" s="361" t="n">
        <v>25320</v>
      </c>
      <c r="B2" s="361" t="n">
        <v>20000131</v>
      </c>
      <c r="C2" s="361" t="n">
        <v>13442910</v>
      </c>
      <c r="D2" s="361" t="s">
        <v>325</v>
      </c>
      <c r="E2" s="361" t="s">
        <v>4187</v>
      </c>
      <c r="F2" s="361" t="n">
        <v>20384</v>
      </c>
      <c r="G2" s="361" t="n">
        <v>13442910</v>
      </c>
      <c r="H2" s="361" t="n">
        <v>0.225</v>
      </c>
      <c r="I2" s="361" t="n">
        <v>31.4375</v>
      </c>
      <c r="J2" s="361" t="n">
        <v>-0.181583</v>
      </c>
      <c r="K2" s="361" t="n">
        <v>-0.039607</v>
      </c>
      <c r="L2" s="361" t="n">
        <v>0.050642</v>
      </c>
      <c r="M2" s="361" t="n">
        <v>-0.050904</v>
      </c>
      <c r="N2" s="362" t="n">
        <f aca="false">AL2</f>
        <v>36556</v>
      </c>
      <c r="O2" s="363" t="e">
        <f aca="false">IF(AND(($X$12-4)&lt;=$N2,($X$13)&gt;=($N2-4)),J2," ")</f>
        <v>#VALUE!</v>
      </c>
      <c r="P2" s="363" t="e">
        <f aca="false">IF(AND(($X$12-4)&lt;=$N2,($X$13)&gt;=($N2-4)),K2," ")</f>
        <v>#VALUE!</v>
      </c>
      <c r="Q2" s="363" t="e">
        <f aca="false">IF(AND(($X$12-4)&lt;=$N2,($X$13)&gt;=($N2-4)),L2," ")</f>
        <v>#VALUE!</v>
      </c>
      <c r="R2" s="363" t="e">
        <f aca="false">IF(AND(($X$12-4)&lt;=$N2,($X$13)&gt;=($N2-4)),M2," ")</f>
        <v>#VALUE!</v>
      </c>
      <c r="S2" s="363" t="e">
        <f aca="false">IF(AND(($X$15-4)&lt;=$N2,($X$16)&gt;=($N2-4)),J2," ")</f>
        <v>#VALUE!</v>
      </c>
      <c r="T2" s="363" t="e">
        <f aca="false">IF(AND(($X$15-4)&lt;=$N2,($X$16)&gt;=($N2-4)),K2," ")</f>
        <v>#VALUE!</v>
      </c>
      <c r="U2" s="363" t="e">
        <f aca="false">IF(AND(($X$15-4)&lt;=$N2,($X$16)&gt;=($N2-4)),L2," ")</f>
        <v>#VALUE!</v>
      </c>
      <c r="V2" s="363" t="e">
        <f aca="false">IF(AND(($X$15-4)&lt;=$N2,($X$16)&gt;=($N2-4)),M2," ")</f>
        <v>#VALUE!</v>
      </c>
      <c r="W2" s="359" t="s">
        <v>4188</v>
      </c>
      <c r="X2" s="364" t="n">
        <f aca="false">'Debt details'!W2</f>
        <v>43310.9999884259</v>
      </c>
      <c r="Y2" s="365" t="n">
        <f aca="false">MONTH(X2)</f>
        <v>7</v>
      </c>
      <c r="Z2" s="365" t="n">
        <f aca="false">EOMONTH(Y2,0)</f>
        <v>32</v>
      </c>
      <c r="AA2" s="365" t="n">
        <f aca="false">YEAR(X2)</f>
        <v>2018</v>
      </c>
      <c r="AB2" s="362" t="n">
        <f aca="false">DATE(AA2,Y2,Z2)</f>
        <v>43313</v>
      </c>
      <c r="AC2" s="362" t="n">
        <f aca="false">DATE(AA2,(Y2-1),1)</f>
        <v>43252</v>
      </c>
      <c r="AD2" s="362" t="n">
        <f aca="false">EOMONTH(AC2,0)</f>
        <v>43281</v>
      </c>
      <c r="AI2" s="359" t="n">
        <f aca="false">ROUND(B2/10000,0)</f>
        <v>2000</v>
      </c>
      <c r="AJ2" s="359" t="n">
        <f aca="false">ROUND((B2-(AI2*10000))/100,0)</f>
        <v>1</v>
      </c>
      <c r="AK2" s="359" t="n">
        <f aca="false">B2-AI2*10000-AJ2*100</f>
        <v>31</v>
      </c>
      <c r="AL2" s="362" t="n">
        <f aca="false">DATE(AI2,AJ2,AK2)</f>
        <v>36556</v>
      </c>
    </row>
    <row r="3" customFormat="false" ht="15" hidden="false" customHeight="false" outlineLevel="0" collapsed="false">
      <c r="A3" s="361" t="n">
        <v>25320</v>
      </c>
      <c r="B3" s="361" t="n">
        <v>20000229</v>
      </c>
      <c r="C3" s="361" t="n">
        <v>13442910</v>
      </c>
      <c r="D3" s="361" t="s">
        <v>325</v>
      </c>
      <c r="E3" s="361" t="s">
        <v>4187</v>
      </c>
      <c r="F3" s="361" t="n">
        <v>20384</v>
      </c>
      <c r="G3" s="361" t="n">
        <v>13442910</v>
      </c>
      <c r="H3" s="361"/>
      <c r="I3" s="361" t="n">
        <v>28.375</v>
      </c>
      <c r="J3" s="361" t="n">
        <v>-0.097416</v>
      </c>
      <c r="K3" s="361" t="n">
        <v>0.031782</v>
      </c>
      <c r="L3" s="361" t="n">
        <v>0.120481</v>
      </c>
      <c r="M3" s="361" t="n">
        <v>-0.020108</v>
      </c>
      <c r="N3" s="362" t="n">
        <f aca="false">AL3</f>
        <v>36585</v>
      </c>
      <c r="O3" s="363" t="e">
        <f aca="false">IF(AND(($X$12-4)&lt;=$N3,($X$13)&gt;=($N3-4)),J3," ")</f>
        <v>#VALUE!</v>
      </c>
      <c r="P3" s="363" t="e">
        <f aca="false">IF(AND(($X$12-4)&lt;=$N3,($X$13)&gt;=($N3-4)),K3," ")</f>
        <v>#VALUE!</v>
      </c>
      <c r="Q3" s="363" t="e">
        <f aca="false">IF(AND(($X$12-4)&lt;=$N3,($X$13)&gt;=($N3-4)),L3," ")</f>
        <v>#VALUE!</v>
      </c>
      <c r="R3" s="363" t="e">
        <f aca="false">IF(AND(($X$12-4)&lt;=$N3,($X$13)&gt;=($N3-4)),M3," ")</f>
        <v>#VALUE!</v>
      </c>
      <c r="S3" s="363" t="e">
        <f aca="false">IF(AND(($X$15-4)&lt;=$N3,($X$16)&gt;=($N3-4)),J3," ")</f>
        <v>#VALUE!</v>
      </c>
      <c r="T3" s="363" t="e">
        <f aca="false">IF(AND(($X$15-4)&lt;=$N3,($X$16)&gt;=($N3-4)),K3," ")</f>
        <v>#VALUE!</v>
      </c>
      <c r="U3" s="363" t="e">
        <f aca="false">IF(AND(($X$15-4)&lt;=$N3,($X$16)&gt;=($N3-4)),L3," ")</f>
        <v>#VALUE!</v>
      </c>
      <c r="V3" s="363" t="e">
        <f aca="false">IF(AND(($X$15-4)&lt;=$N3,($X$16)&gt;=($N3-4)),M3," ")</f>
        <v>#VALUE!</v>
      </c>
      <c r="W3" s="366" t="s">
        <v>34</v>
      </c>
      <c r="Y3" s="365"/>
      <c r="Z3" s="365"/>
      <c r="AA3" s="365"/>
      <c r="AC3" s="359" t="s">
        <v>34</v>
      </c>
      <c r="AI3" s="359" t="n">
        <f aca="false">ROUND(B3/10000,0)</f>
        <v>2000</v>
      </c>
      <c r="AJ3" s="359" t="n">
        <f aca="false">ROUND((B3-(AI3*10000))/100,0)</f>
        <v>2</v>
      </c>
      <c r="AK3" s="359" t="n">
        <f aca="false">B3-AI3*10000-AJ3*100</f>
        <v>29</v>
      </c>
      <c r="AL3" s="362" t="n">
        <f aca="false">DATE(AI3,AJ3,AK3)</f>
        <v>36585</v>
      </c>
    </row>
    <row r="4" customFormat="false" ht="15" hidden="false" customHeight="false" outlineLevel="0" collapsed="false">
      <c r="A4" s="361" t="n">
        <v>25320</v>
      </c>
      <c r="B4" s="361" t="n">
        <v>20000331</v>
      </c>
      <c r="C4" s="361" t="n">
        <v>13442910</v>
      </c>
      <c r="D4" s="361" t="s">
        <v>325</v>
      </c>
      <c r="E4" s="361" t="s">
        <v>4187</v>
      </c>
      <c r="F4" s="361" t="n">
        <v>20384</v>
      </c>
      <c r="G4" s="361" t="n">
        <v>13442910</v>
      </c>
      <c r="H4" s="361"/>
      <c r="I4" s="361" t="n">
        <v>30.75</v>
      </c>
      <c r="J4" s="361" t="n">
        <v>0.0837</v>
      </c>
      <c r="K4" s="361" t="n">
        <v>0.053499</v>
      </c>
      <c r="L4" s="361" t="n">
        <v>-0.000464</v>
      </c>
      <c r="M4" s="361" t="n">
        <v>0.09672</v>
      </c>
      <c r="N4" s="362" t="n">
        <f aca="false">AL4</f>
        <v>36616</v>
      </c>
      <c r="O4" s="363" t="e">
        <f aca="false">IF(AND(($X$12-4)&lt;=$N4,($X$13)&gt;=($N4-4)),J4," ")</f>
        <v>#VALUE!</v>
      </c>
      <c r="P4" s="363" t="e">
        <f aca="false">IF(AND(($X$12-4)&lt;=$N4,($X$13)&gt;=($N4-4)),K4," ")</f>
        <v>#VALUE!</v>
      </c>
      <c r="Q4" s="363" t="e">
        <f aca="false">IF(AND(($X$12-4)&lt;=$N4,($X$13)&gt;=($N4-4)),L4," ")</f>
        <v>#VALUE!</v>
      </c>
      <c r="R4" s="363" t="e">
        <f aca="false">IF(AND(($X$12-4)&lt;=$N4,($X$13)&gt;=($N4-4)),M4," ")</f>
        <v>#VALUE!</v>
      </c>
      <c r="S4" s="363" t="e">
        <f aca="false">IF(AND(($X$15-4)&lt;=$N4,($X$16)&gt;=($N4-4)),J4," ")</f>
        <v>#VALUE!</v>
      </c>
      <c r="T4" s="363" t="e">
        <f aca="false">IF(AND(($X$15-4)&lt;=$N4,($X$16)&gt;=($N4-4)),K4," ")</f>
        <v>#VALUE!</v>
      </c>
      <c r="U4" s="363" t="e">
        <f aca="false">IF(AND(($X$15-4)&lt;=$N4,($X$16)&gt;=($N4-4)),L4," ")</f>
        <v>#VALUE!</v>
      </c>
      <c r="V4" s="363" t="e">
        <f aca="false">IF(AND(($X$15-4)&lt;=$N4,($X$16)&gt;=($N4-4)),M4," ")</f>
        <v>#VALUE!</v>
      </c>
      <c r="W4" s="367"/>
      <c r="X4" s="368"/>
      <c r="Z4" s="369"/>
      <c r="AA4" s="370" t="s">
        <v>274</v>
      </c>
      <c r="AB4" s="371" t="s">
        <v>4189</v>
      </c>
      <c r="AC4" s="359" t="s">
        <v>34</v>
      </c>
      <c r="AI4" s="359" t="n">
        <f aca="false">ROUND(B4/10000,0)</f>
        <v>2000</v>
      </c>
      <c r="AJ4" s="359" t="n">
        <f aca="false">ROUND((B4-(AI4*10000))/100,0)</f>
        <v>3</v>
      </c>
      <c r="AK4" s="359" t="n">
        <f aca="false">B4-AI4*10000-AJ4*100</f>
        <v>31</v>
      </c>
      <c r="AL4" s="362" t="n">
        <f aca="false">DATE(AI4,AJ4,AK4)</f>
        <v>36616</v>
      </c>
    </row>
    <row r="5" customFormat="false" ht="57.75" hidden="false" customHeight="false" outlineLevel="0" collapsed="false">
      <c r="A5" s="361" t="n">
        <v>25320</v>
      </c>
      <c r="B5" s="361" t="n">
        <v>20000428</v>
      </c>
      <c r="C5" s="361" t="n">
        <v>13442910</v>
      </c>
      <c r="D5" s="361" t="s">
        <v>325</v>
      </c>
      <c r="E5" s="361" t="s">
        <v>4187</v>
      </c>
      <c r="F5" s="361" t="n">
        <v>20384</v>
      </c>
      <c r="G5" s="361" t="n">
        <v>13442910</v>
      </c>
      <c r="H5" s="361" t="n">
        <v>0.225</v>
      </c>
      <c r="I5" s="361" t="n">
        <v>26</v>
      </c>
      <c r="J5" s="361" t="n">
        <v>-0.147154</v>
      </c>
      <c r="K5" s="361" t="n">
        <v>-0.059527</v>
      </c>
      <c r="L5" s="361" t="n">
        <v>-0.088473</v>
      </c>
      <c r="M5" s="361" t="n">
        <v>-0.030796</v>
      </c>
      <c r="N5" s="362" t="n">
        <f aca="false">AL5</f>
        <v>36644</v>
      </c>
      <c r="O5" s="363" t="e">
        <f aca="false">IF(AND(($X$12-4)&lt;=$N5,($X$13)&gt;=($N5-4)),J5," ")</f>
        <v>#VALUE!</v>
      </c>
      <c r="P5" s="363" t="e">
        <f aca="false">IF(AND(($X$12-4)&lt;=$N5,($X$13)&gt;=($N5-4)),K5," ")</f>
        <v>#VALUE!</v>
      </c>
      <c r="Q5" s="363" t="e">
        <f aca="false">IF(AND(($X$12-4)&lt;=$N5,($X$13)&gt;=($N5-4)),L5," ")</f>
        <v>#VALUE!</v>
      </c>
      <c r="R5" s="363" t="e">
        <f aca="false">IF(AND(($X$12-4)&lt;=$N5,($X$13)&gt;=($N5-4)),M5," ")</f>
        <v>#VALUE!</v>
      </c>
      <c r="S5" s="363" t="e">
        <f aca="false">IF(AND(($X$15-4)&lt;=$N5,($X$16)&gt;=($N5-4)),J5," ")</f>
        <v>#VALUE!</v>
      </c>
      <c r="T5" s="363" t="e">
        <f aca="false">IF(AND(($X$15-4)&lt;=$N5,($X$16)&gt;=($N5-4)),K5," ")</f>
        <v>#VALUE!</v>
      </c>
      <c r="U5" s="363" t="e">
        <f aca="false">IF(AND(($X$15-4)&lt;=$N5,($X$16)&gt;=($N5-4)),L5," ")</f>
        <v>#VALUE!</v>
      </c>
      <c r="V5" s="363" t="e">
        <f aca="false">IF(AND(($X$15-4)&lt;=$N5,($X$16)&gt;=($N5-4)),M5," ")</f>
        <v>#VALUE!</v>
      </c>
      <c r="W5" s="372" t="s">
        <v>4190</v>
      </c>
      <c r="X5" s="373" t="s">
        <v>34</v>
      </c>
      <c r="Z5" s="374" t="s">
        <v>4191</v>
      </c>
      <c r="AA5" s="375" t="s">
        <v>34</v>
      </c>
      <c r="AB5" s="376" t="s">
        <v>34</v>
      </c>
      <c r="AI5" s="359" t="n">
        <f aca="false">ROUND(B5/10000,0)</f>
        <v>2000</v>
      </c>
      <c r="AJ5" s="359" t="n">
        <f aca="false">ROUND((B5-(AI5*10000))/100,0)</f>
        <v>4</v>
      </c>
      <c r="AK5" s="359" t="n">
        <f aca="false">B5-AI5*10000-AJ5*100</f>
        <v>28</v>
      </c>
      <c r="AL5" s="362" t="n">
        <f aca="false">DATE(AI5,AJ5,AK5)</f>
        <v>36644</v>
      </c>
    </row>
    <row r="6" customFormat="false" ht="15" hidden="false" customHeight="false" outlineLevel="0" collapsed="false">
      <c r="A6" s="361" t="n">
        <v>25320</v>
      </c>
      <c r="B6" s="361" t="n">
        <v>20000531</v>
      </c>
      <c r="C6" s="361" t="n">
        <v>13442910</v>
      </c>
      <c r="D6" s="361" t="s">
        <v>325</v>
      </c>
      <c r="E6" s="361" t="s">
        <v>4187</v>
      </c>
      <c r="F6" s="361" t="n">
        <v>20384</v>
      </c>
      <c r="G6" s="361" t="n">
        <v>13442910</v>
      </c>
      <c r="H6" s="361"/>
      <c r="I6" s="361" t="n">
        <v>31</v>
      </c>
      <c r="J6" s="361" t="n">
        <v>0.192308</v>
      </c>
      <c r="K6" s="361" t="n">
        <v>-0.03887</v>
      </c>
      <c r="L6" s="361" t="n">
        <v>-0.057337</v>
      </c>
      <c r="M6" s="361" t="n">
        <v>-0.021915</v>
      </c>
      <c r="N6" s="362" t="n">
        <f aca="false">AL6</f>
        <v>36677</v>
      </c>
      <c r="O6" s="363" t="e">
        <f aca="false">IF(AND(($X$12-4)&lt;=$N6,($X$13)&gt;=($N6-4)),J6," ")</f>
        <v>#VALUE!</v>
      </c>
      <c r="P6" s="363" t="e">
        <f aca="false">IF(AND(($X$12-4)&lt;=$N6,($X$13)&gt;=($N6-4)),K6," ")</f>
        <v>#VALUE!</v>
      </c>
      <c r="Q6" s="363" t="e">
        <f aca="false">IF(AND(($X$12-4)&lt;=$N6,($X$13)&gt;=($N6-4)),L6," ")</f>
        <v>#VALUE!</v>
      </c>
      <c r="R6" s="363" t="e">
        <f aca="false">IF(AND(($X$12-4)&lt;=$N6,($X$13)&gt;=($N6-4)),M6," ")</f>
        <v>#VALUE!</v>
      </c>
      <c r="S6" s="363" t="e">
        <f aca="false">IF(AND(($X$15-4)&lt;=$N6,($X$16)&gt;=($N6-4)),J6," ")</f>
        <v>#VALUE!</v>
      </c>
      <c r="T6" s="363" t="e">
        <f aca="false">IF(AND(($X$15-4)&lt;=$N6,($X$16)&gt;=($N6-4)),K6," ")</f>
        <v>#VALUE!</v>
      </c>
      <c r="U6" s="363" t="e">
        <f aca="false">IF(AND(($X$15-4)&lt;=$N6,($X$16)&gt;=($N6-4)),L6," ")</f>
        <v>#VALUE!</v>
      </c>
      <c r="V6" s="363" t="e">
        <f aca="false">IF(AND(($X$15-4)&lt;=$N6,($X$16)&gt;=($N6-4)),M6," ")</f>
        <v>#VALUE!</v>
      </c>
      <c r="AI6" s="359" t="n">
        <f aca="false">ROUND(B6/10000,0)</f>
        <v>2000</v>
      </c>
      <c r="AJ6" s="359" t="n">
        <f aca="false">ROUND((B6-(AI6*10000))/100,0)</f>
        <v>5</v>
      </c>
      <c r="AK6" s="359" t="n">
        <f aca="false">B6-AI6*10000-AJ6*100</f>
        <v>31</v>
      </c>
      <c r="AL6" s="362" t="n">
        <f aca="false">DATE(AI6,AJ6,AK6)</f>
        <v>36677</v>
      </c>
    </row>
    <row r="7" customFormat="false" ht="15" hidden="false" customHeight="false" outlineLevel="0" collapsed="false">
      <c r="A7" s="361" t="n">
        <v>25320</v>
      </c>
      <c r="B7" s="361" t="n">
        <v>20000630</v>
      </c>
      <c r="C7" s="361" t="n">
        <v>13442910</v>
      </c>
      <c r="D7" s="361" t="s">
        <v>325</v>
      </c>
      <c r="E7" s="361" t="s">
        <v>4187</v>
      </c>
      <c r="F7" s="361" t="n">
        <v>20384</v>
      </c>
      <c r="G7" s="361" t="n">
        <v>13442910</v>
      </c>
      <c r="H7" s="361"/>
      <c r="I7" s="361" t="n">
        <v>29.125</v>
      </c>
      <c r="J7" s="361" t="n">
        <v>-0.060484</v>
      </c>
      <c r="K7" s="361" t="n">
        <v>0.051603</v>
      </c>
      <c r="L7" s="361" t="n">
        <v>0.079304</v>
      </c>
      <c r="M7" s="361" t="n">
        <v>0.023934</v>
      </c>
      <c r="N7" s="362" t="n">
        <f aca="false">AL7</f>
        <v>36707</v>
      </c>
      <c r="O7" s="363" t="e">
        <f aca="false">IF(AND(($X$12-4)&lt;=$N7,($X$13)&gt;=($N7-4)),J7," ")</f>
        <v>#VALUE!</v>
      </c>
      <c r="P7" s="363" t="e">
        <f aca="false">IF(AND(($X$12-4)&lt;=$N7,($X$13)&gt;=($N7-4)),K7," ")</f>
        <v>#VALUE!</v>
      </c>
      <c r="Q7" s="363" t="e">
        <f aca="false">IF(AND(($X$12-4)&lt;=$N7,($X$13)&gt;=($N7-4)),L7," ")</f>
        <v>#VALUE!</v>
      </c>
      <c r="R7" s="363" t="e">
        <f aca="false">IF(AND(($X$12-4)&lt;=$N7,($X$13)&gt;=($N7-4)),M7," ")</f>
        <v>#VALUE!</v>
      </c>
      <c r="S7" s="363" t="e">
        <f aca="false">IF(AND(($X$15-4)&lt;=$N7,($X$16)&gt;=($N7-4)),J7," ")</f>
        <v>#VALUE!</v>
      </c>
      <c r="T7" s="363" t="e">
        <f aca="false">IF(AND(($X$15-4)&lt;=$N7,($X$16)&gt;=($N7-4)),K7," ")</f>
        <v>#VALUE!</v>
      </c>
      <c r="U7" s="363" t="e">
        <f aca="false">IF(AND(($X$15-4)&lt;=$N7,($X$16)&gt;=($N7-4)),L7," ")</f>
        <v>#VALUE!</v>
      </c>
      <c r="V7" s="363" t="e">
        <f aca="false">IF(AND(($X$15-4)&lt;=$N7,($X$16)&gt;=($N7-4)),M7," ")</f>
        <v>#VALUE!</v>
      </c>
      <c r="W7" s="377" t="s">
        <v>4192</v>
      </c>
      <c r="X7" s="378" t="n">
        <v>60</v>
      </c>
      <c r="Z7" s="379" t="s">
        <v>4193</v>
      </c>
      <c r="AA7" s="380" t="s">
        <v>34</v>
      </c>
      <c r="AB7" s="368"/>
      <c r="AI7" s="359" t="n">
        <f aca="false">ROUND(B7/10000,0)</f>
        <v>2000</v>
      </c>
      <c r="AJ7" s="359" t="n">
        <f aca="false">ROUND((B7-(AI7*10000))/100,0)</f>
        <v>6</v>
      </c>
      <c r="AK7" s="359" t="n">
        <f aca="false">B7-AI7*10000-AJ7*100</f>
        <v>30</v>
      </c>
      <c r="AL7" s="362" t="n">
        <f aca="false">DATE(AI7,AJ7,AK7)</f>
        <v>36707</v>
      </c>
    </row>
    <row r="8" customFormat="false" ht="15" hidden="false" customHeight="false" outlineLevel="0" collapsed="false">
      <c r="A8" s="361" t="n">
        <v>25320</v>
      </c>
      <c r="B8" s="361" t="n">
        <v>20000731</v>
      </c>
      <c r="C8" s="361" t="n">
        <v>13442910</v>
      </c>
      <c r="D8" s="361" t="s">
        <v>325</v>
      </c>
      <c r="E8" s="361" t="s">
        <v>4187</v>
      </c>
      <c r="F8" s="361" t="n">
        <v>20384</v>
      </c>
      <c r="G8" s="361" t="n">
        <v>13442910</v>
      </c>
      <c r="H8" s="361" t="n">
        <v>0.225</v>
      </c>
      <c r="I8" s="361" t="n">
        <v>26.5</v>
      </c>
      <c r="J8" s="361" t="n">
        <v>-0.082403</v>
      </c>
      <c r="K8" s="361" t="n">
        <v>-0.017712</v>
      </c>
      <c r="L8" s="361" t="n">
        <v>-0.019303</v>
      </c>
      <c r="M8" s="361" t="n">
        <v>-0.016341</v>
      </c>
      <c r="N8" s="362" t="n">
        <f aca="false">AL8</f>
        <v>36738</v>
      </c>
      <c r="O8" s="363" t="e">
        <f aca="false">IF(AND(($X$12-4)&lt;=$N8,($X$13)&gt;=($N8-4)),J8," ")</f>
        <v>#VALUE!</v>
      </c>
      <c r="P8" s="363" t="e">
        <f aca="false">IF(AND(($X$12-4)&lt;=$N8,($X$13)&gt;=($N8-4)),K8," ")</f>
        <v>#VALUE!</v>
      </c>
      <c r="Q8" s="363" t="e">
        <f aca="false">IF(AND(($X$12-4)&lt;=$N8,($X$13)&gt;=($N8-4)),L8," ")</f>
        <v>#VALUE!</v>
      </c>
      <c r="R8" s="363" t="e">
        <f aca="false">IF(AND(($X$12-4)&lt;=$N8,($X$13)&gt;=($N8-4)),M8," ")</f>
        <v>#VALUE!</v>
      </c>
      <c r="S8" s="363" t="e">
        <f aca="false">IF(AND(($X$15-4)&lt;=$N8,($X$16)&gt;=($N8-4)),J8," ")</f>
        <v>#VALUE!</v>
      </c>
      <c r="T8" s="363" t="e">
        <f aca="false">IF(AND(($X$15-4)&lt;=$N8,($X$16)&gt;=($N8-4)),K8," ")</f>
        <v>#VALUE!</v>
      </c>
      <c r="U8" s="363" t="e">
        <f aca="false">IF(AND(($X$15-4)&lt;=$N8,($X$16)&gt;=($N8-4)),L8," ")</f>
        <v>#VALUE!</v>
      </c>
      <c r="V8" s="363" t="e">
        <f aca="false">IF(AND(($X$15-4)&lt;=$N8,($X$16)&gt;=($N8-4)),M8," ")</f>
        <v>#VALUE!</v>
      </c>
      <c r="W8" s="381" t="s">
        <v>4194</v>
      </c>
      <c r="X8" s="382" t="n">
        <v>120</v>
      </c>
      <c r="Z8" s="383" t="s">
        <v>4195</v>
      </c>
      <c r="AA8" s="384" t="s">
        <v>34</v>
      </c>
      <c r="AB8" s="385"/>
      <c r="AI8" s="359" t="n">
        <f aca="false">ROUND(B8/10000,0)</f>
        <v>2000</v>
      </c>
      <c r="AJ8" s="359" t="n">
        <f aca="false">ROUND((B8-(AI8*10000))/100,0)</f>
        <v>7</v>
      </c>
      <c r="AK8" s="359" t="n">
        <f aca="false">B8-AI8*10000-AJ8*100</f>
        <v>31</v>
      </c>
      <c r="AL8" s="362" t="n">
        <f aca="false">DATE(AI8,AJ8,AK8)</f>
        <v>36738</v>
      </c>
    </row>
    <row r="9" customFormat="false" ht="15" hidden="false" customHeight="false" outlineLevel="0" collapsed="false">
      <c r="A9" s="361" t="n">
        <v>25320</v>
      </c>
      <c r="B9" s="361" t="n">
        <v>20000831</v>
      </c>
      <c r="C9" s="361" t="n">
        <v>13442910</v>
      </c>
      <c r="D9" s="361" t="s">
        <v>325</v>
      </c>
      <c r="E9" s="361" t="s">
        <v>4187</v>
      </c>
      <c r="F9" s="361" t="n">
        <v>20384</v>
      </c>
      <c r="G9" s="361" t="n">
        <v>13442910</v>
      </c>
      <c r="H9" s="361"/>
      <c r="I9" s="361" t="n">
        <v>25.375</v>
      </c>
      <c r="J9" s="361" t="n">
        <v>-0.042453</v>
      </c>
      <c r="K9" s="361" t="n">
        <v>0.075006</v>
      </c>
      <c r="L9" s="361" t="n">
        <v>0.0593</v>
      </c>
      <c r="M9" s="361" t="n">
        <v>0.060699</v>
      </c>
      <c r="N9" s="362" t="n">
        <f aca="false">AL9</f>
        <v>36769</v>
      </c>
      <c r="O9" s="363" t="e">
        <f aca="false">IF(AND(($X$12-4)&lt;=$N9,($X$13)&gt;=($N9-4)),J9," ")</f>
        <v>#VALUE!</v>
      </c>
      <c r="P9" s="363" t="e">
        <f aca="false">IF(AND(($X$12-4)&lt;=$N9,($X$13)&gt;=($N9-4)),K9," ")</f>
        <v>#VALUE!</v>
      </c>
      <c r="Q9" s="363" t="e">
        <f aca="false">IF(AND(($X$12-4)&lt;=$N9,($X$13)&gt;=($N9-4)),L9," ")</f>
        <v>#VALUE!</v>
      </c>
      <c r="R9" s="363" t="e">
        <f aca="false">IF(AND(($X$12-4)&lt;=$N9,($X$13)&gt;=($N9-4)),M9," ")</f>
        <v>#VALUE!</v>
      </c>
      <c r="S9" s="363" t="e">
        <f aca="false">IF(AND(($X$15-4)&lt;=$N9,($X$16)&gt;=($N9-4)),J9," ")</f>
        <v>#VALUE!</v>
      </c>
      <c r="T9" s="363" t="e">
        <f aca="false">IF(AND(($X$15-4)&lt;=$N9,($X$16)&gt;=($N9-4)),K9," ")</f>
        <v>#VALUE!</v>
      </c>
      <c r="U9" s="363" t="e">
        <f aca="false">IF(AND(($X$15-4)&lt;=$N9,($X$16)&gt;=($N9-4)),L9," ")</f>
        <v>#VALUE!</v>
      </c>
      <c r="V9" s="363" t="e">
        <f aca="false">IF(AND(($X$15-4)&lt;=$N9,($X$16)&gt;=($N9-4)),M9," ")</f>
        <v>#VALUE!</v>
      </c>
      <c r="AB9" s="359" t="s">
        <v>34</v>
      </c>
      <c r="AI9" s="359" t="n">
        <f aca="false">ROUND(B9/10000,0)</f>
        <v>2000</v>
      </c>
      <c r="AJ9" s="359" t="n">
        <f aca="false">ROUND((B9-(AI9*10000))/100,0)</f>
        <v>8</v>
      </c>
      <c r="AK9" s="359" t="n">
        <f aca="false">B9-AI9*10000-AJ9*100</f>
        <v>31</v>
      </c>
      <c r="AL9" s="362" t="n">
        <f aca="false">DATE(AI9,AJ9,AK9)</f>
        <v>36769</v>
      </c>
    </row>
    <row r="10" customFormat="false" ht="15" hidden="false" customHeight="false" outlineLevel="0" collapsed="false">
      <c r="A10" s="361" t="n">
        <v>25320</v>
      </c>
      <c r="B10" s="361" t="n">
        <v>20000929</v>
      </c>
      <c r="C10" s="361" t="n">
        <v>13442910</v>
      </c>
      <c r="D10" s="361" t="s">
        <v>325</v>
      </c>
      <c r="E10" s="361" t="s">
        <v>4187</v>
      </c>
      <c r="F10" s="361" t="n">
        <v>20384</v>
      </c>
      <c r="G10" s="361" t="n">
        <v>13442910</v>
      </c>
      <c r="H10" s="361"/>
      <c r="I10" s="361" t="n">
        <v>25.875</v>
      </c>
      <c r="J10" s="361" t="n">
        <v>0.019704</v>
      </c>
      <c r="K10" s="361" t="n">
        <v>-0.051141</v>
      </c>
      <c r="L10" s="361" t="n">
        <v>-0.040045</v>
      </c>
      <c r="M10" s="361" t="n">
        <v>-0.053483</v>
      </c>
      <c r="N10" s="362" t="n">
        <f aca="false">AL10</f>
        <v>36798</v>
      </c>
      <c r="O10" s="363" t="e">
        <f aca="false">IF(AND(($X$12-4)&lt;=$N10,($X$13)&gt;=($N10-4)),J10," ")</f>
        <v>#VALUE!</v>
      </c>
      <c r="P10" s="363" t="e">
        <f aca="false">IF(AND(($X$12-4)&lt;=$N10,($X$13)&gt;=($N10-4)),K10," ")</f>
        <v>#VALUE!</v>
      </c>
      <c r="Q10" s="363" t="e">
        <f aca="false">IF(AND(($X$12-4)&lt;=$N10,($X$13)&gt;=($N10-4)),L10," ")</f>
        <v>#VALUE!</v>
      </c>
      <c r="R10" s="363" t="e">
        <f aca="false">IF(AND(($X$12-4)&lt;=$N10,($X$13)&gt;=($N10-4)),M10," ")</f>
        <v>#VALUE!</v>
      </c>
      <c r="S10" s="363" t="e">
        <f aca="false">IF(AND(($X$15-4)&lt;=$N10,($X$16)&gt;=($N10-4)),J10," ")</f>
        <v>#VALUE!</v>
      </c>
      <c r="T10" s="363" t="e">
        <f aca="false">IF(AND(($X$15-4)&lt;=$N10,($X$16)&gt;=($N10-4)),K10," ")</f>
        <v>#VALUE!</v>
      </c>
      <c r="U10" s="363" t="e">
        <f aca="false">IF(AND(($X$15-4)&lt;=$N10,($X$16)&gt;=($N10-4)),L10," ")</f>
        <v>#VALUE!</v>
      </c>
      <c r="V10" s="363" t="e">
        <f aca="false">IF(AND(($X$15-4)&lt;=$N10,($X$16)&gt;=($N10-4)),M10," ")</f>
        <v>#VALUE!</v>
      </c>
      <c r="AB10" s="359" t="s">
        <v>34</v>
      </c>
      <c r="AI10" s="359" t="n">
        <f aca="false">ROUND(B10/10000,0)</f>
        <v>2000</v>
      </c>
      <c r="AJ10" s="359" t="n">
        <f aca="false">ROUND((B10-(AI10*10000))/100,0)</f>
        <v>9</v>
      </c>
      <c r="AK10" s="359" t="n">
        <f aca="false">B10-AI10*10000-AJ10*100</f>
        <v>29</v>
      </c>
      <c r="AL10" s="362" t="n">
        <f aca="false">DATE(AI10,AJ10,AK10)</f>
        <v>36798</v>
      </c>
    </row>
    <row r="11" customFormat="false" ht="15" hidden="false" customHeight="false" outlineLevel="0" collapsed="false">
      <c r="A11" s="361" t="n">
        <v>25320</v>
      </c>
      <c r="B11" s="361" t="n">
        <v>20001031</v>
      </c>
      <c r="C11" s="361" t="n">
        <v>13442910</v>
      </c>
      <c r="D11" s="361" t="s">
        <v>325</v>
      </c>
      <c r="E11" s="361" t="s">
        <v>4187</v>
      </c>
      <c r="F11" s="361" t="n">
        <v>20384</v>
      </c>
      <c r="G11" s="361" t="n">
        <v>13442910</v>
      </c>
      <c r="H11" s="361" t="n">
        <v>0.225</v>
      </c>
      <c r="I11" s="361" t="n">
        <v>29.25</v>
      </c>
      <c r="J11" s="361" t="n">
        <v>0.13913</v>
      </c>
      <c r="K11" s="361" t="n">
        <v>-0.02449</v>
      </c>
      <c r="L11" s="361" t="n">
        <v>-0.066833</v>
      </c>
      <c r="M11" s="361" t="n">
        <v>-0.004949</v>
      </c>
      <c r="N11" s="362" t="n">
        <f aca="false">AL11</f>
        <v>36830</v>
      </c>
      <c r="O11" s="363" t="e">
        <f aca="false">IF(AND(($X$12-4)&lt;=$N11,($X$13)&gt;=($N11-4)),J11," ")</f>
        <v>#VALUE!</v>
      </c>
      <c r="P11" s="363" t="e">
        <f aca="false">IF(AND(($X$12-4)&lt;=$N11,($X$13)&gt;=($N11-4)),K11," ")</f>
        <v>#VALUE!</v>
      </c>
      <c r="Q11" s="363" t="e">
        <f aca="false">IF(AND(($X$12-4)&lt;=$N11,($X$13)&gt;=($N11-4)),L11," ")</f>
        <v>#VALUE!</v>
      </c>
      <c r="R11" s="363" t="e">
        <f aca="false">IF(AND(($X$12-4)&lt;=$N11,($X$13)&gt;=($N11-4)),M11," ")</f>
        <v>#VALUE!</v>
      </c>
      <c r="S11" s="363" t="e">
        <f aca="false">IF(AND(($X$15-4)&lt;=$N11,($X$16)&gt;=($N11-4)),J11," ")</f>
        <v>#VALUE!</v>
      </c>
      <c r="T11" s="363" t="e">
        <f aca="false">IF(AND(($X$15-4)&lt;=$N11,($X$16)&gt;=($N11-4)),K11," ")</f>
        <v>#VALUE!</v>
      </c>
      <c r="U11" s="363" t="e">
        <f aca="false">IF(AND(($X$15-4)&lt;=$N11,($X$16)&gt;=($N11-4)),L11," ")</f>
        <v>#VALUE!</v>
      </c>
      <c r="V11" s="363" t="e">
        <f aca="false">IF(AND(($X$15-4)&lt;=$N11,($X$16)&gt;=($N11-4)),M11," ")</f>
        <v>#VALUE!</v>
      </c>
      <c r="Z11" s="386" t="s">
        <v>34</v>
      </c>
      <c r="AI11" s="359" t="n">
        <f aca="false">ROUND(B11/10000,0)</f>
        <v>2000</v>
      </c>
      <c r="AJ11" s="359" t="n">
        <f aca="false">ROUND((B11-(AI11*10000))/100,0)</f>
        <v>10</v>
      </c>
      <c r="AK11" s="359" t="n">
        <f aca="false">B11-AI11*10000-AJ11*100</f>
        <v>31</v>
      </c>
      <c r="AL11" s="362" t="n">
        <f aca="false">DATE(AI11,AJ11,AK11)</f>
        <v>36830</v>
      </c>
    </row>
    <row r="12" customFormat="false" ht="15" hidden="false" customHeight="false" outlineLevel="0" collapsed="false">
      <c r="A12" s="361" t="n">
        <v>25320</v>
      </c>
      <c r="B12" s="361" t="n">
        <v>20001130</v>
      </c>
      <c r="C12" s="361" t="n">
        <v>13442910</v>
      </c>
      <c r="D12" s="361" t="s">
        <v>325</v>
      </c>
      <c r="E12" s="361" t="s">
        <v>4187</v>
      </c>
      <c r="F12" s="361" t="n">
        <v>20384</v>
      </c>
      <c r="G12" s="361" t="n">
        <v>13442910</v>
      </c>
      <c r="H12" s="361"/>
      <c r="I12" s="361" t="n">
        <v>33.375</v>
      </c>
      <c r="J12" s="361" t="n">
        <v>0.141026</v>
      </c>
      <c r="K12" s="361" t="n">
        <v>-0.102372</v>
      </c>
      <c r="L12" s="361" t="n">
        <v>-0.118569</v>
      </c>
      <c r="M12" s="361" t="n">
        <v>-0.080069</v>
      </c>
      <c r="N12" s="362" t="n">
        <f aca="false">AL12</f>
        <v>36860</v>
      </c>
      <c r="O12" s="363" t="e">
        <f aca="false">IF(AND(($X$12-4)&lt;=$N12,($X$13)&gt;=($N12-4)),J12," ")</f>
        <v>#VALUE!</v>
      </c>
      <c r="P12" s="363" t="e">
        <f aca="false">IF(AND(($X$12-4)&lt;=$N12,($X$13)&gt;=($N12-4)),K12," ")</f>
        <v>#VALUE!</v>
      </c>
      <c r="Q12" s="363" t="e">
        <f aca="false">IF(AND(($X$12-4)&lt;=$N12,($X$13)&gt;=($N12-4)),L12," ")</f>
        <v>#VALUE!</v>
      </c>
      <c r="R12" s="363" t="e">
        <f aca="false">IF(AND(($X$12-4)&lt;=$N12,($X$13)&gt;=($N12-4)),M12," ")</f>
        <v>#VALUE!</v>
      </c>
      <c r="S12" s="363" t="e">
        <f aca="false">IF(AND(($X$15-4)&lt;=$N12,($X$16)&gt;=($N12-4)),J12," ")</f>
        <v>#VALUE!</v>
      </c>
      <c r="T12" s="363" t="e">
        <f aca="false">IF(AND(($X$15-4)&lt;=$N12,($X$16)&gt;=($N12-4)),K12," ")</f>
        <v>#VALUE!</v>
      </c>
      <c r="U12" s="363" t="e">
        <f aca="false">IF(AND(($X$15-4)&lt;=$N12,($X$16)&gt;=($N12-4)),L12," ")</f>
        <v>#VALUE!</v>
      </c>
      <c r="V12" s="363" t="e">
        <f aca="false">IF(AND(($X$15-4)&lt;=$N12,($X$16)&gt;=($N12-4)),M12," ")</f>
        <v>#VALUE!</v>
      </c>
      <c r="W12" s="387" t="s">
        <v>4193</v>
      </c>
      <c r="X12" s="388" t="s">
        <v>34</v>
      </c>
      <c r="Y12" s="389" t="s">
        <v>34</v>
      </c>
      <c r="Z12" s="359" t="s">
        <v>34</v>
      </c>
      <c r="AD12" s="359" t="s">
        <v>34</v>
      </c>
      <c r="AE12" s="359" t="s">
        <v>34</v>
      </c>
      <c r="AI12" s="359" t="n">
        <f aca="false">ROUND(B12/10000,0)</f>
        <v>2000</v>
      </c>
      <c r="AJ12" s="359" t="n">
        <f aca="false">ROUND((B12-(AI12*10000))/100,0)</f>
        <v>11</v>
      </c>
      <c r="AK12" s="359" t="n">
        <f aca="false">B12-AI12*10000-AJ12*100</f>
        <v>30</v>
      </c>
      <c r="AL12" s="362" t="n">
        <f aca="false">DATE(AI12,AJ12,AK12)</f>
        <v>36860</v>
      </c>
    </row>
    <row r="13" customFormat="false" ht="15" hidden="false" customHeight="false" outlineLevel="0" collapsed="false">
      <c r="A13" s="361" t="n">
        <v>25320</v>
      </c>
      <c r="B13" s="361" t="n">
        <v>20001229</v>
      </c>
      <c r="C13" s="361" t="n">
        <v>13442910</v>
      </c>
      <c r="D13" s="361" t="s">
        <v>325</v>
      </c>
      <c r="E13" s="361" t="s">
        <v>4187</v>
      </c>
      <c r="F13" s="361" t="n">
        <v>20384</v>
      </c>
      <c r="G13" s="361" t="n">
        <v>13442910</v>
      </c>
      <c r="H13" s="361"/>
      <c r="I13" s="361" t="n">
        <v>34.625</v>
      </c>
      <c r="J13" s="361" t="n">
        <v>0.037453</v>
      </c>
      <c r="K13" s="361" t="n">
        <v>0.020422</v>
      </c>
      <c r="L13" s="361" t="n">
        <v>-0.007053</v>
      </c>
      <c r="M13" s="361" t="n">
        <v>0.004053</v>
      </c>
      <c r="N13" s="362" t="n">
        <f aca="false">AL13</f>
        <v>36889</v>
      </c>
      <c r="O13" s="363" t="e">
        <f aca="false">IF(AND(($X$12-4)&lt;=$N13,($X$13)&gt;=($N13-4)),J13," ")</f>
        <v>#VALUE!</v>
      </c>
      <c r="P13" s="363" t="e">
        <f aca="false">IF(AND(($X$12-4)&lt;=$N13,($X$13)&gt;=($N13-4)),K13," ")</f>
        <v>#VALUE!</v>
      </c>
      <c r="Q13" s="363" t="e">
        <f aca="false">IF(AND(($X$12-4)&lt;=$N13,($X$13)&gt;=($N13-4)),L13," ")</f>
        <v>#VALUE!</v>
      </c>
      <c r="R13" s="363" t="e">
        <f aca="false">IF(AND(($X$12-4)&lt;=$N13,($X$13)&gt;=($N13-4)),M13," ")</f>
        <v>#VALUE!</v>
      </c>
      <c r="S13" s="363" t="e">
        <f aca="false">IF(AND(($X$15-4)&lt;=$N13,($X$16)&gt;=($N13-4)),J13," ")</f>
        <v>#VALUE!</v>
      </c>
      <c r="T13" s="363" t="e">
        <f aca="false">IF(AND(($X$15-4)&lt;=$N13,($X$16)&gt;=($N13-4)),K13," ")</f>
        <v>#VALUE!</v>
      </c>
      <c r="U13" s="363" t="e">
        <f aca="false">IF(AND(($X$15-4)&lt;=$N13,($X$16)&gt;=($N13-4)),L13," ")</f>
        <v>#VALUE!</v>
      </c>
      <c r="V13" s="363" t="e">
        <f aca="false">IF(AND(($X$15-4)&lt;=$N13,($X$16)&gt;=($N13-4)),M13," ")</f>
        <v>#VALUE!</v>
      </c>
      <c r="W13" s="390" t="s">
        <v>4196</v>
      </c>
      <c r="X13" s="391" t="s">
        <v>34</v>
      </c>
      <c r="AE13" s="359" t="s">
        <v>34</v>
      </c>
      <c r="AI13" s="359" t="n">
        <f aca="false">ROUND(B13/10000,0)</f>
        <v>2000</v>
      </c>
      <c r="AJ13" s="359" t="n">
        <f aca="false">ROUND((B13-(AI13*10000))/100,0)</f>
        <v>12</v>
      </c>
      <c r="AK13" s="359" t="n">
        <f aca="false">B13-AI13*10000-AJ13*100</f>
        <v>29</v>
      </c>
      <c r="AL13" s="362" t="n">
        <f aca="false">DATE(AI13,AJ13,AK13)</f>
        <v>36889</v>
      </c>
    </row>
    <row r="14" customFormat="false" ht="15" hidden="false" customHeight="false" outlineLevel="0" collapsed="false">
      <c r="A14" s="361" t="n">
        <v>25320</v>
      </c>
      <c r="B14" s="361" t="n">
        <v>20010131</v>
      </c>
      <c r="C14" s="361" t="n">
        <v>13442910</v>
      </c>
      <c r="D14" s="361" t="s">
        <v>325</v>
      </c>
      <c r="E14" s="361" t="s">
        <v>4187</v>
      </c>
      <c r="F14" s="361" t="n">
        <v>20384</v>
      </c>
      <c r="G14" s="361" t="n">
        <v>13442910</v>
      </c>
      <c r="H14" s="361" t="n">
        <v>0.225</v>
      </c>
      <c r="I14" s="361" t="n">
        <v>32.9</v>
      </c>
      <c r="J14" s="361" t="n">
        <v>-0.043321</v>
      </c>
      <c r="K14" s="361" t="n">
        <v>0.039601</v>
      </c>
      <c r="L14" s="361" t="n">
        <v>0.225038</v>
      </c>
      <c r="M14" s="361" t="n">
        <v>0.034637</v>
      </c>
      <c r="N14" s="362" t="n">
        <f aca="false">AL14</f>
        <v>36922</v>
      </c>
      <c r="O14" s="363" t="e">
        <f aca="false">IF(AND(($X$12-4)&lt;=$N14,($X$13)&gt;=($N14-4)),J14," ")</f>
        <v>#VALUE!</v>
      </c>
      <c r="P14" s="363" t="e">
        <f aca="false">IF(AND(($X$12-4)&lt;=$N14,($X$13)&gt;=($N14-4)),K14," ")</f>
        <v>#VALUE!</v>
      </c>
      <c r="Q14" s="363" t="e">
        <f aca="false">IF(AND(($X$12-4)&lt;=$N14,($X$13)&gt;=($N14-4)),L14," ")</f>
        <v>#VALUE!</v>
      </c>
      <c r="R14" s="363" t="e">
        <f aca="false">IF(AND(($X$12-4)&lt;=$N14,($X$13)&gt;=($N14-4)),M14," ")</f>
        <v>#VALUE!</v>
      </c>
      <c r="S14" s="363" t="e">
        <f aca="false">IF(AND(($X$15-4)&lt;=$N14,($X$16)&gt;=($N14-4)),J14," ")</f>
        <v>#VALUE!</v>
      </c>
      <c r="T14" s="363" t="e">
        <f aca="false">IF(AND(($X$15-4)&lt;=$N14,($X$16)&gt;=($N14-4)),K14," ")</f>
        <v>#VALUE!</v>
      </c>
      <c r="U14" s="363" t="e">
        <f aca="false">IF(AND(($X$15-4)&lt;=$N14,($X$16)&gt;=($N14-4)),L14," ")</f>
        <v>#VALUE!</v>
      </c>
      <c r="V14" s="363" t="e">
        <f aca="false">IF(AND(($X$15-4)&lt;=$N14,($X$16)&gt;=($N14-4)),M14," ")</f>
        <v>#VALUE!</v>
      </c>
      <c r="W14" s="390"/>
      <c r="X14" s="390"/>
      <c r="AI14" s="359" t="n">
        <f aca="false">ROUND(B14/10000,0)</f>
        <v>2001</v>
      </c>
      <c r="AJ14" s="359" t="n">
        <f aca="false">ROUND((B14-(AI14*10000))/100,0)</f>
        <v>1</v>
      </c>
      <c r="AK14" s="359" t="n">
        <f aca="false">B14-AI14*10000-AJ14*100</f>
        <v>31</v>
      </c>
      <c r="AL14" s="362" t="n">
        <f aca="false">DATE(AI14,AJ14,AK14)</f>
        <v>36922</v>
      </c>
    </row>
    <row r="15" customFormat="false" ht="15" hidden="false" customHeight="false" outlineLevel="0" collapsed="false">
      <c r="A15" s="361" t="n">
        <v>25320</v>
      </c>
      <c r="B15" s="361" t="n">
        <v>20010228</v>
      </c>
      <c r="C15" s="361" t="n">
        <v>13442910</v>
      </c>
      <c r="D15" s="361" t="s">
        <v>325</v>
      </c>
      <c r="E15" s="361" t="s">
        <v>4187</v>
      </c>
      <c r="F15" s="361" t="n">
        <v>20384</v>
      </c>
      <c r="G15" s="361" t="n">
        <v>13442910</v>
      </c>
      <c r="H15" s="361"/>
      <c r="I15" s="361" t="n">
        <v>29.93</v>
      </c>
      <c r="J15" s="361" t="n">
        <v>-0.090274</v>
      </c>
      <c r="K15" s="361" t="n">
        <v>-0.099103</v>
      </c>
      <c r="L15" s="361" t="n">
        <v>-0.074519</v>
      </c>
      <c r="M15" s="361" t="n">
        <v>-0.092291</v>
      </c>
      <c r="N15" s="362" t="n">
        <f aca="false">AL15</f>
        <v>36950</v>
      </c>
      <c r="O15" s="363" t="e">
        <f aca="false">IF(AND(($X$12-4)&lt;=$N15,($X$13)&gt;=($N15-4)),J15," ")</f>
        <v>#VALUE!</v>
      </c>
      <c r="P15" s="363" t="e">
        <f aca="false">IF(AND(($X$12-4)&lt;=$N15,($X$13)&gt;=($N15-4)),K15," ")</f>
        <v>#VALUE!</v>
      </c>
      <c r="Q15" s="363" t="e">
        <f aca="false">IF(AND(($X$12-4)&lt;=$N15,($X$13)&gt;=($N15-4)),L15," ")</f>
        <v>#VALUE!</v>
      </c>
      <c r="R15" s="363" t="e">
        <f aca="false">IF(AND(($X$12-4)&lt;=$N15,($X$13)&gt;=($N15-4)),M15," ")</f>
        <v>#VALUE!</v>
      </c>
      <c r="S15" s="363" t="e">
        <f aca="false">IF(AND(($X$15-4)&lt;=$N15,($X$16)&gt;=($N15-4)),J15," ")</f>
        <v>#VALUE!</v>
      </c>
      <c r="T15" s="363" t="e">
        <f aca="false">IF(AND(($X$15-4)&lt;=$N15,($X$16)&gt;=($N15-4)),K15," ")</f>
        <v>#VALUE!</v>
      </c>
      <c r="U15" s="363" t="e">
        <f aca="false">IF(AND(($X$15-4)&lt;=$N15,($X$16)&gt;=($N15-4)),L15," ")</f>
        <v>#VALUE!</v>
      </c>
      <c r="V15" s="363" t="e">
        <f aca="false">IF(AND(($X$15-4)&lt;=$N15,($X$16)&gt;=($N15-4)),M15," ")</f>
        <v>#VALUE!</v>
      </c>
      <c r="W15" s="390" t="s">
        <v>4195</v>
      </c>
      <c r="X15" s="391" t="s">
        <v>34</v>
      </c>
      <c r="Y15" s="362" t="s">
        <v>34</v>
      </c>
      <c r="AI15" s="359" t="n">
        <f aca="false">ROUND(B15/10000,0)</f>
        <v>2001</v>
      </c>
      <c r="AJ15" s="359" t="n">
        <f aca="false">ROUND((B15-(AI15*10000))/100,0)</f>
        <v>2</v>
      </c>
      <c r="AK15" s="359" t="n">
        <f aca="false">B15-AI15*10000-AJ15*100</f>
        <v>28</v>
      </c>
      <c r="AL15" s="362" t="n">
        <f aca="false">DATE(AI15,AJ15,AK15)</f>
        <v>36950</v>
      </c>
    </row>
    <row r="16" customFormat="false" ht="15" hidden="false" customHeight="false" outlineLevel="0" collapsed="false">
      <c r="A16" s="361" t="n">
        <v>25320</v>
      </c>
      <c r="B16" s="361" t="n">
        <v>20010330</v>
      </c>
      <c r="C16" s="361" t="n">
        <v>13442910</v>
      </c>
      <c r="D16" s="361" t="s">
        <v>325</v>
      </c>
      <c r="E16" s="361" t="s">
        <v>4187</v>
      </c>
      <c r="F16" s="361" t="n">
        <v>20384</v>
      </c>
      <c r="G16" s="361" t="n">
        <v>13442910</v>
      </c>
      <c r="H16" s="361"/>
      <c r="I16" s="361" t="n">
        <v>29.87</v>
      </c>
      <c r="J16" s="361" t="n">
        <v>-0.002005</v>
      </c>
      <c r="K16" s="361" t="n">
        <v>-0.070392</v>
      </c>
      <c r="L16" s="361" t="n">
        <v>-0.072702</v>
      </c>
      <c r="M16" s="361" t="n">
        <v>-0.064205</v>
      </c>
      <c r="N16" s="362" t="n">
        <f aca="false">AL16</f>
        <v>36980</v>
      </c>
      <c r="O16" s="363" t="e">
        <f aca="false">IF(AND(($X$12-4)&lt;=$N16,($X$13)&gt;=($N16-4)),J16," ")</f>
        <v>#VALUE!</v>
      </c>
      <c r="P16" s="363" t="e">
        <f aca="false">IF(AND(($X$12-4)&lt;=$N16,($X$13)&gt;=($N16-4)),K16," ")</f>
        <v>#VALUE!</v>
      </c>
      <c r="Q16" s="363" t="e">
        <f aca="false">IF(AND(($X$12-4)&lt;=$N16,($X$13)&gt;=($N16-4)),L16," ")</f>
        <v>#VALUE!</v>
      </c>
      <c r="R16" s="363" t="e">
        <f aca="false">IF(AND(($X$12-4)&lt;=$N16,($X$13)&gt;=($N16-4)),M16," ")</f>
        <v>#VALUE!</v>
      </c>
      <c r="S16" s="363" t="e">
        <f aca="false">IF(AND(($X$15-4)&lt;=$N16,($X$16)&gt;=($N16-4)),J16," ")</f>
        <v>#VALUE!</v>
      </c>
      <c r="T16" s="363" t="e">
        <f aca="false">IF(AND(($X$15-4)&lt;=$N16,($X$16)&gt;=($N16-4)),K16," ")</f>
        <v>#VALUE!</v>
      </c>
      <c r="U16" s="363" t="e">
        <f aca="false">IF(AND(($X$15-4)&lt;=$N16,($X$16)&gt;=($N16-4)),L16," ")</f>
        <v>#VALUE!</v>
      </c>
      <c r="V16" s="363" t="e">
        <f aca="false">IF(AND(($X$15-4)&lt;=$N16,($X$16)&gt;=($N16-4)),M16," ")</f>
        <v>#VALUE!</v>
      </c>
      <c r="W16" s="381" t="s">
        <v>4197</v>
      </c>
      <c r="X16" s="392" t="s">
        <v>34</v>
      </c>
      <c r="AI16" s="359" t="n">
        <f aca="false">ROUND(B16/10000,0)</f>
        <v>2001</v>
      </c>
      <c r="AJ16" s="359" t="n">
        <f aca="false">ROUND((B16-(AI16*10000))/100,0)</f>
        <v>3</v>
      </c>
      <c r="AK16" s="359" t="n">
        <f aca="false">B16-AI16*10000-AJ16*100</f>
        <v>30</v>
      </c>
      <c r="AL16" s="362" t="n">
        <f aca="false">DATE(AI16,AJ16,AK16)</f>
        <v>36980</v>
      </c>
    </row>
    <row r="17" customFormat="false" ht="15" hidden="false" customHeight="false" outlineLevel="0" collapsed="false">
      <c r="A17" s="361" t="n">
        <v>25320</v>
      </c>
      <c r="B17" s="361" t="n">
        <v>20010430</v>
      </c>
      <c r="C17" s="361" t="n">
        <v>13442910</v>
      </c>
      <c r="D17" s="361" t="s">
        <v>325</v>
      </c>
      <c r="E17" s="361" t="s">
        <v>4187</v>
      </c>
      <c r="F17" s="361" t="n">
        <v>20384</v>
      </c>
      <c r="G17" s="361" t="n">
        <v>13442910</v>
      </c>
      <c r="H17" s="361" t="n">
        <v>0.225</v>
      </c>
      <c r="I17" s="361" t="n">
        <v>30.44</v>
      </c>
      <c r="J17" s="361" t="n">
        <v>0.026615</v>
      </c>
      <c r="K17" s="361" t="n">
        <v>0.083829</v>
      </c>
      <c r="L17" s="361" t="n">
        <v>0.076441</v>
      </c>
      <c r="M17" s="361" t="n">
        <v>0.076814</v>
      </c>
      <c r="N17" s="362" t="n">
        <f aca="false">AL17</f>
        <v>37011</v>
      </c>
      <c r="O17" s="363" t="e">
        <f aca="false">IF(AND(($X$12-4)&lt;=$N17,($X$13)&gt;=($N17-4)),J17," ")</f>
        <v>#VALUE!</v>
      </c>
      <c r="P17" s="363" t="e">
        <f aca="false">IF(AND(($X$12-4)&lt;=$N17,($X$13)&gt;=($N17-4)),K17," ")</f>
        <v>#VALUE!</v>
      </c>
      <c r="Q17" s="363" t="e">
        <f aca="false">IF(AND(($X$12-4)&lt;=$N17,($X$13)&gt;=($N17-4)),L17," ")</f>
        <v>#VALUE!</v>
      </c>
      <c r="R17" s="363" t="e">
        <f aca="false">IF(AND(($X$12-4)&lt;=$N17,($X$13)&gt;=($N17-4)),M17," ")</f>
        <v>#VALUE!</v>
      </c>
      <c r="S17" s="363" t="e">
        <f aca="false">IF(AND(($X$15-4)&lt;=$N17,($X$16)&gt;=($N17-4)),J17," ")</f>
        <v>#VALUE!</v>
      </c>
      <c r="T17" s="363" t="e">
        <f aca="false">IF(AND(($X$15-4)&lt;=$N17,($X$16)&gt;=($N17-4)),K17," ")</f>
        <v>#VALUE!</v>
      </c>
      <c r="U17" s="363" t="e">
        <f aca="false">IF(AND(($X$15-4)&lt;=$N17,($X$16)&gt;=($N17-4)),L17," ")</f>
        <v>#VALUE!</v>
      </c>
      <c r="V17" s="363" t="e">
        <f aca="false">IF(AND(($X$15-4)&lt;=$N17,($X$16)&gt;=($N17-4)),M17," ")</f>
        <v>#VALUE!</v>
      </c>
      <c r="AI17" s="359" t="n">
        <f aca="false">ROUND(B17/10000,0)</f>
        <v>2001</v>
      </c>
      <c r="AJ17" s="359" t="n">
        <f aca="false">ROUND((B17-(AI17*10000))/100,0)</f>
        <v>4</v>
      </c>
      <c r="AK17" s="359" t="n">
        <f aca="false">B17-AI17*10000-AJ17*100</f>
        <v>30</v>
      </c>
      <c r="AL17" s="362" t="n">
        <f aca="false">DATE(AI17,AJ17,AK17)</f>
        <v>37011</v>
      </c>
    </row>
    <row r="18" customFormat="false" ht="15" hidden="false" customHeight="false" outlineLevel="0" collapsed="false">
      <c r="A18" s="361" t="n">
        <v>25320</v>
      </c>
      <c r="B18" s="361" t="n">
        <v>20010531</v>
      </c>
      <c r="C18" s="361" t="n">
        <v>13442910</v>
      </c>
      <c r="D18" s="361" t="s">
        <v>325</v>
      </c>
      <c r="E18" s="361" t="s">
        <v>4187</v>
      </c>
      <c r="F18" s="361" t="n">
        <v>20384</v>
      </c>
      <c r="G18" s="361" t="n">
        <v>13442910</v>
      </c>
      <c r="H18" s="361"/>
      <c r="I18" s="361" t="n">
        <v>29.54</v>
      </c>
      <c r="J18" s="361" t="n">
        <v>-0.029566</v>
      </c>
      <c r="K18" s="361" t="n">
        <v>0.010455</v>
      </c>
      <c r="L18" s="361" t="n">
        <v>0.062199</v>
      </c>
      <c r="M18" s="361" t="n">
        <v>0.00509</v>
      </c>
      <c r="N18" s="362" t="n">
        <f aca="false">AL18</f>
        <v>37042</v>
      </c>
      <c r="O18" s="363" t="e">
        <f aca="false">IF(AND(($X$12-4)&lt;=$N18,($X$13)&gt;=($N18-4)),J18," ")</f>
        <v>#VALUE!</v>
      </c>
      <c r="P18" s="363" t="e">
        <f aca="false">IF(AND(($X$12-4)&lt;=$N18,($X$13)&gt;=($N18-4)),K18," ")</f>
        <v>#VALUE!</v>
      </c>
      <c r="Q18" s="363" t="e">
        <f aca="false">IF(AND(($X$12-4)&lt;=$N18,($X$13)&gt;=($N18-4)),L18," ")</f>
        <v>#VALUE!</v>
      </c>
      <c r="R18" s="363" t="e">
        <f aca="false">IF(AND(($X$12-4)&lt;=$N18,($X$13)&gt;=($N18-4)),M18," ")</f>
        <v>#VALUE!</v>
      </c>
      <c r="S18" s="363" t="e">
        <f aca="false">IF(AND(($X$15-4)&lt;=$N18,($X$16)&gt;=($N18-4)),J18," ")</f>
        <v>#VALUE!</v>
      </c>
      <c r="T18" s="363" t="e">
        <f aca="false">IF(AND(($X$15-4)&lt;=$N18,($X$16)&gt;=($N18-4)),K18," ")</f>
        <v>#VALUE!</v>
      </c>
      <c r="U18" s="363" t="e">
        <f aca="false">IF(AND(($X$15-4)&lt;=$N18,($X$16)&gt;=($N18-4)),L18," ")</f>
        <v>#VALUE!</v>
      </c>
      <c r="V18" s="363" t="e">
        <f aca="false">IF(AND(($X$15-4)&lt;=$N18,($X$16)&gt;=($N18-4)),M18," ")</f>
        <v>#VALUE!</v>
      </c>
      <c r="W18" s="393" t="s">
        <v>4198</v>
      </c>
      <c r="X18" s="393" t="s">
        <v>4199</v>
      </c>
      <c r="Z18" s="394" t="s">
        <v>4200</v>
      </c>
      <c r="AA18" s="387"/>
      <c r="AB18" s="387"/>
      <c r="AC18" s="395"/>
      <c r="AI18" s="359" t="n">
        <f aca="false">ROUND(B18/10000,0)</f>
        <v>2001</v>
      </c>
      <c r="AJ18" s="359" t="n">
        <f aca="false">ROUND((B18-(AI18*10000))/100,0)</f>
        <v>5</v>
      </c>
      <c r="AK18" s="359" t="n">
        <f aca="false">B18-AI18*10000-AJ18*100</f>
        <v>31</v>
      </c>
      <c r="AL18" s="362" t="n">
        <f aca="false">DATE(AI18,AJ18,AK18)</f>
        <v>37042</v>
      </c>
    </row>
    <row r="19" customFormat="false" ht="18" hidden="false" customHeight="false" outlineLevel="0" collapsed="false">
      <c r="A19" s="361" t="n">
        <v>25320</v>
      </c>
      <c r="B19" s="361" t="n">
        <v>20010629</v>
      </c>
      <c r="C19" s="361" t="n">
        <v>13442910</v>
      </c>
      <c r="D19" s="361" t="s">
        <v>325</v>
      </c>
      <c r="E19" s="361" t="s">
        <v>4187</v>
      </c>
      <c r="F19" s="361" t="n">
        <v>20384</v>
      </c>
      <c r="G19" s="361" t="n">
        <v>13442910</v>
      </c>
      <c r="H19" s="361"/>
      <c r="I19" s="361" t="n">
        <v>25.75</v>
      </c>
      <c r="J19" s="361" t="n">
        <v>-0.128301</v>
      </c>
      <c r="K19" s="361" t="n">
        <v>-0.017553</v>
      </c>
      <c r="L19" s="361" t="n">
        <v>0.007726</v>
      </c>
      <c r="M19" s="361" t="n">
        <v>-0.025004</v>
      </c>
      <c r="N19" s="362" t="n">
        <f aca="false">AL19</f>
        <v>37071</v>
      </c>
      <c r="O19" s="363" t="e">
        <f aca="false">IF(AND(($X$12-4)&lt;=$N19,($X$13)&gt;=($N19-4)),J19," ")</f>
        <v>#VALUE!</v>
      </c>
      <c r="P19" s="363" t="e">
        <f aca="false">IF(AND(($X$12-4)&lt;=$N19,($X$13)&gt;=($N19-4)),K19," ")</f>
        <v>#VALUE!</v>
      </c>
      <c r="Q19" s="363" t="e">
        <f aca="false">IF(AND(($X$12-4)&lt;=$N19,($X$13)&gt;=($N19-4)),L19," ")</f>
        <v>#VALUE!</v>
      </c>
      <c r="R19" s="363" t="e">
        <f aca="false">IF(AND(($X$12-4)&lt;=$N19,($X$13)&gt;=($N19-4)),M19," ")</f>
        <v>#VALUE!</v>
      </c>
      <c r="S19" s="363" t="e">
        <f aca="false">IF(AND(($X$15-4)&lt;=$N19,($X$16)&gt;=($N19-4)),J19," ")</f>
        <v>#VALUE!</v>
      </c>
      <c r="T19" s="363" t="e">
        <f aca="false">IF(AND(($X$15-4)&lt;=$N19,($X$16)&gt;=($N19-4)),K19," ")</f>
        <v>#VALUE!</v>
      </c>
      <c r="U19" s="363" t="e">
        <f aca="false">IF(AND(($X$15-4)&lt;=$N19,($X$16)&gt;=($N19-4)),L19," ")</f>
        <v>#VALUE!</v>
      </c>
      <c r="V19" s="363" t="e">
        <f aca="false">IF(AND(($X$15-4)&lt;=$N19,($X$16)&gt;=($N19-4)),M19," ")</f>
        <v>#VALUE!</v>
      </c>
      <c r="W19" s="396" t="s">
        <v>4201</v>
      </c>
      <c r="X19" s="397" t="s">
        <v>34</v>
      </c>
      <c r="Y19" s="366" t="s">
        <v>34</v>
      </c>
      <c r="Z19" s="398" t="s">
        <v>4202</v>
      </c>
      <c r="AA19" s="390"/>
      <c r="AB19" s="390"/>
      <c r="AC19" s="399"/>
      <c r="AI19" s="359" t="n">
        <f aca="false">ROUND(B19/10000,0)</f>
        <v>2001</v>
      </c>
      <c r="AJ19" s="359" t="n">
        <f aca="false">ROUND((B19-(AI19*10000))/100,0)</f>
        <v>6</v>
      </c>
      <c r="AK19" s="359" t="n">
        <f aca="false">B19-AI19*10000-AJ19*100</f>
        <v>29</v>
      </c>
      <c r="AL19" s="362" t="n">
        <f aca="false">DATE(AI19,AJ19,AK19)</f>
        <v>37071</v>
      </c>
    </row>
    <row r="20" customFormat="false" ht="15" hidden="false" customHeight="false" outlineLevel="0" collapsed="false">
      <c r="A20" s="361" t="n">
        <v>25320</v>
      </c>
      <c r="B20" s="361" t="n">
        <v>20010731</v>
      </c>
      <c r="C20" s="361" t="n">
        <v>13442910</v>
      </c>
      <c r="D20" s="361" t="s">
        <v>325</v>
      </c>
      <c r="E20" s="361" t="s">
        <v>4187</v>
      </c>
      <c r="F20" s="361" t="n">
        <v>20384</v>
      </c>
      <c r="G20" s="361" t="n">
        <v>13442910</v>
      </c>
      <c r="H20" s="361" t="n">
        <v>0.225</v>
      </c>
      <c r="I20" s="361" t="n">
        <v>27.36</v>
      </c>
      <c r="J20" s="361" t="n">
        <v>0.071262</v>
      </c>
      <c r="K20" s="361" t="n">
        <v>-0.018298</v>
      </c>
      <c r="L20" s="361" t="n">
        <v>-0.028403</v>
      </c>
      <c r="M20" s="361" t="n">
        <v>-0.010772</v>
      </c>
      <c r="N20" s="362" t="n">
        <f aca="false">AL20</f>
        <v>37103</v>
      </c>
      <c r="O20" s="363" t="e">
        <f aca="false">IF(AND(($X$12-4)&lt;=$N20,($X$13)&gt;=($N20-4)),J20," ")</f>
        <v>#VALUE!</v>
      </c>
      <c r="P20" s="363" t="e">
        <f aca="false">IF(AND(($X$12-4)&lt;=$N20,($X$13)&gt;=($N20-4)),K20," ")</f>
        <v>#VALUE!</v>
      </c>
      <c r="Q20" s="363" t="e">
        <f aca="false">IF(AND(($X$12-4)&lt;=$N20,($X$13)&gt;=($N20-4)),L20," ")</f>
        <v>#VALUE!</v>
      </c>
      <c r="R20" s="363" t="e">
        <f aca="false">IF(AND(($X$12-4)&lt;=$N20,($X$13)&gt;=($N20-4)),M20," ")</f>
        <v>#VALUE!</v>
      </c>
      <c r="S20" s="363" t="e">
        <f aca="false">IF(AND(($X$15-4)&lt;=$N20,($X$16)&gt;=($N20-4)),J20," ")</f>
        <v>#VALUE!</v>
      </c>
      <c r="T20" s="363" t="e">
        <f aca="false">IF(AND(($X$15-4)&lt;=$N20,($X$16)&gt;=($N20-4)),K20," ")</f>
        <v>#VALUE!</v>
      </c>
      <c r="U20" s="363" t="e">
        <f aca="false">IF(AND(($X$15-4)&lt;=$N20,($X$16)&gt;=($N20-4)),L20," ")</f>
        <v>#VALUE!</v>
      </c>
      <c r="V20" s="363" t="e">
        <f aca="false">IF(AND(($X$15-4)&lt;=$N20,($X$16)&gt;=($N20-4)),M20," ")</f>
        <v>#VALUE!</v>
      </c>
      <c r="W20" s="396" t="s">
        <v>4203</v>
      </c>
      <c r="X20" s="397" t="s">
        <v>34</v>
      </c>
      <c r="Y20" s="359" t="s">
        <v>34</v>
      </c>
      <c r="Z20" s="398" t="s">
        <v>4204</v>
      </c>
      <c r="AA20" s="390"/>
      <c r="AB20" s="390"/>
      <c r="AC20" s="399"/>
      <c r="AI20" s="359" t="n">
        <f aca="false">ROUND(B20/10000,0)</f>
        <v>2001</v>
      </c>
      <c r="AJ20" s="359" t="n">
        <f aca="false">ROUND((B20-(AI20*10000))/100,0)</f>
        <v>7</v>
      </c>
      <c r="AK20" s="359" t="n">
        <f aca="false">B20-AI20*10000-AJ20*100</f>
        <v>31</v>
      </c>
      <c r="AL20" s="362" t="n">
        <f aca="false">DATE(AI20,AJ20,AK20)</f>
        <v>37103</v>
      </c>
    </row>
    <row r="21" customFormat="false" ht="15" hidden="false" customHeight="false" outlineLevel="0" collapsed="false">
      <c r="A21" s="361" t="n">
        <v>25320</v>
      </c>
      <c r="B21" s="361" t="n">
        <v>20010831</v>
      </c>
      <c r="C21" s="361" t="n">
        <v>13442910</v>
      </c>
      <c r="D21" s="361" t="s">
        <v>325</v>
      </c>
      <c r="E21" s="361" t="s">
        <v>4187</v>
      </c>
      <c r="F21" s="361" t="n">
        <v>20384</v>
      </c>
      <c r="G21" s="361" t="n">
        <v>13442910</v>
      </c>
      <c r="H21" s="361"/>
      <c r="I21" s="361" t="n">
        <v>28.19</v>
      </c>
      <c r="J21" s="361" t="n">
        <v>0.030336</v>
      </c>
      <c r="K21" s="361" t="n">
        <v>-0.058981</v>
      </c>
      <c r="L21" s="361" t="n">
        <v>-0.035013</v>
      </c>
      <c r="M21" s="361" t="n">
        <v>-0.064108</v>
      </c>
      <c r="N21" s="362" t="n">
        <f aca="false">AL21</f>
        <v>37134</v>
      </c>
      <c r="O21" s="363" t="e">
        <f aca="false">IF(AND(($X$12-4)&lt;=$N21,($X$13)&gt;=($N21-4)),J21," ")</f>
        <v>#VALUE!</v>
      </c>
      <c r="P21" s="363" t="e">
        <f aca="false">IF(AND(($X$12-4)&lt;=$N21,($X$13)&gt;=($N21-4)),K21," ")</f>
        <v>#VALUE!</v>
      </c>
      <c r="Q21" s="363" t="e">
        <f aca="false">IF(AND(($X$12-4)&lt;=$N21,($X$13)&gt;=($N21-4)),L21," ")</f>
        <v>#VALUE!</v>
      </c>
      <c r="R21" s="363" t="e">
        <f aca="false">IF(AND(($X$12-4)&lt;=$N21,($X$13)&gt;=($N21-4)),M21," ")</f>
        <v>#VALUE!</v>
      </c>
      <c r="S21" s="363" t="e">
        <f aca="false">IF(AND(($X$15-4)&lt;=$N21,($X$16)&gt;=($N21-4)),J21," ")</f>
        <v>#VALUE!</v>
      </c>
      <c r="T21" s="363" t="e">
        <f aca="false">IF(AND(($X$15-4)&lt;=$N21,($X$16)&gt;=($N21-4)),K21," ")</f>
        <v>#VALUE!</v>
      </c>
      <c r="U21" s="363" t="e">
        <f aca="false">IF(AND(($X$15-4)&lt;=$N21,($X$16)&gt;=($N21-4)),L21," ")</f>
        <v>#VALUE!</v>
      </c>
      <c r="V21" s="363" t="e">
        <f aca="false">IF(AND(($X$15-4)&lt;=$N21,($X$16)&gt;=($N21-4)),M21," ")</f>
        <v>#VALUE!</v>
      </c>
      <c r="W21" s="396" t="s">
        <v>4205</v>
      </c>
      <c r="X21" s="397" t="s">
        <v>34</v>
      </c>
      <c r="Y21" s="359" t="s">
        <v>4206</v>
      </c>
      <c r="Z21" s="400" t="s">
        <v>4207</v>
      </c>
      <c r="AA21" s="390"/>
      <c r="AB21" s="390"/>
      <c r="AC21" s="399"/>
      <c r="AI21" s="359" t="n">
        <f aca="false">ROUND(B21/10000,0)</f>
        <v>2001</v>
      </c>
      <c r="AJ21" s="359" t="n">
        <f aca="false">ROUND((B21-(AI21*10000))/100,0)</f>
        <v>8</v>
      </c>
      <c r="AK21" s="359" t="n">
        <f aca="false">B21-AI21*10000-AJ21*100</f>
        <v>31</v>
      </c>
      <c r="AL21" s="362" t="n">
        <f aca="false">DATE(AI21,AJ21,AK21)</f>
        <v>37134</v>
      </c>
    </row>
    <row r="22" customFormat="false" ht="15" hidden="false" customHeight="false" outlineLevel="0" collapsed="false">
      <c r="A22" s="361" t="n">
        <v>25320</v>
      </c>
      <c r="B22" s="361" t="n">
        <v>20010928</v>
      </c>
      <c r="C22" s="361" t="n">
        <v>13442910</v>
      </c>
      <c r="D22" s="361" t="s">
        <v>325</v>
      </c>
      <c r="E22" s="361" t="s">
        <v>4187</v>
      </c>
      <c r="F22" s="361" t="n">
        <v>20384</v>
      </c>
      <c r="G22" s="361" t="n">
        <v>13442910</v>
      </c>
      <c r="H22" s="361"/>
      <c r="I22" s="361" t="n">
        <v>28</v>
      </c>
      <c r="J22" s="361" t="n">
        <v>-0.00674</v>
      </c>
      <c r="K22" s="361" t="n">
        <v>-0.091485</v>
      </c>
      <c r="L22" s="361" t="n">
        <v>-0.127787</v>
      </c>
      <c r="M22" s="361" t="n">
        <v>-0.081723</v>
      </c>
      <c r="N22" s="362" t="n">
        <f aca="false">AL22</f>
        <v>37162</v>
      </c>
      <c r="O22" s="363" t="e">
        <f aca="false">IF(AND(($X$12-4)&lt;=$N22,($X$13)&gt;=($N22-4)),J22," ")</f>
        <v>#VALUE!</v>
      </c>
      <c r="P22" s="363" t="e">
        <f aca="false">IF(AND(($X$12-4)&lt;=$N22,($X$13)&gt;=($N22-4)),K22," ")</f>
        <v>#VALUE!</v>
      </c>
      <c r="Q22" s="363" t="e">
        <f aca="false">IF(AND(($X$12-4)&lt;=$N22,($X$13)&gt;=($N22-4)),L22," ")</f>
        <v>#VALUE!</v>
      </c>
      <c r="R22" s="363" t="e">
        <f aca="false">IF(AND(($X$12-4)&lt;=$N22,($X$13)&gt;=($N22-4)),M22," ")</f>
        <v>#VALUE!</v>
      </c>
      <c r="S22" s="363" t="e">
        <f aca="false">IF(AND(($X$15-4)&lt;=$N22,($X$16)&gt;=($N22-4)),J22," ")</f>
        <v>#VALUE!</v>
      </c>
      <c r="T22" s="363" t="e">
        <f aca="false">IF(AND(($X$15-4)&lt;=$N22,($X$16)&gt;=($N22-4)),K22," ")</f>
        <v>#VALUE!</v>
      </c>
      <c r="U22" s="363" t="e">
        <f aca="false">IF(AND(($X$15-4)&lt;=$N22,($X$16)&gt;=($N22-4)),L22," ")</f>
        <v>#VALUE!</v>
      </c>
      <c r="V22" s="363" t="e">
        <f aca="false">IF(AND(($X$15-4)&lt;=$N22,($X$16)&gt;=($N22-4)),M22," ")</f>
        <v>#VALUE!</v>
      </c>
      <c r="W22" s="396" t="s">
        <v>4208</v>
      </c>
      <c r="X22" s="397" t="s">
        <v>34</v>
      </c>
      <c r="Y22" s="359" t="s">
        <v>34</v>
      </c>
      <c r="Z22" s="398" t="s">
        <v>4209</v>
      </c>
      <c r="AA22" s="390"/>
      <c r="AB22" s="390"/>
      <c r="AC22" s="399"/>
      <c r="AI22" s="359" t="n">
        <f aca="false">ROUND(B22/10000,0)</f>
        <v>2001</v>
      </c>
      <c r="AJ22" s="359" t="n">
        <f aca="false">ROUND((B22-(AI22*10000))/100,0)</f>
        <v>9</v>
      </c>
      <c r="AK22" s="359" t="n">
        <f aca="false">B22-AI22*10000-AJ22*100</f>
        <v>28</v>
      </c>
      <c r="AL22" s="362" t="n">
        <f aca="false">DATE(AI22,AJ22,AK22)</f>
        <v>37162</v>
      </c>
    </row>
    <row r="23" customFormat="false" ht="15" hidden="false" customHeight="false" outlineLevel="0" collapsed="false">
      <c r="A23" s="361" t="n">
        <v>25320</v>
      </c>
      <c r="B23" s="361" t="n">
        <v>20011031</v>
      </c>
      <c r="C23" s="361" t="n">
        <v>13442910</v>
      </c>
      <c r="D23" s="361" t="s">
        <v>325</v>
      </c>
      <c r="E23" s="361" t="s">
        <v>4187</v>
      </c>
      <c r="F23" s="361" t="n">
        <v>20384</v>
      </c>
      <c r="G23" s="361" t="n">
        <v>13442910</v>
      </c>
      <c r="H23" s="361" t="n">
        <v>0.1575</v>
      </c>
      <c r="I23" s="361" t="n">
        <v>28.24</v>
      </c>
      <c r="J23" s="361" t="n">
        <v>0.014196</v>
      </c>
      <c r="K23" s="361" t="n">
        <v>0.027836</v>
      </c>
      <c r="L23" s="361" t="n">
        <v>0.078125</v>
      </c>
      <c r="M23" s="361" t="n">
        <v>0.018099</v>
      </c>
      <c r="N23" s="362" t="n">
        <f aca="false">AL23</f>
        <v>37195</v>
      </c>
      <c r="O23" s="363" t="e">
        <f aca="false">IF(AND(($X$12-4)&lt;=$N23,($X$13)&gt;=($N23-4)),J23," ")</f>
        <v>#VALUE!</v>
      </c>
      <c r="P23" s="363" t="e">
        <f aca="false">IF(AND(($X$12-4)&lt;=$N23,($X$13)&gt;=($N23-4)),K23," ")</f>
        <v>#VALUE!</v>
      </c>
      <c r="Q23" s="363" t="e">
        <f aca="false">IF(AND(($X$12-4)&lt;=$N23,($X$13)&gt;=($N23-4)),L23," ")</f>
        <v>#VALUE!</v>
      </c>
      <c r="R23" s="363" t="e">
        <f aca="false">IF(AND(($X$12-4)&lt;=$N23,($X$13)&gt;=($N23-4)),M23," ")</f>
        <v>#VALUE!</v>
      </c>
      <c r="S23" s="363" t="e">
        <f aca="false">IF(AND(($X$15-4)&lt;=$N23,($X$16)&gt;=($N23-4)),J23," ")</f>
        <v>#VALUE!</v>
      </c>
      <c r="T23" s="363" t="e">
        <f aca="false">IF(AND(($X$15-4)&lt;=$N23,($X$16)&gt;=($N23-4)),K23," ")</f>
        <v>#VALUE!</v>
      </c>
      <c r="U23" s="363" t="e">
        <f aca="false">IF(AND(($X$15-4)&lt;=$N23,($X$16)&gt;=($N23-4)),L23," ")</f>
        <v>#VALUE!</v>
      </c>
      <c r="V23" s="363" t="e">
        <f aca="false">IF(AND(($X$15-4)&lt;=$N23,($X$16)&gt;=($N23-4)),M23," ")</f>
        <v>#VALUE!</v>
      </c>
      <c r="W23" s="396" t="s">
        <v>4210</v>
      </c>
      <c r="X23" s="397" t="s">
        <v>34</v>
      </c>
      <c r="Y23" s="359" t="s">
        <v>34</v>
      </c>
      <c r="Z23" s="398" t="s">
        <v>4211</v>
      </c>
      <c r="AA23" s="390"/>
      <c r="AB23" s="390"/>
      <c r="AC23" s="399"/>
      <c r="AI23" s="359" t="n">
        <f aca="false">ROUND(B23/10000,0)</f>
        <v>2001</v>
      </c>
      <c r="AJ23" s="359" t="n">
        <f aca="false">ROUND((B23-(AI23*10000))/100,0)</f>
        <v>10</v>
      </c>
      <c r="AK23" s="359" t="n">
        <f aca="false">B23-AI23*10000-AJ23*100</f>
        <v>31</v>
      </c>
      <c r="AL23" s="362" t="n">
        <f aca="false">DATE(AI23,AJ23,AK23)</f>
        <v>37195</v>
      </c>
    </row>
    <row r="24" customFormat="false" ht="15.75" hidden="false" customHeight="false" outlineLevel="0" collapsed="false">
      <c r="A24" s="361" t="n">
        <v>25320</v>
      </c>
      <c r="B24" s="361" t="n">
        <v>20011130</v>
      </c>
      <c r="C24" s="361" t="n">
        <v>13442910</v>
      </c>
      <c r="D24" s="361" t="s">
        <v>325</v>
      </c>
      <c r="E24" s="361" t="s">
        <v>4187</v>
      </c>
      <c r="F24" s="361" t="n">
        <v>20384</v>
      </c>
      <c r="G24" s="361" t="n">
        <v>13442910</v>
      </c>
      <c r="H24" s="361"/>
      <c r="I24" s="361" t="n">
        <v>29.31</v>
      </c>
      <c r="J24" s="361" t="n">
        <v>0.03789</v>
      </c>
      <c r="K24" s="361" t="n">
        <v>0.078777</v>
      </c>
      <c r="L24" s="361" t="n">
        <v>0.080799</v>
      </c>
      <c r="M24" s="361" t="n">
        <v>0.075176</v>
      </c>
      <c r="N24" s="362" t="n">
        <f aca="false">AL24</f>
        <v>37225</v>
      </c>
      <c r="O24" s="363" t="e">
        <f aca="false">IF(AND(($X$12-4)&lt;=$N24,($X$13)&gt;=($N24-4)),J24," ")</f>
        <v>#VALUE!</v>
      </c>
      <c r="P24" s="363" t="e">
        <f aca="false">IF(AND(($X$12-4)&lt;=$N24,($X$13)&gt;=($N24-4)),K24," ")</f>
        <v>#VALUE!</v>
      </c>
      <c r="Q24" s="363" t="e">
        <f aca="false">IF(AND(($X$12-4)&lt;=$N24,($X$13)&gt;=($N24-4)),L24," ")</f>
        <v>#VALUE!</v>
      </c>
      <c r="R24" s="363" t="e">
        <f aca="false">IF(AND(($X$12-4)&lt;=$N24,($X$13)&gt;=($N24-4)),M24," ")</f>
        <v>#VALUE!</v>
      </c>
      <c r="S24" s="363" t="e">
        <f aca="false">IF(AND(($X$15-4)&lt;=$N24,($X$16)&gt;=($N24-4)),J24," ")</f>
        <v>#VALUE!</v>
      </c>
      <c r="T24" s="363" t="e">
        <f aca="false">IF(AND(($X$15-4)&lt;=$N24,($X$16)&gt;=($N24-4)),K24," ")</f>
        <v>#VALUE!</v>
      </c>
      <c r="U24" s="363" t="e">
        <f aca="false">IF(AND(($X$15-4)&lt;=$N24,($X$16)&gt;=($N24-4)),L24," ")</f>
        <v>#VALUE!</v>
      </c>
      <c r="V24" s="363" t="e">
        <f aca="false">IF(AND(($X$15-4)&lt;=$N24,($X$16)&gt;=($N24-4)),M24," ")</f>
        <v>#VALUE!</v>
      </c>
      <c r="W24" s="401" t="s">
        <v>4212</v>
      </c>
      <c r="X24" s="402" t="s">
        <v>34</v>
      </c>
      <c r="Y24" s="366" t="s">
        <v>34</v>
      </c>
      <c r="Z24" s="403"/>
      <c r="AA24" s="381"/>
      <c r="AB24" s="381"/>
      <c r="AC24" s="404"/>
      <c r="AI24" s="359" t="n">
        <f aca="false">ROUND(B24/10000,0)</f>
        <v>2001</v>
      </c>
      <c r="AJ24" s="359" t="n">
        <f aca="false">ROUND((B24-(AI24*10000))/100,0)</f>
        <v>11</v>
      </c>
      <c r="AK24" s="359" t="n">
        <f aca="false">B24-AI24*10000-AJ24*100</f>
        <v>30</v>
      </c>
      <c r="AL24" s="362" t="n">
        <f aca="false">DATE(AI24,AJ24,AK24)</f>
        <v>37225</v>
      </c>
    </row>
    <row r="25" customFormat="false" ht="15.75" hidden="false" customHeight="false" outlineLevel="0" collapsed="false">
      <c r="A25" s="361" t="n">
        <v>25320</v>
      </c>
      <c r="B25" s="361" t="n">
        <v>20011231</v>
      </c>
      <c r="C25" s="361" t="n">
        <v>13442910</v>
      </c>
      <c r="D25" s="361" t="s">
        <v>325</v>
      </c>
      <c r="E25" s="361" t="s">
        <v>4187</v>
      </c>
      <c r="F25" s="361" t="n">
        <v>20384</v>
      </c>
      <c r="G25" s="361" t="n">
        <v>13442910</v>
      </c>
      <c r="H25" s="361"/>
      <c r="I25" s="361" t="n">
        <v>29.87</v>
      </c>
      <c r="J25" s="361" t="n">
        <v>0.019106</v>
      </c>
      <c r="K25" s="361" t="n">
        <v>0.017853</v>
      </c>
      <c r="L25" s="361" t="n">
        <v>0.057768</v>
      </c>
      <c r="M25" s="361" t="n">
        <v>0.007574</v>
      </c>
      <c r="N25" s="362" t="n">
        <f aca="false">AL25</f>
        <v>37256</v>
      </c>
      <c r="O25" s="363" t="e">
        <f aca="false">IF(AND(($X$12-4)&lt;=$N25,($X$13)&gt;=($N25-4)),J25," ")</f>
        <v>#VALUE!</v>
      </c>
      <c r="P25" s="363" t="e">
        <f aca="false">IF(AND(($X$12-4)&lt;=$N25,($X$13)&gt;=($N25-4)),K25," ")</f>
        <v>#VALUE!</v>
      </c>
      <c r="Q25" s="363" t="e">
        <f aca="false">IF(AND(($X$12-4)&lt;=$N25,($X$13)&gt;=($N25-4)),L25," ")</f>
        <v>#VALUE!</v>
      </c>
      <c r="R25" s="363" t="e">
        <f aca="false">IF(AND(($X$12-4)&lt;=$N25,($X$13)&gt;=($N25-4)),M25," ")</f>
        <v>#VALUE!</v>
      </c>
      <c r="S25" s="363" t="e">
        <f aca="false">IF(AND(($X$15-4)&lt;=$N25,($X$16)&gt;=($N25-4)),J25," ")</f>
        <v>#VALUE!</v>
      </c>
      <c r="T25" s="363" t="e">
        <f aca="false">IF(AND(($X$15-4)&lt;=$N25,($X$16)&gt;=($N25-4)),K25," ")</f>
        <v>#VALUE!</v>
      </c>
      <c r="U25" s="363" t="e">
        <f aca="false">IF(AND(($X$15-4)&lt;=$N25,($X$16)&gt;=($N25-4)),L25," ")</f>
        <v>#VALUE!</v>
      </c>
      <c r="V25" s="363" t="e">
        <f aca="false">IF(AND(($X$15-4)&lt;=$N25,($X$16)&gt;=($N25-4)),M25," ")</f>
        <v>#VALUE!</v>
      </c>
      <c r="X25" s="359" t="s">
        <v>34</v>
      </c>
      <c r="AI25" s="359" t="n">
        <f aca="false">ROUND(B25/10000,0)</f>
        <v>2001</v>
      </c>
      <c r="AJ25" s="359" t="n">
        <f aca="false">ROUND((B25-(AI25*10000))/100,0)</f>
        <v>12</v>
      </c>
      <c r="AK25" s="359" t="n">
        <f aca="false">B25-AI25*10000-AJ25*100</f>
        <v>31</v>
      </c>
      <c r="AL25" s="362" t="n">
        <f aca="false">DATE(AI25,AJ25,AK25)</f>
        <v>37256</v>
      </c>
    </row>
    <row r="26" customFormat="false" ht="15" hidden="false" customHeight="false" outlineLevel="0" collapsed="false">
      <c r="A26" s="361" t="n">
        <v>25320</v>
      </c>
      <c r="B26" s="361" t="n">
        <v>20020131</v>
      </c>
      <c r="C26" s="361" t="n">
        <v>13442910</v>
      </c>
      <c r="D26" s="361" t="s">
        <v>325</v>
      </c>
      <c r="E26" s="361" t="s">
        <v>4187</v>
      </c>
      <c r="F26" s="361" t="n">
        <v>20384</v>
      </c>
      <c r="G26" s="361" t="n">
        <v>13442910</v>
      </c>
      <c r="H26" s="361" t="n">
        <v>0.1575</v>
      </c>
      <c r="I26" s="361" t="n">
        <v>28.45</v>
      </c>
      <c r="J26" s="361" t="n">
        <v>-0.042266</v>
      </c>
      <c r="K26" s="361" t="n">
        <v>-0.015975</v>
      </c>
      <c r="L26" s="361" t="n">
        <v>0.018192</v>
      </c>
      <c r="M26" s="361" t="n">
        <v>-0.015574</v>
      </c>
      <c r="N26" s="362" t="n">
        <f aca="false">AL26</f>
        <v>37287</v>
      </c>
      <c r="O26" s="363" t="e">
        <f aca="false">IF(AND(($X$12-4)&lt;=$N26,($X$13)&gt;=($N26-4)),J26," ")</f>
        <v>#VALUE!</v>
      </c>
      <c r="P26" s="363" t="e">
        <f aca="false">IF(AND(($X$12-4)&lt;=$N26,($X$13)&gt;=($N26-4)),K26," ")</f>
        <v>#VALUE!</v>
      </c>
      <c r="Q26" s="363" t="e">
        <f aca="false">IF(AND(($X$12-4)&lt;=$N26,($X$13)&gt;=($N26-4)),L26," ")</f>
        <v>#VALUE!</v>
      </c>
      <c r="R26" s="363" t="e">
        <f aca="false">IF(AND(($X$12-4)&lt;=$N26,($X$13)&gt;=($N26-4)),M26," ")</f>
        <v>#VALUE!</v>
      </c>
      <c r="S26" s="363" t="e">
        <f aca="false">IF(AND(($X$15-4)&lt;=$N26,($X$16)&gt;=($N26-4)),J26," ")</f>
        <v>#VALUE!</v>
      </c>
      <c r="T26" s="363" t="e">
        <f aca="false">IF(AND(($X$15-4)&lt;=$N26,($X$16)&gt;=($N26-4)),K26," ")</f>
        <v>#VALUE!</v>
      </c>
      <c r="U26" s="363" t="e">
        <f aca="false">IF(AND(($X$15-4)&lt;=$N26,($X$16)&gt;=($N26-4)),L26," ")</f>
        <v>#VALUE!</v>
      </c>
      <c r="V26" s="363" t="e">
        <f aca="false">IF(AND(($X$15-4)&lt;=$N26,($X$16)&gt;=($N26-4)),M26," ")</f>
        <v>#VALUE!</v>
      </c>
      <c r="AI26" s="359" t="n">
        <f aca="false">ROUND(B26/10000,0)</f>
        <v>2002</v>
      </c>
      <c r="AJ26" s="359" t="n">
        <f aca="false">ROUND((B26-(AI26*10000))/100,0)</f>
        <v>1</v>
      </c>
      <c r="AK26" s="359" t="n">
        <f aca="false">B26-AI26*10000-AJ26*100</f>
        <v>31</v>
      </c>
      <c r="AL26" s="362" t="n">
        <f aca="false">DATE(AI26,AJ26,AK26)</f>
        <v>37287</v>
      </c>
    </row>
    <row r="27" customFormat="false" ht="15" hidden="false" customHeight="false" outlineLevel="0" collapsed="false">
      <c r="A27" s="361" t="n">
        <v>25320</v>
      </c>
      <c r="B27" s="361" t="n">
        <v>20020228</v>
      </c>
      <c r="C27" s="361" t="n">
        <v>13442910</v>
      </c>
      <c r="D27" s="361" t="s">
        <v>325</v>
      </c>
      <c r="E27" s="361" t="s">
        <v>4187</v>
      </c>
      <c r="F27" s="361" t="n">
        <v>20384</v>
      </c>
      <c r="G27" s="361" t="n">
        <v>13442910</v>
      </c>
      <c r="H27" s="361"/>
      <c r="I27" s="361" t="n">
        <v>26.74</v>
      </c>
      <c r="J27" s="361" t="n">
        <v>-0.060105</v>
      </c>
      <c r="K27" s="361" t="n">
        <v>-0.021696</v>
      </c>
      <c r="L27" s="361" t="n">
        <v>-0.033066</v>
      </c>
      <c r="M27" s="361" t="n">
        <v>-0.020766</v>
      </c>
      <c r="N27" s="362" t="n">
        <f aca="false">AL27</f>
        <v>37315</v>
      </c>
      <c r="O27" s="363" t="e">
        <f aca="false">IF(AND(($X$12-4)&lt;=$N27,($X$13)&gt;=($N27-4)),J27," ")</f>
        <v>#VALUE!</v>
      </c>
      <c r="P27" s="363" t="e">
        <f aca="false">IF(AND(($X$12-4)&lt;=$N27,($X$13)&gt;=($N27-4)),K27," ")</f>
        <v>#VALUE!</v>
      </c>
      <c r="Q27" s="363" t="e">
        <f aca="false">IF(AND(($X$12-4)&lt;=$N27,($X$13)&gt;=($N27-4)),L27," ")</f>
        <v>#VALUE!</v>
      </c>
      <c r="R27" s="363" t="e">
        <f aca="false">IF(AND(($X$12-4)&lt;=$N27,($X$13)&gt;=($N27-4)),M27," ")</f>
        <v>#VALUE!</v>
      </c>
      <c r="S27" s="363" t="e">
        <f aca="false">IF(AND(($X$15-4)&lt;=$N27,($X$16)&gt;=($N27-4)),J27," ")</f>
        <v>#VALUE!</v>
      </c>
      <c r="T27" s="363" t="e">
        <f aca="false">IF(AND(($X$15-4)&lt;=$N27,($X$16)&gt;=($N27-4)),K27," ")</f>
        <v>#VALUE!</v>
      </c>
      <c r="U27" s="363" t="e">
        <f aca="false">IF(AND(($X$15-4)&lt;=$N27,($X$16)&gt;=($N27-4)),L27," ")</f>
        <v>#VALUE!</v>
      </c>
      <c r="V27" s="363" t="e">
        <f aca="false">IF(AND(($X$15-4)&lt;=$N27,($X$16)&gt;=($N27-4)),M27," ")</f>
        <v>#VALUE!</v>
      </c>
      <c r="AI27" s="359" t="n">
        <f aca="false">ROUND(B27/10000,0)</f>
        <v>2002</v>
      </c>
      <c r="AJ27" s="359" t="n">
        <f aca="false">ROUND((B27-(AI27*10000))/100,0)</f>
        <v>2</v>
      </c>
      <c r="AK27" s="359" t="n">
        <f aca="false">B27-AI27*10000-AJ27*100</f>
        <v>28</v>
      </c>
      <c r="AL27" s="362" t="n">
        <f aca="false">DATE(AI27,AJ27,AK27)</f>
        <v>37315</v>
      </c>
    </row>
    <row r="28" customFormat="false" ht="15" hidden="false" customHeight="false" outlineLevel="0" collapsed="false">
      <c r="A28" s="361" t="n">
        <v>25320</v>
      </c>
      <c r="B28" s="361" t="n">
        <v>20020328</v>
      </c>
      <c r="C28" s="361" t="n">
        <v>13442910</v>
      </c>
      <c r="D28" s="361" t="s">
        <v>325</v>
      </c>
      <c r="E28" s="361" t="s">
        <v>4187</v>
      </c>
      <c r="F28" s="361" t="n">
        <v>20384</v>
      </c>
      <c r="G28" s="361" t="n">
        <v>13442910</v>
      </c>
      <c r="H28" s="361"/>
      <c r="I28" s="361" t="n">
        <v>26.8</v>
      </c>
      <c r="J28" s="361" t="n">
        <v>0.002244</v>
      </c>
      <c r="K28" s="361" t="n">
        <v>0.044678</v>
      </c>
      <c r="L28" s="361" t="n">
        <v>0.074653</v>
      </c>
      <c r="M28" s="361" t="n">
        <v>0.036739</v>
      </c>
      <c r="N28" s="362" t="n">
        <f aca="false">AL28</f>
        <v>37343</v>
      </c>
      <c r="O28" s="363" t="e">
        <f aca="false">IF(AND(($X$12-4)&lt;=$N28,($X$13)&gt;=($N28-4)),J28," ")</f>
        <v>#VALUE!</v>
      </c>
      <c r="P28" s="363" t="e">
        <f aca="false">IF(AND(($X$12-4)&lt;=$N28,($X$13)&gt;=($N28-4)),K28," ")</f>
        <v>#VALUE!</v>
      </c>
      <c r="Q28" s="363" t="e">
        <f aca="false">IF(AND(($X$12-4)&lt;=$N28,($X$13)&gt;=($N28-4)),L28," ")</f>
        <v>#VALUE!</v>
      </c>
      <c r="R28" s="363" t="e">
        <f aca="false">IF(AND(($X$12-4)&lt;=$N28,($X$13)&gt;=($N28-4)),M28," ")</f>
        <v>#VALUE!</v>
      </c>
      <c r="S28" s="363" t="e">
        <f aca="false">IF(AND(($X$15-4)&lt;=$N28,($X$16)&gt;=($N28-4)),J28," ")</f>
        <v>#VALUE!</v>
      </c>
      <c r="T28" s="363" t="e">
        <f aca="false">IF(AND(($X$15-4)&lt;=$N28,($X$16)&gt;=($N28-4)),K28," ")</f>
        <v>#VALUE!</v>
      </c>
      <c r="U28" s="363" t="e">
        <f aca="false">IF(AND(($X$15-4)&lt;=$N28,($X$16)&gt;=($N28-4)),L28," ")</f>
        <v>#VALUE!</v>
      </c>
      <c r="V28" s="363" t="e">
        <f aca="false">IF(AND(($X$15-4)&lt;=$N28,($X$16)&gt;=($N28-4)),M28," ")</f>
        <v>#VALUE!</v>
      </c>
      <c r="AI28" s="359" t="n">
        <f aca="false">ROUND(B28/10000,0)</f>
        <v>2002</v>
      </c>
      <c r="AJ28" s="359" t="n">
        <f aca="false">ROUND((B28-(AI28*10000))/100,0)</f>
        <v>3</v>
      </c>
      <c r="AK28" s="359" t="n">
        <f aca="false">B28-AI28*10000-AJ28*100</f>
        <v>28</v>
      </c>
      <c r="AL28" s="362" t="n">
        <f aca="false">DATE(AI28,AJ28,AK28)</f>
        <v>37343</v>
      </c>
    </row>
    <row r="29" customFormat="false" ht="15" hidden="false" customHeight="false" outlineLevel="0" collapsed="false">
      <c r="A29" s="361" t="n">
        <v>25320</v>
      </c>
      <c r="B29" s="361" t="n">
        <v>20020430</v>
      </c>
      <c r="C29" s="361" t="n">
        <v>13442910</v>
      </c>
      <c r="D29" s="361" t="s">
        <v>325</v>
      </c>
      <c r="E29" s="361" t="s">
        <v>4187</v>
      </c>
      <c r="F29" s="361" t="n">
        <v>20384</v>
      </c>
      <c r="G29" s="361" t="n">
        <v>13442910</v>
      </c>
      <c r="H29" s="361" t="n">
        <v>0.1575</v>
      </c>
      <c r="I29" s="361" t="n">
        <v>27.61</v>
      </c>
      <c r="J29" s="361" t="n">
        <v>0.036101</v>
      </c>
      <c r="K29" s="361" t="n">
        <v>-0.049618</v>
      </c>
      <c r="L29" s="361" t="n">
        <v>-0.003165</v>
      </c>
      <c r="M29" s="361" t="n">
        <v>-0.061418</v>
      </c>
      <c r="N29" s="362" t="n">
        <f aca="false">AL29</f>
        <v>37376</v>
      </c>
      <c r="O29" s="363" t="e">
        <f aca="false">IF(AND(($X$12-4)&lt;=$N29,($X$13)&gt;=($N29-4)),J29," ")</f>
        <v>#VALUE!</v>
      </c>
      <c r="P29" s="363" t="e">
        <f aca="false">IF(AND(($X$12-4)&lt;=$N29,($X$13)&gt;=($N29-4)),K29," ")</f>
        <v>#VALUE!</v>
      </c>
      <c r="Q29" s="363" t="e">
        <f aca="false">IF(AND(($X$12-4)&lt;=$N29,($X$13)&gt;=($N29-4)),L29," ")</f>
        <v>#VALUE!</v>
      </c>
      <c r="R29" s="363" t="e">
        <f aca="false">IF(AND(($X$12-4)&lt;=$N29,($X$13)&gt;=($N29-4)),M29," ")</f>
        <v>#VALUE!</v>
      </c>
      <c r="S29" s="363" t="e">
        <f aca="false">IF(AND(($X$15-4)&lt;=$N29,($X$16)&gt;=($N29-4)),J29," ")</f>
        <v>#VALUE!</v>
      </c>
      <c r="T29" s="363" t="e">
        <f aca="false">IF(AND(($X$15-4)&lt;=$N29,($X$16)&gt;=($N29-4)),K29," ")</f>
        <v>#VALUE!</v>
      </c>
      <c r="U29" s="363" t="e">
        <f aca="false">IF(AND(($X$15-4)&lt;=$N29,($X$16)&gt;=($N29-4)),L29," ")</f>
        <v>#VALUE!</v>
      </c>
      <c r="V29" s="363" t="e">
        <f aca="false">IF(AND(($X$15-4)&lt;=$N29,($X$16)&gt;=($N29-4)),M29," ")</f>
        <v>#VALUE!</v>
      </c>
      <c r="AI29" s="359" t="n">
        <f aca="false">ROUND(B29/10000,0)</f>
        <v>2002</v>
      </c>
      <c r="AJ29" s="359" t="n">
        <f aca="false">ROUND((B29-(AI29*10000))/100,0)</f>
        <v>4</v>
      </c>
      <c r="AK29" s="359" t="n">
        <f aca="false">B29-AI29*10000-AJ29*100</f>
        <v>30</v>
      </c>
      <c r="AL29" s="362" t="n">
        <f aca="false">DATE(AI29,AJ29,AK29)</f>
        <v>37376</v>
      </c>
    </row>
    <row r="30" customFormat="false" ht="15" hidden="false" customHeight="false" outlineLevel="0" collapsed="false">
      <c r="A30" s="361" t="n">
        <v>25320</v>
      </c>
      <c r="B30" s="361" t="n">
        <v>20020531</v>
      </c>
      <c r="C30" s="361" t="n">
        <v>13442910</v>
      </c>
      <c r="D30" s="361" t="s">
        <v>325</v>
      </c>
      <c r="E30" s="361" t="s">
        <v>4187</v>
      </c>
      <c r="F30" s="361" t="n">
        <v>20384</v>
      </c>
      <c r="G30" s="361" t="n">
        <v>13442910</v>
      </c>
      <c r="H30" s="361"/>
      <c r="I30" s="361" t="n">
        <v>28.25</v>
      </c>
      <c r="J30" s="361" t="n">
        <v>0.02318</v>
      </c>
      <c r="K30" s="361" t="n">
        <v>-0.010521</v>
      </c>
      <c r="L30" s="361" t="n">
        <v>-0.015507</v>
      </c>
      <c r="M30" s="361" t="n">
        <v>-0.009081</v>
      </c>
      <c r="N30" s="362" t="n">
        <f aca="false">AL30</f>
        <v>37407</v>
      </c>
      <c r="O30" s="363" t="e">
        <f aca="false">IF(AND(($X$12-4)&lt;=$N30,($X$13)&gt;=($N30-4)),J30," ")</f>
        <v>#VALUE!</v>
      </c>
      <c r="P30" s="363" t="e">
        <f aca="false">IF(AND(($X$12-4)&lt;=$N30,($X$13)&gt;=($N30-4)),K30," ")</f>
        <v>#VALUE!</v>
      </c>
      <c r="Q30" s="363" t="e">
        <f aca="false">IF(AND(($X$12-4)&lt;=$N30,($X$13)&gt;=($N30-4)),L30," ")</f>
        <v>#VALUE!</v>
      </c>
      <c r="R30" s="363" t="e">
        <f aca="false">IF(AND(($X$12-4)&lt;=$N30,($X$13)&gt;=($N30-4)),M30," ")</f>
        <v>#VALUE!</v>
      </c>
      <c r="S30" s="363" t="e">
        <f aca="false">IF(AND(($X$15-4)&lt;=$N30,($X$16)&gt;=($N30-4)),J30," ")</f>
        <v>#VALUE!</v>
      </c>
      <c r="T30" s="363" t="e">
        <f aca="false">IF(AND(($X$15-4)&lt;=$N30,($X$16)&gt;=($N30-4)),K30," ")</f>
        <v>#VALUE!</v>
      </c>
      <c r="U30" s="363" t="e">
        <f aca="false">IF(AND(($X$15-4)&lt;=$N30,($X$16)&gt;=($N30-4)),L30," ")</f>
        <v>#VALUE!</v>
      </c>
      <c r="V30" s="363" t="e">
        <f aca="false">IF(AND(($X$15-4)&lt;=$N30,($X$16)&gt;=($N30-4)),M30," ")</f>
        <v>#VALUE!</v>
      </c>
      <c r="AI30" s="359" t="n">
        <f aca="false">ROUND(B30/10000,0)</f>
        <v>2002</v>
      </c>
      <c r="AJ30" s="359" t="n">
        <f aca="false">ROUND((B30-(AI30*10000))/100,0)</f>
        <v>5</v>
      </c>
      <c r="AK30" s="359" t="n">
        <f aca="false">B30-AI30*10000-AJ30*100</f>
        <v>31</v>
      </c>
      <c r="AL30" s="362" t="n">
        <f aca="false">DATE(AI30,AJ30,AK30)</f>
        <v>37407</v>
      </c>
    </row>
    <row r="31" customFormat="false" ht="15" hidden="false" customHeight="false" outlineLevel="0" collapsed="false">
      <c r="A31" s="361" t="n">
        <v>25320</v>
      </c>
      <c r="B31" s="361" t="n">
        <v>20020628</v>
      </c>
      <c r="C31" s="361" t="n">
        <v>13442910</v>
      </c>
      <c r="D31" s="361" t="s">
        <v>325</v>
      </c>
      <c r="E31" s="361" t="s">
        <v>4187</v>
      </c>
      <c r="F31" s="361" t="n">
        <v>20384</v>
      </c>
      <c r="G31" s="361" t="n">
        <v>13442910</v>
      </c>
      <c r="H31" s="361"/>
      <c r="I31" s="361" t="n">
        <v>27.66</v>
      </c>
      <c r="J31" s="361" t="n">
        <v>-0.020885</v>
      </c>
      <c r="K31" s="361" t="n">
        <v>-0.070251</v>
      </c>
      <c r="L31" s="361" t="n">
        <v>-0.067317</v>
      </c>
      <c r="M31" s="361" t="n">
        <v>-0.072465</v>
      </c>
      <c r="N31" s="362" t="n">
        <f aca="false">AL31</f>
        <v>37435</v>
      </c>
      <c r="O31" s="363" t="e">
        <f aca="false">IF(AND(($X$12-4)&lt;=$N31,($X$13)&gt;=($N31-4)),J31," ")</f>
        <v>#VALUE!</v>
      </c>
      <c r="P31" s="363" t="e">
        <f aca="false">IF(AND(($X$12-4)&lt;=$N31,($X$13)&gt;=($N31-4)),K31," ")</f>
        <v>#VALUE!</v>
      </c>
      <c r="Q31" s="363" t="e">
        <f aca="false">IF(AND(($X$12-4)&lt;=$N31,($X$13)&gt;=($N31-4)),L31," ")</f>
        <v>#VALUE!</v>
      </c>
      <c r="R31" s="363" t="e">
        <f aca="false">IF(AND(($X$12-4)&lt;=$N31,($X$13)&gt;=($N31-4)),M31," ")</f>
        <v>#VALUE!</v>
      </c>
      <c r="S31" s="363" t="e">
        <f aca="false">IF(AND(($X$15-4)&lt;=$N31,($X$16)&gt;=($N31-4)),J31," ")</f>
        <v>#VALUE!</v>
      </c>
      <c r="T31" s="363" t="e">
        <f aca="false">IF(AND(($X$15-4)&lt;=$N31,($X$16)&gt;=($N31-4)),K31," ")</f>
        <v>#VALUE!</v>
      </c>
      <c r="U31" s="363" t="e">
        <f aca="false">IF(AND(($X$15-4)&lt;=$N31,($X$16)&gt;=($N31-4)),L31," ")</f>
        <v>#VALUE!</v>
      </c>
      <c r="V31" s="363" t="e">
        <f aca="false">IF(AND(($X$15-4)&lt;=$N31,($X$16)&gt;=($N31-4)),M31," ")</f>
        <v>#VALUE!</v>
      </c>
      <c r="AI31" s="359" t="n">
        <f aca="false">ROUND(B31/10000,0)</f>
        <v>2002</v>
      </c>
      <c r="AJ31" s="359" t="n">
        <f aca="false">ROUND((B31-(AI31*10000))/100,0)</f>
        <v>6</v>
      </c>
      <c r="AK31" s="359" t="n">
        <f aca="false">B31-AI31*10000-AJ31*100</f>
        <v>28</v>
      </c>
      <c r="AL31" s="362" t="n">
        <f aca="false">DATE(AI31,AJ31,AK31)</f>
        <v>37435</v>
      </c>
    </row>
    <row r="32" customFormat="false" ht="15" hidden="false" customHeight="false" outlineLevel="0" collapsed="false">
      <c r="A32" s="361" t="n">
        <v>25320</v>
      </c>
      <c r="B32" s="361" t="n">
        <v>20020731</v>
      </c>
      <c r="C32" s="361" t="n">
        <v>13442910</v>
      </c>
      <c r="D32" s="361" t="s">
        <v>325</v>
      </c>
      <c r="E32" s="361" t="s">
        <v>4187</v>
      </c>
      <c r="F32" s="361" t="n">
        <v>20384</v>
      </c>
      <c r="G32" s="361" t="n">
        <v>13442910</v>
      </c>
      <c r="H32" s="361" t="n">
        <v>0.1575</v>
      </c>
      <c r="I32" s="361" t="n">
        <v>23.3</v>
      </c>
      <c r="J32" s="361" t="n">
        <v>-0.151934</v>
      </c>
      <c r="K32" s="361" t="n">
        <v>-0.081149</v>
      </c>
      <c r="L32" s="361" t="n">
        <v>-0.107497</v>
      </c>
      <c r="M32" s="361" t="n">
        <v>-0.078995</v>
      </c>
      <c r="N32" s="362" t="n">
        <f aca="false">AL32</f>
        <v>37468</v>
      </c>
      <c r="O32" s="363" t="e">
        <f aca="false">IF(AND(($X$12-4)&lt;=$N32,($X$13)&gt;=($N32-4)),J32," ")</f>
        <v>#VALUE!</v>
      </c>
      <c r="P32" s="363" t="e">
        <f aca="false">IF(AND(($X$12-4)&lt;=$N32,($X$13)&gt;=($N32-4)),K32," ")</f>
        <v>#VALUE!</v>
      </c>
      <c r="Q32" s="363" t="e">
        <f aca="false">IF(AND(($X$12-4)&lt;=$N32,($X$13)&gt;=($N32-4)),L32," ")</f>
        <v>#VALUE!</v>
      </c>
      <c r="R32" s="363" t="e">
        <f aca="false">IF(AND(($X$12-4)&lt;=$N32,($X$13)&gt;=($N32-4)),M32," ")</f>
        <v>#VALUE!</v>
      </c>
      <c r="S32" s="363" t="e">
        <f aca="false">IF(AND(($X$15-4)&lt;=$N32,($X$16)&gt;=($N32-4)),J32," ")</f>
        <v>#VALUE!</v>
      </c>
      <c r="T32" s="363" t="e">
        <f aca="false">IF(AND(($X$15-4)&lt;=$N32,($X$16)&gt;=($N32-4)),K32," ")</f>
        <v>#VALUE!</v>
      </c>
      <c r="U32" s="363" t="e">
        <f aca="false">IF(AND(($X$15-4)&lt;=$N32,($X$16)&gt;=($N32-4)),L32," ")</f>
        <v>#VALUE!</v>
      </c>
      <c r="V32" s="363" t="e">
        <f aca="false">IF(AND(($X$15-4)&lt;=$N32,($X$16)&gt;=($N32-4)),M32," ")</f>
        <v>#VALUE!</v>
      </c>
      <c r="AI32" s="359" t="n">
        <f aca="false">ROUND(B32/10000,0)</f>
        <v>2002</v>
      </c>
      <c r="AJ32" s="359" t="n">
        <f aca="false">ROUND((B32-(AI32*10000))/100,0)</f>
        <v>7</v>
      </c>
      <c r="AK32" s="359" t="n">
        <f aca="false">B32-AI32*10000-AJ32*100</f>
        <v>31</v>
      </c>
      <c r="AL32" s="362" t="n">
        <f aca="false">DATE(AI32,AJ32,AK32)</f>
        <v>37468</v>
      </c>
    </row>
    <row r="33" customFormat="false" ht="15" hidden="false" customHeight="false" outlineLevel="0" collapsed="false">
      <c r="A33" s="361" t="n">
        <v>25320</v>
      </c>
      <c r="B33" s="361" t="n">
        <v>20020830</v>
      </c>
      <c r="C33" s="361" t="n">
        <v>13442910</v>
      </c>
      <c r="D33" s="361" t="s">
        <v>325</v>
      </c>
      <c r="E33" s="361" t="s">
        <v>4187</v>
      </c>
      <c r="F33" s="361" t="n">
        <v>20384</v>
      </c>
      <c r="G33" s="361" t="n">
        <v>13442910</v>
      </c>
      <c r="H33" s="361"/>
      <c r="I33" s="361" t="n">
        <v>23.15</v>
      </c>
      <c r="J33" s="361" t="n">
        <v>-0.006438</v>
      </c>
      <c r="K33" s="361" t="n">
        <v>0.007976</v>
      </c>
      <c r="L33" s="361" t="n">
        <v>0.006337</v>
      </c>
      <c r="M33" s="361" t="n">
        <v>0.004881</v>
      </c>
      <c r="N33" s="362" t="n">
        <f aca="false">AL33</f>
        <v>37498</v>
      </c>
      <c r="O33" s="363" t="e">
        <f aca="false">IF(AND(($X$12-4)&lt;=$N33,($X$13)&gt;=($N33-4)),J33," ")</f>
        <v>#VALUE!</v>
      </c>
      <c r="P33" s="363" t="e">
        <f aca="false">IF(AND(($X$12-4)&lt;=$N33,($X$13)&gt;=($N33-4)),K33," ")</f>
        <v>#VALUE!</v>
      </c>
      <c r="Q33" s="363" t="e">
        <f aca="false">IF(AND(($X$12-4)&lt;=$N33,($X$13)&gt;=($N33-4)),L33," ")</f>
        <v>#VALUE!</v>
      </c>
      <c r="R33" s="363" t="e">
        <f aca="false">IF(AND(($X$12-4)&lt;=$N33,($X$13)&gt;=($N33-4)),M33," ")</f>
        <v>#VALUE!</v>
      </c>
      <c r="S33" s="363" t="e">
        <f aca="false">IF(AND(($X$15-4)&lt;=$N33,($X$16)&gt;=($N33-4)),J33," ")</f>
        <v>#VALUE!</v>
      </c>
      <c r="T33" s="363" t="e">
        <f aca="false">IF(AND(($X$15-4)&lt;=$N33,($X$16)&gt;=($N33-4)),K33," ")</f>
        <v>#VALUE!</v>
      </c>
      <c r="U33" s="363" t="e">
        <f aca="false">IF(AND(($X$15-4)&lt;=$N33,($X$16)&gt;=($N33-4)),L33," ")</f>
        <v>#VALUE!</v>
      </c>
      <c r="V33" s="363" t="e">
        <f aca="false">IF(AND(($X$15-4)&lt;=$N33,($X$16)&gt;=($N33-4)),M33," ")</f>
        <v>#VALUE!</v>
      </c>
      <c r="AI33" s="359" t="n">
        <f aca="false">ROUND(B33/10000,0)</f>
        <v>2002</v>
      </c>
      <c r="AJ33" s="359" t="n">
        <f aca="false">ROUND((B33-(AI33*10000))/100,0)</f>
        <v>8</v>
      </c>
      <c r="AK33" s="359" t="n">
        <f aca="false">B33-AI33*10000-AJ33*100</f>
        <v>30</v>
      </c>
      <c r="AL33" s="362" t="n">
        <f aca="false">DATE(AI33,AJ33,AK33)</f>
        <v>37498</v>
      </c>
    </row>
    <row r="34" customFormat="false" ht="15" hidden="false" customHeight="false" outlineLevel="0" collapsed="false">
      <c r="A34" s="361" t="n">
        <v>25320</v>
      </c>
      <c r="B34" s="361" t="n">
        <v>20020930</v>
      </c>
      <c r="C34" s="361" t="n">
        <v>13442910</v>
      </c>
      <c r="D34" s="361" t="s">
        <v>325</v>
      </c>
      <c r="E34" s="361" t="s">
        <v>4187</v>
      </c>
      <c r="F34" s="361" t="n">
        <v>20384</v>
      </c>
      <c r="G34" s="361" t="n">
        <v>13442910</v>
      </c>
      <c r="H34" s="361"/>
      <c r="I34" s="361" t="n">
        <v>22.08</v>
      </c>
      <c r="J34" s="361" t="n">
        <v>-0.04622</v>
      </c>
      <c r="K34" s="361" t="n">
        <v>-0.09992</v>
      </c>
      <c r="L34" s="361" t="n">
        <v>-0.08449</v>
      </c>
      <c r="M34" s="361" t="n">
        <v>-0.110013</v>
      </c>
      <c r="N34" s="362" t="n">
        <f aca="false">AL34</f>
        <v>37529</v>
      </c>
      <c r="O34" s="363" t="e">
        <f aca="false">IF(AND(($X$12-4)&lt;=$N34,($X$13)&gt;=($N34-4)),J34," ")</f>
        <v>#VALUE!</v>
      </c>
      <c r="P34" s="363" t="e">
        <f aca="false">IF(AND(($X$12-4)&lt;=$N34,($X$13)&gt;=($N34-4)),K34," ")</f>
        <v>#VALUE!</v>
      </c>
      <c r="Q34" s="363" t="e">
        <f aca="false">IF(AND(($X$12-4)&lt;=$N34,($X$13)&gt;=($N34-4)),L34," ")</f>
        <v>#VALUE!</v>
      </c>
      <c r="R34" s="363" t="e">
        <f aca="false">IF(AND(($X$12-4)&lt;=$N34,($X$13)&gt;=($N34-4)),M34," ")</f>
        <v>#VALUE!</v>
      </c>
      <c r="S34" s="363" t="e">
        <f aca="false">IF(AND(($X$15-4)&lt;=$N34,($X$16)&gt;=($N34-4)),J34," ")</f>
        <v>#VALUE!</v>
      </c>
      <c r="T34" s="363" t="e">
        <f aca="false">IF(AND(($X$15-4)&lt;=$N34,($X$16)&gt;=($N34-4)),K34," ")</f>
        <v>#VALUE!</v>
      </c>
      <c r="U34" s="363" t="e">
        <f aca="false">IF(AND(($X$15-4)&lt;=$N34,($X$16)&gt;=($N34-4)),L34," ")</f>
        <v>#VALUE!</v>
      </c>
      <c r="V34" s="363" t="e">
        <f aca="false">IF(AND(($X$15-4)&lt;=$N34,($X$16)&gt;=($N34-4)),M34," ")</f>
        <v>#VALUE!</v>
      </c>
      <c r="AI34" s="359" t="n">
        <f aca="false">ROUND(B34/10000,0)</f>
        <v>2002</v>
      </c>
      <c r="AJ34" s="359" t="n">
        <f aca="false">ROUND((B34-(AI34*10000))/100,0)</f>
        <v>9</v>
      </c>
      <c r="AK34" s="359" t="n">
        <f aca="false">B34-AI34*10000-AJ34*100</f>
        <v>30</v>
      </c>
      <c r="AL34" s="362" t="n">
        <f aca="false">DATE(AI34,AJ34,AK34)</f>
        <v>37529</v>
      </c>
    </row>
    <row r="35" customFormat="false" ht="15" hidden="false" customHeight="false" outlineLevel="0" collapsed="false">
      <c r="A35" s="361" t="n">
        <v>25320</v>
      </c>
      <c r="B35" s="361" t="n">
        <v>20021031</v>
      </c>
      <c r="C35" s="361" t="n">
        <v>13442910</v>
      </c>
      <c r="D35" s="361" t="s">
        <v>325</v>
      </c>
      <c r="E35" s="361" t="s">
        <v>4187</v>
      </c>
      <c r="F35" s="361" t="n">
        <v>20384</v>
      </c>
      <c r="G35" s="361" t="n">
        <v>13442910</v>
      </c>
      <c r="H35" s="361" t="n">
        <v>0.1575</v>
      </c>
      <c r="I35" s="361" t="n">
        <v>21.08</v>
      </c>
      <c r="J35" s="361" t="n">
        <v>-0.038157</v>
      </c>
      <c r="K35" s="361" t="n">
        <v>0.074919</v>
      </c>
      <c r="L35" s="361" t="n">
        <v>0.042773</v>
      </c>
      <c r="M35" s="361" t="n">
        <v>0.086436</v>
      </c>
      <c r="N35" s="362" t="n">
        <f aca="false">AL35</f>
        <v>37560</v>
      </c>
      <c r="O35" s="363" t="e">
        <f aca="false">IF(AND(($X$12-4)&lt;=$N35,($X$13)&gt;=($N35-4)),J35," ")</f>
        <v>#VALUE!</v>
      </c>
      <c r="P35" s="363" t="e">
        <f aca="false">IF(AND(($X$12-4)&lt;=$N35,($X$13)&gt;=($N35-4)),K35," ")</f>
        <v>#VALUE!</v>
      </c>
      <c r="Q35" s="363" t="e">
        <f aca="false">IF(AND(($X$12-4)&lt;=$N35,($X$13)&gt;=($N35-4)),L35," ")</f>
        <v>#VALUE!</v>
      </c>
      <c r="R35" s="363" t="e">
        <f aca="false">IF(AND(($X$12-4)&lt;=$N35,($X$13)&gt;=($N35-4)),M35," ")</f>
        <v>#VALUE!</v>
      </c>
      <c r="S35" s="363" t="e">
        <f aca="false">IF(AND(($X$15-4)&lt;=$N35,($X$16)&gt;=($N35-4)),J35," ")</f>
        <v>#VALUE!</v>
      </c>
      <c r="T35" s="363" t="e">
        <f aca="false">IF(AND(($X$15-4)&lt;=$N35,($X$16)&gt;=($N35-4)),K35," ")</f>
        <v>#VALUE!</v>
      </c>
      <c r="U35" s="363" t="e">
        <f aca="false">IF(AND(($X$15-4)&lt;=$N35,($X$16)&gt;=($N35-4)),L35," ")</f>
        <v>#VALUE!</v>
      </c>
      <c r="V35" s="363" t="e">
        <f aca="false">IF(AND(($X$15-4)&lt;=$N35,($X$16)&gt;=($N35-4)),M35," ")</f>
        <v>#VALUE!</v>
      </c>
      <c r="AI35" s="359" t="n">
        <f aca="false">ROUND(B35/10000,0)</f>
        <v>2002</v>
      </c>
      <c r="AJ35" s="359" t="n">
        <f aca="false">ROUND((B35-(AI35*10000))/100,0)</f>
        <v>10</v>
      </c>
      <c r="AK35" s="359" t="n">
        <f aca="false">B35-AI35*10000-AJ35*100</f>
        <v>31</v>
      </c>
      <c r="AL35" s="362" t="n">
        <f aca="false">DATE(AI35,AJ35,AK35)</f>
        <v>37560</v>
      </c>
    </row>
    <row r="36" customFormat="false" ht="15" hidden="false" customHeight="false" outlineLevel="0" collapsed="false">
      <c r="A36" s="361" t="n">
        <v>25320</v>
      </c>
      <c r="B36" s="361" t="n">
        <v>20021129</v>
      </c>
      <c r="C36" s="361" t="n">
        <v>13442910</v>
      </c>
      <c r="D36" s="361" t="s">
        <v>325</v>
      </c>
      <c r="E36" s="361" t="s">
        <v>4187</v>
      </c>
      <c r="F36" s="361" t="n">
        <v>20384</v>
      </c>
      <c r="G36" s="361" t="n">
        <v>13442910</v>
      </c>
      <c r="H36" s="361"/>
      <c r="I36" s="361" t="n">
        <v>24.15</v>
      </c>
      <c r="J36" s="361" t="n">
        <v>0.145636</v>
      </c>
      <c r="K36" s="361" t="n">
        <v>0.061263</v>
      </c>
      <c r="L36" s="361" t="n">
        <v>0.117775</v>
      </c>
      <c r="M36" s="361" t="n">
        <v>0.05707</v>
      </c>
      <c r="N36" s="362" t="n">
        <f aca="false">AL36</f>
        <v>37589</v>
      </c>
      <c r="O36" s="363" t="e">
        <f aca="false">IF(AND(($X$12-4)&lt;=$N36,($X$13)&gt;=($N36-4)),J36," ")</f>
        <v>#VALUE!</v>
      </c>
      <c r="P36" s="363" t="e">
        <f aca="false">IF(AND(($X$12-4)&lt;=$N36,($X$13)&gt;=($N36-4)),K36," ")</f>
        <v>#VALUE!</v>
      </c>
      <c r="Q36" s="363" t="e">
        <f aca="false">IF(AND(($X$12-4)&lt;=$N36,($X$13)&gt;=($N36-4)),L36," ")</f>
        <v>#VALUE!</v>
      </c>
      <c r="R36" s="363" t="e">
        <f aca="false">IF(AND(($X$12-4)&lt;=$N36,($X$13)&gt;=($N36-4)),M36," ")</f>
        <v>#VALUE!</v>
      </c>
      <c r="S36" s="363" t="e">
        <f aca="false">IF(AND(($X$15-4)&lt;=$N36,($X$16)&gt;=($N36-4)),J36," ")</f>
        <v>#VALUE!</v>
      </c>
      <c r="T36" s="363" t="e">
        <f aca="false">IF(AND(($X$15-4)&lt;=$N36,($X$16)&gt;=($N36-4)),K36," ")</f>
        <v>#VALUE!</v>
      </c>
      <c r="U36" s="363" t="e">
        <f aca="false">IF(AND(($X$15-4)&lt;=$N36,($X$16)&gt;=($N36-4)),L36," ")</f>
        <v>#VALUE!</v>
      </c>
      <c r="V36" s="363" t="e">
        <f aca="false">IF(AND(($X$15-4)&lt;=$N36,($X$16)&gt;=($N36-4)),M36," ")</f>
        <v>#VALUE!</v>
      </c>
      <c r="AI36" s="359" t="n">
        <f aca="false">ROUND(B36/10000,0)</f>
        <v>2002</v>
      </c>
      <c r="AJ36" s="359" t="n">
        <f aca="false">ROUND((B36-(AI36*10000))/100,0)</f>
        <v>11</v>
      </c>
      <c r="AK36" s="359" t="n">
        <f aca="false">B36-AI36*10000-AJ36*100</f>
        <v>29</v>
      </c>
      <c r="AL36" s="362" t="n">
        <f aca="false">DATE(AI36,AJ36,AK36)</f>
        <v>37589</v>
      </c>
    </row>
    <row r="37" customFormat="false" ht="15" hidden="false" customHeight="false" outlineLevel="0" collapsed="false">
      <c r="A37" s="361" t="n">
        <v>25320</v>
      </c>
      <c r="B37" s="361" t="n">
        <v>20021231</v>
      </c>
      <c r="C37" s="361" t="n">
        <v>13442910</v>
      </c>
      <c r="D37" s="361" t="s">
        <v>325</v>
      </c>
      <c r="E37" s="361" t="s">
        <v>4187</v>
      </c>
      <c r="F37" s="361" t="n">
        <v>20384</v>
      </c>
      <c r="G37" s="361" t="n">
        <v>13442910</v>
      </c>
      <c r="H37" s="361" t="n">
        <v>0.1575</v>
      </c>
      <c r="I37" s="361" t="n">
        <v>23.47</v>
      </c>
      <c r="J37" s="361" t="n">
        <v>-0.021636</v>
      </c>
      <c r="K37" s="361" t="n">
        <v>-0.053315</v>
      </c>
      <c r="L37" s="361" t="n">
        <v>-0.040159</v>
      </c>
      <c r="M37" s="361" t="n">
        <v>-0.060333</v>
      </c>
      <c r="N37" s="362" t="n">
        <f aca="false">AL37</f>
        <v>37621</v>
      </c>
      <c r="O37" s="363" t="e">
        <f aca="false">IF(AND(($X$12-4)&lt;=$N37,($X$13)&gt;=($N37-4)),J37," ")</f>
        <v>#VALUE!</v>
      </c>
      <c r="P37" s="363" t="e">
        <f aca="false">IF(AND(($X$12-4)&lt;=$N37,($X$13)&gt;=($N37-4)),K37," ")</f>
        <v>#VALUE!</v>
      </c>
      <c r="Q37" s="363" t="e">
        <f aca="false">IF(AND(($X$12-4)&lt;=$N37,($X$13)&gt;=($N37-4)),L37," ")</f>
        <v>#VALUE!</v>
      </c>
      <c r="R37" s="363" t="e">
        <f aca="false">IF(AND(($X$12-4)&lt;=$N37,($X$13)&gt;=($N37-4)),M37," ")</f>
        <v>#VALUE!</v>
      </c>
      <c r="S37" s="363" t="e">
        <f aca="false">IF(AND(($X$15-4)&lt;=$N37,($X$16)&gt;=($N37-4)),J37," ")</f>
        <v>#VALUE!</v>
      </c>
      <c r="T37" s="363" t="e">
        <f aca="false">IF(AND(($X$15-4)&lt;=$N37,($X$16)&gt;=($N37-4)),K37," ")</f>
        <v>#VALUE!</v>
      </c>
      <c r="U37" s="363" t="e">
        <f aca="false">IF(AND(($X$15-4)&lt;=$N37,($X$16)&gt;=($N37-4)),L37," ")</f>
        <v>#VALUE!</v>
      </c>
      <c r="V37" s="363" t="e">
        <f aca="false">IF(AND(($X$15-4)&lt;=$N37,($X$16)&gt;=($N37-4)),M37," ")</f>
        <v>#VALUE!</v>
      </c>
      <c r="AI37" s="359" t="n">
        <f aca="false">ROUND(B37/10000,0)</f>
        <v>2002</v>
      </c>
      <c r="AJ37" s="359" t="n">
        <f aca="false">ROUND((B37-(AI37*10000))/100,0)</f>
        <v>12</v>
      </c>
      <c r="AK37" s="359" t="n">
        <f aca="false">B37-AI37*10000-AJ37*100</f>
        <v>31</v>
      </c>
      <c r="AL37" s="362" t="n">
        <f aca="false">DATE(AI37,AJ37,AK37)</f>
        <v>37621</v>
      </c>
    </row>
    <row r="38" customFormat="false" ht="15" hidden="false" customHeight="false" outlineLevel="0" collapsed="false">
      <c r="A38" s="361" t="n">
        <v>25320</v>
      </c>
      <c r="B38" s="361" t="n">
        <v>20030131</v>
      </c>
      <c r="C38" s="361" t="n">
        <v>13442910</v>
      </c>
      <c r="D38" s="361" t="s">
        <v>325</v>
      </c>
      <c r="E38" s="361" t="s">
        <v>4187</v>
      </c>
      <c r="F38" s="361" t="n">
        <v>20384</v>
      </c>
      <c r="G38" s="361" t="n">
        <v>13442910</v>
      </c>
      <c r="H38" s="361"/>
      <c r="I38" s="361" t="n">
        <v>23.97</v>
      </c>
      <c r="J38" s="361" t="n">
        <v>0.021304</v>
      </c>
      <c r="K38" s="361" t="n">
        <v>-0.0234</v>
      </c>
      <c r="L38" s="361" t="n">
        <v>0.006068</v>
      </c>
      <c r="M38" s="361" t="n">
        <v>-0.027415</v>
      </c>
      <c r="N38" s="362" t="n">
        <f aca="false">AL38</f>
        <v>37652</v>
      </c>
      <c r="O38" s="363" t="e">
        <f aca="false">IF(AND(($X$12-4)&lt;=$N38,($X$13)&gt;=($N38-4)),J38," ")</f>
        <v>#VALUE!</v>
      </c>
      <c r="P38" s="363" t="e">
        <f aca="false">IF(AND(($X$12-4)&lt;=$N38,($X$13)&gt;=($N38-4)),K38," ")</f>
        <v>#VALUE!</v>
      </c>
      <c r="Q38" s="363" t="e">
        <f aca="false">IF(AND(($X$12-4)&lt;=$N38,($X$13)&gt;=($N38-4)),L38," ")</f>
        <v>#VALUE!</v>
      </c>
      <c r="R38" s="363" t="e">
        <f aca="false">IF(AND(($X$12-4)&lt;=$N38,($X$13)&gt;=($N38-4)),M38," ")</f>
        <v>#VALUE!</v>
      </c>
      <c r="S38" s="363" t="e">
        <f aca="false">IF(AND(($X$15-4)&lt;=$N38,($X$16)&gt;=($N38-4)),J38," ")</f>
        <v>#VALUE!</v>
      </c>
      <c r="T38" s="363" t="e">
        <f aca="false">IF(AND(($X$15-4)&lt;=$N38,($X$16)&gt;=($N38-4)),K38," ")</f>
        <v>#VALUE!</v>
      </c>
      <c r="U38" s="363" t="e">
        <f aca="false">IF(AND(($X$15-4)&lt;=$N38,($X$16)&gt;=($N38-4)),L38," ")</f>
        <v>#VALUE!</v>
      </c>
      <c r="V38" s="363" t="e">
        <f aca="false">IF(AND(($X$15-4)&lt;=$N38,($X$16)&gt;=($N38-4)),M38," ")</f>
        <v>#VALUE!</v>
      </c>
      <c r="AI38" s="359" t="n">
        <f aca="false">ROUND(B38/10000,0)</f>
        <v>2003</v>
      </c>
      <c r="AJ38" s="359" t="n">
        <f aca="false">ROUND((B38-(AI38*10000))/100,0)</f>
        <v>1</v>
      </c>
      <c r="AK38" s="359" t="n">
        <f aca="false">B38-AI38*10000-AJ38*100</f>
        <v>31</v>
      </c>
      <c r="AL38" s="362" t="n">
        <f aca="false">DATE(AI38,AJ38,AK38)</f>
        <v>37652</v>
      </c>
    </row>
    <row r="39" customFormat="false" ht="15" hidden="false" customHeight="false" outlineLevel="0" collapsed="false">
      <c r="A39" s="361" t="n">
        <v>25320</v>
      </c>
      <c r="B39" s="361" t="n">
        <v>20030228</v>
      </c>
      <c r="C39" s="361" t="n">
        <v>13442910</v>
      </c>
      <c r="D39" s="361" t="s">
        <v>325</v>
      </c>
      <c r="E39" s="361" t="s">
        <v>4187</v>
      </c>
      <c r="F39" s="361" t="n">
        <v>20384</v>
      </c>
      <c r="G39" s="361" t="n">
        <v>13442910</v>
      </c>
      <c r="H39" s="361"/>
      <c r="I39" s="361" t="n">
        <v>20.74</v>
      </c>
      <c r="J39" s="361" t="n">
        <v>-0.134752</v>
      </c>
      <c r="K39" s="361" t="n">
        <v>-0.015391</v>
      </c>
      <c r="L39" s="361" t="n">
        <v>-0.021448</v>
      </c>
      <c r="M39" s="361" t="n">
        <v>-0.017004</v>
      </c>
      <c r="N39" s="362" t="n">
        <f aca="false">AL39</f>
        <v>37680</v>
      </c>
      <c r="O39" s="363" t="e">
        <f aca="false">IF(AND(($X$12-4)&lt;=$N39,($X$13)&gt;=($N39-4)),J39," ")</f>
        <v>#VALUE!</v>
      </c>
      <c r="P39" s="363" t="e">
        <f aca="false">IF(AND(($X$12-4)&lt;=$N39,($X$13)&gt;=($N39-4)),K39," ")</f>
        <v>#VALUE!</v>
      </c>
      <c r="Q39" s="363" t="e">
        <f aca="false">IF(AND(($X$12-4)&lt;=$N39,($X$13)&gt;=($N39-4)),L39," ")</f>
        <v>#VALUE!</v>
      </c>
      <c r="R39" s="363" t="e">
        <f aca="false">IF(AND(($X$12-4)&lt;=$N39,($X$13)&gt;=($N39-4)),M39," ")</f>
        <v>#VALUE!</v>
      </c>
      <c r="S39" s="363" t="e">
        <f aca="false">IF(AND(($X$15-4)&lt;=$N39,($X$16)&gt;=($N39-4)),J39," ")</f>
        <v>#VALUE!</v>
      </c>
      <c r="T39" s="363" t="e">
        <f aca="false">IF(AND(($X$15-4)&lt;=$N39,($X$16)&gt;=($N39-4)),K39," ")</f>
        <v>#VALUE!</v>
      </c>
      <c r="U39" s="363" t="e">
        <f aca="false">IF(AND(($X$15-4)&lt;=$N39,($X$16)&gt;=($N39-4)),L39," ")</f>
        <v>#VALUE!</v>
      </c>
      <c r="V39" s="363" t="e">
        <f aca="false">IF(AND(($X$15-4)&lt;=$N39,($X$16)&gt;=($N39-4)),M39," ")</f>
        <v>#VALUE!</v>
      </c>
      <c r="AI39" s="359" t="n">
        <f aca="false">ROUND(B39/10000,0)</f>
        <v>2003</v>
      </c>
      <c r="AJ39" s="359" t="n">
        <f aca="false">ROUND((B39-(AI39*10000))/100,0)</f>
        <v>2</v>
      </c>
      <c r="AK39" s="359" t="n">
        <f aca="false">B39-AI39*10000-AJ39*100</f>
        <v>28</v>
      </c>
      <c r="AL39" s="362" t="n">
        <f aca="false">DATE(AI39,AJ39,AK39)</f>
        <v>37680</v>
      </c>
    </row>
    <row r="40" customFormat="false" ht="15" hidden="false" customHeight="false" outlineLevel="0" collapsed="false">
      <c r="A40" s="361" t="n">
        <v>25320</v>
      </c>
      <c r="B40" s="361" t="n">
        <v>20030331</v>
      </c>
      <c r="C40" s="361" t="n">
        <v>13442910</v>
      </c>
      <c r="D40" s="361" t="s">
        <v>325</v>
      </c>
      <c r="E40" s="361" t="s">
        <v>4187</v>
      </c>
      <c r="F40" s="361" t="n">
        <v>20384</v>
      </c>
      <c r="G40" s="361" t="n">
        <v>13442910</v>
      </c>
      <c r="H40" s="361"/>
      <c r="I40" s="361" t="n">
        <v>21</v>
      </c>
      <c r="J40" s="361" t="n">
        <v>0.012536</v>
      </c>
      <c r="K40" s="361" t="n">
        <v>0.010318</v>
      </c>
      <c r="L40" s="361" t="n">
        <v>0.009434</v>
      </c>
      <c r="M40" s="361" t="n">
        <v>0.008358</v>
      </c>
      <c r="N40" s="362" t="n">
        <f aca="false">AL40</f>
        <v>37711</v>
      </c>
      <c r="O40" s="363" t="e">
        <f aca="false">IF(AND(($X$12-4)&lt;=$N40,($X$13)&gt;=($N40-4)),J40," ")</f>
        <v>#VALUE!</v>
      </c>
      <c r="P40" s="363" t="e">
        <f aca="false">IF(AND(($X$12-4)&lt;=$N40,($X$13)&gt;=($N40-4)),K40," ")</f>
        <v>#VALUE!</v>
      </c>
      <c r="Q40" s="363" t="e">
        <f aca="false">IF(AND(($X$12-4)&lt;=$N40,($X$13)&gt;=($N40-4)),L40," ")</f>
        <v>#VALUE!</v>
      </c>
      <c r="R40" s="363" t="e">
        <f aca="false">IF(AND(($X$12-4)&lt;=$N40,($X$13)&gt;=($N40-4)),M40," ")</f>
        <v>#VALUE!</v>
      </c>
      <c r="S40" s="363" t="e">
        <f aca="false">IF(AND(($X$15-4)&lt;=$N40,($X$16)&gt;=($N40-4)),J40," ")</f>
        <v>#VALUE!</v>
      </c>
      <c r="T40" s="363" t="e">
        <f aca="false">IF(AND(($X$15-4)&lt;=$N40,($X$16)&gt;=($N40-4)),K40," ")</f>
        <v>#VALUE!</v>
      </c>
      <c r="U40" s="363" t="e">
        <f aca="false">IF(AND(($X$15-4)&lt;=$N40,($X$16)&gt;=($N40-4)),L40," ")</f>
        <v>#VALUE!</v>
      </c>
      <c r="V40" s="363" t="e">
        <f aca="false">IF(AND(($X$15-4)&lt;=$N40,($X$16)&gt;=($N40-4)),M40," ")</f>
        <v>#VALUE!</v>
      </c>
      <c r="AI40" s="359" t="n">
        <f aca="false">ROUND(B40/10000,0)</f>
        <v>2003</v>
      </c>
      <c r="AJ40" s="359" t="n">
        <f aca="false">ROUND((B40-(AI40*10000))/100,0)</f>
        <v>3</v>
      </c>
      <c r="AK40" s="359" t="n">
        <f aca="false">B40-AI40*10000-AJ40*100</f>
        <v>31</v>
      </c>
      <c r="AL40" s="362" t="n">
        <f aca="false">DATE(AI40,AJ40,AK40)</f>
        <v>37711</v>
      </c>
    </row>
    <row r="41" customFormat="false" ht="15" hidden="false" customHeight="false" outlineLevel="0" collapsed="false">
      <c r="A41" s="361" t="n">
        <v>25320</v>
      </c>
      <c r="B41" s="361" t="n">
        <v>20030430</v>
      </c>
      <c r="C41" s="361" t="n">
        <v>13442910</v>
      </c>
      <c r="D41" s="361" t="s">
        <v>325</v>
      </c>
      <c r="E41" s="361" t="s">
        <v>4187</v>
      </c>
      <c r="F41" s="361" t="n">
        <v>20384</v>
      </c>
      <c r="G41" s="361" t="n">
        <v>13442910</v>
      </c>
      <c r="H41" s="361" t="n">
        <v>0.1575</v>
      </c>
      <c r="I41" s="361" t="n">
        <v>22.03</v>
      </c>
      <c r="J41" s="361" t="n">
        <v>0.056548</v>
      </c>
      <c r="K41" s="361" t="n">
        <v>0.08275</v>
      </c>
      <c r="L41" s="361" t="n">
        <v>0.098231</v>
      </c>
      <c r="M41" s="361" t="n">
        <v>0.081044</v>
      </c>
      <c r="N41" s="362" t="n">
        <f aca="false">AL41</f>
        <v>37741</v>
      </c>
      <c r="O41" s="363" t="e">
        <f aca="false">IF(AND(($X$12-4)&lt;=$N41,($X$13)&gt;=($N41-4)),J41," ")</f>
        <v>#VALUE!</v>
      </c>
      <c r="P41" s="363" t="e">
        <f aca="false">IF(AND(($X$12-4)&lt;=$N41,($X$13)&gt;=($N41-4)),K41," ")</f>
        <v>#VALUE!</v>
      </c>
      <c r="Q41" s="363" t="e">
        <f aca="false">IF(AND(($X$12-4)&lt;=$N41,($X$13)&gt;=($N41-4)),L41," ")</f>
        <v>#VALUE!</v>
      </c>
      <c r="R41" s="363" t="e">
        <f aca="false">IF(AND(($X$12-4)&lt;=$N41,($X$13)&gt;=($N41-4)),M41," ")</f>
        <v>#VALUE!</v>
      </c>
      <c r="S41" s="363" t="e">
        <f aca="false">IF(AND(($X$15-4)&lt;=$N41,($X$16)&gt;=($N41-4)),J41," ")</f>
        <v>#VALUE!</v>
      </c>
      <c r="T41" s="363" t="e">
        <f aca="false">IF(AND(($X$15-4)&lt;=$N41,($X$16)&gt;=($N41-4)),K41," ")</f>
        <v>#VALUE!</v>
      </c>
      <c r="U41" s="363" t="e">
        <f aca="false">IF(AND(($X$15-4)&lt;=$N41,($X$16)&gt;=($N41-4)),L41," ")</f>
        <v>#VALUE!</v>
      </c>
      <c r="V41" s="363" t="e">
        <f aca="false">IF(AND(($X$15-4)&lt;=$N41,($X$16)&gt;=($N41-4)),M41," ")</f>
        <v>#VALUE!</v>
      </c>
      <c r="AI41" s="359" t="n">
        <f aca="false">ROUND(B41/10000,0)</f>
        <v>2003</v>
      </c>
      <c r="AJ41" s="359" t="n">
        <f aca="false">ROUND((B41-(AI41*10000))/100,0)</f>
        <v>4</v>
      </c>
      <c r="AK41" s="359" t="n">
        <f aca="false">B41-AI41*10000-AJ41*100</f>
        <v>30</v>
      </c>
      <c r="AL41" s="362" t="n">
        <f aca="false">DATE(AI41,AJ41,AK41)</f>
        <v>37741</v>
      </c>
    </row>
    <row r="42" customFormat="false" ht="15" hidden="false" customHeight="false" outlineLevel="0" collapsed="false">
      <c r="A42" s="361" t="n">
        <v>25320</v>
      </c>
      <c r="B42" s="361" t="n">
        <v>20030530</v>
      </c>
      <c r="C42" s="361" t="n">
        <v>13442910</v>
      </c>
      <c r="D42" s="361" t="s">
        <v>325</v>
      </c>
      <c r="E42" s="361" t="s">
        <v>4187</v>
      </c>
      <c r="F42" s="361" t="n">
        <v>20384</v>
      </c>
      <c r="G42" s="361" t="n">
        <v>13442910</v>
      </c>
      <c r="H42" s="361"/>
      <c r="I42" s="361" t="n">
        <v>24.95</v>
      </c>
      <c r="J42" s="361" t="n">
        <v>0.132547</v>
      </c>
      <c r="K42" s="361" t="n">
        <v>0.063436</v>
      </c>
      <c r="L42" s="361" t="n">
        <v>0.133177</v>
      </c>
      <c r="M42" s="361" t="n">
        <v>0.050899</v>
      </c>
      <c r="N42" s="362" t="n">
        <f aca="false">AL42</f>
        <v>37771</v>
      </c>
      <c r="O42" s="363" t="e">
        <f aca="false">IF(AND(($X$12-4)&lt;=$N42,($X$13)&gt;=($N42-4)),J42," ")</f>
        <v>#VALUE!</v>
      </c>
      <c r="P42" s="363" t="e">
        <f aca="false">IF(AND(($X$12-4)&lt;=$N42,($X$13)&gt;=($N42-4)),K42," ")</f>
        <v>#VALUE!</v>
      </c>
      <c r="Q42" s="363" t="e">
        <f aca="false">IF(AND(($X$12-4)&lt;=$N42,($X$13)&gt;=($N42-4)),L42," ")</f>
        <v>#VALUE!</v>
      </c>
      <c r="R42" s="363" t="e">
        <f aca="false">IF(AND(($X$12-4)&lt;=$N42,($X$13)&gt;=($N42-4)),M42," ")</f>
        <v>#VALUE!</v>
      </c>
      <c r="S42" s="363" t="e">
        <f aca="false">IF(AND(($X$15-4)&lt;=$N42,($X$16)&gt;=($N42-4)),J42," ")</f>
        <v>#VALUE!</v>
      </c>
      <c r="T42" s="363" t="e">
        <f aca="false">IF(AND(($X$15-4)&lt;=$N42,($X$16)&gt;=($N42-4)),K42," ")</f>
        <v>#VALUE!</v>
      </c>
      <c r="U42" s="363" t="e">
        <f aca="false">IF(AND(($X$15-4)&lt;=$N42,($X$16)&gt;=($N42-4)),L42," ")</f>
        <v>#VALUE!</v>
      </c>
      <c r="V42" s="363" t="e">
        <f aca="false">IF(AND(($X$15-4)&lt;=$N42,($X$16)&gt;=($N42-4)),M42," ")</f>
        <v>#VALUE!</v>
      </c>
      <c r="AI42" s="359" t="n">
        <f aca="false">ROUND(B42/10000,0)</f>
        <v>2003</v>
      </c>
      <c r="AJ42" s="359" t="n">
        <f aca="false">ROUND((B42-(AI42*10000))/100,0)</f>
        <v>5</v>
      </c>
      <c r="AK42" s="359" t="n">
        <f aca="false">B42-AI42*10000-AJ42*100</f>
        <v>30</v>
      </c>
      <c r="AL42" s="362" t="n">
        <f aca="false">DATE(AI42,AJ42,AK42)</f>
        <v>37771</v>
      </c>
    </row>
    <row r="43" customFormat="false" ht="15" hidden="false" customHeight="false" outlineLevel="0" collapsed="false">
      <c r="A43" s="361" t="n">
        <v>25320</v>
      </c>
      <c r="B43" s="361" t="n">
        <v>20030630</v>
      </c>
      <c r="C43" s="361" t="n">
        <v>13442910</v>
      </c>
      <c r="D43" s="361" t="s">
        <v>325</v>
      </c>
      <c r="E43" s="361" t="s">
        <v>4187</v>
      </c>
      <c r="F43" s="361" t="n">
        <v>20384</v>
      </c>
      <c r="G43" s="361" t="n">
        <v>13442910</v>
      </c>
      <c r="H43" s="361"/>
      <c r="I43" s="361" t="n">
        <v>24.5</v>
      </c>
      <c r="J43" s="361" t="n">
        <v>-0.018036</v>
      </c>
      <c r="K43" s="361" t="n">
        <v>0.01632</v>
      </c>
      <c r="L43" s="361" t="n">
        <v>0.049745</v>
      </c>
      <c r="M43" s="361" t="n">
        <v>0.011322</v>
      </c>
      <c r="N43" s="362" t="n">
        <f aca="false">AL43</f>
        <v>37802</v>
      </c>
      <c r="O43" s="363" t="e">
        <f aca="false">IF(AND(($X$12-4)&lt;=$N43,($X$13)&gt;=($N43-4)),J43," ")</f>
        <v>#VALUE!</v>
      </c>
      <c r="P43" s="363" t="e">
        <f aca="false">IF(AND(($X$12-4)&lt;=$N43,($X$13)&gt;=($N43-4)),K43," ")</f>
        <v>#VALUE!</v>
      </c>
      <c r="Q43" s="363" t="e">
        <f aca="false">IF(AND(($X$12-4)&lt;=$N43,($X$13)&gt;=($N43-4)),L43," ")</f>
        <v>#VALUE!</v>
      </c>
      <c r="R43" s="363" t="e">
        <f aca="false">IF(AND(($X$12-4)&lt;=$N43,($X$13)&gt;=($N43-4)),M43," ")</f>
        <v>#VALUE!</v>
      </c>
      <c r="S43" s="363" t="e">
        <f aca="false">IF(AND(($X$15-4)&lt;=$N43,($X$16)&gt;=($N43-4)),J43," ")</f>
        <v>#VALUE!</v>
      </c>
      <c r="T43" s="363" t="e">
        <f aca="false">IF(AND(($X$15-4)&lt;=$N43,($X$16)&gt;=($N43-4)),K43," ")</f>
        <v>#VALUE!</v>
      </c>
      <c r="U43" s="363" t="e">
        <f aca="false">IF(AND(($X$15-4)&lt;=$N43,($X$16)&gt;=($N43-4)),L43," ")</f>
        <v>#VALUE!</v>
      </c>
      <c r="V43" s="363" t="e">
        <f aca="false">IF(AND(($X$15-4)&lt;=$N43,($X$16)&gt;=($N43-4)),M43," ")</f>
        <v>#VALUE!</v>
      </c>
      <c r="AI43" s="359" t="n">
        <f aca="false">ROUND(B43/10000,0)</f>
        <v>2003</v>
      </c>
      <c r="AJ43" s="359" t="n">
        <f aca="false">ROUND((B43-(AI43*10000))/100,0)</f>
        <v>6</v>
      </c>
      <c r="AK43" s="359" t="n">
        <f aca="false">B43-AI43*10000-AJ43*100</f>
        <v>30</v>
      </c>
      <c r="AL43" s="362" t="n">
        <f aca="false">DATE(AI43,AJ43,AK43)</f>
        <v>37802</v>
      </c>
    </row>
    <row r="44" customFormat="false" ht="15" hidden="false" customHeight="false" outlineLevel="0" collapsed="false">
      <c r="A44" s="361" t="n">
        <v>25320</v>
      </c>
      <c r="B44" s="361" t="n">
        <v>20030731</v>
      </c>
      <c r="C44" s="361" t="n">
        <v>13442910</v>
      </c>
      <c r="D44" s="361" t="s">
        <v>325</v>
      </c>
      <c r="E44" s="361" t="s">
        <v>4187</v>
      </c>
      <c r="F44" s="361" t="n">
        <v>20384</v>
      </c>
      <c r="G44" s="361" t="n">
        <v>13442910</v>
      </c>
      <c r="H44" s="361" t="n">
        <v>0.1575</v>
      </c>
      <c r="I44" s="361" t="n">
        <v>24.15</v>
      </c>
      <c r="J44" s="361" t="n">
        <v>-0.007857</v>
      </c>
      <c r="K44" s="361" t="n">
        <v>0.023098</v>
      </c>
      <c r="L44" s="361" t="n">
        <v>0.061927</v>
      </c>
      <c r="M44" s="361" t="n">
        <v>0.016224</v>
      </c>
      <c r="N44" s="362" t="n">
        <f aca="false">AL44</f>
        <v>37833</v>
      </c>
      <c r="O44" s="363" t="e">
        <f aca="false">IF(AND(($X$12-4)&lt;=$N44,($X$13)&gt;=($N44-4)),J44," ")</f>
        <v>#VALUE!</v>
      </c>
      <c r="P44" s="363" t="e">
        <f aca="false">IF(AND(($X$12-4)&lt;=$N44,($X$13)&gt;=($N44-4)),K44," ")</f>
        <v>#VALUE!</v>
      </c>
      <c r="Q44" s="363" t="e">
        <f aca="false">IF(AND(($X$12-4)&lt;=$N44,($X$13)&gt;=($N44-4)),L44," ")</f>
        <v>#VALUE!</v>
      </c>
      <c r="R44" s="363" t="e">
        <f aca="false">IF(AND(($X$12-4)&lt;=$N44,($X$13)&gt;=($N44-4)),M44," ")</f>
        <v>#VALUE!</v>
      </c>
      <c r="S44" s="363" t="e">
        <f aca="false">IF(AND(($X$15-4)&lt;=$N44,($X$16)&gt;=($N44-4)),J44," ")</f>
        <v>#VALUE!</v>
      </c>
      <c r="T44" s="363" t="e">
        <f aca="false">IF(AND(($X$15-4)&lt;=$N44,($X$16)&gt;=($N44-4)),K44," ")</f>
        <v>#VALUE!</v>
      </c>
      <c r="U44" s="363" t="e">
        <f aca="false">IF(AND(($X$15-4)&lt;=$N44,($X$16)&gt;=($N44-4)),L44," ")</f>
        <v>#VALUE!</v>
      </c>
      <c r="V44" s="363" t="e">
        <f aca="false">IF(AND(($X$15-4)&lt;=$N44,($X$16)&gt;=($N44-4)),M44," ")</f>
        <v>#VALUE!</v>
      </c>
      <c r="AI44" s="359" t="n">
        <f aca="false">ROUND(B44/10000,0)</f>
        <v>2003</v>
      </c>
      <c r="AJ44" s="359" t="n">
        <f aca="false">ROUND((B44-(AI44*10000))/100,0)</f>
        <v>7</v>
      </c>
      <c r="AK44" s="359" t="n">
        <f aca="false">B44-AI44*10000-AJ44*100</f>
        <v>31</v>
      </c>
      <c r="AL44" s="362" t="n">
        <f aca="false">DATE(AI44,AJ44,AK44)</f>
        <v>37833</v>
      </c>
    </row>
    <row r="45" customFormat="false" ht="15" hidden="false" customHeight="false" outlineLevel="0" collapsed="false">
      <c r="A45" s="361" t="n">
        <v>25320</v>
      </c>
      <c r="B45" s="361" t="n">
        <v>20030829</v>
      </c>
      <c r="C45" s="361" t="n">
        <v>13442910</v>
      </c>
      <c r="D45" s="361" t="s">
        <v>325</v>
      </c>
      <c r="E45" s="361" t="s">
        <v>4187</v>
      </c>
      <c r="F45" s="361" t="n">
        <v>20384</v>
      </c>
      <c r="G45" s="361" t="n">
        <v>13442910</v>
      </c>
      <c r="H45" s="361"/>
      <c r="I45" s="361" t="n">
        <v>24.2</v>
      </c>
      <c r="J45" s="361" t="n">
        <v>0.00207</v>
      </c>
      <c r="K45" s="361" t="n">
        <v>0.024996</v>
      </c>
      <c r="L45" s="361" t="n">
        <v>0.047429</v>
      </c>
      <c r="M45" s="361" t="n">
        <v>0.017873</v>
      </c>
      <c r="N45" s="362" t="n">
        <f aca="false">AL45</f>
        <v>37862</v>
      </c>
      <c r="O45" s="363" t="e">
        <f aca="false">IF(AND(($X$12-4)&lt;=$N45,($X$13)&gt;=($N45-4)),J45," ")</f>
        <v>#VALUE!</v>
      </c>
      <c r="P45" s="363" t="e">
        <f aca="false">IF(AND(($X$12-4)&lt;=$N45,($X$13)&gt;=($N45-4)),K45," ")</f>
        <v>#VALUE!</v>
      </c>
      <c r="Q45" s="363" t="e">
        <f aca="false">IF(AND(($X$12-4)&lt;=$N45,($X$13)&gt;=($N45-4)),L45," ")</f>
        <v>#VALUE!</v>
      </c>
      <c r="R45" s="363" t="e">
        <f aca="false">IF(AND(($X$12-4)&lt;=$N45,($X$13)&gt;=($N45-4)),M45," ")</f>
        <v>#VALUE!</v>
      </c>
      <c r="S45" s="363" t="e">
        <f aca="false">IF(AND(($X$15-4)&lt;=$N45,($X$16)&gt;=($N45-4)),J45," ")</f>
        <v>#VALUE!</v>
      </c>
      <c r="T45" s="363" t="e">
        <f aca="false">IF(AND(($X$15-4)&lt;=$N45,($X$16)&gt;=($N45-4)),K45," ")</f>
        <v>#VALUE!</v>
      </c>
      <c r="U45" s="363" t="e">
        <f aca="false">IF(AND(($X$15-4)&lt;=$N45,($X$16)&gt;=($N45-4)),L45," ")</f>
        <v>#VALUE!</v>
      </c>
      <c r="V45" s="363" t="e">
        <f aca="false">IF(AND(($X$15-4)&lt;=$N45,($X$16)&gt;=($N45-4)),M45," ")</f>
        <v>#VALUE!</v>
      </c>
      <c r="AI45" s="359" t="n">
        <f aca="false">ROUND(B45/10000,0)</f>
        <v>2003</v>
      </c>
      <c r="AJ45" s="359" t="n">
        <f aca="false">ROUND((B45-(AI45*10000))/100,0)</f>
        <v>8</v>
      </c>
      <c r="AK45" s="359" t="n">
        <f aca="false">B45-AI45*10000-AJ45*100</f>
        <v>29</v>
      </c>
      <c r="AL45" s="362" t="n">
        <f aca="false">DATE(AI45,AJ45,AK45)</f>
        <v>37862</v>
      </c>
    </row>
    <row r="46" customFormat="false" ht="15" hidden="false" customHeight="false" outlineLevel="0" collapsed="false">
      <c r="A46" s="361" t="n">
        <v>25320</v>
      </c>
      <c r="B46" s="361" t="n">
        <v>20030930</v>
      </c>
      <c r="C46" s="361" t="n">
        <v>13442910</v>
      </c>
      <c r="D46" s="361" t="s">
        <v>325</v>
      </c>
      <c r="E46" s="361" t="s">
        <v>4187</v>
      </c>
      <c r="F46" s="361" t="n">
        <v>20384</v>
      </c>
      <c r="G46" s="361" t="n">
        <v>13442910</v>
      </c>
      <c r="H46" s="361"/>
      <c r="I46" s="361" t="n">
        <v>26.5</v>
      </c>
      <c r="J46" s="361" t="n">
        <v>0.095041</v>
      </c>
      <c r="K46" s="361" t="n">
        <v>-0.009116</v>
      </c>
      <c r="L46" s="361" t="n">
        <v>0.025239</v>
      </c>
      <c r="M46" s="361" t="n">
        <v>-0.011944</v>
      </c>
      <c r="N46" s="362" t="n">
        <f aca="false">AL46</f>
        <v>37894</v>
      </c>
      <c r="O46" s="363" t="e">
        <f aca="false">IF(AND(($X$12-4)&lt;=$N46,($X$13)&gt;=($N46-4)),J46," ")</f>
        <v>#VALUE!</v>
      </c>
      <c r="P46" s="363" t="e">
        <f aca="false">IF(AND(($X$12-4)&lt;=$N46,($X$13)&gt;=($N46-4)),K46," ")</f>
        <v>#VALUE!</v>
      </c>
      <c r="Q46" s="363" t="e">
        <f aca="false">IF(AND(($X$12-4)&lt;=$N46,($X$13)&gt;=($N46-4)),L46," ")</f>
        <v>#VALUE!</v>
      </c>
      <c r="R46" s="363" t="e">
        <f aca="false">IF(AND(($X$12-4)&lt;=$N46,($X$13)&gt;=($N46-4)),M46," ")</f>
        <v>#VALUE!</v>
      </c>
      <c r="S46" s="363" t="e">
        <f aca="false">IF(AND(($X$15-4)&lt;=$N46,($X$16)&gt;=($N46-4)),J46," ")</f>
        <v>#VALUE!</v>
      </c>
      <c r="T46" s="363" t="e">
        <f aca="false">IF(AND(($X$15-4)&lt;=$N46,($X$16)&gt;=($N46-4)),K46," ")</f>
        <v>#VALUE!</v>
      </c>
      <c r="U46" s="363" t="e">
        <f aca="false">IF(AND(($X$15-4)&lt;=$N46,($X$16)&gt;=($N46-4)),L46," ")</f>
        <v>#VALUE!</v>
      </c>
      <c r="V46" s="363" t="e">
        <f aca="false">IF(AND(($X$15-4)&lt;=$N46,($X$16)&gt;=($N46-4)),M46," ")</f>
        <v>#VALUE!</v>
      </c>
      <c r="AI46" s="359" t="n">
        <f aca="false">ROUND(B46/10000,0)</f>
        <v>2003</v>
      </c>
      <c r="AJ46" s="359" t="n">
        <f aca="false">ROUND((B46-(AI46*10000))/100,0)</f>
        <v>9</v>
      </c>
      <c r="AK46" s="359" t="n">
        <f aca="false">B46-AI46*10000-AJ46*100</f>
        <v>30</v>
      </c>
      <c r="AL46" s="362" t="n">
        <f aca="false">DATE(AI46,AJ46,AK46)</f>
        <v>37894</v>
      </c>
    </row>
    <row r="47" customFormat="false" ht="15" hidden="false" customHeight="false" outlineLevel="0" collapsed="false">
      <c r="A47" s="361" t="n">
        <v>25320</v>
      </c>
      <c r="B47" s="361" t="n">
        <v>20031031</v>
      </c>
      <c r="C47" s="361" t="n">
        <v>13442910</v>
      </c>
      <c r="D47" s="361" t="s">
        <v>325</v>
      </c>
      <c r="E47" s="361" t="s">
        <v>4187</v>
      </c>
      <c r="F47" s="361" t="n">
        <v>20384</v>
      </c>
      <c r="G47" s="361" t="n">
        <v>13442910</v>
      </c>
      <c r="H47" s="361" t="n">
        <v>0.1575</v>
      </c>
      <c r="I47" s="361" t="n">
        <v>25.92</v>
      </c>
      <c r="J47" s="361" t="n">
        <v>-0.015943</v>
      </c>
      <c r="K47" s="361" t="n">
        <v>0.060316</v>
      </c>
      <c r="L47" s="361" t="n">
        <v>0.080954</v>
      </c>
      <c r="M47" s="361" t="n">
        <v>0.054962</v>
      </c>
      <c r="N47" s="362" t="n">
        <f aca="false">AL47</f>
        <v>37925</v>
      </c>
      <c r="O47" s="363" t="e">
        <f aca="false">IF(AND(($X$12-4)&lt;=$N47,($X$13)&gt;=($N47-4)),J47," ")</f>
        <v>#VALUE!</v>
      </c>
      <c r="P47" s="363" t="e">
        <f aca="false">IF(AND(($X$12-4)&lt;=$N47,($X$13)&gt;=($N47-4)),K47," ")</f>
        <v>#VALUE!</v>
      </c>
      <c r="Q47" s="363" t="e">
        <f aca="false">IF(AND(($X$12-4)&lt;=$N47,($X$13)&gt;=($N47-4)),L47," ")</f>
        <v>#VALUE!</v>
      </c>
      <c r="R47" s="363" t="e">
        <f aca="false">IF(AND(($X$12-4)&lt;=$N47,($X$13)&gt;=($N47-4)),M47," ")</f>
        <v>#VALUE!</v>
      </c>
      <c r="S47" s="363" t="e">
        <f aca="false">IF(AND(($X$15-4)&lt;=$N47,($X$16)&gt;=($N47-4)),J47," ")</f>
        <v>#VALUE!</v>
      </c>
      <c r="T47" s="363" t="e">
        <f aca="false">IF(AND(($X$15-4)&lt;=$N47,($X$16)&gt;=($N47-4)),K47," ")</f>
        <v>#VALUE!</v>
      </c>
      <c r="U47" s="363" t="e">
        <f aca="false">IF(AND(($X$15-4)&lt;=$N47,($X$16)&gt;=($N47-4)),L47," ")</f>
        <v>#VALUE!</v>
      </c>
      <c r="V47" s="363" t="e">
        <f aca="false">IF(AND(($X$15-4)&lt;=$N47,($X$16)&gt;=($N47-4)),M47," ")</f>
        <v>#VALUE!</v>
      </c>
      <c r="AI47" s="359" t="n">
        <f aca="false">ROUND(B47/10000,0)</f>
        <v>2003</v>
      </c>
      <c r="AJ47" s="359" t="n">
        <f aca="false">ROUND((B47-(AI47*10000))/100,0)</f>
        <v>10</v>
      </c>
      <c r="AK47" s="359" t="n">
        <f aca="false">B47-AI47*10000-AJ47*100</f>
        <v>31</v>
      </c>
      <c r="AL47" s="362" t="n">
        <f aca="false">DATE(AI47,AJ47,AK47)</f>
        <v>37925</v>
      </c>
    </row>
    <row r="48" customFormat="false" ht="15" hidden="false" customHeight="false" outlineLevel="0" collapsed="false">
      <c r="A48" s="361" t="n">
        <v>25320</v>
      </c>
      <c r="B48" s="361" t="n">
        <v>20031128</v>
      </c>
      <c r="C48" s="361" t="n">
        <v>13442910</v>
      </c>
      <c r="D48" s="361" t="s">
        <v>325</v>
      </c>
      <c r="E48" s="361" t="s">
        <v>4187</v>
      </c>
      <c r="F48" s="361" t="n">
        <v>20384</v>
      </c>
      <c r="G48" s="361" t="n">
        <v>13442910</v>
      </c>
      <c r="H48" s="361"/>
      <c r="I48" s="361" t="n">
        <v>25.61</v>
      </c>
      <c r="J48" s="361" t="n">
        <v>-0.01196</v>
      </c>
      <c r="K48" s="361" t="n">
        <v>0.016593</v>
      </c>
      <c r="L48" s="361" t="n">
        <v>0.038147</v>
      </c>
      <c r="M48" s="361" t="n">
        <v>0.007129</v>
      </c>
      <c r="N48" s="362" t="n">
        <f aca="false">AL48</f>
        <v>37953</v>
      </c>
      <c r="O48" s="363" t="e">
        <f aca="false">IF(AND(($X$12-4)&lt;=$N48,($X$13)&gt;=($N48-4)),J48," ")</f>
        <v>#VALUE!</v>
      </c>
      <c r="P48" s="363" t="e">
        <f aca="false">IF(AND(($X$12-4)&lt;=$N48,($X$13)&gt;=($N48-4)),K48," ")</f>
        <v>#VALUE!</v>
      </c>
      <c r="Q48" s="363" t="e">
        <f aca="false">IF(AND(($X$12-4)&lt;=$N48,($X$13)&gt;=($N48-4)),L48," ")</f>
        <v>#VALUE!</v>
      </c>
      <c r="R48" s="363" t="e">
        <f aca="false">IF(AND(($X$12-4)&lt;=$N48,($X$13)&gt;=($N48-4)),M48," ")</f>
        <v>#VALUE!</v>
      </c>
      <c r="S48" s="363" t="e">
        <f aca="false">IF(AND(($X$15-4)&lt;=$N48,($X$16)&gt;=($N48-4)),J48," ")</f>
        <v>#VALUE!</v>
      </c>
      <c r="T48" s="363" t="e">
        <f aca="false">IF(AND(($X$15-4)&lt;=$N48,($X$16)&gt;=($N48-4)),K48," ")</f>
        <v>#VALUE!</v>
      </c>
      <c r="U48" s="363" t="e">
        <f aca="false">IF(AND(($X$15-4)&lt;=$N48,($X$16)&gt;=($N48-4)),L48," ")</f>
        <v>#VALUE!</v>
      </c>
      <c r="V48" s="363" t="e">
        <f aca="false">IF(AND(($X$15-4)&lt;=$N48,($X$16)&gt;=($N48-4)),M48," ")</f>
        <v>#VALUE!</v>
      </c>
      <c r="AI48" s="359" t="n">
        <f aca="false">ROUND(B48/10000,0)</f>
        <v>2003</v>
      </c>
      <c r="AJ48" s="359" t="n">
        <f aca="false">ROUND((B48-(AI48*10000))/100,0)</f>
        <v>11</v>
      </c>
      <c r="AK48" s="359" t="n">
        <f aca="false">B48-AI48*10000-AJ48*100</f>
        <v>28</v>
      </c>
      <c r="AL48" s="362" t="n">
        <f aca="false">DATE(AI48,AJ48,AK48)</f>
        <v>37953</v>
      </c>
    </row>
    <row r="49" customFormat="false" ht="15" hidden="false" customHeight="false" outlineLevel="0" collapsed="false">
      <c r="A49" s="361" t="n">
        <v>25320</v>
      </c>
      <c r="B49" s="361" t="n">
        <v>20031231</v>
      </c>
      <c r="C49" s="361" t="n">
        <v>13442910</v>
      </c>
      <c r="D49" s="361" t="s">
        <v>325</v>
      </c>
      <c r="E49" s="361" t="s">
        <v>4187</v>
      </c>
      <c r="F49" s="361" t="n">
        <v>20384</v>
      </c>
      <c r="G49" s="361" t="n">
        <v>13442910</v>
      </c>
      <c r="H49" s="361" t="n">
        <v>0.1575</v>
      </c>
      <c r="I49" s="361" t="n">
        <v>26.8</v>
      </c>
      <c r="J49" s="361" t="n">
        <v>0.052616</v>
      </c>
      <c r="K49" s="361" t="n">
        <v>0.045505</v>
      </c>
      <c r="L49" s="361" t="n">
        <v>0.038908</v>
      </c>
      <c r="M49" s="361" t="n">
        <v>0.050765</v>
      </c>
      <c r="N49" s="362" t="n">
        <f aca="false">AL49</f>
        <v>37986</v>
      </c>
      <c r="O49" s="363" t="e">
        <f aca="false">IF(AND(($X$12-4)&lt;=$N49,($X$13)&gt;=($N49-4)),J49," ")</f>
        <v>#VALUE!</v>
      </c>
      <c r="P49" s="363" t="e">
        <f aca="false">IF(AND(($X$12-4)&lt;=$N49,($X$13)&gt;=($N49-4)),K49," ")</f>
        <v>#VALUE!</v>
      </c>
      <c r="Q49" s="363" t="e">
        <f aca="false">IF(AND(($X$12-4)&lt;=$N49,($X$13)&gt;=($N49-4)),L49," ")</f>
        <v>#VALUE!</v>
      </c>
      <c r="R49" s="363" t="e">
        <f aca="false">IF(AND(($X$12-4)&lt;=$N49,($X$13)&gt;=($N49-4)),M49," ")</f>
        <v>#VALUE!</v>
      </c>
      <c r="S49" s="363" t="e">
        <f aca="false">IF(AND(($X$15-4)&lt;=$N49,($X$16)&gt;=($N49-4)),J49," ")</f>
        <v>#VALUE!</v>
      </c>
      <c r="T49" s="363" t="e">
        <f aca="false">IF(AND(($X$15-4)&lt;=$N49,($X$16)&gt;=($N49-4)),K49," ")</f>
        <v>#VALUE!</v>
      </c>
      <c r="U49" s="363" t="e">
        <f aca="false">IF(AND(($X$15-4)&lt;=$N49,($X$16)&gt;=($N49-4)),L49," ")</f>
        <v>#VALUE!</v>
      </c>
      <c r="V49" s="363" t="e">
        <f aca="false">IF(AND(($X$15-4)&lt;=$N49,($X$16)&gt;=($N49-4)),M49," ")</f>
        <v>#VALUE!</v>
      </c>
      <c r="AI49" s="359" t="n">
        <f aca="false">ROUND(B49/10000,0)</f>
        <v>2003</v>
      </c>
      <c r="AJ49" s="359" t="n">
        <f aca="false">ROUND((B49-(AI49*10000))/100,0)</f>
        <v>12</v>
      </c>
      <c r="AK49" s="359" t="n">
        <f aca="false">B49-AI49*10000-AJ49*100</f>
        <v>31</v>
      </c>
      <c r="AL49" s="362" t="n">
        <f aca="false">DATE(AI49,AJ49,AK49)</f>
        <v>37986</v>
      </c>
    </row>
    <row r="50" customFormat="false" ht="15" hidden="false" customHeight="false" outlineLevel="0" collapsed="false">
      <c r="A50" s="361" t="n">
        <v>25320</v>
      </c>
      <c r="B50" s="361" t="n">
        <v>20040130</v>
      </c>
      <c r="C50" s="361" t="n">
        <v>13442910</v>
      </c>
      <c r="D50" s="361" t="s">
        <v>325</v>
      </c>
      <c r="E50" s="361" t="s">
        <v>4187</v>
      </c>
      <c r="F50" s="361" t="n">
        <v>20384</v>
      </c>
      <c r="G50" s="361" t="n">
        <v>13442910</v>
      </c>
      <c r="H50" s="361"/>
      <c r="I50" s="361" t="n">
        <v>26.33</v>
      </c>
      <c r="J50" s="361" t="n">
        <v>-0.017537</v>
      </c>
      <c r="K50" s="361" t="n">
        <v>0.023037</v>
      </c>
      <c r="L50" s="361" t="n">
        <v>0.065763</v>
      </c>
      <c r="M50" s="361" t="n">
        <v>0.017276</v>
      </c>
      <c r="N50" s="362" t="n">
        <f aca="false">AL50</f>
        <v>38016</v>
      </c>
      <c r="O50" s="363" t="e">
        <f aca="false">IF(AND(($X$12-4)&lt;=$N50,($X$13)&gt;=($N50-4)),J50," ")</f>
        <v>#VALUE!</v>
      </c>
      <c r="P50" s="363" t="e">
        <f aca="false">IF(AND(($X$12-4)&lt;=$N50,($X$13)&gt;=($N50-4)),K50," ")</f>
        <v>#VALUE!</v>
      </c>
      <c r="Q50" s="363" t="e">
        <f aca="false">IF(AND(($X$12-4)&lt;=$N50,($X$13)&gt;=($N50-4)),L50," ")</f>
        <v>#VALUE!</v>
      </c>
      <c r="R50" s="363" t="e">
        <f aca="false">IF(AND(($X$12-4)&lt;=$N50,($X$13)&gt;=($N50-4)),M50," ")</f>
        <v>#VALUE!</v>
      </c>
      <c r="S50" s="363" t="e">
        <f aca="false">IF(AND(($X$15-4)&lt;=$N50,($X$16)&gt;=($N50-4)),J50," ")</f>
        <v>#VALUE!</v>
      </c>
      <c r="T50" s="363" t="e">
        <f aca="false">IF(AND(($X$15-4)&lt;=$N50,($X$16)&gt;=($N50-4)),K50," ")</f>
        <v>#VALUE!</v>
      </c>
      <c r="U50" s="363" t="e">
        <f aca="false">IF(AND(($X$15-4)&lt;=$N50,($X$16)&gt;=($N50-4)),L50," ")</f>
        <v>#VALUE!</v>
      </c>
      <c r="V50" s="363" t="e">
        <f aca="false">IF(AND(($X$15-4)&lt;=$N50,($X$16)&gt;=($N50-4)),M50," ")</f>
        <v>#VALUE!</v>
      </c>
      <c r="AI50" s="359" t="n">
        <f aca="false">ROUND(B50/10000,0)</f>
        <v>2004</v>
      </c>
      <c r="AJ50" s="359" t="n">
        <f aca="false">ROUND((B50-(AI50*10000))/100,0)</f>
        <v>1</v>
      </c>
      <c r="AK50" s="359" t="n">
        <f aca="false">B50-AI50*10000-AJ50*100</f>
        <v>30</v>
      </c>
      <c r="AL50" s="362" t="n">
        <f aca="false">DATE(AI50,AJ50,AK50)</f>
        <v>38016</v>
      </c>
    </row>
    <row r="51" customFormat="false" ht="15" hidden="false" customHeight="false" outlineLevel="0" collapsed="false">
      <c r="A51" s="361" t="n">
        <v>25320</v>
      </c>
      <c r="B51" s="361" t="n">
        <v>20040227</v>
      </c>
      <c r="C51" s="361" t="n">
        <v>13442910</v>
      </c>
      <c r="D51" s="361" t="s">
        <v>325</v>
      </c>
      <c r="E51" s="361" t="s">
        <v>4187</v>
      </c>
      <c r="F51" s="361" t="n">
        <v>20384</v>
      </c>
      <c r="G51" s="361" t="n">
        <v>13442910</v>
      </c>
      <c r="H51" s="361"/>
      <c r="I51" s="361" t="n">
        <v>27.96</v>
      </c>
      <c r="J51" s="361" t="n">
        <v>0.061907</v>
      </c>
      <c r="K51" s="361" t="n">
        <v>0.015479</v>
      </c>
      <c r="L51" s="361" t="n">
        <v>0.01372</v>
      </c>
      <c r="M51" s="361" t="n">
        <v>0.012209</v>
      </c>
      <c r="N51" s="362" t="n">
        <f aca="false">AL51</f>
        <v>38044</v>
      </c>
      <c r="O51" s="363" t="e">
        <f aca="false">IF(AND(($X$12-4)&lt;=$N51,($X$13)&gt;=($N51-4)),J51," ")</f>
        <v>#VALUE!</v>
      </c>
      <c r="P51" s="363" t="e">
        <f aca="false">IF(AND(($X$12-4)&lt;=$N51,($X$13)&gt;=($N51-4)),K51," ")</f>
        <v>#VALUE!</v>
      </c>
      <c r="Q51" s="363" t="e">
        <f aca="false">IF(AND(($X$12-4)&lt;=$N51,($X$13)&gt;=($N51-4)),L51," ")</f>
        <v>#VALUE!</v>
      </c>
      <c r="R51" s="363" t="e">
        <f aca="false">IF(AND(($X$12-4)&lt;=$N51,($X$13)&gt;=($N51-4)),M51," ")</f>
        <v>#VALUE!</v>
      </c>
      <c r="S51" s="363" t="e">
        <f aca="false">IF(AND(($X$15-4)&lt;=$N51,($X$16)&gt;=($N51-4)),J51," ")</f>
        <v>#VALUE!</v>
      </c>
      <c r="T51" s="363" t="e">
        <f aca="false">IF(AND(($X$15-4)&lt;=$N51,($X$16)&gt;=($N51-4)),K51," ")</f>
        <v>#VALUE!</v>
      </c>
      <c r="U51" s="363" t="e">
        <f aca="false">IF(AND(($X$15-4)&lt;=$N51,($X$16)&gt;=($N51-4)),L51," ")</f>
        <v>#VALUE!</v>
      </c>
      <c r="V51" s="363" t="e">
        <f aca="false">IF(AND(($X$15-4)&lt;=$N51,($X$16)&gt;=($N51-4)),M51," ")</f>
        <v>#VALUE!</v>
      </c>
      <c r="AI51" s="359" t="n">
        <f aca="false">ROUND(B51/10000,0)</f>
        <v>2004</v>
      </c>
      <c r="AJ51" s="359" t="n">
        <f aca="false">ROUND((B51-(AI51*10000))/100,0)</f>
        <v>2</v>
      </c>
      <c r="AK51" s="359" t="n">
        <f aca="false">B51-AI51*10000-AJ51*100</f>
        <v>27</v>
      </c>
      <c r="AL51" s="362" t="n">
        <f aca="false">DATE(AI51,AJ51,AK51)</f>
        <v>38044</v>
      </c>
    </row>
    <row r="52" customFormat="false" ht="15" hidden="false" customHeight="false" outlineLevel="0" collapsed="false">
      <c r="A52" s="361" t="n">
        <v>25320</v>
      </c>
      <c r="B52" s="361" t="n">
        <v>20040331</v>
      </c>
      <c r="C52" s="361" t="n">
        <v>13442910</v>
      </c>
      <c r="D52" s="361" t="s">
        <v>325</v>
      </c>
      <c r="E52" s="361" t="s">
        <v>4187</v>
      </c>
      <c r="F52" s="361" t="n">
        <v>20384</v>
      </c>
      <c r="G52" s="361" t="n">
        <v>13442910</v>
      </c>
      <c r="H52" s="361"/>
      <c r="I52" s="361" t="n">
        <v>27.27</v>
      </c>
      <c r="J52" s="361" t="n">
        <v>-0.024678</v>
      </c>
      <c r="K52" s="361" t="n">
        <v>-0.010667</v>
      </c>
      <c r="L52" s="361" t="n">
        <v>0.006293</v>
      </c>
      <c r="M52" s="361" t="n">
        <v>-0.016359</v>
      </c>
      <c r="N52" s="362" t="n">
        <f aca="false">AL52</f>
        <v>38077</v>
      </c>
      <c r="O52" s="363" t="e">
        <f aca="false">IF(AND(($X$12-4)&lt;=$N52,($X$13)&gt;=($N52-4)),J52," ")</f>
        <v>#VALUE!</v>
      </c>
      <c r="P52" s="363" t="e">
        <f aca="false">IF(AND(($X$12-4)&lt;=$N52,($X$13)&gt;=($N52-4)),K52," ")</f>
        <v>#VALUE!</v>
      </c>
      <c r="Q52" s="363" t="e">
        <f aca="false">IF(AND(($X$12-4)&lt;=$N52,($X$13)&gt;=($N52-4)),L52," ")</f>
        <v>#VALUE!</v>
      </c>
      <c r="R52" s="363" t="e">
        <f aca="false">IF(AND(($X$12-4)&lt;=$N52,($X$13)&gt;=($N52-4)),M52," ")</f>
        <v>#VALUE!</v>
      </c>
      <c r="S52" s="363" t="e">
        <f aca="false">IF(AND(($X$15-4)&lt;=$N52,($X$16)&gt;=($N52-4)),J52," ")</f>
        <v>#VALUE!</v>
      </c>
      <c r="T52" s="363" t="e">
        <f aca="false">IF(AND(($X$15-4)&lt;=$N52,($X$16)&gt;=($N52-4)),K52," ")</f>
        <v>#VALUE!</v>
      </c>
      <c r="U52" s="363" t="e">
        <f aca="false">IF(AND(($X$15-4)&lt;=$N52,($X$16)&gt;=($N52-4)),L52," ")</f>
        <v>#VALUE!</v>
      </c>
      <c r="V52" s="363" t="e">
        <f aca="false">IF(AND(($X$15-4)&lt;=$N52,($X$16)&gt;=($N52-4)),M52," ")</f>
        <v>#VALUE!</v>
      </c>
      <c r="AI52" s="359" t="n">
        <f aca="false">ROUND(B52/10000,0)</f>
        <v>2004</v>
      </c>
      <c r="AJ52" s="359" t="n">
        <f aca="false">ROUND((B52-(AI52*10000))/100,0)</f>
        <v>3</v>
      </c>
      <c r="AK52" s="359" t="n">
        <f aca="false">B52-AI52*10000-AJ52*100</f>
        <v>31</v>
      </c>
      <c r="AL52" s="362" t="n">
        <f aca="false">DATE(AI52,AJ52,AK52)</f>
        <v>38077</v>
      </c>
    </row>
    <row r="53" customFormat="false" ht="15" hidden="false" customHeight="false" outlineLevel="0" collapsed="false">
      <c r="A53" s="361" t="n">
        <v>25320</v>
      </c>
      <c r="B53" s="361" t="n">
        <v>20040430</v>
      </c>
      <c r="C53" s="361" t="n">
        <v>13442910</v>
      </c>
      <c r="D53" s="361" t="s">
        <v>325</v>
      </c>
      <c r="E53" s="361" t="s">
        <v>4187</v>
      </c>
      <c r="F53" s="361" t="n">
        <v>20384</v>
      </c>
      <c r="G53" s="361" t="n">
        <v>13442910</v>
      </c>
      <c r="H53" s="361" t="n">
        <v>0.1575</v>
      </c>
      <c r="I53" s="361" t="n">
        <v>27.63</v>
      </c>
      <c r="J53" s="361" t="n">
        <v>0.018977</v>
      </c>
      <c r="K53" s="361" t="n">
        <v>-0.024214</v>
      </c>
      <c r="L53" s="361" t="n">
        <v>-0.04359</v>
      </c>
      <c r="M53" s="361" t="n">
        <v>-0.016791</v>
      </c>
      <c r="N53" s="362" t="n">
        <f aca="false">AL53</f>
        <v>38107</v>
      </c>
      <c r="O53" s="363" t="e">
        <f aca="false">IF(AND(($X$12-4)&lt;=$N53,($X$13)&gt;=($N53-4)),J53," ")</f>
        <v>#VALUE!</v>
      </c>
      <c r="P53" s="363" t="e">
        <f aca="false">IF(AND(($X$12-4)&lt;=$N53,($X$13)&gt;=($N53-4)),K53," ")</f>
        <v>#VALUE!</v>
      </c>
      <c r="Q53" s="363" t="e">
        <f aca="false">IF(AND(($X$12-4)&lt;=$N53,($X$13)&gt;=($N53-4)),L53," ")</f>
        <v>#VALUE!</v>
      </c>
      <c r="R53" s="363" t="e">
        <f aca="false">IF(AND(($X$12-4)&lt;=$N53,($X$13)&gt;=($N53-4)),M53," ")</f>
        <v>#VALUE!</v>
      </c>
      <c r="S53" s="363" t="e">
        <f aca="false">IF(AND(($X$15-4)&lt;=$N53,($X$16)&gt;=($N53-4)),J53," ")</f>
        <v>#VALUE!</v>
      </c>
      <c r="T53" s="363" t="e">
        <f aca="false">IF(AND(($X$15-4)&lt;=$N53,($X$16)&gt;=($N53-4)),K53," ")</f>
        <v>#VALUE!</v>
      </c>
      <c r="U53" s="363" t="e">
        <f aca="false">IF(AND(($X$15-4)&lt;=$N53,($X$16)&gt;=($N53-4)),L53," ")</f>
        <v>#VALUE!</v>
      </c>
      <c r="V53" s="363" t="e">
        <f aca="false">IF(AND(($X$15-4)&lt;=$N53,($X$16)&gt;=($N53-4)),M53," ")</f>
        <v>#VALUE!</v>
      </c>
      <c r="AI53" s="359" t="n">
        <f aca="false">ROUND(B53/10000,0)</f>
        <v>2004</v>
      </c>
      <c r="AJ53" s="359" t="n">
        <f aca="false">ROUND((B53-(AI53*10000))/100,0)</f>
        <v>4</v>
      </c>
      <c r="AK53" s="359" t="n">
        <f aca="false">B53-AI53*10000-AJ53*100</f>
        <v>30</v>
      </c>
      <c r="AL53" s="362" t="n">
        <f aca="false">DATE(AI53,AJ53,AK53)</f>
        <v>38107</v>
      </c>
    </row>
    <row r="54" customFormat="false" ht="15" hidden="false" customHeight="false" outlineLevel="0" collapsed="false">
      <c r="A54" s="361" t="n">
        <v>25320</v>
      </c>
      <c r="B54" s="361" t="n">
        <v>20040528</v>
      </c>
      <c r="C54" s="361" t="n">
        <v>13442910</v>
      </c>
      <c r="D54" s="361" t="s">
        <v>325</v>
      </c>
      <c r="E54" s="361" t="s">
        <v>4187</v>
      </c>
      <c r="F54" s="361" t="n">
        <v>20384</v>
      </c>
      <c r="G54" s="361" t="n">
        <v>13442910</v>
      </c>
      <c r="H54" s="361"/>
      <c r="I54" s="361" t="n">
        <v>25.51</v>
      </c>
      <c r="J54" s="361" t="n">
        <v>-0.076728</v>
      </c>
      <c r="K54" s="361" t="n">
        <v>0.014058</v>
      </c>
      <c r="L54" s="361" t="n">
        <v>0.002593</v>
      </c>
      <c r="M54" s="361" t="n">
        <v>0.012083</v>
      </c>
      <c r="N54" s="362" t="n">
        <f aca="false">AL54</f>
        <v>38135</v>
      </c>
      <c r="O54" s="363" t="e">
        <f aca="false">IF(AND(($X$12-4)&lt;=$N54,($X$13)&gt;=($N54-4)),J54," ")</f>
        <v>#VALUE!</v>
      </c>
      <c r="P54" s="363" t="e">
        <f aca="false">IF(AND(($X$12-4)&lt;=$N54,($X$13)&gt;=($N54-4)),K54," ")</f>
        <v>#VALUE!</v>
      </c>
      <c r="Q54" s="363" t="e">
        <f aca="false">IF(AND(($X$12-4)&lt;=$N54,($X$13)&gt;=($N54-4)),L54," ")</f>
        <v>#VALUE!</v>
      </c>
      <c r="R54" s="363" t="e">
        <f aca="false">IF(AND(($X$12-4)&lt;=$N54,($X$13)&gt;=($N54-4)),M54," ")</f>
        <v>#VALUE!</v>
      </c>
      <c r="S54" s="363" t="e">
        <f aca="false">IF(AND(($X$15-4)&lt;=$N54,($X$16)&gt;=($N54-4)),J54," ")</f>
        <v>#VALUE!</v>
      </c>
      <c r="T54" s="363" t="e">
        <f aca="false">IF(AND(($X$15-4)&lt;=$N54,($X$16)&gt;=($N54-4)),K54," ")</f>
        <v>#VALUE!</v>
      </c>
      <c r="U54" s="363" t="e">
        <f aca="false">IF(AND(($X$15-4)&lt;=$N54,($X$16)&gt;=($N54-4)),L54," ")</f>
        <v>#VALUE!</v>
      </c>
      <c r="V54" s="363" t="e">
        <f aca="false">IF(AND(($X$15-4)&lt;=$N54,($X$16)&gt;=($N54-4)),M54," ")</f>
        <v>#VALUE!</v>
      </c>
      <c r="AI54" s="359" t="n">
        <f aca="false">ROUND(B54/10000,0)</f>
        <v>2004</v>
      </c>
      <c r="AJ54" s="359" t="n">
        <f aca="false">ROUND((B54-(AI54*10000))/100,0)</f>
        <v>5</v>
      </c>
      <c r="AK54" s="359" t="n">
        <f aca="false">B54-AI54*10000-AJ54*100</f>
        <v>28</v>
      </c>
      <c r="AL54" s="362" t="n">
        <f aca="false">DATE(AI54,AJ54,AK54)</f>
        <v>38135</v>
      </c>
    </row>
    <row r="55" customFormat="false" ht="15" hidden="false" customHeight="false" outlineLevel="0" collapsed="false">
      <c r="A55" s="361" t="n">
        <v>25320</v>
      </c>
      <c r="B55" s="361" t="n">
        <v>20040630</v>
      </c>
      <c r="C55" s="361" t="n">
        <v>13442910</v>
      </c>
      <c r="D55" s="361" t="s">
        <v>325</v>
      </c>
      <c r="E55" s="361" t="s">
        <v>4187</v>
      </c>
      <c r="F55" s="361" t="n">
        <v>20384</v>
      </c>
      <c r="G55" s="361" t="n">
        <v>13442910</v>
      </c>
      <c r="H55" s="361"/>
      <c r="I55" s="361" t="n">
        <v>26.88</v>
      </c>
      <c r="J55" s="361" t="n">
        <v>0.053704</v>
      </c>
      <c r="K55" s="361" t="n">
        <v>0.021601</v>
      </c>
      <c r="L55" s="361" t="n">
        <v>0.022731</v>
      </c>
      <c r="M55" s="361" t="n">
        <v>0.017989</v>
      </c>
      <c r="N55" s="362" t="n">
        <f aca="false">AL55</f>
        <v>38168</v>
      </c>
      <c r="O55" s="363" t="e">
        <f aca="false">IF(AND(($X$12-4)&lt;=$N55,($X$13)&gt;=($N55-4)),J55," ")</f>
        <v>#VALUE!</v>
      </c>
      <c r="P55" s="363" t="e">
        <f aca="false">IF(AND(($X$12-4)&lt;=$N55,($X$13)&gt;=($N55-4)),K55," ")</f>
        <v>#VALUE!</v>
      </c>
      <c r="Q55" s="363" t="e">
        <f aca="false">IF(AND(($X$12-4)&lt;=$N55,($X$13)&gt;=($N55-4)),L55," ")</f>
        <v>#VALUE!</v>
      </c>
      <c r="R55" s="363" t="e">
        <f aca="false">IF(AND(($X$12-4)&lt;=$N55,($X$13)&gt;=($N55-4)),M55," ")</f>
        <v>#VALUE!</v>
      </c>
      <c r="S55" s="363" t="e">
        <f aca="false">IF(AND(($X$15-4)&lt;=$N55,($X$16)&gt;=($N55-4)),J55," ")</f>
        <v>#VALUE!</v>
      </c>
      <c r="T55" s="363" t="e">
        <f aca="false">IF(AND(($X$15-4)&lt;=$N55,($X$16)&gt;=($N55-4)),K55," ")</f>
        <v>#VALUE!</v>
      </c>
      <c r="U55" s="363" t="e">
        <f aca="false">IF(AND(($X$15-4)&lt;=$N55,($X$16)&gt;=($N55-4)),L55," ")</f>
        <v>#VALUE!</v>
      </c>
      <c r="V55" s="363" t="e">
        <f aca="false">IF(AND(($X$15-4)&lt;=$N55,($X$16)&gt;=($N55-4)),M55," ")</f>
        <v>#VALUE!</v>
      </c>
      <c r="AI55" s="359" t="n">
        <f aca="false">ROUND(B55/10000,0)</f>
        <v>2004</v>
      </c>
      <c r="AJ55" s="359" t="n">
        <f aca="false">ROUND((B55-(AI55*10000))/100,0)</f>
        <v>6</v>
      </c>
      <c r="AK55" s="359" t="n">
        <f aca="false">B55-AI55*10000-AJ55*100</f>
        <v>30</v>
      </c>
      <c r="AL55" s="362" t="n">
        <f aca="false">DATE(AI55,AJ55,AK55)</f>
        <v>38168</v>
      </c>
    </row>
    <row r="56" customFormat="false" ht="15" hidden="false" customHeight="false" outlineLevel="0" collapsed="false">
      <c r="A56" s="361" t="n">
        <v>25320</v>
      </c>
      <c r="B56" s="361" t="n">
        <v>20040730</v>
      </c>
      <c r="C56" s="361" t="n">
        <v>13442910</v>
      </c>
      <c r="D56" s="361" t="s">
        <v>325</v>
      </c>
      <c r="E56" s="361" t="s">
        <v>4187</v>
      </c>
      <c r="F56" s="361" t="n">
        <v>20384</v>
      </c>
      <c r="G56" s="361" t="n">
        <v>13442910</v>
      </c>
      <c r="H56" s="361" t="n">
        <v>0.1575</v>
      </c>
      <c r="I56" s="361" t="n">
        <v>25.59</v>
      </c>
      <c r="J56" s="361" t="n">
        <v>-0.042132</v>
      </c>
      <c r="K56" s="361" t="n">
        <v>-0.03767</v>
      </c>
      <c r="L56" s="361" t="n">
        <v>-0.05109</v>
      </c>
      <c r="M56" s="361" t="n">
        <v>-0.034291</v>
      </c>
      <c r="N56" s="362" t="n">
        <f aca="false">AL56</f>
        <v>38198</v>
      </c>
      <c r="O56" s="363" t="e">
        <f aca="false">IF(AND(($X$12-4)&lt;=$N56,($X$13)&gt;=($N56-4)),J56," ")</f>
        <v>#VALUE!</v>
      </c>
      <c r="P56" s="363" t="e">
        <f aca="false">IF(AND(($X$12-4)&lt;=$N56,($X$13)&gt;=($N56-4)),K56," ")</f>
        <v>#VALUE!</v>
      </c>
      <c r="Q56" s="363" t="e">
        <f aca="false">IF(AND(($X$12-4)&lt;=$N56,($X$13)&gt;=($N56-4)),L56," ")</f>
        <v>#VALUE!</v>
      </c>
      <c r="R56" s="363" t="e">
        <f aca="false">IF(AND(($X$12-4)&lt;=$N56,($X$13)&gt;=($N56-4)),M56," ")</f>
        <v>#VALUE!</v>
      </c>
      <c r="S56" s="363" t="e">
        <f aca="false">IF(AND(($X$15-4)&lt;=$N56,($X$16)&gt;=($N56-4)),J56," ")</f>
        <v>#VALUE!</v>
      </c>
      <c r="T56" s="363" t="e">
        <f aca="false">IF(AND(($X$15-4)&lt;=$N56,($X$16)&gt;=($N56-4)),K56," ")</f>
        <v>#VALUE!</v>
      </c>
      <c r="U56" s="363" t="e">
        <f aca="false">IF(AND(($X$15-4)&lt;=$N56,($X$16)&gt;=($N56-4)),L56," ")</f>
        <v>#VALUE!</v>
      </c>
      <c r="V56" s="363" t="e">
        <f aca="false">IF(AND(($X$15-4)&lt;=$N56,($X$16)&gt;=($N56-4)),M56," ")</f>
        <v>#VALUE!</v>
      </c>
      <c r="AI56" s="359" t="n">
        <f aca="false">ROUND(B56/10000,0)</f>
        <v>2004</v>
      </c>
      <c r="AJ56" s="359" t="n">
        <f aca="false">ROUND((B56-(AI56*10000))/100,0)</f>
        <v>7</v>
      </c>
      <c r="AK56" s="359" t="n">
        <f aca="false">B56-AI56*10000-AJ56*100</f>
        <v>30</v>
      </c>
      <c r="AL56" s="362" t="n">
        <f aca="false">DATE(AI56,AJ56,AK56)</f>
        <v>38198</v>
      </c>
    </row>
    <row r="57" customFormat="false" ht="15" hidden="false" customHeight="false" outlineLevel="0" collapsed="false">
      <c r="A57" s="361" t="n">
        <v>25320</v>
      </c>
      <c r="B57" s="361" t="n">
        <v>20040831</v>
      </c>
      <c r="C57" s="361" t="n">
        <v>13442910</v>
      </c>
      <c r="D57" s="361" t="s">
        <v>325</v>
      </c>
      <c r="E57" s="361" t="s">
        <v>4187</v>
      </c>
      <c r="F57" s="361" t="n">
        <v>20384</v>
      </c>
      <c r="G57" s="361" t="n">
        <v>13442910</v>
      </c>
      <c r="H57" s="361"/>
      <c r="I57" s="361" t="n">
        <v>25.96</v>
      </c>
      <c r="J57" s="361" t="n">
        <v>0.014459</v>
      </c>
      <c r="K57" s="361" t="n">
        <v>0.002728</v>
      </c>
      <c r="L57" s="361" t="n">
        <v>-0.004742</v>
      </c>
      <c r="M57" s="361" t="n">
        <v>0.002287</v>
      </c>
      <c r="N57" s="362" t="n">
        <f aca="false">AL57</f>
        <v>38230</v>
      </c>
      <c r="O57" s="363" t="e">
        <f aca="false">IF(AND(($X$12-4)&lt;=$N57,($X$13)&gt;=($N57-4)),J57," ")</f>
        <v>#VALUE!</v>
      </c>
      <c r="P57" s="363" t="e">
        <f aca="false">IF(AND(($X$12-4)&lt;=$N57,($X$13)&gt;=($N57-4)),K57," ")</f>
        <v>#VALUE!</v>
      </c>
      <c r="Q57" s="363" t="e">
        <f aca="false">IF(AND(($X$12-4)&lt;=$N57,($X$13)&gt;=($N57-4)),L57," ")</f>
        <v>#VALUE!</v>
      </c>
      <c r="R57" s="363" t="e">
        <f aca="false">IF(AND(($X$12-4)&lt;=$N57,($X$13)&gt;=($N57-4)),M57," ")</f>
        <v>#VALUE!</v>
      </c>
      <c r="S57" s="363" t="e">
        <f aca="false">IF(AND(($X$15-4)&lt;=$N57,($X$16)&gt;=($N57-4)),J57," ")</f>
        <v>#VALUE!</v>
      </c>
      <c r="T57" s="363" t="e">
        <f aca="false">IF(AND(($X$15-4)&lt;=$N57,($X$16)&gt;=($N57-4)),K57," ")</f>
        <v>#VALUE!</v>
      </c>
      <c r="U57" s="363" t="e">
        <f aca="false">IF(AND(($X$15-4)&lt;=$N57,($X$16)&gt;=($N57-4)),L57," ")</f>
        <v>#VALUE!</v>
      </c>
      <c r="V57" s="363" t="e">
        <f aca="false">IF(AND(($X$15-4)&lt;=$N57,($X$16)&gt;=($N57-4)),M57," ")</f>
        <v>#VALUE!</v>
      </c>
      <c r="AI57" s="359" t="n">
        <f aca="false">ROUND(B57/10000,0)</f>
        <v>2004</v>
      </c>
      <c r="AJ57" s="359" t="n">
        <f aca="false">ROUND((B57-(AI57*10000))/100,0)</f>
        <v>8</v>
      </c>
      <c r="AK57" s="359" t="n">
        <f aca="false">B57-AI57*10000-AJ57*100</f>
        <v>31</v>
      </c>
      <c r="AL57" s="362" t="n">
        <f aca="false">DATE(AI57,AJ57,AK57)</f>
        <v>38230</v>
      </c>
    </row>
    <row r="58" customFormat="false" ht="15" hidden="false" customHeight="false" outlineLevel="0" collapsed="false">
      <c r="A58" s="361" t="n">
        <v>25320</v>
      </c>
      <c r="B58" s="361" t="n">
        <v>20040930</v>
      </c>
      <c r="C58" s="361" t="n">
        <v>13442910</v>
      </c>
      <c r="D58" s="361" t="s">
        <v>325</v>
      </c>
      <c r="E58" s="361" t="s">
        <v>4187</v>
      </c>
      <c r="F58" s="361" t="n">
        <v>20384</v>
      </c>
      <c r="G58" s="361" t="n">
        <v>13442910</v>
      </c>
      <c r="H58" s="361"/>
      <c r="I58" s="361" t="n">
        <v>26.29</v>
      </c>
      <c r="J58" s="361" t="n">
        <v>0.012712</v>
      </c>
      <c r="K58" s="361" t="n">
        <v>0.020543</v>
      </c>
      <c r="L58" s="361" t="n">
        <v>0.041601</v>
      </c>
      <c r="M58" s="361" t="n">
        <v>0.009364</v>
      </c>
      <c r="N58" s="362" t="n">
        <f aca="false">AL58</f>
        <v>38260</v>
      </c>
      <c r="O58" s="363" t="e">
        <f aca="false">IF(AND(($X$12-4)&lt;=$N58,($X$13)&gt;=($N58-4)),J58," ")</f>
        <v>#VALUE!</v>
      </c>
      <c r="P58" s="363" t="e">
        <f aca="false">IF(AND(($X$12-4)&lt;=$N58,($X$13)&gt;=($N58-4)),K58," ")</f>
        <v>#VALUE!</v>
      </c>
      <c r="Q58" s="363" t="e">
        <f aca="false">IF(AND(($X$12-4)&lt;=$N58,($X$13)&gt;=($N58-4)),L58," ")</f>
        <v>#VALUE!</v>
      </c>
      <c r="R58" s="363" t="e">
        <f aca="false">IF(AND(($X$12-4)&lt;=$N58,($X$13)&gt;=($N58-4)),M58," ")</f>
        <v>#VALUE!</v>
      </c>
      <c r="S58" s="363" t="e">
        <f aca="false">IF(AND(($X$15-4)&lt;=$N58,($X$16)&gt;=($N58-4)),J58," ")</f>
        <v>#VALUE!</v>
      </c>
      <c r="T58" s="363" t="e">
        <f aca="false">IF(AND(($X$15-4)&lt;=$N58,($X$16)&gt;=($N58-4)),K58," ")</f>
        <v>#VALUE!</v>
      </c>
      <c r="U58" s="363" t="e">
        <f aca="false">IF(AND(($X$15-4)&lt;=$N58,($X$16)&gt;=($N58-4)),L58," ")</f>
        <v>#VALUE!</v>
      </c>
      <c r="V58" s="363" t="e">
        <f aca="false">IF(AND(($X$15-4)&lt;=$N58,($X$16)&gt;=($N58-4)),M58," ")</f>
        <v>#VALUE!</v>
      </c>
      <c r="AI58" s="359" t="n">
        <f aca="false">ROUND(B58/10000,0)</f>
        <v>2004</v>
      </c>
      <c r="AJ58" s="359" t="n">
        <f aca="false">ROUND((B58-(AI58*10000))/100,0)</f>
        <v>9</v>
      </c>
      <c r="AK58" s="359" t="n">
        <f aca="false">B58-AI58*10000-AJ58*100</f>
        <v>30</v>
      </c>
      <c r="AL58" s="362" t="n">
        <f aca="false">DATE(AI58,AJ58,AK58)</f>
        <v>38260</v>
      </c>
    </row>
    <row r="59" customFormat="false" ht="15" hidden="false" customHeight="false" outlineLevel="0" collapsed="false">
      <c r="A59" s="361" t="n">
        <v>25320</v>
      </c>
      <c r="B59" s="361" t="n">
        <v>20041029</v>
      </c>
      <c r="C59" s="361" t="n">
        <v>13442910</v>
      </c>
      <c r="D59" s="361" t="s">
        <v>325</v>
      </c>
      <c r="E59" s="361" t="s">
        <v>4187</v>
      </c>
      <c r="F59" s="361" t="n">
        <v>20384</v>
      </c>
      <c r="G59" s="361" t="n">
        <v>13442910</v>
      </c>
      <c r="H59" s="361" t="n">
        <v>0.17</v>
      </c>
      <c r="I59" s="361" t="n">
        <v>26.84</v>
      </c>
      <c r="J59" s="361" t="n">
        <v>0.027387</v>
      </c>
      <c r="K59" s="361" t="n">
        <v>0.017806</v>
      </c>
      <c r="L59" s="361" t="n">
        <v>0.020845</v>
      </c>
      <c r="M59" s="361" t="n">
        <v>0.014014</v>
      </c>
      <c r="N59" s="362" t="n">
        <f aca="false">AL59</f>
        <v>38289</v>
      </c>
      <c r="O59" s="363" t="e">
        <f aca="false">IF(AND(($X$12-4)&lt;=$N59,($X$13)&gt;=($N59-4)),J59," ")</f>
        <v>#VALUE!</v>
      </c>
      <c r="P59" s="363" t="e">
        <f aca="false">IF(AND(($X$12-4)&lt;=$N59,($X$13)&gt;=($N59-4)),K59," ")</f>
        <v>#VALUE!</v>
      </c>
      <c r="Q59" s="363" t="e">
        <f aca="false">IF(AND(($X$12-4)&lt;=$N59,($X$13)&gt;=($N59-4)),L59," ")</f>
        <v>#VALUE!</v>
      </c>
      <c r="R59" s="363" t="e">
        <f aca="false">IF(AND(($X$12-4)&lt;=$N59,($X$13)&gt;=($N59-4)),M59," ")</f>
        <v>#VALUE!</v>
      </c>
      <c r="S59" s="363" t="e">
        <f aca="false">IF(AND(($X$15-4)&lt;=$N59,($X$16)&gt;=($N59-4)),J59," ")</f>
        <v>#VALUE!</v>
      </c>
      <c r="T59" s="363" t="e">
        <f aca="false">IF(AND(($X$15-4)&lt;=$N59,($X$16)&gt;=($N59-4)),K59," ")</f>
        <v>#VALUE!</v>
      </c>
      <c r="U59" s="363" t="e">
        <f aca="false">IF(AND(($X$15-4)&lt;=$N59,($X$16)&gt;=($N59-4)),L59," ")</f>
        <v>#VALUE!</v>
      </c>
      <c r="V59" s="363" t="e">
        <f aca="false">IF(AND(($X$15-4)&lt;=$N59,($X$16)&gt;=($N59-4)),M59," ")</f>
        <v>#VALUE!</v>
      </c>
      <c r="AI59" s="359" t="n">
        <f aca="false">ROUND(B59/10000,0)</f>
        <v>2004</v>
      </c>
      <c r="AJ59" s="359" t="n">
        <f aca="false">ROUND((B59-(AI59*10000))/100,0)</f>
        <v>10</v>
      </c>
      <c r="AK59" s="359" t="n">
        <f aca="false">B59-AI59*10000-AJ59*100</f>
        <v>29</v>
      </c>
      <c r="AL59" s="362" t="n">
        <f aca="false">DATE(AI59,AJ59,AK59)</f>
        <v>38289</v>
      </c>
    </row>
    <row r="60" customFormat="false" ht="15" hidden="false" customHeight="false" outlineLevel="0" collapsed="false">
      <c r="A60" s="361" t="n">
        <v>25320</v>
      </c>
      <c r="B60" s="361" t="n">
        <v>20041130</v>
      </c>
      <c r="C60" s="361" t="n">
        <v>13442910</v>
      </c>
      <c r="D60" s="361" t="s">
        <v>325</v>
      </c>
      <c r="E60" s="361" t="s">
        <v>4187</v>
      </c>
      <c r="F60" s="361" t="n">
        <v>20384</v>
      </c>
      <c r="G60" s="361" t="n">
        <v>13442910</v>
      </c>
      <c r="H60" s="361"/>
      <c r="I60" s="361" t="n">
        <v>28.53</v>
      </c>
      <c r="J60" s="361" t="n">
        <v>0.062966</v>
      </c>
      <c r="K60" s="361" t="n">
        <v>0.048208</v>
      </c>
      <c r="L60" s="361" t="n">
        <v>0.079935</v>
      </c>
      <c r="M60" s="361" t="n">
        <v>0.038595</v>
      </c>
      <c r="N60" s="362" t="n">
        <f aca="false">AL60</f>
        <v>38321</v>
      </c>
      <c r="O60" s="363" t="e">
        <f aca="false">IF(AND(($X$12-4)&lt;=$N60,($X$13)&gt;=($N60-4)),J60," ")</f>
        <v>#VALUE!</v>
      </c>
      <c r="P60" s="363" t="e">
        <f aca="false">IF(AND(($X$12-4)&lt;=$N60,($X$13)&gt;=($N60-4)),K60," ")</f>
        <v>#VALUE!</v>
      </c>
      <c r="Q60" s="363" t="e">
        <f aca="false">IF(AND(($X$12-4)&lt;=$N60,($X$13)&gt;=($N60-4)),L60," ")</f>
        <v>#VALUE!</v>
      </c>
      <c r="R60" s="363" t="e">
        <f aca="false">IF(AND(($X$12-4)&lt;=$N60,($X$13)&gt;=($N60-4)),M60," ")</f>
        <v>#VALUE!</v>
      </c>
      <c r="S60" s="363" t="e">
        <f aca="false">IF(AND(($X$15-4)&lt;=$N60,($X$16)&gt;=($N60-4)),J60," ")</f>
        <v>#VALUE!</v>
      </c>
      <c r="T60" s="363" t="e">
        <f aca="false">IF(AND(($X$15-4)&lt;=$N60,($X$16)&gt;=($N60-4)),K60," ")</f>
        <v>#VALUE!</v>
      </c>
      <c r="U60" s="363" t="e">
        <f aca="false">IF(AND(($X$15-4)&lt;=$N60,($X$16)&gt;=($N60-4)),L60," ")</f>
        <v>#VALUE!</v>
      </c>
      <c r="V60" s="363" t="e">
        <f aca="false">IF(AND(($X$15-4)&lt;=$N60,($X$16)&gt;=($N60-4)),M60," ")</f>
        <v>#VALUE!</v>
      </c>
      <c r="AI60" s="359" t="n">
        <f aca="false">ROUND(B60/10000,0)</f>
        <v>2004</v>
      </c>
      <c r="AJ60" s="359" t="n">
        <f aca="false">ROUND((B60-(AI60*10000))/100,0)</f>
        <v>11</v>
      </c>
      <c r="AK60" s="359" t="n">
        <f aca="false">B60-AI60*10000-AJ60*100</f>
        <v>30</v>
      </c>
      <c r="AL60" s="362" t="n">
        <f aca="false">DATE(AI60,AJ60,AK60)</f>
        <v>38321</v>
      </c>
    </row>
    <row r="61" customFormat="false" ht="15" hidden="false" customHeight="false" outlineLevel="0" collapsed="false">
      <c r="A61" s="361" t="n">
        <v>25320</v>
      </c>
      <c r="B61" s="361" t="n">
        <v>20041231</v>
      </c>
      <c r="C61" s="361" t="n">
        <v>13442910</v>
      </c>
      <c r="D61" s="361" t="s">
        <v>325</v>
      </c>
      <c r="E61" s="361" t="s">
        <v>4187</v>
      </c>
      <c r="F61" s="361" t="n">
        <v>20384</v>
      </c>
      <c r="G61" s="361" t="n">
        <v>13442910</v>
      </c>
      <c r="H61" s="361" t="n">
        <v>0.17</v>
      </c>
      <c r="I61" s="361" t="n">
        <v>29.89</v>
      </c>
      <c r="J61" s="361" t="n">
        <v>0.053628</v>
      </c>
      <c r="K61" s="361" t="n">
        <v>0.035177</v>
      </c>
      <c r="L61" s="361" t="n">
        <v>0.052928</v>
      </c>
      <c r="M61" s="361" t="n">
        <v>0.032458</v>
      </c>
      <c r="N61" s="362" t="n">
        <f aca="false">AL61</f>
        <v>38352</v>
      </c>
      <c r="O61" s="363" t="e">
        <f aca="false">IF(AND(($X$12-4)&lt;=$N61,($X$13)&gt;=($N61-4)),J61," ")</f>
        <v>#VALUE!</v>
      </c>
      <c r="P61" s="363" t="e">
        <f aca="false">IF(AND(($X$12-4)&lt;=$N61,($X$13)&gt;=($N61-4)),K61," ")</f>
        <v>#VALUE!</v>
      </c>
      <c r="Q61" s="363" t="e">
        <f aca="false">IF(AND(($X$12-4)&lt;=$N61,($X$13)&gt;=($N61-4)),L61," ")</f>
        <v>#VALUE!</v>
      </c>
      <c r="R61" s="363" t="e">
        <f aca="false">IF(AND(($X$12-4)&lt;=$N61,($X$13)&gt;=($N61-4)),M61," ")</f>
        <v>#VALUE!</v>
      </c>
      <c r="S61" s="363" t="e">
        <f aca="false">IF(AND(($X$15-4)&lt;=$N61,($X$16)&gt;=($N61-4)),J61," ")</f>
        <v>#VALUE!</v>
      </c>
      <c r="T61" s="363" t="e">
        <f aca="false">IF(AND(($X$15-4)&lt;=$N61,($X$16)&gt;=($N61-4)),K61," ")</f>
        <v>#VALUE!</v>
      </c>
      <c r="U61" s="363" t="e">
        <f aca="false">IF(AND(($X$15-4)&lt;=$N61,($X$16)&gt;=($N61-4)),L61," ")</f>
        <v>#VALUE!</v>
      </c>
      <c r="V61" s="363" t="e">
        <f aca="false">IF(AND(($X$15-4)&lt;=$N61,($X$16)&gt;=($N61-4)),M61," ")</f>
        <v>#VALUE!</v>
      </c>
      <c r="AI61" s="359" t="n">
        <f aca="false">ROUND(B61/10000,0)</f>
        <v>2004</v>
      </c>
      <c r="AJ61" s="359" t="n">
        <f aca="false">ROUND((B61-(AI61*10000))/100,0)</f>
        <v>12</v>
      </c>
      <c r="AK61" s="359" t="n">
        <f aca="false">B61-AI61*10000-AJ61*100</f>
        <v>31</v>
      </c>
      <c r="AL61" s="362" t="n">
        <f aca="false">DATE(AI61,AJ61,AK61)</f>
        <v>38352</v>
      </c>
    </row>
    <row r="62" customFormat="false" ht="15" hidden="false" customHeight="false" outlineLevel="0" collapsed="false">
      <c r="A62" s="361" t="n">
        <v>25320</v>
      </c>
      <c r="B62" s="361" t="n">
        <v>20050131</v>
      </c>
      <c r="C62" s="361" t="n">
        <v>13442910</v>
      </c>
      <c r="D62" s="361" t="s">
        <v>325</v>
      </c>
      <c r="E62" s="361" t="s">
        <v>4187</v>
      </c>
      <c r="F62" s="361" t="n">
        <v>20384</v>
      </c>
      <c r="G62" s="361" t="n">
        <v>13442910</v>
      </c>
      <c r="H62" s="361"/>
      <c r="I62" s="361" t="n">
        <v>29.32</v>
      </c>
      <c r="J62" s="361" t="n">
        <v>-0.01907</v>
      </c>
      <c r="K62" s="361" t="n">
        <v>-0.026551</v>
      </c>
      <c r="L62" s="361" t="n">
        <v>-0.029282</v>
      </c>
      <c r="M62" s="361" t="n">
        <v>-0.02529</v>
      </c>
      <c r="N62" s="362" t="n">
        <f aca="false">AL62</f>
        <v>38383</v>
      </c>
      <c r="O62" s="363" t="e">
        <f aca="false">IF(AND(($X$12-4)&lt;=$N62,($X$13)&gt;=($N62-4)),J62," ")</f>
        <v>#VALUE!</v>
      </c>
      <c r="P62" s="363" t="e">
        <f aca="false">IF(AND(($X$12-4)&lt;=$N62,($X$13)&gt;=($N62-4)),K62," ")</f>
        <v>#VALUE!</v>
      </c>
      <c r="Q62" s="363" t="e">
        <f aca="false">IF(AND(($X$12-4)&lt;=$N62,($X$13)&gt;=($N62-4)),L62," ")</f>
        <v>#VALUE!</v>
      </c>
      <c r="R62" s="363" t="e">
        <f aca="false">IF(AND(($X$12-4)&lt;=$N62,($X$13)&gt;=($N62-4)),M62," ")</f>
        <v>#VALUE!</v>
      </c>
      <c r="S62" s="363" t="e">
        <f aca="false">IF(AND(($X$15-4)&lt;=$N62,($X$16)&gt;=($N62-4)),J62," ")</f>
        <v>#VALUE!</v>
      </c>
      <c r="T62" s="363" t="e">
        <f aca="false">IF(AND(($X$15-4)&lt;=$N62,($X$16)&gt;=($N62-4)),K62," ")</f>
        <v>#VALUE!</v>
      </c>
      <c r="U62" s="363" t="e">
        <f aca="false">IF(AND(($X$15-4)&lt;=$N62,($X$16)&gt;=($N62-4)),L62," ")</f>
        <v>#VALUE!</v>
      </c>
      <c r="V62" s="363" t="e">
        <f aca="false">IF(AND(($X$15-4)&lt;=$N62,($X$16)&gt;=($N62-4)),M62," ")</f>
        <v>#VALUE!</v>
      </c>
      <c r="AI62" s="359" t="n">
        <f aca="false">ROUND(B62/10000,0)</f>
        <v>2005</v>
      </c>
      <c r="AJ62" s="359" t="n">
        <f aca="false">ROUND((B62-(AI62*10000))/100,0)</f>
        <v>1</v>
      </c>
      <c r="AK62" s="359" t="n">
        <f aca="false">B62-AI62*10000-AJ62*100</f>
        <v>31</v>
      </c>
      <c r="AL62" s="362" t="n">
        <f aca="false">DATE(AI62,AJ62,AK62)</f>
        <v>38383</v>
      </c>
    </row>
    <row r="63" customFormat="false" ht="15" hidden="false" customHeight="false" outlineLevel="0" collapsed="false">
      <c r="A63" s="361" t="n">
        <v>25320</v>
      </c>
      <c r="B63" s="361" t="n">
        <v>20050228</v>
      </c>
      <c r="C63" s="361" t="n">
        <v>13442910</v>
      </c>
      <c r="D63" s="361" t="s">
        <v>325</v>
      </c>
      <c r="E63" s="361" t="s">
        <v>4187</v>
      </c>
      <c r="F63" s="361" t="n">
        <v>20384</v>
      </c>
      <c r="G63" s="361" t="n">
        <v>13442910</v>
      </c>
      <c r="H63" s="361"/>
      <c r="I63" s="361" t="n">
        <v>27.7</v>
      </c>
      <c r="J63" s="361" t="n">
        <v>-0.055252</v>
      </c>
      <c r="K63" s="361" t="n">
        <v>0.022676</v>
      </c>
      <c r="L63" s="361" t="n">
        <v>0.016643</v>
      </c>
      <c r="M63" s="361" t="n">
        <v>0.018903</v>
      </c>
      <c r="N63" s="362" t="n">
        <f aca="false">AL63</f>
        <v>38411</v>
      </c>
      <c r="O63" s="363" t="e">
        <f aca="false">IF(AND(($X$12-4)&lt;=$N63,($X$13)&gt;=($N63-4)),J63," ")</f>
        <v>#VALUE!</v>
      </c>
      <c r="P63" s="363" t="e">
        <f aca="false">IF(AND(($X$12-4)&lt;=$N63,($X$13)&gt;=($N63-4)),K63," ")</f>
        <v>#VALUE!</v>
      </c>
      <c r="Q63" s="363" t="e">
        <f aca="false">IF(AND(($X$12-4)&lt;=$N63,($X$13)&gt;=($N63-4)),L63," ")</f>
        <v>#VALUE!</v>
      </c>
      <c r="R63" s="363" t="e">
        <f aca="false">IF(AND(($X$12-4)&lt;=$N63,($X$13)&gt;=($N63-4)),M63," ")</f>
        <v>#VALUE!</v>
      </c>
      <c r="S63" s="363" t="e">
        <f aca="false">IF(AND(($X$15-4)&lt;=$N63,($X$16)&gt;=($N63-4)),J63," ")</f>
        <v>#VALUE!</v>
      </c>
      <c r="T63" s="363" t="e">
        <f aca="false">IF(AND(($X$15-4)&lt;=$N63,($X$16)&gt;=($N63-4)),K63," ")</f>
        <v>#VALUE!</v>
      </c>
      <c r="U63" s="363" t="e">
        <f aca="false">IF(AND(($X$15-4)&lt;=$N63,($X$16)&gt;=($N63-4)),L63," ")</f>
        <v>#VALUE!</v>
      </c>
      <c r="V63" s="363" t="e">
        <f aca="false">IF(AND(($X$15-4)&lt;=$N63,($X$16)&gt;=($N63-4)),M63," ")</f>
        <v>#VALUE!</v>
      </c>
      <c r="AI63" s="359" t="n">
        <f aca="false">ROUND(B63/10000,0)</f>
        <v>2005</v>
      </c>
      <c r="AJ63" s="359" t="n">
        <f aca="false">ROUND((B63-(AI63*10000))/100,0)</f>
        <v>2</v>
      </c>
      <c r="AK63" s="359" t="n">
        <f aca="false">B63-AI63*10000-AJ63*100</f>
        <v>28</v>
      </c>
      <c r="AL63" s="362" t="n">
        <f aca="false">DATE(AI63,AJ63,AK63)</f>
        <v>38411</v>
      </c>
    </row>
    <row r="64" customFormat="false" ht="15" hidden="false" customHeight="false" outlineLevel="0" collapsed="false">
      <c r="A64" s="361" t="n">
        <v>25320</v>
      </c>
      <c r="B64" s="361" t="n">
        <v>20050331</v>
      </c>
      <c r="C64" s="361" t="n">
        <v>13442910</v>
      </c>
      <c r="D64" s="361" t="s">
        <v>325</v>
      </c>
      <c r="E64" s="361" t="s">
        <v>4187</v>
      </c>
      <c r="F64" s="361" t="n">
        <v>20384</v>
      </c>
      <c r="G64" s="361" t="n">
        <v>13442910</v>
      </c>
      <c r="H64" s="361"/>
      <c r="I64" s="361" t="n">
        <v>29.02</v>
      </c>
      <c r="J64" s="361" t="n">
        <v>0.047653</v>
      </c>
      <c r="K64" s="361" t="n">
        <v>-0.016948</v>
      </c>
      <c r="L64" s="361" t="n">
        <v>-0.031842</v>
      </c>
      <c r="M64" s="361" t="n">
        <v>-0.019118</v>
      </c>
      <c r="N64" s="362" t="n">
        <f aca="false">AL64</f>
        <v>38442</v>
      </c>
      <c r="O64" s="363" t="e">
        <f aca="false">IF(AND(($X$12-4)&lt;=$N64,($X$13)&gt;=($N64-4)),J64," ")</f>
        <v>#VALUE!</v>
      </c>
      <c r="P64" s="363" t="e">
        <f aca="false">IF(AND(($X$12-4)&lt;=$N64,($X$13)&gt;=($N64-4)),K64," ")</f>
        <v>#VALUE!</v>
      </c>
      <c r="Q64" s="363" t="e">
        <f aca="false">IF(AND(($X$12-4)&lt;=$N64,($X$13)&gt;=($N64-4)),L64," ")</f>
        <v>#VALUE!</v>
      </c>
      <c r="R64" s="363" t="e">
        <f aca="false">IF(AND(($X$12-4)&lt;=$N64,($X$13)&gt;=($N64-4)),M64," ")</f>
        <v>#VALUE!</v>
      </c>
      <c r="S64" s="363" t="e">
        <f aca="false">IF(AND(($X$15-4)&lt;=$N64,($X$16)&gt;=($N64-4)),J64," ")</f>
        <v>#VALUE!</v>
      </c>
      <c r="T64" s="363" t="e">
        <f aca="false">IF(AND(($X$15-4)&lt;=$N64,($X$16)&gt;=($N64-4)),K64," ")</f>
        <v>#VALUE!</v>
      </c>
      <c r="U64" s="363" t="e">
        <f aca="false">IF(AND(($X$15-4)&lt;=$N64,($X$16)&gt;=($N64-4)),L64," ")</f>
        <v>#VALUE!</v>
      </c>
      <c r="V64" s="363" t="e">
        <f aca="false">IF(AND(($X$15-4)&lt;=$N64,($X$16)&gt;=($N64-4)),M64," ")</f>
        <v>#VALUE!</v>
      </c>
      <c r="AI64" s="359" t="n">
        <f aca="false">ROUND(B64/10000,0)</f>
        <v>2005</v>
      </c>
      <c r="AJ64" s="359" t="n">
        <f aca="false">ROUND((B64-(AI64*10000))/100,0)</f>
        <v>3</v>
      </c>
      <c r="AK64" s="359" t="n">
        <f aca="false">B64-AI64*10000-AJ64*100</f>
        <v>31</v>
      </c>
      <c r="AL64" s="362" t="n">
        <f aca="false">DATE(AI64,AJ64,AK64)</f>
        <v>38442</v>
      </c>
    </row>
    <row r="65" customFormat="false" ht="15" hidden="false" customHeight="false" outlineLevel="0" collapsed="false">
      <c r="A65" s="361" t="n">
        <v>25320</v>
      </c>
      <c r="B65" s="361" t="n">
        <v>20050429</v>
      </c>
      <c r="C65" s="361" t="n">
        <v>13442910</v>
      </c>
      <c r="D65" s="361" t="s">
        <v>325</v>
      </c>
      <c r="E65" s="361" t="s">
        <v>4187</v>
      </c>
      <c r="F65" s="361" t="n">
        <v>20384</v>
      </c>
      <c r="G65" s="361" t="n">
        <v>13442910</v>
      </c>
      <c r="H65" s="361" t="n">
        <v>0.17</v>
      </c>
      <c r="I65" s="361" t="n">
        <v>29.74</v>
      </c>
      <c r="J65" s="361" t="n">
        <v>0.030668</v>
      </c>
      <c r="K65" s="361" t="n">
        <v>-0.025185</v>
      </c>
      <c r="L65" s="361" t="n">
        <v>-0.046513</v>
      </c>
      <c r="M65" s="361" t="n">
        <v>-0.020109</v>
      </c>
      <c r="N65" s="362" t="n">
        <f aca="false">AL65</f>
        <v>38471</v>
      </c>
      <c r="O65" s="363" t="e">
        <f aca="false">IF(AND(($X$12-4)&lt;=$N65,($X$13)&gt;=($N65-4)),J65," ")</f>
        <v>#VALUE!</v>
      </c>
      <c r="P65" s="363" t="e">
        <f aca="false">IF(AND(($X$12-4)&lt;=$N65,($X$13)&gt;=($N65-4)),K65," ")</f>
        <v>#VALUE!</v>
      </c>
      <c r="Q65" s="363" t="e">
        <f aca="false">IF(AND(($X$12-4)&lt;=$N65,($X$13)&gt;=($N65-4)),L65," ")</f>
        <v>#VALUE!</v>
      </c>
      <c r="R65" s="363" t="e">
        <f aca="false">IF(AND(($X$12-4)&lt;=$N65,($X$13)&gt;=($N65-4)),M65," ")</f>
        <v>#VALUE!</v>
      </c>
      <c r="S65" s="363" t="e">
        <f aca="false">IF(AND(($X$15-4)&lt;=$N65,($X$16)&gt;=($N65-4)),J65," ")</f>
        <v>#VALUE!</v>
      </c>
      <c r="T65" s="363" t="e">
        <f aca="false">IF(AND(($X$15-4)&lt;=$N65,($X$16)&gt;=($N65-4)),K65," ")</f>
        <v>#VALUE!</v>
      </c>
      <c r="U65" s="363" t="e">
        <f aca="false">IF(AND(($X$15-4)&lt;=$N65,($X$16)&gt;=($N65-4)),L65," ")</f>
        <v>#VALUE!</v>
      </c>
      <c r="V65" s="363" t="e">
        <f aca="false">IF(AND(($X$15-4)&lt;=$N65,($X$16)&gt;=($N65-4)),M65," ")</f>
        <v>#VALUE!</v>
      </c>
      <c r="AI65" s="359" t="n">
        <f aca="false">ROUND(B65/10000,0)</f>
        <v>2005</v>
      </c>
      <c r="AJ65" s="359" t="n">
        <f aca="false">ROUND((B65-(AI65*10000))/100,0)</f>
        <v>4</v>
      </c>
      <c r="AK65" s="359" t="n">
        <f aca="false">B65-AI65*10000-AJ65*100</f>
        <v>29</v>
      </c>
      <c r="AL65" s="362" t="n">
        <f aca="false">DATE(AI65,AJ65,AK65)</f>
        <v>38471</v>
      </c>
    </row>
    <row r="66" customFormat="false" ht="15" hidden="false" customHeight="false" outlineLevel="0" collapsed="false">
      <c r="A66" s="361" t="n">
        <v>25320</v>
      </c>
      <c r="B66" s="361" t="n">
        <v>20050531</v>
      </c>
      <c r="C66" s="361" t="n">
        <v>13442910</v>
      </c>
      <c r="D66" s="361" t="s">
        <v>325</v>
      </c>
      <c r="E66" s="361" t="s">
        <v>4187</v>
      </c>
      <c r="F66" s="361" t="n">
        <v>20384</v>
      </c>
      <c r="G66" s="361" t="n">
        <v>13442910</v>
      </c>
      <c r="H66" s="361"/>
      <c r="I66" s="361" t="n">
        <v>31.03</v>
      </c>
      <c r="J66" s="361" t="n">
        <v>0.043376</v>
      </c>
      <c r="K66" s="361" t="n">
        <v>0.037954</v>
      </c>
      <c r="L66" s="361" t="n">
        <v>0.04382</v>
      </c>
      <c r="M66" s="361" t="n">
        <v>0.029952</v>
      </c>
      <c r="N66" s="362" t="n">
        <f aca="false">AL66</f>
        <v>38503</v>
      </c>
      <c r="O66" s="363" t="e">
        <f aca="false">IF(AND(($X$12-4)&lt;=$N66,($X$13)&gt;=($N66-4)),J66," ")</f>
        <v>#VALUE!</v>
      </c>
      <c r="P66" s="363" t="e">
        <f aca="false">IF(AND(($X$12-4)&lt;=$N66,($X$13)&gt;=($N66-4)),K66," ")</f>
        <v>#VALUE!</v>
      </c>
      <c r="Q66" s="363" t="e">
        <f aca="false">IF(AND(($X$12-4)&lt;=$N66,($X$13)&gt;=($N66-4)),L66," ")</f>
        <v>#VALUE!</v>
      </c>
      <c r="R66" s="363" t="e">
        <f aca="false">IF(AND(($X$12-4)&lt;=$N66,($X$13)&gt;=($N66-4)),M66," ")</f>
        <v>#VALUE!</v>
      </c>
      <c r="S66" s="363" t="e">
        <f aca="false">IF(AND(($X$15-4)&lt;=$N66,($X$16)&gt;=($N66-4)),J66," ")</f>
        <v>#VALUE!</v>
      </c>
      <c r="T66" s="363" t="e">
        <f aca="false">IF(AND(($X$15-4)&lt;=$N66,($X$16)&gt;=($N66-4)),K66," ")</f>
        <v>#VALUE!</v>
      </c>
      <c r="U66" s="363" t="e">
        <f aca="false">IF(AND(($X$15-4)&lt;=$N66,($X$16)&gt;=($N66-4)),L66," ")</f>
        <v>#VALUE!</v>
      </c>
      <c r="V66" s="363" t="e">
        <f aca="false">IF(AND(($X$15-4)&lt;=$N66,($X$16)&gt;=($N66-4)),M66," ")</f>
        <v>#VALUE!</v>
      </c>
      <c r="AI66" s="359" t="n">
        <f aca="false">ROUND(B66/10000,0)</f>
        <v>2005</v>
      </c>
      <c r="AJ66" s="359" t="n">
        <f aca="false">ROUND((B66-(AI66*10000))/100,0)</f>
        <v>5</v>
      </c>
      <c r="AK66" s="359" t="n">
        <f aca="false">B66-AI66*10000-AJ66*100</f>
        <v>31</v>
      </c>
      <c r="AL66" s="362" t="n">
        <f aca="false">DATE(AI66,AJ66,AK66)</f>
        <v>38503</v>
      </c>
    </row>
    <row r="67" customFormat="false" ht="15" hidden="false" customHeight="false" outlineLevel="0" collapsed="false">
      <c r="A67" s="361" t="n">
        <v>25320</v>
      </c>
      <c r="B67" s="361" t="n">
        <v>20050630</v>
      </c>
      <c r="C67" s="361" t="n">
        <v>13442910</v>
      </c>
      <c r="D67" s="361" t="s">
        <v>325</v>
      </c>
      <c r="E67" s="361" t="s">
        <v>4187</v>
      </c>
      <c r="F67" s="361" t="n">
        <v>20384</v>
      </c>
      <c r="G67" s="361" t="n">
        <v>13442910</v>
      </c>
      <c r="H67" s="361"/>
      <c r="I67" s="361" t="n">
        <v>30.77</v>
      </c>
      <c r="J67" s="361" t="n">
        <v>-0.008379</v>
      </c>
      <c r="K67" s="361" t="n">
        <v>0.011526</v>
      </c>
      <c r="L67" s="361" t="n">
        <v>0.032139</v>
      </c>
      <c r="M67" s="361" t="n">
        <v>-0.000143</v>
      </c>
      <c r="N67" s="362" t="n">
        <f aca="false">AL67</f>
        <v>38533</v>
      </c>
      <c r="O67" s="363" t="e">
        <f aca="false">IF(AND(($X$12-4)&lt;=$N67,($X$13)&gt;=($N67-4)),J67," ")</f>
        <v>#VALUE!</v>
      </c>
      <c r="P67" s="363" t="e">
        <f aca="false">IF(AND(($X$12-4)&lt;=$N67,($X$13)&gt;=($N67-4)),K67," ")</f>
        <v>#VALUE!</v>
      </c>
      <c r="Q67" s="363" t="e">
        <f aca="false">IF(AND(($X$12-4)&lt;=$N67,($X$13)&gt;=($N67-4)),L67," ")</f>
        <v>#VALUE!</v>
      </c>
      <c r="R67" s="363" t="e">
        <f aca="false">IF(AND(($X$12-4)&lt;=$N67,($X$13)&gt;=($N67-4)),M67," ")</f>
        <v>#VALUE!</v>
      </c>
      <c r="S67" s="363" t="e">
        <f aca="false">IF(AND(($X$15-4)&lt;=$N67,($X$16)&gt;=($N67-4)),J67," ")</f>
        <v>#VALUE!</v>
      </c>
      <c r="T67" s="363" t="e">
        <f aca="false">IF(AND(($X$15-4)&lt;=$N67,($X$16)&gt;=($N67-4)),K67," ")</f>
        <v>#VALUE!</v>
      </c>
      <c r="U67" s="363" t="e">
        <f aca="false">IF(AND(($X$15-4)&lt;=$N67,($X$16)&gt;=($N67-4)),L67," ")</f>
        <v>#VALUE!</v>
      </c>
      <c r="V67" s="363" t="e">
        <f aca="false">IF(AND(($X$15-4)&lt;=$N67,($X$16)&gt;=($N67-4)),M67," ")</f>
        <v>#VALUE!</v>
      </c>
      <c r="AI67" s="359" t="n">
        <f aca="false">ROUND(B67/10000,0)</f>
        <v>2005</v>
      </c>
      <c r="AJ67" s="359" t="n">
        <f aca="false">ROUND((B67-(AI67*10000))/100,0)</f>
        <v>6</v>
      </c>
      <c r="AK67" s="359" t="n">
        <f aca="false">B67-AI67*10000-AJ67*100</f>
        <v>30</v>
      </c>
      <c r="AL67" s="362" t="n">
        <f aca="false">DATE(AI67,AJ67,AK67)</f>
        <v>38533</v>
      </c>
    </row>
    <row r="68" customFormat="false" ht="15" hidden="false" customHeight="false" outlineLevel="0" collapsed="false">
      <c r="A68" s="361" t="n">
        <v>25320</v>
      </c>
      <c r="B68" s="361" t="n">
        <v>20050729</v>
      </c>
      <c r="C68" s="361" t="n">
        <v>13442910</v>
      </c>
      <c r="D68" s="361" t="s">
        <v>325</v>
      </c>
      <c r="E68" s="361" t="s">
        <v>4187</v>
      </c>
      <c r="F68" s="361" t="n">
        <v>20384</v>
      </c>
      <c r="G68" s="361" t="n">
        <v>13442910</v>
      </c>
      <c r="H68" s="361" t="n">
        <v>0.17</v>
      </c>
      <c r="I68" s="361" t="n">
        <v>30.85</v>
      </c>
      <c r="J68" s="361" t="n">
        <v>0.008125</v>
      </c>
      <c r="K68" s="361" t="n">
        <v>0.043335</v>
      </c>
      <c r="L68" s="361" t="n">
        <v>0.058751</v>
      </c>
      <c r="M68" s="361" t="n">
        <v>0.035968</v>
      </c>
      <c r="N68" s="362" t="n">
        <f aca="false">AL68</f>
        <v>38562</v>
      </c>
      <c r="O68" s="363" t="e">
        <f aca="false">IF(AND(($X$12-4)&lt;=$N68,($X$13)&gt;=($N68-4)),J68," ")</f>
        <v>#VALUE!</v>
      </c>
      <c r="P68" s="363" t="e">
        <f aca="false">IF(AND(($X$12-4)&lt;=$N68,($X$13)&gt;=($N68-4)),K68," ")</f>
        <v>#VALUE!</v>
      </c>
      <c r="Q68" s="363" t="e">
        <f aca="false">IF(AND(($X$12-4)&lt;=$N68,($X$13)&gt;=($N68-4)),L68," ")</f>
        <v>#VALUE!</v>
      </c>
      <c r="R68" s="363" t="e">
        <f aca="false">IF(AND(($X$12-4)&lt;=$N68,($X$13)&gt;=($N68-4)),M68," ")</f>
        <v>#VALUE!</v>
      </c>
      <c r="S68" s="363" t="e">
        <f aca="false">IF(AND(($X$15-4)&lt;=$N68,($X$16)&gt;=($N68-4)),J68," ")</f>
        <v>#VALUE!</v>
      </c>
      <c r="T68" s="363" t="e">
        <f aca="false">IF(AND(($X$15-4)&lt;=$N68,($X$16)&gt;=($N68-4)),K68," ")</f>
        <v>#VALUE!</v>
      </c>
      <c r="U68" s="363" t="e">
        <f aca="false">IF(AND(($X$15-4)&lt;=$N68,($X$16)&gt;=($N68-4)),L68," ")</f>
        <v>#VALUE!</v>
      </c>
      <c r="V68" s="363" t="e">
        <f aca="false">IF(AND(($X$15-4)&lt;=$N68,($X$16)&gt;=($N68-4)),M68," ")</f>
        <v>#VALUE!</v>
      </c>
      <c r="AI68" s="359" t="n">
        <f aca="false">ROUND(B68/10000,0)</f>
        <v>2005</v>
      </c>
      <c r="AJ68" s="359" t="n">
        <f aca="false">ROUND((B68-(AI68*10000))/100,0)</f>
        <v>7</v>
      </c>
      <c r="AK68" s="359" t="n">
        <f aca="false">B68-AI68*10000-AJ68*100</f>
        <v>29</v>
      </c>
      <c r="AL68" s="362" t="n">
        <f aca="false">DATE(AI68,AJ68,AK68)</f>
        <v>38562</v>
      </c>
    </row>
    <row r="69" customFormat="false" ht="15" hidden="false" customHeight="false" outlineLevel="0" collapsed="false">
      <c r="A69" s="361" t="n">
        <v>25320</v>
      </c>
      <c r="B69" s="361" t="n">
        <v>20050831</v>
      </c>
      <c r="C69" s="361" t="n">
        <v>13442910</v>
      </c>
      <c r="D69" s="361" t="s">
        <v>325</v>
      </c>
      <c r="E69" s="361" t="s">
        <v>4187</v>
      </c>
      <c r="F69" s="361" t="n">
        <v>20384</v>
      </c>
      <c r="G69" s="361" t="n">
        <v>13442910</v>
      </c>
      <c r="H69" s="361"/>
      <c r="I69" s="361" t="n">
        <v>29.4</v>
      </c>
      <c r="J69" s="361" t="n">
        <v>-0.047002</v>
      </c>
      <c r="K69" s="361" t="n">
        <v>-0.005944</v>
      </c>
      <c r="L69" s="361" t="n">
        <v>-0.007216</v>
      </c>
      <c r="M69" s="361" t="n">
        <v>-0.011222</v>
      </c>
      <c r="N69" s="362" t="n">
        <f aca="false">AL69</f>
        <v>38595</v>
      </c>
      <c r="O69" s="363" t="e">
        <f aca="false">IF(AND(($X$12-4)&lt;=$N69,($X$13)&gt;=($N69-4)),J69," ")</f>
        <v>#VALUE!</v>
      </c>
      <c r="P69" s="363" t="e">
        <f aca="false">IF(AND(($X$12-4)&lt;=$N69,($X$13)&gt;=($N69-4)),K69," ")</f>
        <v>#VALUE!</v>
      </c>
      <c r="Q69" s="363" t="e">
        <f aca="false">IF(AND(($X$12-4)&lt;=$N69,($X$13)&gt;=($N69-4)),L69," ")</f>
        <v>#VALUE!</v>
      </c>
      <c r="R69" s="363" t="e">
        <f aca="false">IF(AND(($X$12-4)&lt;=$N69,($X$13)&gt;=($N69-4)),M69," ")</f>
        <v>#VALUE!</v>
      </c>
      <c r="S69" s="363" t="e">
        <f aca="false">IF(AND(($X$15-4)&lt;=$N69,($X$16)&gt;=($N69-4)),J69," ")</f>
        <v>#VALUE!</v>
      </c>
      <c r="T69" s="363" t="e">
        <f aca="false">IF(AND(($X$15-4)&lt;=$N69,($X$16)&gt;=($N69-4)),K69," ")</f>
        <v>#VALUE!</v>
      </c>
      <c r="U69" s="363" t="e">
        <f aca="false">IF(AND(($X$15-4)&lt;=$N69,($X$16)&gt;=($N69-4)),L69," ")</f>
        <v>#VALUE!</v>
      </c>
      <c r="V69" s="363" t="e">
        <f aca="false">IF(AND(($X$15-4)&lt;=$N69,($X$16)&gt;=($N69-4)),M69," ")</f>
        <v>#VALUE!</v>
      </c>
      <c r="AI69" s="359" t="n">
        <f aca="false">ROUND(B69/10000,0)</f>
        <v>2005</v>
      </c>
      <c r="AJ69" s="359" t="n">
        <f aca="false">ROUND((B69-(AI69*10000))/100,0)</f>
        <v>8</v>
      </c>
      <c r="AK69" s="359" t="n">
        <f aca="false">B69-AI69*10000-AJ69*100</f>
        <v>31</v>
      </c>
      <c r="AL69" s="362" t="n">
        <f aca="false">DATE(AI69,AJ69,AK69)</f>
        <v>38595</v>
      </c>
    </row>
    <row r="70" customFormat="false" ht="15" hidden="false" customHeight="false" outlineLevel="0" collapsed="false">
      <c r="A70" s="361" t="n">
        <v>25320</v>
      </c>
      <c r="B70" s="361" t="n">
        <v>20050930</v>
      </c>
      <c r="C70" s="361" t="n">
        <v>13442910</v>
      </c>
      <c r="D70" s="361" t="s">
        <v>325</v>
      </c>
      <c r="E70" s="361" t="s">
        <v>4187</v>
      </c>
      <c r="F70" s="361" t="n">
        <v>20384</v>
      </c>
      <c r="G70" s="361" t="n">
        <v>13442910</v>
      </c>
      <c r="H70" s="361"/>
      <c r="I70" s="361" t="n">
        <v>29.75</v>
      </c>
      <c r="J70" s="361" t="n">
        <v>0.011905</v>
      </c>
      <c r="K70" s="361" t="n">
        <v>0.010607</v>
      </c>
      <c r="L70" s="361" t="n">
        <v>0.010533</v>
      </c>
      <c r="M70" s="361" t="n">
        <v>0.006949</v>
      </c>
      <c r="N70" s="362" t="n">
        <f aca="false">AL70</f>
        <v>38625</v>
      </c>
      <c r="O70" s="363" t="e">
        <f aca="false">IF(AND(($X$12-4)&lt;=$N70,($X$13)&gt;=($N70-4)),J70," ")</f>
        <v>#VALUE!</v>
      </c>
      <c r="P70" s="363" t="e">
        <f aca="false">IF(AND(($X$12-4)&lt;=$N70,($X$13)&gt;=($N70-4)),K70," ")</f>
        <v>#VALUE!</v>
      </c>
      <c r="Q70" s="363" t="e">
        <f aca="false">IF(AND(($X$12-4)&lt;=$N70,($X$13)&gt;=($N70-4)),L70," ")</f>
        <v>#VALUE!</v>
      </c>
      <c r="R70" s="363" t="e">
        <f aca="false">IF(AND(($X$12-4)&lt;=$N70,($X$13)&gt;=($N70-4)),M70," ")</f>
        <v>#VALUE!</v>
      </c>
      <c r="S70" s="363" t="e">
        <f aca="false">IF(AND(($X$15-4)&lt;=$N70,($X$16)&gt;=($N70-4)),J70," ")</f>
        <v>#VALUE!</v>
      </c>
      <c r="T70" s="363" t="e">
        <f aca="false">IF(AND(($X$15-4)&lt;=$N70,($X$16)&gt;=($N70-4)),K70," ")</f>
        <v>#VALUE!</v>
      </c>
      <c r="U70" s="363" t="e">
        <f aca="false">IF(AND(($X$15-4)&lt;=$N70,($X$16)&gt;=($N70-4)),L70," ")</f>
        <v>#VALUE!</v>
      </c>
      <c r="V70" s="363" t="e">
        <f aca="false">IF(AND(($X$15-4)&lt;=$N70,($X$16)&gt;=($N70-4)),M70," ")</f>
        <v>#VALUE!</v>
      </c>
      <c r="AI70" s="359" t="n">
        <f aca="false">ROUND(B70/10000,0)</f>
        <v>2005</v>
      </c>
      <c r="AJ70" s="359" t="n">
        <f aca="false">ROUND((B70-(AI70*10000))/100,0)</f>
        <v>9</v>
      </c>
      <c r="AK70" s="359" t="n">
        <f aca="false">B70-AI70*10000-AJ70*100</f>
        <v>30</v>
      </c>
      <c r="AL70" s="362" t="n">
        <f aca="false">DATE(AI70,AJ70,AK70)</f>
        <v>38625</v>
      </c>
    </row>
    <row r="71" customFormat="false" ht="15" hidden="false" customHeight="false" outlineLevel="0" collapsed="false">
      <c r="A71" s="361" t="n">
        <v>25320</v>
      </c>
      <c r="B71" s="361" t="n">
        <v>20051031</v>
      </c>
      <c r="C71" s="361" t="n">
        <v>13442910</v>
      </c>
      <c r="D71" s="361" t="s">
        <v>325</v>
      </c>
      <c r="E71" s="361" t="s">
        <v>4187</v>
      </c>
      <c r="F71" s="361" t="n">
        <v>20384</v>
      </c>
      <c r="G71" s="361" t="n">
        <v>13442910</v>
      </c>
      <c r="H71" s="361" t="n">
        <v>0.18</v>
      </c>
      <c r="I71" s="361" t="n">
        <v>29.1</v>
      </c>
      <c r="J71" s="361" t="n">
        <v>-0.015798</v>
      </c>
      <c r="K71" s="361" t="n">
        <v>-0.020873</v>
      </c>
      <c r="L71" s="361" t="n">
        <v>-0.033876</v>
      </c>
      <c r="M71" s="361" t="n">
        <v>-0.017741</v>
      </c>
      <c r="N71" s="362" t="n">
        <f aca="false">AL71</f>
        <v>38656</v>
      </c>
      <c r="O71" s="363" t="e">
        <f aca="false">IF(AND(($X$12-4)&lt;=$N71,($X$13)&gt;=($N71-4)),J71," ")</f>
        <v>#VALUE!</v>
      </c>
      <c r="P71" s="363" t="e">
        <f aca="false">IF(AND(($X$12-4)&lt;=$N71,($X$13)&gt;=($N71-4)),K71," ")</f>
        <v>#VALUE!</v>
      </c>
      <c r="Q71" s="363" t="e">
        <f aca="false">IF(AND(($X$12-4)&lt;=$N71,($X$13)&gt;=($N71-4)),L71," ")</f>
        <v>#VALUE!</v>
      </c>
      <c r="R71" s="363" t="e">
        <f aca="false">IF(AND(($X$12-4)&lt;=$N71,($X$13)&gt;=($N71-4)),M71," ")</f>
        <v>#VALUE!</v>
      </c>
      <c r="S71" s="363" t="e">
        <f aca="false">IF(AND(($X$15-4)&lt;=$N71,($X$16)&gt;=($N71-4)),J71," ")</f>
        <v>#VALUE!</v>
      </c>
      <c r="T71" s="363" t="e">
        <f aca="false">IF(AND(($X$15-4)&lt;=$N71,($X$16)&gt;=($N71-4)),K71," ")</f>
        <v>#VALUE!</v>
      </c>
      <c r="U71" s="363" t="e">
        <f aca="false">IF(AND(($X$15-4)&lt;=$N71,($X$16)&gt;=($N71-4)),L71," ")</f>
        <v>#VALUE!</v>
      </c>
      <c r="V71" s="363" t="e">
        <f aca="false">IF(AND(($X$15-4)&lt;=$N71,($X$16)&gt;=($N71-4)),M71," ")</f>
        <v>#VALUE!</v>
      </c>
      <c r="AI71" s="359" t="n">
        <f aca="false">ROUND(B71/10000,0)</f>
        <v>2005</v>
      </c>
      <c r="AJ71" s="359" t="n">
        <f aca="false">ROUND((B71-(AI71*10000))/100,0)</f>
        <v>10</v>
      </c>
      <c r="AK71" s="359" t="n">
        <f aca="false">B71-AI71*10000-AJ71*100</f>
        <v>31</v>
      </c>
      <c r="AL71" s="362" t="n">
        <f aca="false">DATE(AI71,AJ71,AK71)</f>
        <v>38656</v>
      </c>
    </row>
    <row r="72" customFormat="false" ht="15" hidden="false" customHeight="false" outlineLevel="0" collapsed="false">
      <c r="A72" s="361" t="n">
        <v>25320</v>
      </c>
      <c r="B72" s="361" t="n">
        <v>20051130</v>
      </c>
      <c r="C72" s="361" t="n">
        <v>13442910</v>
      </c>
      <c r="D72" s="361" t="s">
        <v>325</v>
      </c>
      <c r="E72" s="361" t="s">
        <v>4187</v>
      </c>
      <c r="F72" s="361" t="n">
        <v>20384</v>
      </c>
      <c r="G72" s="361" t="n">
        <v>13442910</v>
      </c>
      <c r="H72" s="361"/>
      <c r="I72" s="361" t="n">
        <v>30.21</v>
      </c>
      <c r="J72" s="361" t="n">
        <v>0.038144</v>
      </c>
      <c r="K72" s="361" t="n">
        <v>0.040322</v>
      </c>
      <c r="L72" s="361" t="n">
        <v>0.034319</v>
      </c>
      <c r="M72" s="361" t="n">
        <v>0.035186</v>
      </c>
      <c r="N72" s="362" t="n">
        <f aca="false">AL72</f>
        <v>38686</v>
      </c>
      <c r="O72" s="363" t="e">
        <f aca="false">IF(AND(($X$12-4)&lt;=$N72,($X$13)&gt;=($N72-4)),J72," ")</f>
        <v>#VALUE!</v>
      </c>
      <c r="P72" s="363" t="e">
        <f aca="false">IF(AND(($X$12-4)&lt;=$N72,($X$13)&gt;=($N72-4)),K72," ")</f>
        <v>#VALUE!</v>
      </c>
      <c r="Q72" s="363" t="e">
        <f aca="false">IF(AND(($X$12-4)&lt;=$N72,($X$13)&gt;=($N72-4)),L72," ")</f>
        <v>#VALUE!</v>
      </c>
      <c r="R72" s="363" t="e">
        <f aca="false">IF(AND(($X$12-4)&lt;=$N72,($X$13)&gt;=($N72-4)),M72," ")</f>
        <v>#VALUE!</v>
      </c>
      <c r="S72" s="363" t="e">
        <f aca="false">IF(AND(($X$15-4)&lt;=$N72,($X$16)&gt;=($N72-4)),J72," ")</f>
        <v>#VALUE!</v>
      </c>
      <c r="T72" s="363" t="e">
        <f aca="false">IF(AND(($X$15-4)&lt;=$N72,($X$16)&gt;=($N72-4)),K72," ")</f>
        <v>#VALUE!</v>
      </c>
      <c r="U72" s="363" t="e">
        <f aca="false">IF(AND(($X$15-4)&lt;=$N72,($X$16)&gt;=($N72-4)),L72," ")</f>
        <v>#VALUE!</v>
      </c>
      <c r="V72" s="363" t="e">
        <f aca="false">IF(AND(($X$15-4)&lt;=$N72,($X$16)&gt;=($N72-4)),M72," ")</f>
        <v>#VALUE!</v>
      </c>
      <c r="AI72" s="359" t="n">
        <f aca="false">ROUND(B72/10000,0)</f>
        <v>2005</v>
      </c>
      <c r="AJ72" s="359" t="n">
        <f aca="false">ROUND((B72-(AI72*10000))/100,0)</f>
        <v>11</v>
      </c>
      <c r="AK72" s="359" t="n">
        <f aca="false">B72-AI72*10000-AJ72*100</f>
        <v>30</v>
      </c>
      <c r="AL72" s="362" t="n">
        <f aca="false">DATE(AI72,AJ72,AK72)</f>
        <v>38686</v>
      </c>
    </row>
    <row r="73" customFormat="false" ht="15" hidden="false" customHeight="false" outlineLevel="0" collapsed="false">
      <c r="A73" s="361" t="n">
        <v>25320</v>
      </c>
      <c r="B73" s="361" t="n">
        <v>20051230</v>
      </c>
      <c r="C73" s="361" t="n">
        <v>13442910</v>
      </c>
      <c r="D73" s="361" t="s">
        <v>325</v>
      </c>
      <c r="E73" s="361" t="s">
        <v>4187</v>
      </c>
      <c r="F73" s="361" t="n">
        <v>20384</v>
      </c>
      <c r="G73" s="361" t="n">
        <v>13442910</v>
      </c>
      <c r="H73" s="361" t="n">
        <v>0.18</v>
      </c>
      <c r="I73" s="361" t="n">
        <v>29.77</v>
      </c>
      <c r="J73" s="361" t="n">
        <v>-0.008606</v>
      </c>
      <c r="K73" s="361" t="n">
        <v>0.003457</v>
      </c>
      <c r="L73" s="361" t="n">
        <v>0.013484</v>
      </c>
      <c r="M73" s="361" t="n">
        <v>-0.000952</v>
      </c>
      <c r="N73" s="362" t="n">
        <f aca="false">AL73</f>
        <v>38716</v>
      </c>
      <c r="O73" s="363" t="e">
        <f aca="false">IF(AND(($X$12-4)&lt;=$N73,($X$13)&gt;=($N73-4)),J73," ")</f>
        <v>#VALUE!</v>
      </c>
      <c r="P73" s="363" t="e">
        <f aca="false">IF(AND(($X$12-4)&lt;=$N73,($X$13)&gt;=($N73-4)),K73," ")</f>
        <v>#VALUE!</v>
      </c>
      <c r="Q73" s="363" t="e">
        <f aca="false">IF(AND(($X$12-4)&lt;=$N73,($X$13)&gt;=($N73-4)),L73," ")</f>
        <v>#VALUE!</v>
      </c>
      <c r="R73" s="363" t="e">
        <f aca="false">IF(AND(($X$12-4)&lt;=$N73,($X$13)&gt;=($N73-4)),M73," ")</f>
        <v>#VALUE!</v>
      </c>
      <c r="S73" s="363" t="e">
        <f aca="false">IF(AND(($X$15-4)&lt;=$N73,($X$16)&gt;=($N73-4)),J73," ")</f>
        <v>#VALUE!</v>
      </c>
      <c r="T73" s="363" t="e">
        <f aca="false">IF(AND(($X$15-4)&lt;=$N73,($X$16)&gt;=($N73-4)),K73," ")</f>
        <v>#VALUE!</v>
      </c>
      <c r="U73" s="363" t="e">
        <f aca="false">IF(AND(($X$15-4)&lt;=$N73,($X$16)&gt;=($N73-4)),L73," ")</f>
        <v>#VALUE!</v>
      </c>
      <c r="V73" s="363" t="e">
        <f aca="false">IF(AND(($X$15-4)&lt;=$N73,($X$16)&gt;=($N73-4)),M73," ")</f>
        <v>#VALUE!</v>
      </c>
      <c r="AI73" s="359" t="n">
        <f aca="false">ROUND(B73/10000,0)</f>
        <v>2005</v>
      </c>
      <c r="AJ73" s="359" t="n">
        <f aca="false">ROUND((B73-(AI73*10000))/100,0)</f>
        <v>12</v>
      </c>
      <c r="AK73" s="359" t="n">
        <f aca="false">B73-AI73*10000-AJ73*100</f>
        <v>30</v>
      </c>
      <c r="AL73" s="362" t="n">
        <f aca="false">DATE(AI73,AJ73,AK73)</f>
        <v>38716</v>
      </c>
    </row>
    <row r="74" customFormat="false" ht="15" hidden="false" customHeight="false" outlineLevel="0" collapsed="false">
      <c r="A74" s="361" t="n">
        <v>25320</v>
      </c>
      <c r="B74" s="361" t="n">
        <v>20060131</v>
      </c>
      <c r="C74" s="361" t="n">
        <v>13442910</v>
      </c>
      <c r="D74" s="361" t="s">
        <v>325</v>
      </c>
      <c r="E74" s="361" t="s">
        <v>4187</v>
      </c>
      <c r="F74" s="361" t="n">
        <v>20384</v>
      </c>
      <c r="G74" s="361" t="n">
        <v>13442910</v>
      </c>
      <c r="H74" s="361"/>
      <c r="I74" s="361" t="n">
        <v>29.93</v>
      </c>
      <c r="J74" s="361" t="n">
        <v>0.005375</v>
      </c>
      <c r="K74" s="361" t="n">
        <v>0.040041</v>
      </c>
      <c r="L74" s="361" t="n">
        <v>0.076354</v>
      </c>
      <c r="M74" s="361" t="n">
        <v>0.025467</v>
      </c>
      <c r="N74" s="362" t="n">
        <f aca="false">AL74</f>
        <v>38748</v>
      </c>
      <c r="O74" s="363" t="e">
        <f aca="false">IF(AND(($X$12-4)&lt;=$N74,($X$13)&gt;=($N74-4)),J74," ")</f>
        <v>#VALUE!</v>
      </c>
      <c r="P74" s="363" t="e">
        <f aca="false">IF(AND(($X$12-4)&lt;=$N74,($X$13)&gt;=($N74-4)),K74," ")</f>
        <v>#VALUE!</v>
      </c>
      <c r="Q74" s="363" t="e">
        <f aca="false">IF(AND(($X$12-4)&lt;=$N74,($X$13)&gt;=($N74-4)),L74," ")</f>
        <v>#VALUE!</v>
      </c>
      <c r="R74" s="363" t="e">
        <f aca="false">IF(AND(($X$12-4)&lt;=$N74,($X$13)&gt;=($N74-4)),M74," ")</f>
        <v>#VALUE!</v>
      </c>
      <c r="S74" s="363" t="e">
        <f aca="false">IF(AND(($X$15-4)&lt;=$N74,($X$16)&gt;=($N74-4)),J74," ")</f>
        <v>#VALUE!</v>
      </c>
      <c r="T74" s="363" t="e">
        <f aca="false">IF(AND(($X$15-4)&lt;=$N74,($X$16)&gt;=($N74-4)),K74," ")</f>
        <v>#VALUE!</v>
      </c>
      <c r="U74" s="363" t="e">
        <f aca="false">IF(AND(($X$15-4)&lt;=$N74,($X$16)&gt;=($N74-4)),L74," ")</f>
        <v>#VALUE!</v>
      </c>
      <c r="V74" s="363" t="e">
        <f aca="false">IF(AND(($X$15-4)&lt;=$N74,($X$16)&gt;=($N74-4)),M74," ")</f>
        <v>#VALUE!</v>
      </c>
      <c r="AI74" s="359" t="n">
        <f aca="false">ROUND(B74/10000,0)</f>
        <v>2006</v>
      </c>
      <c r="AJ74" s="359" t="n">
        <f aca="false">ROUND((B74-(AI74*10000))/100,0)</f>
        <v>1</v>
      </c>
      <c r="AK74" s="359" t="n">
        <f aca="false">B74-AI74*10000-AJ74*100</f>
        <v>31</v>
      </c>
      <c r="AL74" s="362" t="n">
        <f aca="false">DATE(AI74,AJ74,AK74)</f>
        <v>38748</v>
      </c>
    </row>
    <row r="75" customFormat="false" ht="15" hidden="false" customHeight="false" outlineLevel="0" collapsed="false">
      <c r="A75" s="361" t="n">
        <v>25320</v>
      </c>
      <c r="B75" s="361" t="n">
        <v>20060228</v>
      </c>
      <c r="C75" s="361" t="n">
        <v>13442910</v>
      </c>
      <c r="D75" s="361" t="s">
        <v>325</v>
      </c>
      <c r="E75" s="361" t="s">
        <v>4187</v>
      </c>
      <c r="F75" s="361" t="n">
        <v>20384</v>
      </c>
      <c r="G75" s="361" t="n">
        <v>13442910</v>
      </c>
      <c r="H75" s="361"/>
      <c r="I75" s="361" t="n">
        <v>31.13</v>
      </c>
      <c r="J75" s="361" t="n">
        <v>0.040094</v>
      </c>
      <c r="K75" s="361" t="n">
        <v>-0.001639</v>
      </c>
      <c r="L75" s="361" t="n">
        <v>0.004836</v>
      </c>
      <c r="M75" s="361" t="n">
        <v>0.000453</v>
      </c>
      <c r="N75" s="362" t="n">
        <f aca="false">AL75</f>
        <v>38776</v>
      </c>
      <c r="O75" s="363" t="e">
        <f aca="false">IF(AND(($X$12-4)&lt;=$N75,($X$13)&gt;=($N75-4)),J75," ")</f>
        <v>#VALUE!</v>
      </c>
      <c r="P75" s="363" t="e">
        <f aca="false">IF(AND(($X$12-4)&lt;=$N75,($X$13)&gt;=($N75-4)),K75," ")</f>
        <v>#VALUE!</v>
      </c>
      <c r="Q75" s="363" t="e">
        <f aca="false">IF(AND(($X$12-4)&lt;=$N75,($X$13)&gt;=($N75-4)),L75," ")</f>
        <v>#VALUE!</v>
      </c>
      <c r="R75" s="363" t="e">
        <f aca="false">IF(AND(($X$12-4)&lt;=$N75,($X$13)&gt;=($N75-4)),M75," ")</f>
        <v>#VALUE!</v>
      </c>
      <c r="S75" s="363" t="e">
        <f aca="false">IF(AND(($X$15-4)&lt;=$N75,($X$16)&gt;=($N75-4)),J75," ")</f>
        <v>#VALUE!</v>
      </c>
      <c r="T75" s="363" t="e">
        <f aca="false">IF(AND(($X$15-4)&lt;=$N75,($X$16)&gt;=($N75-4)),K75," ")</f>
        <v>#VALUE!</v>
      </c>
      <c r="U75" s="363" t="e">
        <f aca="false">IF(AND(($X$15-4)&lt;=$N75,($X$16)&gt;=($N75-4)),L75," ")</f>
        <v>#VALUE!</v>
      </c>
      <c r="V75" s="363" t="e">
        <f aca="false">IF(AND(($X$15-4)&lt;=$N75,($X$16)&gt;=($N75-4)),M75," ")</f>
        <v>#VALUE!</v>
      </c>
      <c r="AI75" s="359" t="n">
        <f aca="false">ROUND(B75/10000,0)</f>
        <v>2006</v>
      </c>
      <c r="AJ75" s="359" t="n">
        <f aca="false">ROUND((B75-(AI75*10000))/100,0)</f>
        <v>2</v>
      </c>
      <c r="AK75" s="359" t="n">
        <f aca="false">B75-AI75*10000-AJ75*100</f>
        <v>28</v>
      </c>
      <c r="AL75" s="362" t="n">
        <f aca="false">DATE(AI75,AJ75,AK75)</f>
        <v>38776</v>
      </c>
    </row>
    <row r="76" customFormat="false" ht="15" hidden="false" customHeight="false" outlineLevel="0" collapsed="false">
      <c r="A76" s="361" t="n">
        <v>25320</v>
      </c>
      <c r="B76" s="361" t="n">
        <v>20060331</v>
      </c>
      <c r="C76" s="361" t="n">
        <v>13442910</v>
      </c>
      <c r="D76" s="361" t="s">
        <v>325</v>
      </c>
      <c r="E76" s="361" t="s">
        <v>4187</v>
      </c>
      <c r="F76" s="361" t="n">
        <v>20384</v>
      </c>
      <c r="G76" s="361" t="n">
        <v>13442910</v>
      </c>
      <c r="H76" s="361"/>
      <c r="I76" s="361" t="n">
        <v>32.4</v>
      </c>
      <c r="J76" s="361" t="n">
        <v>0.040797</v>
      </c>
      <c r="K76" s="361" t="n">
        <v>0.019042</v>
      </c>
      <c r="L76" s="361" t="n">
        <v>0.036978</v>
      </c>
      <c r="M76" s="361" t="n">
        <v>0.011065</v>
      </c>
      <c r="N76" s="362" t="n">
        <f aca="false">AL76</f>
        <v>38807</v>
      </c>
      <c r="O76" s="363" t="e">
        <f aca="false">IF(AND(($X$12-4)&lt;=$N76,($X$13)&gt;=($N76-4)),J76," ")</f>
        <v>#VALUE!</v>
      </c>
      <c r="P76" s="363" t="e">
        <f aca="false">IF(AND(($X$12-4)&lt;=$N76,($X$13)&gt;=($N76-4)),K76," ")</f>
        <v>#VALUE!</v>
      </c>
      <c r="Q76" s="363" t="e">
        <f aca="false">IF(AND(($X$12-4)&lt;=$N76,($X$13)&gt;=($N76-4)),L76," ")</f>
        <v>#VALUE!</v>
      </c>
      <c r="R76" s="363" t="e">
        <f aca="false">IF(AND(($X$12-4)&lt;=$N76,($X$13)&gt;=($N76-4)),M76," ")</f>
        <v>#VALUE!</v>
      </c>
      <c r="S76" s="363" t="e">
        <f aca="false">IF(AND(($X$15-4)&lt;=$N76,($X$16)&gt;=($N76-4)),J76," ")</f>
        <v>#VALUE!</v>
      </c>
      <c r="T76" s="363" t="e">
        <f aca="false">IF(AND(($X$15-4)&lt;=$N76,($X$16)&gt;=($N76-4)),K76," ")</f>
        <v>#VALUE!</v>
      </c>
      <c r="U76" s="363" t="e">
        <f aca="false">IF(AND(($X$15-4)&lt;=$N76,($X$16)&gt;=($N76-4)),L76," ")</f>
        <v>#VALUE!</v>
      </c>
      <c r="V76" s="363" t="e">
        <f aca="false">IF(AND(($X$15-4)&lt;=$N76,($X$16)&gt;=($N76-4)),M76," ")</f>
        <v>#VALUE!</v>
      </c>
      <c r="AI76" s="359" t="n">
        <f aca="false">ROUND(B76/10000,0)</f>
        <v>2006</v>
      </c>
      <c r="AJ76" s="359" t="n">
        <f aca="false">ROUND((B76-(AI76*10000))/100,0)</f>
        <v>3</v>
      </c>
      <c r="AK76" s="359" t="n">
        <f aca="false">B76-AI76*10000-AJ76*100</f>
        <v>31</v>
      </c>
      <c r="AL76" s="362" t="n">
        <f aca="false">DATE(AI76,AJ76,AK76)</f>
        <v>38807</v>
      </c>
    </row>
    <row r="77" customFormat="false" ht="15" hidden="false" customHeight="false" outlineLevel="0" collapsed="false">
      <c r="A77" s="361" t="n">
        <v>25320</v>
      </c>
      <c r="B77" s="361" t="n">
        <v>20060428</v>
      </c>
      <c r="C77" s="361" t="n">
        <v>13442910</v>
      </c>
      <c r="D77" s="361" t="s">
        <v>325</v>
      </c>
      <c r="E77" s="361" t="s">
        <v>4187</v>
      </c>
      <c r="F77" s="361" t="n">
        <v>20384</v>
      </c>
      <c r="G77" s="361" t="n">
        <v>13442910</v>
      </c>
      <c r="H77" s="361" t="n">
        <v>0.18</v>
      </c>
      <c r="I77" s="361" t="n">
        <v>32.14</v>
      </c>
      <c r="J77" s="361" t="n">
        <v>-0.002469</v>
      </c>
      <c r="K77" s="361" t="n">
        <v>0.012963</v>
      </c>
      <c r="L77" s="361" t="n">
        <v>0.009791</v>
      </c>
      <c r="M77" s="361" t="n">
        <v>0.012187</v>
      </c>
      <c r="N77" s="362" t="n">
        <f aca="false">AL77</f>
        <v>38835</v>
      </c>
      <c r="O77" s="363" t="e">
        <f aca="false">IF(AND(($X$12-4)&lt;=$N77,($X$13)&gt;=($N77-4)),J77," ")</f>
        <v>#VALUE!</v>
      </c>
      <c r="P77" s="363" t="e">
        <f aca="false">IF(AND(($X$12-4)&lt;=$N77,($X$13)&gt;=($N77-4)),K77," ")</f>
        <v>#VALUE!</v>
      </c>
      <c r="Q77" s="363" t="e">
        <f aca="false">IF(AND(($X$12-4)&lt;=$N77,($X$13)&gt;=($N77-4)),L77," ")</f>
        <v>#VALUE!</v>
      </c>
      <c r="R77" s="363" t="e">
        <f aca="false">IF(AND(($X$12-4)&lt;=$N77,($X$13)&gt;=($N77-4)),M77," ")</f>
        <v>#VALUE!</v>
      </c>
      <c r="S77" s="363" t="e">
        <f aca="false">IF(AND(($X$15-4)&lt;=$N77,($X$16)&gt;=($N77-4)),J77," ")</f>
        <v>#VALUE!</v>
      </c>
      <c r="T77" s="363" t="e">
        <f aca="false">IF(AND(($X$15-4)&lt;=$N77,($X$16)&gt;=($N77-4)),K77," ")</f>
        <v>#VALUE!</v>
      </c>
      <c r="U77" s="363" t="e">
        <f aca="false">IF(AND(($X$15-4)&lt;=$N77,($X$16)&gt;=($N77-4)),L77," ")</f>
        <v>#VALUE!</v>
      </c>
      <c r="V77" s="363" t="e">
        <f aca="false">IF(AND(($X$15-4)&lt;=$N77,($X$16)&gt;=($N77-4)),M77," ")</f>
        <v>#VALUE!</v>
      </c>
      <c r="AI77" s="359" t="n">
        <f aca="false">ROUND(B77/10000,0)</f>
        <v>2006</v>
      </c>
      <c r="AJ77" s="359" t="n">
        <f aca="false">ROUND((B77-(AI77*10000))/100,0)</f>
        <v>4</v>
      </c>
      <c r="AK77" s="359" t="n">
        <f aca="false">B77-AI77*10000-AJ77*100</f>
        <v>28</v>
      </c>
      <c r="AL77" s="362" t="n">
        <f aca="false">DATE(AI77,AJ77,AK77)</f>
        <v>38835</v>
      </c>
    </row>
    <row r="78" customFormat="false" ht="15" hidden="false" customHeight="false" outlineLevel="0" collapsed="false">
      <c r="A78" s="361" t="n">
        <v>25320</v>
      </c>
      <c r="B78" s="361" t="n">
        <v>20060531</v>
      </c>
      <c r="C78" s="361" t="n">
        <v>13442910</v>
      </c>
      <c r="D78" s="361" t="s">
        <v>325</v>
      </c>
      <c r="E78" s="361" t="s">
        <v>4187</v>
      </c>
      <c r="F78" s="361" t="n">
        <v>20384</v>
      </c>
      <c r="G78" s="361" t="n">
        <v>13442910</v>
      </c>
      <c r="H78" s="361"/>
      <c r="I78" s="361" t="n">
        <v>35.19</v>
      </c>
      <c r="J78" s="361" t="n">
        <v>0.094897</v>
      </c>
      <c r="K78" s="361" t="n">
        <v>-0.031041</v>
      </c>
      <c r="L78" s="361" t="n">
        <v>-0.044331</v>
      </c>
      <c r="M78" s="361" t="n">
        <v>-0.030917</v>
      </c>
      <c r="N78" s="362" t="n">
        <f aca="false">AL78</f>
        <v>38868</v>
      </c>
      <c r="O78" s="363" t="e">
        <f aca="false">IF(AND(($X$12-4)&lt;=$N78,($X$13)&gt;=($N78-4)),J78," ")</f>
        <v>#VALUE!</v>
      </c>
      <c r="P78" s="363" t="e">
        <f aca="false">IF(AND(($X$12-4)&lt;=$N78,($X$13)&gt;=($N78-4)),K78," ")</f>
        <v>#VALUE!</v>
      </c>
      <c r="Q78" s="363" t="e">
        <f aca="false">IF(AND(($X$12-4)&lt;=$N78,($X$13)&gt;=($N78-4)),L78," ")</f>
        <v>#VALUE!</v>
      </c>
      <c r="R78" s="363" t="e">
        <f aca="false">IF(AND(($X$12-4)&lt;=$N78,($X$13)&gt;=($N78-4)),M78," ")</f>
        <v>#VALUE!</v>
      </c>
      <c r="S78" s="363" t="e">
        <f aca="false">IF(AND(($X$15-4)&lt;=$N78,($X$16)&gt;=($N78-4)),J78," ")</f>
        <v>#VALUE!</v>
      </c>
      <c r="T78" s="363" t="e">
        <f aca="false">IF(AND(($X$15-4)&lt;=$N78,($X$16)&gt;=($N78-4)),K78," ")</f>
        <v>#VALUE!</v>
      </c>
      <c r="U78" s="363" t="e">
        <f aca="false">IF(AND(($X$15-4)&lt;=$N78,($X$16)&gt;=($N78-4)),L78," ")</f>
        <v>#VALUE!</v>
      </c>
      <c r="V78" s="363" t="e">
        <f aca="false">IF(AND(($X$15-4)&lt;=$N78,($X$16)&gt;=($N78-4)),M78," ")</f>
        <v>#VALUE!</v>
      </c>
      <c r="AI78" s="359" t="n">
        <f aca="false">ROUND(B78/10000,0)</f>
        <v>2006</v>
      </c>
      <c r="AJ78" s="359" t="n">
        <f aca="false">ROUND((B78-(AI78*10000))/100,0)</f>
        <v>5</v>
      </c>
      <c r="AK78" s="359" t="n">
        <f aca="false">B78-AI78*10000-AJ78*100</f>
        <v>31</v>
      </c>
      <c r="AL78" s="362" t="n">
        <f aca="false">DATE(AI78,AJ78,AK78)</f>
        <v>38868</v>
      </c>
    </row>
    <row r="79" customFormat="false" ht="15" hidden="false" customHeight="false" outlineLevel="0" collapsed="false">
      <c r="A79" s="361" t="n">
        <v>25320</v>
      </c>
      <c r="B79" s="361" t="n">
        <v>20060630</v>
      </c>
      <c r="C79" s="361" t="n">
        <v>13442910</v>
      </c>
      <c r="D79" s="361" t="s">
        <v>325</v>
      </c>
      <c r="E79" s="361" t="s">
        <v>4187</v>
      </c>
      <c r="F79" s="361" t="n">
        <v>20384</v>
      </c>
      <c r="G79" s="361" t="n">
        <v>13442910</v>
      </c>
      <c r="H79" s="361"/>
      <c r="I79" s="361" t="n">
        <v>37.11</v>
      </c>
      <c r="J79" s="361" t="n">
        <v>0.054561</v>
      </c>
      <c r="K79" s="361" t="n">
        <v>-0.000388</v>
      </c>
      <c r="L79" s="361" t="n">
        <v>-0.008479</v>
      </c>
      <c r="M79" s="361" t="n">
        <v>8.7E-005</v>
      </c>
      <c r="N79" s="362" t="n">
        <f aca="false">AL79</f>
        <v>38898</v>
      </c>
      <c r="O79" s="363" t="e">
        <f aca="false">IF(AND(($X$12-4)&lt;=$N79,($X$13)&gt;=($N79-4)),J79," ")</f>
        <v>#VALUE!</v>
      </c>
      <c r="P79" s="363" t="e">
        <f aca="false">IF(AND(($X$12-4)&lt;=$N79,($X$13)&gt;=($N79-4)),K79," ")</f>
        <v>#VALUE!</v>
      </c>
      <c r="Q79" s="363" t="e">
        <f aca="false">IF(AND(($X$12-4)&lt;=$N79,($X$13)&gt;=($N79-4)),L79," ")</f>
        <v>#VALUE!</v>
      </c>
      <c r="R79" s="363" t="e">
        <f aca="false">IF(AND(($X$12-4)&lt;=$N79,($X$13)&gt;=($N79-4)),M79," ")</f>
        <v>#VALUE!</v>
      </c>
      <c r="S79" s="363" t="e">
        <f aca="false">IF(AND(($X$15-4)&lt;=$N79,($X$16)&gt;=($N79-4)),J79," ")</f>
        <v>#VALUE!</v>
      </c>
      <c r="T79" s="363" t="e">
        <f aca="false">IF(AND(($X$15-4)&lt;=$N79,($X$16)&gt;=($N79-4)),K79," ")</f>
        <v>#VALUE!</v>
      </c>
      <c r="U79" s="363" t="e">
        <f aca="false">IF(AND(($X$15-4)&lt;=$N79,($X$16)&gt;=($N79-4)),L79," ")</f>
        <v>#VALUE!</v>
      </c>
      <c r="V79" s="363" t="e">
        <f aca="false">IF(AND(($X$15-4)&lt;=$N79,($X$16)&gt;=($N79-4)),M79," ")</f>
        <v>#VALUE!</v>
      </c>
      <c r="AI79" s="359" t="n">
        <f aca="false">ROUND(B79/10000,0)</f>
        <v>2006</v>
      </c>
      <c r="AJ79" s="359" t="n">
        <f aca="false">ROUND((B79-(AI79*10000))/100,0)</f>
        <v>6</v>
      </c>
      <c r="AK79" s="359" t="n">
        <f aca="false">B79-AI79*10000-AJ79*100</f>
        <v>30</v>
      </c>
      <c r="AL79" s="362" t="n">
        <f aca="false">DATE(AI79,AJ79,AK79)</f>
        <v>38898</v>
      </c>
    </row>
    <row r="80" customFormat="false" ht="15" hidden="false" customHeight="false" outlineLevel="0" collapsed="false">
      <c r="A80" s="361" t="n">
        <v>25320</v>
      </c>
      <c r="B80" s="361" t="n">
        <v>20060731</v>
      </c>
      <c r="C80" s="361" t="n">
        <v>13442910</v>
      </c>
      <c r="D80" s="361" t="s">
        <v>325</v>
      </c>
      <c r="E80" s="361" t="s">
        <v>4187</v>
      </c>
      <c r="F80" s="361" t="n">
        <v>20384</v>
      </c>
      <c r="G80" s="361" t="n">
        <v>13442910</v>
      </c>
      <c r="H80" s="361" t="n">
        <v>0.18</v>
      </c>
      <c r="I80" s="361" t="n">
        <v>36.68</v>
      </c>
      <c r="J80" s="361" t="n">
        <v>-0.006737</v>
      </c>
      <c r="K80" s="361" t="n">
        <v>-0.001874</v>
      </c>
      <c r="L80" s="361" t="n">
        <v>-0.022698</v>
      </c>
      <c r="M80" s="361" t="n">
        <v>0.005086</v>
      </c>
      <c r="N80" s="362" t="n">
        <f aca="false">AL80</f>
        <v>38929</v>
      </c>
      <c r="O80" s="363" t="e">
        <f aca="false">IF(AND(($X$12-4)&lt;=$N80,($X$13)&gt;=($N80-4)),J80," ")</f>
        <v>#VALUE!</v>
      </c>
      <c r="P80" s="363" t="e">
        <f aca="false">IF(AND(($X$12-4)&lt;=$N80,($X$13)&gt;=($N80-4)),K80," ")</f>
        <v>#VALUE!</v>
      </c>
      <c r="Q80" s="363" t="e">
        <f aca="false">IF(AND(($X$12-4)&lt;=$N80,($X$13)&gt;=($N80-4)),L80," ")</f>
        <v>#VALUE!</v>
      </c>
      <c r="R80" s="363" t="e">
        <f aca="false">IF(AND(($X$12-4)&lt;=$N80,($X$13)&gt;=($N80-4)),M80," ")</f>
        <v>#VALUE!</v>
      </c>
      <c r="S80" s="363" t="e">
        <f aca="false">IF(AND(($X$15-4)&lt;=$N80,($X$16)&gt;=($N80-4)),J80," ")</f>
        <v>#VALUE!</v>
      </c>
      <c r="T80" s="363" t="e">
        <f aca="false">IF(AND(($X$15-4)&lt;=$N80,($X$16)&gt;=($N80-4)),K80," ")</f>
        <v>#VALUE!</v>
      </c>
      <c r="U80" s="363" t="e">
        <f aca="false">IF(AND(($X$15-4)&lt;=$N80,($X$16)&gt;=($N80-4)),L80," ")</f>
        <v>#VALUE!</v>
      </c>
      <c r="V80" s="363" t="e">
        <f aca="false">IF(AND(($X$15-4)&lt;=$N80,($X$16)&gt;=($N80-4)),M80," ")</f>
        <v>#VALUE!</v>
      </c>
      <c r="AI80" s="359" t="n">
        <f aca="false">ROUND(B80/10000,0)</f>
        <v>2006</v>
      </c>
      <c r="AJ80" s="359" t="n">
        <f aca="false">ROUND((B80-(AI80*10000))/100,0)</f>
        <v>7</v>
      </c>
      <c r="AK80" s="359" t="n">
        <f aca="false">B80-AI80*10000-AJ80*100</f>
        <v>31</v>
      </c>
      <c r="AL80" s="362" t="n">
        <f aca="false">DATE(AI80,AJ80,AK80)</f>
        <v>38929</v>
      </c>
    </row>
    <row r="81" customFormat="false" ht="15" hidden="false" customHeight="false" outlineLevel="0" collapsed="false">
      <c r="A81" s="361" t="n">
        <v>25320</v>
      </c>
      <c r="B81" s="361" t="n">
        <v>20060831</v>
      </c>
      <c r="C81" s="361" t="n">
        <v>13442910</v>
      </c>
      <c r="D81" s="361" t="s">
        <v>325</v>
      </c>
      <c r="E81" s="361" t="s">
        <v>4187</v>
      </c>
      <c r="F81" s="361" t="n">
        <v>20384</v>
      </c>
      <c r="G81" s="361" t="n">
        <v>13442910</v>
      </c>
      <c r="H81" s="361"/>
      <c r="I81" s="361" t="n">
        <v>37.57</v>
      </c>
      <c r="J81" s="361" t="n">
        <v>0.024264</v>
      </c>
      <c r="K81" s="361" t="n">
        <v>0.025048</v>
      </c>
      <c r="L81" s="361" t="n">
        <v>0.025011</v>
      </c>
      <c r="M81" s="361" t="n">
        <v>0.021274</v>
      </c>
      <c r="N81" s="362" t="n">
        <f aca="false">AL81</f>
        <v>38960</v>
      </c>
      <c r="O81" s="363" t="e">
        <f aca="false">IF(AND(($X$12-4)&lt;=$N81,($X$13)&gt;=($N81-4)),J81," ")</f>
        <v>#VALUE!</v>
      </c>
      <c r="P81" s="363" t="e">
        <f aca="false">IF(AND(($X$12-4)&lt;=$N81,($X$13)&gt;=($N81-4)),K81," ")</f>
        <v>#VALUE!</v>
      </c>
      <c r="Q81" s="363" t="e">
        <f aca="false">IF(AND(($X$12-4)&lt;=$N81,($X$13)&gt;=($N81-4)),L81," ")</f>
        <v>#VALUE!</v>
      </c>
      <c r="R81" s="363" t="e">
        <f aca="false">IF(AND(($X$12-4)&lt;=$N81,($X$13)&gt;=($N81-4)),M81," ")</f>
        <v>#VALUE!</v>
      </c>
      <c r="S81" s="363" t="e">
        <f aca="false">IF(AND(($X$15-4)&lt;=$N81,($X$16)&gt;=($N81-4)),J81," ")</f>
        <v>#VALUE!</v>
      </c>
      <c r="T81" s="363" t="e">
        <f aca="false">IF(AND(($X$15-4)&lt;=$N81,($X$16)&gt;=($N81-4)),K81," ")</f>
        <v>#VALUE!</v>
      </c>
      <c r="U81" s="363" t="e">
        <f aca="false">IF(AND(($X$15-4)&lt;=$N81,($X$16)&gt;=($N81-4)),L81," ")</f>
        <v>#VALUE!</v>
      </c>
      <c r="V81" s="363" t="e">
        <f aca="false">IF(AND(($X$15-4)&lt;=$N81,($X$16)&gt;=($N81-4)),M81," ")</f>
        <v>#VALUE!</v>
      </c>
      <c r="AI81" s="359" t="n">
        <f aca="false">ROUND(B81/10000,0)</f>
        <v>2006</v>
      </c>
      <c r="AJ81" s="359" t="n">
        <f aca="false">ROUND((B81-(AI81*10000))/100,0)</f>
        <v>8</v>
      </c>
      <c r="AK81" s="359" t="n">
        <f aca="false">B81-AI81*10000-AJ81*100</f>
        <v>31</v>
      </c>
      <c r="AL81" s="362" t="n">
        <f aca="false">DATE(AI81,AJ81,AK81)</f>
        <v>38960</v>
      </c>
    </row>
    <row r="82" customFormat="false" ht="15" hidden="false" customHeight="false" outlineLevel="0" collapsed="false">
      <c r="A82" s="361" t="n">
        <v>25320</v>
      </c>
      <c r="B82" s="361" t="n">
        <v>20060929</v>
      </c>
      <c r="C82" s="361" t="n">
        <v>13442910</v>
      </c>
      <c r="D82" s="361" t="s">
        <v>325</v>
      </c>
      <c r="E82" s="361" t="s">
        <v>4187</v>
      </c>
      <c r="F82" s="361" t="n">
        <v>20384</v>
      </c>
      <c r="G82" s="361" t="n">
        <v>13442910</v>
      </c>
      <c r="H82" s="361"/>
      <c r="I82" s="361" t="n">
        <v>36.5</v>
      </c>
      <c r="J82" s="361" t="n">
        <v>-0.02848</v>
      </c>
      <c r="K82" s="361" t="n">
        <v>0.019424</v>
      </c>
      <c r="L82" s="361" t="n">
        <v>0.009006</v>
      </c>
      <c r="M82" s="361" t="n">
        <v>0.024566</v>
      </c>
      <c r="N82" s="362" t="n">
        <f aca="false">AL82</f>
        <v>38989</v>
      </c>
      <c r="O82" s="363" t="e">
        <f aca="false">IF(AND(($X$12-4)&lt;=$N82,($X$13)&gt;=($N82-4)),J82," ")</f>
        <v>#VALUE!</v>
      </c>
      <c r="P82" s="363" t="e">
        <f aca="false">IF(AND(($X$12-4)&lt;=$N82,($X$13)&gt;=($N82-4)),K82," ")</f>
        <v>#VALUE!</v>
      </c>
      <c r="Q82" s="363" t="e">
        <f aca="false">IF(AND(($X$12-4)&lt;=$N82,($X$13)&gt;=($N82-4)),L82," ")</f>
        <v>#VALUE!</v>
      </c>
      <c r="R82" s="363" t="e">
        <f aca="false">IF(AND(($X$12-4)&lt;=$N82,($X$13)&gt;=($N82-4)),M82," ")</f>
        <v>#VALUE!</v>
      </c>
      <c r="S82" s="363" t="e">
        <f aca="false">IF(AND(($X$15-4)&lt;=$N82,($X$16)&gt;=($N82-4)),J82," ")</f>
        <v>#VALUE!</v>
      </c>
      <c r="T82" s="363" t="e">
        <f aca="false">IF(AND(($X$15-4)&lt;=$N82,($X$16)&gt;=($N82-4)),K82," ")</f>
        <v>#VALUE!</v>
      </c>
      <c r="U82" s="363" t="e">
        <f aca="false">IF(AND(($X$15-4)&lt;=$N82,($X$16)&gt;=($N82-4)),L82," ")</f>
        <v>#VALUE!</v>
      </c>
      <c r="V82" s="363" t="e">
        <f aca="false">IF(AND(($X$15-4)&lt;=$N82,($X$16)&gt;=($N82-4)),M82," ")</f>
        <v>#VALUE!</v>
      </c>
      <c r="AI82" s="359" t="n">
        <f aca="false">ROUND(B82/10000,0)</f>
        <v>2006</v>
      </c>
      <c r="AJ82" s="359" t="n">
        <f aca="false">ROUND((B82-(AI82*10000))/100,0)</f>
        <v>9</v>
      </c>
      <c r="AK82" s="359" t="n">
        <f aca="false">B82-AI82*10000-AJ82*100</f>
        <v>29</v>
      </c>
      <c r="AL82" s="362" t="n">
        <f aca="false">DATE(AI82,AJ82,AK82)</f>
        <v>38989</v>
      </c>
    </row>
    <row r="83" customFormat="false" ht="15" hidden="false" customHeight="false" outlineLevel="0" collapsed="false">
      <c r="A83" s="361" t="n">
        <v>25320</v>
      </c>
      <c r="B83" s="361" t="n">
        <v>20061031</v>
      </c>
      <c r="C83" s="361" t="n">
        <v>13442910</v>
      </c>
      <c r="D83" s="361" t="s">
        <v>325</v>
      </c>
      <c r="E83" s="361" t="s">
        <v>4187</v>
      </c>
      <c r="F83" s="361" t="n">
        <v>20384</v>
      </c>
      <c r="G83" s="361" t="n">
        <v>13442910</v>
      </c>
      <c r="H83" s="361" t="n">
        <v>0.2</v>
      </c>
      <c r="I83" s="361" t="n">
        <v>37.38</v>
      </c>
      <c r="J83" s="361" t="n">
        <v>0.029589</v>
      </c>
      <c r="K83" s="361" t="n">
        <v>0.037133</v>
      </c>
      <c r="L83" s="361" t="n">
        <v>0.046211</v>
      </c>
      <c r="M83" s="361" t="n">
        <v>0.031508</v>
      </c>
      <c r="N83" s="362" t="n">
        <f aca="false">AL83</f>
        <v>39021</v>
      </c>
      <c r="O83" s="363" t="e">
        <f aca="false">IF(AND(($X$12-4)&lt;=$N83,($X$13)&gt;=($N83-4)),J83," ")</f>
        <v>#VALUE!</v>
      </c>
      <c r="P83" s="363" t="e">
        <f aca="false">IF(AND(($X$12-4)&lt;=$N83,($X$13)&gt;=($N83-4)),K83," ")</f>
        <v>#VALUE!</v>
      </c>
      <c r="Q83" s="363" t="e">
        <f aca="false">IF(AND(($X$12-4)&lt;=$N83,($X$13)&gt;=($N83-4)),L83," ")</f>
        <v>#VALUE!</v>
      </c>
      <c r="R83" s="363" t="e">
        <f aca="false">IF(AND(($X$12-4)&lt;=$N83,($X$13)&gt;=($N83-4)),M83," ")</f>
        <v>#VALUE!</v>
      </c>
      <c r="S83" s="363" t="e">
        <f aca="false">IF(AND(($X$15-4)&lt;=$N83,($X$16)&gt;=($N83-4)),J83," ")</f>
        <v>#VALUE!</v>
      </c>
      <c r="T83" s="363" t="e">
        <f aca="false">IF(AND(($X$15-4)&lt;=$N83,($X$16)&gt;=($N83-4)),K83," ")</f>
        <v>#VALUE!</v>
      </c>
      <c r="U83" s="363" t="e">
        <f aca="false">IF(AND(($X$15-4)&lt;=$N83,($X$16)&gt;=($N83-4)),L83," ")</f>
        <v>#VALUE!</v>
      </c>
      <c r="V83" s="363" t="e">
        <f aca="false">IF(AND(($X$15-4)&lt;=$N83,($X$16)&gt;=($N83-4)),M83," ")</f>
        <v>#VALUE!</v>
      </c>
      <c r="AI83" s="359" t="n">
        <f aca="false">ROUND(B83/10000,0)</f>
        <v>2006</v>
      </c>
      <c r="AJ83" s="359" t="n">
        <f aca="false">ROUND((B83-(AI83*10000))/100,0)</f>
        <v>10</v>
      </c>
      <c r="AK83" s="359" t="n">
        <f aca="false">B83-AI83*10000-AJ83*100</f>
        <v>31</v>
      </c>
      <c r="AL83" s="362" t="n">
        <f aca="false">DATE(AI83,AJ83,AK83)</f>
        <v>39021</v>
      </c>
    </row>
    <row r="84" customFormat="false" ht="15" hidden="false" customHeight="false" outlineLevel="0" collapsed="false">
      <c r="A84" s="361" t="n">
        <v>25320</v>
      </c>
      <c r="B84" s="361" t="n">
        <v>20061130</v>
      </c>
      <c r="C84" s="361" t="n">
        <v>13442910</v>
      </c>
      <c r="D84" s="361" t="s">
        <v>325</v>
      </c>
      <c r="E84" s="361" t="s">
        <v>4187</v>
      </c>
      <c r="F84" s="361" t="n">
        <v>20384</v>
      </c>
      <c r="G84" s="361" t="n">
        <v>13442910</v>
      </c>
      <c r="H84" s="361"/>
      <c r="I84" s="361" t="n">
        <v>38.07</v>
      </c>
      <c r="J84" s="361" t="n">
        <v>0.018459</v>
      </c>
      <c r="K84" s="361" t="n">
        <v>0.023702</v>
      </c>
      <c r="L84" s="361" t="n">
        <v>0.031168</v>
      </c>
      <c r="M84" s="361" t="n">
        <v>0.016467</v>
      </c>
      <c r="N84" s="362" t="n">
        <f aca="false">AL84</f>
        <v>39051</v>
      </c>
      <c r="O84" s="363" t="e">
        <f aca="false">IF(AND(($X$12-4)&lt;=$N84,($X$13)&gt;=($N84-4)),J84," ")</f>
        <v>#VALUE!</v>
      </c>
      <c r="P84" s="363" t="e">
        <f aca="false">IF(AND(($X$12-4)&lt;=$N84,($X$13)&gt;=($N84-4)),K84," ")</f>
        <v>#VALUE!</v>
      </c>
      <c r="Q84" s="363" t="e">
        <f aca="false">IF(AND(($X$12-4)&lt;=$N84,($X$13)&gt;=($N84-4)),L84," ")</f>
        <v>#VALUE!</v>
      </c>
      <c r="R84" s="363" t="e">
        <f aca="false">IF(AND(($X$12-4)&lt;=$N84,($X$13)&gt;=($N84-4)),M84," ")</f>
        <v>#VALUE!</v>
      </c>
      <c r="S84" s="363" t="e">
        <f aca="false">IF(AND(($X$15-4)&lt;=$N84,($X$16)&gt;=($N84-4)),J84," ")</f>
        <v>#VALUE!</v>
      </c>
      <c r="T84" s="363" t="e">
        <f aca="false">IF(AND(($X$15-4)&lt;=$N84,($X$16)&gt;=($N84-4)),K84," ")</f>
        <v>#VALUE!</v>
      </c>
      <c r="U84" s="363" t="e">
        <f aca="false">IF(AND(($X$15-4)&lt;=$N84,($X$16)&gt;=($N84-4)),L84," ")</f>
        <v>#VALUE!</v>
      </c>
      <c r="V84" s="363" t="e">
        <f aca="false">IF(AND(($X$15-4)&lt;=$N84,($X$16)&gt;=($N84-4)),M84," ")</f>
        <v>#VALUE!</v>
      </c>
      <c r="AI84" s="359" t="n">
        <f aca="false">ROUND(B84/10000,0)</f>
        <v>2006</v>
      </c>
      <c r="AJ84" s="359" t="n">
        <f aca="false">ROUND((B84-(AI84*10000))/100,0)</f>
        <v>11</v>
      </c>
      <c r="AK84" s="359" t="n">
        <f aca="false">B84-AI84*10000-AJ84*100</f>
        <v>30</v>
      </c>
      <c r="AL84" s="362" t="n">
        <f aca="false">DATE(AI84,AJ84,AK84)</f>
        <v>39051</v>
      </c>
    </row>
    <row r="85" customFormat="false" ht="15" hidden="false" customHeight="false" outlineLevel="0" collapsed="false">
      <c r="A85" s="361" t="n">
        <v>25320</v>
      </c>
      <c r="B85" s="361" t="n">
        <v>20061229</v>
      </c>
      <c r="C85" s="361" t="n">
        <v>13442910</v>
      </c>
      <c r="D85" s="361" t="s">
        <v>325</v>
      </c>
      <c r="E85" s="361" t="s">
        <v>4187</v>
      </c>
      <c r="F85" s="361" t="n">
        <v>20384</v>
      </c>
      <c r="G85" s="361" t="n">
        <v>13442910</v>
      </c>
      <c r="H85" s="361" t="n">
        <v>0.2</v>
      </c>
      <c r="I85" s="361" t="n">
        <v>38.89</v>
      </c>
      <c r="J85" s="361" t="n">
        <v>0.026793</v>
      </c>
      <c r="K85" s="361" t="n">
        <v>0.010855</v>
      </c>
      <c r="L85" s="361" t="n">
        <v>0.014799</v>
      </c>
      <c r="M85" s="361" t="n">
        <v>0.012616</v>
      </c>
      <c r="N85" s="362" t="n">
        <f aca="false">AL85</f>
        <v>39080</v>
      </c>
      <c r="O85" s="363" t="e">
        <f aca="false">IF(AND(($X$12-4)&lt;=$N85,($X$13)&gt;=($N85-4)),J85," ")</f>
        <v>#VALUE!</v>
      </c>
      <c r="P85" s="363" t="e">
        <f aca="false">IF(AND(($X$12-4)&lt;=$N85,($X$13)&gt;=($N85-4)),K85," ")</f>
        <v>#VALUE!</v>
      </c>
      <c r="Q85" s="363" t="e">
        <f aca="false">IF(AND(($X$12-4)&lt;=$N85,($X$13)&gt;=($N85-4)),L85," ")</f>
        <v>#VALUE!</v>
      </c>
      <c r="R85" s="363" t="e">
        <f aca="false">IF(AND(($X$12-4)&lt;=$N85,($X$13)&gt;=($N85-4)),M85," ")</f>
        <v>#VALUE!</v>
      </c>
      <c r="S85" s="363" t="e">
        <f aca="false">IF(AND(($X$15-4)&lt;=$N85,($X$16)&gt;=($N85-4)),J85," ")</f>
        <v>#VALUE!</v>
      </c>
      <c r="T85" s="363" t="e">
        <f aca="false">IF(AND(($X$15-4)&lt;=$N85,($X$16)&gt;=($N85-4)),K85," ")</f>
        <v>#VALUE!</v>
      </c>
      <c r="U85" s="363" t="e">
        <f aca="false">IF(AND(($X$15-4)&lt;=$N85,($X$16)&gt;=($N85-4)),L85," ")</f>
        <v>#VALUE!</v>
      </c>
      <c r="V85" s="363" t="e">
        <f aca="false">IF(AND(($X$15-4)&lt;=$N85,($X$16)&gt;=($N85-4)),M85," ")</f>
        <v>#VALUE!</v>
      </c>
      <c r="AI85" s="359" t="n">
        <f aca="false">ROUND(B85/10000,0)</f>
        <v>2006</v>
      </c>
      <c r="AJ85" s="359" t="n">
        <f aca="false">ROUND((B85-(AI85*10000))/100,0)</f>
        <v>12</v>
      </c>
      <c r="AK85" s="359" t="n">
        <f aca="false">B85-AI85*10000-AJ85*100</f>
        <v>29</v>
      </c>
      <c r="AL85" s="362" t="n">
        <f aca="false">DATE(AI85,AJ85,AK85)</f>
        <v>39080</v>
      </c>
    </row>
    <row r="86" customFormat="false" ht="15" hidden="false" customHeight="false" outlineLevel="0" collapsed="false">
      <c r="A86" s="361" t="n">
        <v>25320</v>
      </c>
      <c r="B86" s="361" t="n">
        <v>20070131</v>
      </c>
      <c r="C86" s="361" t="n">
        <v>13442910</v>
      </c>
      <c r="D86" s="361" t="s">
        <v>325</v>
      </c>
      <c r="E86" s="361" t="s">
        <v>4187</v>
      </c>
      <c r="F86" s="361" t="n">
        <v>20384</v>
      </c>
      <c r="G86" s="361" t="n">
        <v>13442910</v>
      </c>
      <c r="H86" s="361"/>
      <c r="I86" s="361" t="n">
        <v>38.48</v>
      </c>
      <c r="J86" s="361" t="n">
        <v>-0.010543</v>
      </c>
      <c r="K86" s="361" t="n">
        <v>0.019397</v>
      </c>
      <c r="L86" s="361" t="n">
        <v>0.022283</v>
      </c>
      <c r="M86" s="361" t="n">
        <v>0.014059</v>
      </c>
      <c r="N86" s="362" t="n">
        <f aca="false">AL86</f>
        <v>39113</v>
      </c>
      <c r="O86" s="363" t="e">
        <f aca="false">IF(AND(($X$12-4)&lt;=$N86,($X$13)&gt;=($N86-4)),J86," ")</f>
        <v>#VALUE!</v>
      </c>
      <c r="P86" s="363" t="e">
        <f aca="false">IF(AND(($X$12-4)&lt;=$N86,($X$13)&gt;=($N86-4)),K86," ")</f>
        <v>#VALUE!</v>
      </c>
      <c r="Q86" s="363" t="e">
        <f aca="false">IF(AND(($X$12-4)&lt;=$N86,($X$13)&gt;=($N86-4)),L86," ")</f>
        <v>#VALUE!</v>
      </c>
      <c r="R86" s="363" t="e">
        <f aca="false">IF(AND(($X$12-4)&lt;=$N86,($X$13)&gt;=($N86-4)),M86," ")</f>
        <v>#VALUE!</v>
      </c>
      <c r="S86" s="363" t="e">
        <f aca="false">IF(AND(($X$15-4)&lt;=$N86,($X$16)&gt;=($N86-4)),J86," ")</f>
        <v>#VALUE!</v>
      </c>
      <c r="T86" s="363" t="e">
        <f aca="false">IF(AND(($X$15-4)&lt;=$N86,($X$16)&gt;=($N86-4)),K86," ")</f>
        <v>#VALUE!</v>
      </c>
      <c r="U86" s="363" t="e">
        <f aca="false">IF(AND(($X$15-4)&lt;=$N86,($X$16)&gt;=($N86-4)),L86," ")</f>
        <v>#VALUE!</v>
      </c>
      <c r="V86" s="363" t="e">
        <f aca="false">IF(AND(($X$15-4)&lt;=$N86,($X$16)&gt;=($N86-4)),M86," ")</f>
        <v>#VALUE!</v>
      </c>
      <c r="AI86" s="359" t="n">
        <f aca="false">ROUND(B86/10000,0)</f>
        <v>2007</v>
      </c>
      <c r="AJ86" s="359" t="n">
        <f aca="false">ROUND((B86-(AI86*10000))/100,0)</f>
        <v>1</v>
      </c>
      <c r="AK86" s="359" t="n">
        <f aca="false">B86-AI86*10000-AJ86*100</f>
        <v>31</v>
      </c>
      <c r="AL86" s="362" t="n">
        <f aca="false">DATE(AI86,AJ86,AK86)</f>
        <v>39113</v>
      </c>
    </row>
    <row r="87" customFormat="false" ht="15" hidden="false" customHeight="false" outlineLevel="0" collapsed="false">
      <c r="A87" s="361" t="n">
        <v>25320</v>
      </c>
      <c r="B87" s="361" t="n">
        <v>20070228</v>
      </c>
      <c r="C87" s="361" t="n">
        <v>13442910</v>
      </c>
      <c r="D87" s="361" t="s">
        <v>325</v>
      </c>
      <c r="E87" s="361" t="s">
        <v>4187</v>
      </c>
      <c r="F87" s="361" t="n">
        <v>20384</v>
      </c>
      <c r="G87" s="361" t="n">
        <v>13442910</v>
      </c>
      <c r="H87" s="361"/>
      <c r="I87" s="361" t="n">
        <v>40.86</v>
      </c>
      <c r="J87" s="361" t="n">
        <v>0.06185</v>
      </c>
      <c r="K87" s="361" t="n">
        <v>-0.013988</v>
      </c>
      <c r="L87" s="361" t="n">
        <v>0.002111</v>
      </c>
      <c r="M87" s="361" t="n">
        <v>-0.021846</v>
      </c>
      <c r="N87" s="362" t="n">
        <f aca="false">AL87</f>
        <v>39141</v>
      </c>
      <c r="O87" s="363" t="e">
        <f aca="false">IF(AND(($X$12-4)&lt;=$N87,($X$13)&gt;=($N87-4)),J87," ")</f>
        <v>#VALUE!</v>
      </c>
      <c r="P87" s="363" t="e">
        <f aca="false">IF(AND(($X$12-4)&lt;=$N87,($X$13)&gt;=($N87-4)),K87," ")</f>
        <v>#VALUE!</v>
      </c>
      <c r="Q87" s="363" t="e">
        <f aca="false">IF(AND(($X$12-4)&lt;=$N87,($X$13)&gt;=($N87-4)),L87," ")</f>
        <v>#VALUE!</v>
      </c>
      <c r="R87" s="363" t="e">
        <f aca="false">IF(AND(($X$12-4)&lt;=$N87,($X$13)&gt;=($N87-4)),M87," ")</f>
        <v>#VALUE!</v>
      </c>
      <c r="S87" s="363" t="e">
        <f aca="false">IF(AND(($X$15-4)&lt;=$N87,($X$16)&gt;=($N87-4)),J87," ")</f>
        <v>#VALUE!</v>
      </c>
      <c r="T87" s="363" t="e">
        <f aca="false">IF(AND(($X$15-4)&lt;=$N87,($X$16)&gt;=($N87-4)),K87," ")</f>
        <v>#VALUE!</v>
      </c>
      <c r="U87" s="363" t="e">
        <f aca="false">IF(AND(($X$15-4)&lt;=$N87,($X$16)&gt;=($N87-4)),L87," ")</f>
        <v>#VALUE!</v>
      </c>
      <c r="V87" s="363" t="e">
        <f aca="false">IF(AND(($X$15-4)&lt;=$N87,($X$16)&gt;=($N87-4)),M87," ")</f>
        <v>#VALUE!</v>
      </c>
      <c r="AI87" s="359" t="n">
        <f aca="false">ROUND(B87/10000,0)</f>
        <v>2007</v>
      </c>
      <c r="AJ87" s="359" t="n">
        <f aca="false">ROUND((B87-(AI87*10000))/100,0)</f>
        <v>2</v>
      </c>
      <c r="AK87" s="359" t="n">
        <f aca="false">B87-AI87*10000-AJ87*100</f>
        <v>28</v>
      </c>
      <c r="AL87" s="362" t="n">
        <f aca="false">DATE(AI87,AJ87,AK87)</f>
        <v>39141</v>
      </c>
    </row>
    <row r="88" customFormat="false" ht="15" hidden="false" customHeight="false" outlineLevel="0" collapsed="false">
      <c r="A88" s="361" t="n">
        <v>25320</v>
      </c>
      <c r="B88" s="361" t="n">
        <v>20070330</v>
      </c>
      <c r="C88" s="361" t="n">
        <v>13442910</v>
      </c>
      <c r="D88" s="361" t="s">
        <v>325</v>
      </c>
      <c r="E88" s="361" t="s">
        <v>4187</v>
      </c>
      <c r="F88" s="361" t="n">
        <v>20384</v>
      </c>
      <c r="G88" s="361" t="n">
        <v>13442910</v>
      </c>
      <c r="H88" s="361"/>
      <c r="I88" s="361" t="n">
        <v>38.95</v>
      </c>
      <c r="J88" s="361" t="n">
        <v>-0.046745</v>
      </c>
      <c r="K88" s="361" t="n">
        <v>0.01295</v>
      </c>
      <c r="L88" s="361" t="n">
        <v>0.006545</v>
      </c>
      <c r="M88" s="361" t="n">
        <v>0.00998</v>
      </c>
      <c r="N88" s="362" t="n">
        <f aca="false">AL88</f>
        <v>39171</v>
      </c>
      <c r="O88" s="363" t="e">
        <f aca="false">IF(AND(($X$12-4)&lt;=$N88,($X$13)&gt;=($N88-4)),J88," ")</f>
        <v>#VALUE!</v>
      </c>
      <c r="P88" s="363" t="e">
        <f aca="false">IF(AND(($X$12-4)&lt;=$N88,($X$13)&gt;=($N88-4)),K88," ")</f>
        <v>#VALUE!</v>
      </c>
      <c r="Q88" s="363" t="e">
        <f aca="false">IF(AND(($X$12-4)&lt;=$N88,($X$13)&gt;=($N88-4)),L88," ")</f>
        <v>#VALUE!</v>
      </c>
      <c r="R88" s="363" t="e">
        <f aca="false">IF(AND(($X$12-4)&lt;=$N88,($X$13)&gt;=($N88-4)),M88," ")</f>
        <v>#VALUE!</v>
      </c>
      <c r="S88" s="363" t="e">
        <f aca="false">IF(AND(($X$15-4)&lt;=$N88,($X$16)&gt;=($N88-4)),J88," ")</f>
        <v>#VALUE!</v>
      </c>
      <c r="T88" s="363" t="e">
        <f aca="false">IF(AND(($X$15-4)&lt;=$N88,($X$16)&gt;=($N88-4)),K88," ")</f>
        <v>#VALUE!</v>
      </c>
      <c r="U88" s="363" t="e">
        <f aca="false">IF(AND(($X$15-4)&lt;=$N88,($X$16)&gt;=($N88-4)),L88," ")</f>
        <v>#VALUE!</v>
      </c>
      <c r="V88" s="363" t="e">
        <f aca="false">IF(AND(($X$15-4)&lt;=$N88,($X$16)&gt;=($N88-4)),M88," ")</f>
        <v>#VALUE!</v>
      </c>
      <c r="AI88" s="359" t="n">
        <f aca="false">ROUND(B88/10000,0)</f>
        <v>2007</v>
      </c>
      <c r="AJ88" s="359" t="n">
        <f aca="false">ROUND((B88-(AI88*10000))/100,0)</f>
        <v>3</v>
      </c>
      <c r="AK88" s="359" t="n">
        <f aca="false">B88-AI88*10000-AJ88*100</f>
        <v>30</v>
      </c>
      <c r="AL88" s="362" t="n">
        <f aca="false">DATE(AI88,AJ88,AK88)</f>
        <v>39171</v>
      </c>
    </row>
    <row r="89" customFormat="false" ht="15" hidden="false" customHeight="false" outlineLevel="0" collapsed="false">
      <c r="A89" s="361" t="n">
        <v>25320</v>
      </c>
      <c r="B89" s="361" t="n">
        <v>20070430</v>
      </c>
      <c r="C89" s="361" t="n">
        <v>13442910</v>
      </c>
      <c r="D89" s="361" t="s">
        <v>325</v>
      </c>
      <c r="E89" s="361" t="s">
        <v>4187</v>
      </c>
      <c r="F89" s="361" t="n">
        <v>20384</v>
      </c>
      <c r="G89" s="361" t="n">
        <v>13442910</v>
      </c>
      <c r="H89" s="361" t="n">
        <v>0.2</v>
      </c>
      <c r="I89" s="361" t="n">
        <v>39.1</v>
      </c>
      <c r="J89" s="361" t="n">
        <v>0.008986</v>
      </c>
      <c r="K89" s="361" t="n">
        <v>0.039815</v>
      </c>
      <c r="L89" s="361" t="n">
        <v>0.027044</v>
      </c>
      <c r="M89" s="361" t="n">
        <v>0.043291</v>
      </c>
      <c r="N89" s="362" t="n">
        <f aca="false">AL89</f>
        <v>39202</v>
      </c>
      <c r="O89" s="363" t="e">
        <f aca="false">IF(AND(($X$12-4)&lt;=$N89,($X$13)&gt;=($N89-4)),J89," ")</f>
        <v>#VALUE!</v>
      </c>
      <c r="P89" s="363" t="e">
        <f aca="false">IF(AND(($X$12-4)&lt;=$N89,($X$13)&gt;=($N89-4)),K89," ")</f>
        <v>#VALUE!</v>
      </c>
      <c r="Q89" s="363" t="e">
        <f aca="false">IF(AND(($X$12-4)&lt;=$N89,($X$13)&gt;=($N89-4)),L89," ")</f>
        <v>#VALUE!</v>
      </c>
      <c r="R89" s="363" t="e">
        <f aca="false">IF(AND(($X$12-4)&lt;=$N89,($X$13)&gt;=($N89-4)),M89," ")</f>
        <v>#VALUE!</v>
      </c>
      <c r="S89" s="363" t="e">
        <f aca="false">IF(AND(($X$15-4)&lt;=$N89,($X$16)&gt;=($N89-4)),J89," ")</f>
        <v>#VALUE!</v>
      </c>
      <c r="T89" s="363" t="e">
        <f aca="false">IF(AND(($X$15-4)&lt;=$N89,($X$16)&gt;=($N89-4)),K89," ")</f>
        <v>#VALUE!</v>
      </c>
      <c r="U89" s="363" t="e">
        <f aca="false">IF(AND(($X$15-4)&lt;=$N89,($X$16)&gt;=($N89-4)),L89," ")</f>
        <v>#VALUE!</v>
      </c>
      <c r="V89" s="363" t="e">
        <f aca="false">IF(AND(($X$15-4)&lt;=$N89,($X$16)&gt;=($N89-4)),M89," ")</f>
        <v>#VALUE!</v>
      </c>
      <c r="AI89" s="359" t="n">
        <f aca="false">ROUND(B89/10000,0)</f>
        <v>2007</v>
      </c>
      <c r="AJ89" s="359" t="n">
        <f aca="false">ROUND((B89-(AI89*10000))/100,0)</f>
        <v>4</v>
      </c>
      <c r="AK89" s="359" t="n">
        <f aca="false">B89-AI89*10000-AJ89*100</f>
        <v>30</v>
      </c>
      <c r="AL89" s="362" t="n">
        <f aca="false">DATE(AI89,AJ89,AK89)</f>
        <v>39202</v>
      </c>
    </row>
    <row r="90" customFormat="false" ht="15" hidden="false" customHeight="false" outlineLevel="0" collapsed="false">
      <c r="A90" s="361" t="n">
        <v>25320</v>
      </c>
      <c r="B90" s="361" t="n">
        <v>20070531</v>
      </c>
      <c r="C90" s="361" t="n">
        <v>13442910</v>
      </c>
      <c r="D90" s="361" t="s">
        <v>325</v>
      </c>
      <c r="E90" s="361" t="s">
        <v>4187</v>
      </c>
      <c r="F90" s="361" t="n">
        <v>20384</v>
      </c>
      <c r="G90" s="361" t="n">
        <v>13442910</v>
      </c>
      <c r="H90" s="361"/>
      <c r="I90" s="361" t="n">
        <v>39.7</v>
      </c>
      <c r="J90" s="361" t="n">
        <v>0.015345</v>
      </c>
      <c r="K90" s="361" t="n">
        <v>0.038932</v>
      </c>
      <c r="L90" s="361" t="n">
        <v>0.023123</v>
      </c>
      <c r="M90" s="361" t="n">
        <v>0.032549</v>
      </c>
      <c r="N90" s="362" t="n">
        <f aca="false">AL90</f>
        <v>39233</v>
      </c>
      <c r="O90" s="363" t="e">
        <f aca="false">IF(AND(($X$12-4)&lt;=$N90,($X$13)&gt;=($N90-4)),J90," ")</f>
        <v>#VALUE!</v>
      </c>
      <c r="P90" s="363" t="e">
        <f aca="false">IF(AND(($X$12-4)&lt;=$N90,($X$13)&gt;=($N90-4)),K90," ")</f>
        <v>#VALUE!</v>
      </c>
      <c r="Q90" s="363" t="e">
        <f aca="false">IF(AND(($X$12-4)&lt;=$N90,($X$13)&gt;=($N90-4)),L90," ")</f>
        <v>#VALUE!</v>
      </c>
      <c r="R90" s="363" t="e">
        <f aca="false">IF(AND(($X$12-4)&lt;=$N90,($X$13)&gt;=($N90-4)),M90," ")</f>
        <v>#VALUE!</v>
      </c>
      <c r="S90" s="363" t="e">
        <f aca="false">IF(AND(($X$15-4)&lt;=$N90,($X$16)&gt;=($N90-4)),J90," ")</f>
        <v>#VALUE!</v>
      </c>
      <c r="T90" s="363" t="e">
        <f aca="false">IF(AND(($X$15-4)&lt;=$N90,($X$16)&gt;=($N90-4)),K90," ")</f>
        <v>#VALUE!</v>
      </c>
      <c r="U90" s="363" t="e">
        <f aca="false">IF(AND(($X$15-4)&lt;=$N90,($X$16)&gt;=($N90-4)),L90," ")</f>
        <v>#VALUE!</v>
      </c>
      <c r="V90" s="363" t="e">
        <f aca="false">IF(AND(($X$15-4)&lt;=$N90,($X$16)&gt;=($N90-4)),M90," ")</f>
        <v>#VALUE!</v>
      </c>
      <c r="AI90" s="359" t="n">
        <f aca="false">ROUND(B90/10000,0)</f>
        <v>2007</v>
      </c>
      <c r="AJ90" s="359" t="n">
        <f aca="false">ROUND((B90-(AI90*10000))/100,0)</f>
        <v>5</v>
      </c>
      <c r="AK90" s="359" t="n">
        <f aca="false">B90-AI90*10000-AJ90*100</f>
        <v>31</v>
      </c>
      <c r="AL90" s="362" t="n">
        <f aca="false">DATE(AI90,AJ90,AK90)</f>
        <v>39233</v>
      </c>
    </row>
    <row r="91" customFormat="false" ht="15" hidden="false" customHeight="false" outlineLevel="0" collapsed="false">
      <c r="A91" s="361" t="n">
        <v>25320</v>
      </c>
      <c r="B91" s="361" t="n">
        <v>20070629</v>
      </c>
      <c r="C91" s="361" t="n">
        <v>13442910</v>
      </c>
      <c r="D91" s="361" t="s">
        <v>325</v>
      </c>
      <c r="E91" s="361" t="s">
        <v>4187</v>
      </c>
      <c r="F91" s="361" t="n">
        <v>20384</v>
      </c>
      <c r="G91" s="361" t="n">
        <v>13442910</v>
      </c>
      <c r="H91" s="361"/>
      <c r="I91" s="361" t="n">
        <v>38.81</v>
      </c>
      <c r="J91" s="361" t="n">
        <v>-0.022418</v>
      </c>
      <c r="K91" s="361" t="n">
        <v>-0.014765</v>
      </c>
      <c r="L91" s="361" t="n">
        <v>-0.007907</v>
      </c>
      <c r="M91" s="361" t="n">
        <v>-0.017816</v>
      </c>
      <c r="N91" s="362" t="n">
        <f aca="false">AL91</f>
        <v>39262</v>
      </c>
      <c r="O91" s="363" t="e">
        <f aca="false">IF(AND(($X$12-4)&lt;=$N91,($X$13)&gt;=($N91-4)),J91," ")</f>
        <v>#VALUE!</v>
      </c>
      <c r="P91" s="363" t="e">
        <f aca="false">IF(AND(($X$12-4)&lt;=$N91,($X$13)&gt;=($N91-4)),K91," ")</f>
        <v>#VALUE!</v>
      </c>
      <c r="Q91" s="363" t="e">
        <f aca="false">IF(AND(($X$12-4)&lt;=$N91,($X$13)&gt;=($N91-4)),L91," ")</f>
        <v>#VALUE!</v>
      </c>
      <c r="R91" s="363" t="e">
        <f aca="false">IF(AND(($X$12-4)&lt;=$N91,($X$13)&gt;=($N91-4)),M91," ")</f>
        <v>#VALUE!</v>
      </c>
      <c r="S91" s="363" t="e">
        <f aca="false">IF(AND(($X$15-4)&lt;=$N91,($X$16)&gt;=($N91-4)),J91," ")</f>
        <v>#VALUE!</v>
      </c>
      <c r="T91" s="363" t="e">
        <f aca="false">IF(AND(($X$15-4)&lt;=$N91,($X$16)&gt;=($N91-4)),K91," ")</f>
        <v>#VALUE!</v>
      </c>
      <c r="U91" s="363" t="e">
        <f aca="false">IF(AND(($X$15-4)&lt;=$N91,($X$16)&gt;=($N91-4)),L91," ")</f>
        <v>#VALUE!</v>
      </c>
      <c r="V91" s="363" t="e">
        <f aca="false">IF(AND(($X$15-4)&lt;=$N91,($X$16)&gt;=($N91-4)),M91," ")</f>
        <v>#VALUE!</v>
      </c>
      <c r="AI91" s="359" t="n">
        <f aca="false">ROUND(B91/10000,0)</f>
        <v>2007</v>
      </c>
      <c r="AJ91" s="359" t="n">
        <f aca="false">ROUND((B91-(AI91*10000))/100,0)</f>
        <v>6</v>
      </c>
      <c r="AK91" s="359" t="n">
        <f aca="false">B91-AI91*10000-AJ91*100</f>
        <v>29</v>
      </c>
      <c r="AL91" s="362" t="n">
        <f aca="false">DATE(AI91,AJ91,AK91)</f>
        <v>39262</v>
      </c>
    </row>
    <row r="92" customFormat="false" ht="15" hidden="false" customHeight="false" outlineLevel="0" collapsed="false">
      <c r="A92" s="361" t="n">
        <v>25320</v>
      </c>
      <c r="B92" s="361" t="n">
        <v>20070731</v>
      </c>
      <c r="C92" s="361" t="n">
        <v>13442910</v>
      </c>
      <c r="D92" s="361" t="s">
        <v>325</v>
      </c>
      <c r="E92" s="361" t="s">
        <v>4187</v>
      </c>
      <c r="F92" s="361" t="n">
        <v>20384</v>
      </c>
      <c r="G92" s="361" t="n">
        <v>13442910</v>
      </c>
      <c r="H92" s="361" t="n">
        <v>0.2</v>
      </c>
      <c r="I92" s="361" t="n">
        <v>36.83</v>
      </c>
      <c r="J92" s="361" t="n">
        <v>-0.045864</v>
      </c>
      <c r="K92" s="361" t="n">
        <v>-0.03176</v>
      </c>
      <c r="L92" s="361" t="n">
        <v>-0.043537</v>
      </c>
      <c r="M92" s="361" t="n">
        <v>-0.031982</v>
      </c>
      <c r="N92" s="362" t="n">
        <f aca="false">AL92</f>
        <v>39294</v>
      </c>
      <c r="O92" s="363" t="e">
        <f aca="false">IF(AND(($X$12-4)&lt;=$N92,($X$13)&gt;=($N92-4)),J92," ")</f>
        <v>#VALUE!</v>
      </c>
      <c r="P92" s="363" t="e">
        <f aca="false">IF(AND(($X$12-4)&lt;=$N92,($X$13)&gt;=($N92-4)),K92," ")</f>
        <v>#VALUE!</v>
      </c>
      <c r="Q92" s="363" t="e">
        <f aca="false">IF(AND(($X$12-4)&lt;=$N92,($X$13)&gt;=($N92-4)),L92," ")</f>
        <v>#VALUE!</v>
      </c>
      <c r="R92" s="363" t="e">
        <f aca="false">IF(AND(($X$12-4)&lt;=$N92,($X$13)&gt;=($N92-4)),M92," ")</f>
        <v>#VALUE!</v>
      </c>
      <c r="S92" s="363" t="e">
        <f aca="false">IF(AND(($X$15-4)&lt;=$N92,($X$16)&gt;=($N92-4)),J92," ")</f>
        <v>#VALUE!</v>
      </c>
      <c r="T92" s="363" t="e">
        <f aca="false">IF(AND(($X$15-4)&lt;=$N92,($X$16)&gt;=($N92-4)),K92," ")</f>
        <v>#VALUE!</v>
      </c>
      <c r="U92" s="363" t="e">
        <f aca="false">IF(AND(($X$15-4)&lt;=$N92,($X$16)&gt;=($N92-4)),L92," ")</f>
        <v>#VALUE!</v>
      </c>
      <c r="V92" s="363" t="e">
        <f aca="false">IF(AND(($X$15-4)&lt;=$N92,($X$16)&gt;=($N92-4)),M92," ")</f>
        <v>#VALUE!</v>
      </c>
      <c r="AI92" s="359" t="n">
        <f aca="false">ROUND(B92/10000,0)</f>
        <v>2007</v>
      </c>
      <c r="AJ92" s="359" t="n">
        <f aca="false">ROUND((B92-(AI92*10000))/100,0)</f>
        <v>7</v>
      </c>
      <c r="AK92" s="359" t="n">
        <f aca="false">B92-AI92*10000-AJ92*100</f>
        <v>31</v>
      </c>
      <c r="AL92" s="362" t="n">
        <f aca="false">DATE(AI92,AJ92,AK92)</f>
        <v>39294</v>
      </c>
    </row>
    <row r="93" customFormat="false" ht="15" hidden="false" customHeight="false" outlineLevel="0" collapsed="false">
      <c r="A93" s="361" t="n">
        <v>25320</v>
      </c>
      <c r="B93" s="361" t="n">
        <v>20070831</v>
      </c>
      <c r="C93" s="361" t="n">
        <v>13442910</v>
      </c>
      <c r="D93" s="361" t="s">
        <v>325</v>
      </c>
      <c r="E93" s="361" t="s">
        <v>4187</v>
      </c>
      <c r="F93" s="361" t="n">
        <v>20384</v>
      </c>
      <c r="G93" s="361" t="n">
        <v>13442910</v>
      </c>
      <c r="H93" s="361"/>
      <c r="I93" s="361" t="n">
        <v>37.75</v>
      </c>
      <c r="J93" s="361" t="n">
        <v>0.02498</v>
      </c>
      <c r="K93" s="361" t="n">
        <v>0.01163</v>
      </c>
      <c r="L93" s="361" t="n">
        <v>-0.011712</v>
      </c>
      <c r="M93" s="361" t="n">
        <v>0.012864</v>
      </c>
      <c r="N93" s="362" t="n">
        <f aca="false">AL93</f>
        <v>39325</v>
      </c>
      <c r="O93" s="363" t="e">
        <f aca="false">IF(AND(($X$12-4)&lt;=$N93,($X$13)&gt;=($N93-4)),J93," ")</f>
        <v>#VALUE!</v>
      </c>
      <c r="P93" s="363" t="e">
        <f aca="false">IF(AND(($X$12-4)&lt;=$N93,($X$13)&gt;=($N93-4)),K93," ")</f>
        <v>#VALUE!</v>
      </c>
      <c r="Q93" s="363" t="e">
        <f aca="false">IF(AND(($X$12-4)&lt;=$N93,($X$13)&gt;=($N93-4)),L93," ")</f>
        <v>#VALUE!</v>
      </c>
      <c r="R93" s="363" t="e">
        <f aca="false">IF(AND(($X$12-4)&lt;=$N93,($X$13)&gt;=($N93-4)),M93," ")</f>
        <v>#VALUE!</v>
      </c>
      <c r="S93" s="363" t="e">
        <f aca="false">IF(AND(($X$15-4)&lt;=$N93,($X$16)&gt;=($N93-4)),J93," ")</f>
        <v>#VALUE!</v>
      </c>
      <c r="T93" s="363" t="e">
        <f aca="false">IF(AND(($X$15-4)&lt;=$N93,($X$16)&gt;=($N93-4)),K93," ")</f>
        <v>#VALUE!</v>
      </c>
      <c r="U93" s="363" t="e">
        <f aca="false">IF(AND(($X$15-4)&lt;=$N93,($X$16)&gt;=($N93-4)),L93," ")</f>
        <v>#VALUE!</v>
      </c>
      <c r="V93" s="363" t="e">
        <f aca="false">IF(AND(($X$15-4)&lt;=$N93,($X$16)&gt;=($N93-4)),M93," ")</f>
        <v>#VALUE!</v>
      </c>
      <c r="AI93" s="359" t="n">
        <f aca="false">ROUND(B93/10000,0)</f>
        <v>2007</v>
      </c>
      <c r="AJ93" s="359" t="n">
        <f aca="false">ROUND((B93-(AI93*10000))/100,0)</f>
        <v>8</v>
      </c>
      <c r="AK93" s="359" t="n">
        <f aca="false">B93-AI93*10000-AJ93*100</f>
        <v>31</v>
      </c>
      <c r="AL93" s="362" t="n">
        <f aca="false">DATE(AI93,AJ93,AK93)</f>
        <v>39325</v>
      </c>
    </row>
    <row r="94" customFormat="false" ht="15" hidden="false" customHeight="false" outlineLevel="0" collapsed="false">
      <c r="A94" s="361" t="n">
        <v>25320</v>
      </c>
      <c r="B94" s="361" t="n">
        <v>20070928</v>
      </c>
      <c r="C94" s="361" t="n">
        <v>13442910</v>
      </c>
      <c r="D94" s="361" t="s">
        <v>325</v>
      </c>
      <c r="E94" s="361" t="s">
        <v>4187</v>
      </c>
      <c r="F94" s="361" t="n">
        <v>20384</v>
      </c>
      <c r="G94" s="361" t="n">
        <v>13442910</v>
      </c>
      <c r="H94" s="361"/>
      <c r="I94" s="361" t="n">
        <v>37</v>
      </c>
      <c r="J94" s="361" t="n">
        <v>-0.019868</v>
      </c>
      <c r="K94" s="361" t="n">
        <v>0.040842</v>
      </c>
      <c r="L94" s="361" t="n">
        <v>0.025364</v>
      </c>
      <c r="M94" s="361" t="n">
        <v>0.035794</v>
      </c>
      <c r="N94" s="362" t="n">
        <f aca="false">AL94</f>
        <v>39353</v>
      </c>
      <c r="O94" s="363" t="e">
        <f aca="false">IF(AND(($X$12-4)&lt;=$N94,($X$13)&gt;=($N94-4)),J94," ")</f>
        <v>#VALUE!</v>
      </c>
      <c r="P94" s="363" t="e">
        <f aca="false">IF(AND(($X$12-4)&lt;=$N94,($X$13)&gt;=($N94-4)),K94," ")</f>
        <v>#VALUE!</v>
      </c>
      <c r="Q94" s="363" t="e">
        <f aca="false">IF(AND(($X$12-4)&lt;=$N94,($X$13)&gt;=($N94-4)),L94," ")</f>
        <v>#VALUE!</v>
      </c>
      <c r="R94" s="363" t="e">
        <f aca="false">IF(AND(($X$12-4)&lt;=$N94,($X$13)&gt;=($N94-4)),M94," ")</f>
        <v>#VALUE!</v>
      </c>
      <c r="S94" s="363" t="e">
        <f aca="false">IF(AND(($X$15-4)&lt;=$N94,($X$16)&gt;=($N94-4)),J94," ")</f>
        <v>#VALUE!</v>
      </c>
      <c r="T94" s="363" t="e">
        <f aca="false">IF(AND(($X$15-4)&lt;=$N94,($X$16)&gt;=($N94-4)),K94," ")</f>
        <v>#VALUE!</v>
      </c>
      <c r="U94" s="363" t="e">
        <f aca="false">IF(AND(($X$15-4)&lt;=$N94,($X$16)&gt;=($N94-4)),L94," ")</f>
        <v>#VALUE!</v>
      </c>
      <c r="V94" s="363" t="e">
        <f aca="false">IF(AND(($X$15-4)&lt;=$N94,($X$16)&gt;=($N94-4)),M94," ")</f>
        <v>#VALUE!</v>
      </c>
      <c r="AI94" s="359" t="n">
        <f aca="false">ROUND(B94/10000,0)</f>
        <v>2007</v>
      </c>
      <c r="AJ94" s="359" t="n">
        <f aca="false">ROUND((B94-(AI94*10000))/100,0)</f>
        <v>9</v>
      </c>
      <c r="AK94" s="359" t="n">
        <f aca="false">B94-AI94*10000-AJ94*100</f>
        <v>28</v>
      </c>
      <c r="AL94" s="362" t="n">
        <f aca="false">DATE(AI94,AJ94,AK94)</f>
        <v>39353</v>
      </c>
    </row>
    <row r="95" customFormat="false" ht="15" hidden="false" customHeight="false" outlineLevel="0" collapsed="false">
      <c r="A95" s="361" t="n">
        <v>25320</v>
      </c>
      <c r="B95" s="361" t="n">
        <v>20071031</v>
      </c>
      <c r="C95" s="361" t="n">
        <v>13442910</v>
      </c>
      <c r="D95" s="361" t="s">
        <v>325</v>
      </c>
      <c r="E95" s="361" t="s">
        <v>4187</v>
      </c>
      <c r="F95" s="361" t="n">
        <v>20384</v>
      </c>
      <c r="G95" s="361" t="n">
        <v>13442910</v>
      </c>
      <c r="H95" s="361" t="n">
        <v>0.22</v>
      </c>
      <c r="I95" s="361" t="n">
        <v>36.98</v>
      </c>
      <c r="J95" s="361" t="n">
        <v>0.005405</v>
      </c>
      <c r="K95" s="361" t="n">
        <v>0.025796</v>
      </c>
      <c r="L95" s="361" t="n">
        <v>0.017406</v>
      </c>
      <c r="M95" s="361" t="n">
        <v>0.014822</v>
      </c>
      <c r="N95" s="362" t="n">
        <f aca="false">AL95</f>
        <v>39386</v>
      </c>
      <c r="O95" s="363" t="e">
        <f aca="false">IF(AND(($X$12-4)&lt;=$N95,($X$13)&gt;=($N95-4)),J95," ")</f>
        <v>#VALUE!</v>
      </c>
      <c r="P95" s="363" t="e">
        <f aca="false">IF(AND(($X$12-4)&lt;=$N95,($X$13)&gt;=($N95-4)),K95," ")</f>
        <v>#VALUE!</v>
      </c>
      <c r="Q95" s="363" t="e">
        <f aca="false">IF(AND(($X$12-4)&lt;=$N95,($X$13)&gt;=($N95-4)),L95," ")</f>
        <v>#VALUE!</v>
      </c>
      <c r="R95" s="363" t="e">
        <f aca="false">IF(AND(($X$12-4)&lt;=$N95,($X$13)&gt;=($N95-4)),M95," ")</f>
        <v>#VALUE!</v>
      </c>
      <c r="S95" s="363" t="e">
        <f aca="false">IF(AND(($X$15-4)&lt;=$N95,($X$16)&gt;=($N95-4)),J95," ")</f>
        <v>#VALUE!</v>
      </c>
      <c r="T95" s="363" t="e">
        <f aca="false">IF(AND(($X$15-4)&lt;=$N95,($X$16)&gt;=($N95-4)),K95," ")</f>
        <v>#VALUE!</v>
      </c>
      <c r="U95" s="363" t="e">
        <f aca="false">IF(AND(($X$15-4)&lt;=$N95,($X$16)&gt;=($N95-4)),L95," ")</f>
        <v>#VALUE!</v>
      </c>
      <c r="V95" s="363" t="e">
        <f aca="false">IF(AND(($X$15-4)&lt;=$N95,($X$16)&gt;=($N95-4)),M95," ")</f>
        <v>#VALUE!</v>
      </c>
      <c r="AI95" s="359" t="n">
        <f aca="false">ROUND(B95/10000,0)</f>
        <v>2007</v>
      </c>
      <c r="AJ95" s="359" t="n">
        <f aca="false">ROUND((B95-(AI95*10000))/100,0)</f>
        <v>10</v>
      </c>
      <c r="AK95" s="359" t="n">
        <f aca="false">B95-AI95*10000-AJ95*100</f>
        <v>31</v>
      </c>
      <c r="AL95" s="362" t="n">
        <f aca="false">DATE(AI95,AJ95,AK95)</f>
        <v>39386</v>
      </c>
    </row>
    <row r="96" customFormat="false" ht="15" hidden="false" customHeight="false" outlineLevel="0" collapsed="false">
      <c r="A96" s="361" t="n">
        <v>25320</v>
      </c>
      <c r="B96" s="361" t="n">
        <v>20071130</v>
      </c>
      <c r="C96" s="361" t="n">
        <v>13442910</v>
      </c>
      <c r="D96" s="361" t="s">
        <v>325</v>
      </c>
      <c r="E96" s="361" t="s">
        <v>4187</v>
      </c>
      <c r="F96" s="361" t="n">
        <v>20384</v>
      </c>
      <c r="G96" s="361" t="n">
        <v>13442910</v>
      </c>
      <c r="H96" s="361"/>
      <c r="I96" s="361" t="n">
        <v>36.72</v>
      </c>
      <c r="J96" s="361" t="n">
        <v>-0.007031</v>
      </c>
      <c r="K96" s="361" t="n">
        <v>-0.049327</v>
      </c>
      <c r="L96" s="361" t="n">
        <v>-0.076617</v>
      </c>
      <c r="M96" s="361" t="n">
        <v>-0.044043</v>
      </c>
      <c r="N96" s="362" t="n">
        <f aca="false">AL96</f>
        <v>39416</v>
      </c>
      <c r="O96" s="363" t="e">
        <f aca="false">IF(AND(($X$12-4)&lt;=$N96,($X$13)&gt;=($N96-4)),J96," ")</f>
        <v>#VALUE!</v>
      </c>
      <c r="P96" s="363" t="e">
        <f aca="false">IF(AND(($X$12-4)&lt;=$N96,($X$13)&gt;=($N96-4)),K96," ")</f>
        <v>#VALUE!</v>
      </c>
      <c r="Q96" s="363" t="e">
        <f aca="false">IF(AND(($X$12-4)&lt;=$N96,($X$13)&gt;=($N96-4)),L96," ")</f>
        <v>#VALUE!</v>
      </c>
      <c r="R96" s="363" t="e">
        <f aca="false">IF(AND(($X$12-4)&lt;=$N96,($X$13)&gt;=($N96-4)),M96," ")</f>
        <v>#VALUE!</v>
      </c>
      <c r="S96" s="363" t="e">
        <f aca="false">IF(AND(($X$15-4)&lt;=$N96,($X$16)&gt;=($N96-4)),J96," ")</f>
        <v>#VALUE!</v>
      </c>
      <c r="T96" s="363" t="e">
        <f aca="false">IF(AND(($X$15-4)&lt;=$N96,($X$16)&gt;=($N96-4)),K96," ")</f>
        <v>#VALUE!</v>
      </c>
      <c r="U96" s="363" t="e">
        <f aca="false">IF(AND(($X$15-4)&lt;=$N96,($X$16)&gt;=($N96-4)),L96," ")</f>
        <v>#VALUE!</v>
      </c>
      <c r="V96" s="363" t="e">
        <f aca="false">IF(AND(($X$15-4)&lt;=$N96,($X$16)&gt;=($N96-4)),M96," ")</f>
        <v>#VALUE!</v>
      </c>
      <c r="AI96" s="359" t="n">
        <f aca="false">ROUND(B96/10000,0)</f>
        <v>2007</v>
      </c>
      <c r="AJ96" s="359" t="n">
        <f aca="false">ROUND((B96-(AI96*10000))/100,0)</f>
        <v>11</v>
      </c>
      <c r="AK96" s="359" t="n">
        <f aca="false">B96-AI96*10000-AJ96*100</f>
        <v>30</v>
      </c>
      <c r="AL96" s="362" t="n">
        <f aca="false">DATE(AI96,AJ96,AK96)</f>
        <v>39416</v>
      </c>
    </row>
    <row r="97" customFormat="false" ht="15" hidden="false" customHeight="false" outlineLevel="0" collapsed="false">
      <c r="A97" s="361" t="n">
        <v>25320</v>
      </c>
      <c r="B97" s="361" t="n">
        <v>20071231</v>
      </c>
      <c r="C97" s="361" t="n">
        <v>13442910</v>
      </c>
      <c r="D97" s="361" t="s">
        <v>325</v>
      </c>
      <c r="E97" s="361" t="s">
        <v>4187</v>
      </c>
      <c r="F97" s="361" t="n">
        <v>20384</v>
      </c>
      <c r="G97" s="361" t="n">
        <v>13442910</v>
      </c>
      <c r="H97" s="361" t="n">
        <v>0.22</v>
      </c>
      <c r="I97" s="361" t="n">
        <v>35.73</v>
      </c>
      <c r="J97" s="361" t="n">
        <v>-0.02097</v>
      </c>
      <c r="K97" s="361" t="n">
        <v>-0.004423</v>
      </c>
      <c r="L97" s="361" t="n">
        <v>-0.010989</v>
      </c>
      <c r="M97" s="361" t="n">
        <v>-0.008628</v>
      </c>
      <c r="N97" s="362" t="n">
        <f aca="false">AL97</f>
        <v>39447</v>
      </c>
      <c r="O97" s="363" t="e">
        <f aca="false">IF(AND(($X$12-4)&lt;=$N97,($X$13)&gt;=($N97-4)),J97," ")</f>
        <v>#VALUE!</v>
      </c>
      <c r="P97" s="363" t="e">
        <f aca="false">IF(AND(($X$12-4)&lt;=$N97,($X$13)&gt;=($N97-4)),K97," ")</f>
        <v>#VALUE!</v>
      </c>
      <c r="Q97" s="363" t="e">
        <f aca="false">IF(AND(($X$12-4)&lt;=$N97,($X$13)&gt;=($N97-4)),L97," ")</f>
        <v>#VALUE!</v>
      </c>
      <c r="R97" s="363" t="e">
        <f aca="false">IF(AND(($X$12-4)&lt;=$N97,($X$13)&gt;=($N97-4)),M97," ")</f>
        <v>#VALUE!</v>
      </c>
      <c r="S97" s="363" t="e">
        <f aca="false">IF(AND(($X$15-4)&lt;=$N97,($X$16)&gt;=($N97-4)),J97," ")</f>
        <v>#VALUE!</v>
      </c>
      <c r="T97" s="363" t="e">
        <f aca="false">IF(AND(($X$15-4)&lt;=$N97,($X$16)&gt;=($N97-4)),K97," ")</f>
        <v>#VALUE!</v>
      </c>
      <c r="U97" s="363" t="e">
        <f aca="false">IF(AND(($X$15-4)&lt;=$N97,($X$16)&gt;=($N97-4)),L97," ")</f>
        <v>#VALUE!</v>
      </c>
      <c r="V97" s="363" t="e">
        <f aca="false">IF(AND(($X$15-4)&lt;=$N97,($X$16)&gt;=($N97-4)),M97," ")</f>
        <v>#VALUE!</v>
      </c>
      <c r="AI97" s="359" t="n">
        <f aca="false">ROUND(B97/10000,0)</f>
        <v>2007</v>
      </c>
      <c r="AJ97" s="359" t="n">
        <f aca="false">ROUND((B97-(AI97*10000))/100,0)</f>
        <v>12</v>
      </c>
      <c r="AK97" s="359" t="n">
        <f aca="false">B97-AI97*10000-AJ97*100</f>
        <v>31</v>
      </c>
      <c r="AL97" s="362" t="n">
        <f aca="false">DATE(AI97,AJ97,AK97)</f>
        <v>39447</v>
      </c>
    </row>
    <row r="98" customFormat="false" ht="15" hidden="false" customHeight="false" outlineLevel="0" collapsed="false">
      <c r="A98" s="361" t="n">
        <v>25320</v>
      </c>
      <c r="B98" s="361" t="n">
        <v>20080131</v>
      </c>
      <c r="C98" s="361" t="n">
        <v>13442910</v>
      </c>
      <c r="D98" s="361" t="s">
        <v>325</v>
      </c>
      <c r="E98" s="361" t="s">
        <v>4187</v>
      </c>
      <c r="F98" s="361" t="n">
        <v>20384</v>
      </c>
      <c r="G98" s="361" t="n">
        <v>13442910</v>
      </c>
      <c r="H98" s="361"/>
      <c r="I98" s="361" t="n">
        <v>31.56</v>
      </c>
      <c r="J98" s="361" t="n">
        <v>-0.116709</v>
      </c>
      <c r="K98" s="361" t="n">
        <v>-0.062138</v>
      </c>
      <c r="L98" s="361" t="n">
        <v>-0.045066</v>
      </c>
      <c r="M98" s="361" t="n">
        <v>-0.061163</v>
      </c>
      <c r="N98" s="362" t="n">
        <f aca="false">AL98</f>
        <v>39478</v>
      </c>
      <c r="O98" s="363" t="e">
        <f aca="false">IF(AND(($X$12-4)&lt;=$N98,($X$13)&gt;=($N98-4)),J98," ")</f>
        <v>#VALUE!</v>
      </c>
      <c r="P98" s="363" t="e">
        <f aca="false">IF(AND(($X$12-4)&lt;=$N98,($X$13)&gt;=($N98-4)),K98," ")</f>
        <v>#VALUE!</v>
      </c>
      <c r="Q98" s="363" t="e">
        <f aca="false">IF(AND(($X$12-4)&lt;=$N98,($X$13)&gt;=($N98-4)),L98," ")</f>
        <v>#VALUE!</v>
      </c>
      <c r="R98" s="363" t="e">
        <f aca="false">IF(AND(($X$12-4)&lt;=$N98,($X$13)&gt;=($N98-4)),M98," ")</f>
        <v>#VALUE!</v>
      </c>
      <c r="S98" s="363" t="e">
        <f aca="false">IF(AND(($X$15-4)&lt;=$N98,($X$16)&gt;=($N98-4)),J98," ")</f>
        <v>#VALUE!</v>
      </c>
      <c r="T98" s="363" t="e">
        <f aca="false">IF(AND(($X$15-4)&lt;=$N98,($X$16)&gt;=($N98-4)),K98," ")</f>
        <v>#VALUE!</v>
      </c>
      <c r="U98" s="363" t="e">
        <f aca="false">IF(AND(($X$15-4)&lt;=$N98,($X$16)&gt;=($N98-4)),L98," ")</f>
        <v>#VALUE!</v>
      </c>
      <c r="V98" s="363" t="e">
        <f aca="false">IF(AND(($X$15-4)&lt;=$N98,($X$16)&gt;=($N98-4)),M98," ")</f>
        <v>#VALUE!</v>
      </c>
      <c r="AI98" s="359" t="n">
        <f aca="false">ROUND(B98/10000,0)</f>
        <v>2008</v>
      </c>
      <c r="AJ98" s="359" t="n">
        <f aca="false">ROUND((B98-(AI98*10000))/100,0)</f>
        <v>1</v>
      </c>
      <c r="AK98" s="359" t="n">
        <f aca="false">B98-AI98*10000-AJ98*100</f>
        <v>31</v>
      </c>
      <c r="AL98" s="362" t="n">
        <f aca="false">DATE(AI98,AJ98,AK98)</f>
        <v>39478</v>
      </c>
    </row>
    <row r="99" customFormat="false" ht="15" hidden="false" customHeight="false" outlineLevel="0" collapsed="false">
      <c r="A99" s="361" t="n">
        <v>25320</v>
      </c>
      <c r="B99" s="361" t="n">
        <v>20080229</v>
      </c>
      <c r="C99" s="361" t="n">
        <v>13442910</v>
      </c>
      <c r="D99" s="361" t="s">
        <v>325</v>
      </c>
      <c r="E99" s="361" t="s">
        <v>4187</v>
      </c>
      <c r="F99" s="361" t="n">
        <v>20384</v>
      </c>
      <c r="G99" s="361" t="n">
        <v>13442910</v>
      </c>
      <c r="H99" s="361"/>
      <c r="I99" s="361" t="n">
        <v>32.29</v>
      </c>
      <c r="J99" s="361" t="n">
        <v>0.023131</v>
      </c>
      <c r="K99" s="361" t="n">
        <v>-0.021663</v>
      </c>
      <c r="L99" s="361" t="n">
        <v>-0.021401</v>
      </c>
      <c r="M99" s="361" t="n">
        <v>-0.034761</v>
      </c>
      <c r="N99" s="362" t="n">
        <f aca="false">AL99</f>
        <v>39507</v>
      </c>
      <c r="O99" s="363" t="e">
        <f aca="false">IF(AND(($X$12-4)&lt;=$N99,($X$13)&gt;=($N99-4)),J99," ")</f>
        <v>#VALUE!</v>
      </c>
      <c r="P99" s="363" t="e">
        <f aca="false">IF(AND(($X$12-4)&lt;=$N99,($X$13)&gt;=($N99-4)),K99," ")</f>
        <v>#VALUE!</v>
      </c>
      <c r="Q99" s="363" t="e">
        <f aca="false">IF(AND(($X$12-4)&lt;=$N99,($X$13)&gt;=($N99-4)),L99," ")</f>
        <v>#VALUE!</v>
      </c>
      <c r="R99" s="363" t="e">
        <f aca="false">IF(AND(($X$12-4)&lt;=$N99,($X$13)&gt;=($N99-4)),M99," ")</f>
        <v>#VALUE!</v>
      </c>
      <c r="S99" s="363" t="e">
        <f aca="false">IF(AND(($X$15-4)&lt;=$N99,($X$16)&gt;=($N99-4)),J99," ")</f>
        <v>#VALUE!</v>
      </c>
      <c r="T99" s="363" t="e">
        <f aca="false">IF(AND(($X$15-4)&lt;=$N99,($X$16)&gt;=($N99-4)),K99," ")</f>
        <v>#VALUE!</v>
      </c>
      <c r="U99" s="363" t="e">
        <f aca="false">IF(AND(($X$15-4)&lt;=$N99,($X$16)&gt;=($N99-4)),L99," ")</f>
        <v>#VALUE!</v>
      </c>
      <c r="V99" s="363" t="e">
        <f aca="false">IF(AND(($X$15-4)&lt;=$N99,($X$16)&gt;=($N99-4)),M99," ")</f>
        <v>#VALUE!</v>
      </c>
      <c r="AI99" s="359" t="n">
        <f aca="false">ROUND(B99/10000,0)</f>
        <v>2008</v>
      </c>
      <c r="AJ99" s="359" t="n">
        <f aca="false">ROUND((B99-(AI99*10000))/100,0)</f>
        <v>2</v>
      </c>
      <c r="AK99" s="359" t="n">
        <f aca="false">B99-AI99*10000-AJ99*100</f>
        <v>29</v>
      </c>
      <c r="AL99" s="362" t="n">
        <f aca="false">DATE(AI99,AJ99,AK99)</f>
        <v>39507</v>
      </c>
    </row>
    <row r="100" customFormat="false" ht="15" hidden="false" customHeight="false" outlineLevel="0" collapsed="false">
      <c r="A100" s="361" t="n">
        <v>25320</v>
      </c>
      <c r="B100" s="361" t="n">
        <v>20080331</v>
      </c>
      <c r="C100" s="361" t="n">
        <v>13442910</v>
      </c>
      <c r="D100" s="361" t="s">
        <v>325</v>
      </c>
      <c r="E100" s="361" t="s">
        <v>4187</v>
      </c>
      <c r="F100" s="361" t="n">
        <v>20384</v>
      </c>
      <c r="G100" s="361" t="n">
        <v>13442910</v>
      </c>
      <c r="H100" s="361"/>
      <c r="I100" s="361" t="n">
        <v>33.95</v>
      </c>
      <c r="J100" s="361" t="n">
        <v>0.051409</v>
      </c>
      <c r="K100" s="361" t="n">
        <v>-0.010421</v>
      </c>
      <c r="L100" s="361" t="n">
        <v>-0.025309</v>
      </c>
      <c r="M100" s="361" t="n">
        <v>-0.00596</v>
      </c>
      <c r="N100" s="362" t="n">
        <f aca="false">AL100</f>
        <v>39538</v>
      </c>
      <c r="O100" s="363" t="e">
        <f aca="false">IF(AND(($X$12-4)&lt;=$N100,($X$13)&gt;=($N100-4)),J100," ")</f>
        <v>#VALUE!</v>
      </c>
      <c r="P100" s="363" t="e">
        <f aca="false">IF(AND(($X$12-4)&lt;=$N100,($X$13)&gt;=($N100-4)),K100," ")</f>
        <v>#VALUE!</v>
      </c>
      <c r="Q100" s="363" t="e">
        <f aca="false">IF(AND(($X$12-4)&lt;=$N100,($X$13)&gt;=($N100-4)),L100," ")</f>
        <v>#VALUE!</v>
      </c>
      <c r="R100" s="363" t="e">
        <f aca="false">IF(AND(($X$12-4)&lt;=$N100,($X$13)&gt;=($N100-4)),M100," ")</f>
        <v>#VALUE!</v>
      </c>
      <c r="S100" s="363" t="e">
        <f aca="false">IF(AND(($X$15-4)&lt;=$N100,($X$16)&gt;=($N100-4)),J100," ")</f>
        <v>#VALUE!</v>
      </c>
      <c r="T100" s="363" t="e">
        <f aca="false">IF(AND(($X$15-4)&lt;=$N100,($X$16)&gt;=($N100-4)),K100," ")</f>
        <v>#VALUE!</v>
      </c>
      <c r="U100" s="363" t="e">
        <f aca="false">IF(AND(($X$15-4)&lt;=$N100,($X$16)&gt;=($N100-4)),L100," ")</f>
        <v>#VALUE!</v>
      </c>
      <c r="V100" s="363" t="e">
        <f aca="false">IF(AND(($X$15-4)&lt;=$N100,($X$16)&gt;=($N100-4)),M100," ")</f>
        <v>#VALUE!</v>
      </c>
      <c r="AI100" s="359" t="n">
        <f aca="false">ROUND(B100/10000,0)</f>
        <v>2008</v>
      </c>
      <c r="AJ100" s="359" t="n">
        <f aca="false">ROUND((B100-(AI100*10000))/100,0)</f>
        <v>3</v>
      </c>
      <c r="AK100" s="359" t="n">
        <f aca="false">B100-AI100*10000-AJ100*100</f>
        <v>31</v>
      </c>
      <c r="AL100" s="362" t="n">
        <f aca="false">DATE(AI100,AJ100,AK100)</f>
        <v>39538</v>
      </c>
    </row>
    <row r="101" customFormat="false" ht="15" hidden="false" customHeight="false" outlineLevel="0" collapsed="false">
      <c r="A101" s="361" t="n">
        <v>25320</v>
      </c>
      <c r="B101" s="361" t="n">
        <v>20080430</v>
      </c>
      <c r="C101" s="361" t="n">
        <v>13442910</v>
      </c>
      <c r="D101" s="361" t="s">
        <v>325</v>
      </c>
      <c r="E101" s="361" t="s">
        <v>4187</v>
      </c>
      <c r="F101" s="361" t="n">
        <v>20384</v>
      </c>
      <c r="G101" s="361" t="n">
        <v>13442910</v>
      </c>
      <c r="H101" s="361" t="n">
        <v>0.22</v>
      </c>
      <c r="I101" s="361" t="n">
        <v>34.8</v>
      </c>
      <c r="J101" s="361" t="n">
        <v>0.031517</v>
      </c>
      <c r="K101" s="361" t="n">
        <v>0.05106</v>
      </c>
      <c r="L101" s="361" t="n">
        <v>0.031907</v>
      </c>
      <c r="M101" s="361" t="n">
        <v>0.047547</v>
      </c>
      <c r="N101" s="362" t="n">
        <f aca="false">AL101</f>
        <v>39568</v>
      </c>
      <c r="O101" s="363" t="e">
        <f aca="false">IF(AND(($X$12-4)&lt;=$N101,($X$13)&gt;=($N101-4)),J101," ")</f>
        <v>#VALUE!</v>
      </c>
      <c r="P101" s="363" t="e">
        <f aca="false">IF(AND(($X$12-4)&lt;=$N101,($X$13)&gt;=($N101-4)),K101," ")</f>
        <v>#VALUE!</v>
      </c>
      <c r="Q101" s="363" t="e">
        <f aca="false">IF(AND(($X$12-4)&lt;=$N101,($X$13)&gt;=($N101-4)),L101," ")</f>
        <v>#VALUE!</v>
      </c>
      <c r="R101" s="363" t="e">
        <f aca="false">IF(AND(($X$12-4)&lt;=$N101,($X$13)&gt;=($N101-4)),M101," ")</f>
        <v>#VALUE!</v>
      </c>
      <c r="S101" s="363" t="e">
        <f aca="false">IF(AND(($X$15-4)&lt;=$N101,($X$16)&gt;=($N101-4)),J101," ")</f>
        <v>#VALUE!</v>
      </c>
      <c r="T101" s="363" t="e">
        <f aca="false">IF(AND(($X$15-4)&lt;=$N101,($X$16)&gt;=($N101-4)),K101," ")</f>
        <v>#VALUE!</v>
      </c>
      <c r="U101" s="363" t="e">
        <f aca="false">IF(AND(($X$15-4)&lt;=$N101,($X$16)&gt;=($N101-4)),L101," ")</f>
        <v>#VALUE!</v>
      </c>
      <c r="V101" s="363" t="e">
        <f aca="false">IF(AND(($X$15-4)&lt;=$N101,($X$16)&gt;=($N101-4)),M101," ")</f>
        <v>#VALUE!</v>
      </c>
      <c r="AI101" s="359" t="n">
        <f aca="false">ROUND(B101/10000,0)</f>
        <v>2008</v>
      </c>
      <c r="AJ101" s="359" t="n">
        <f aca="false">ROUND((B101-(AI101*10000))/100,0)</f>
        <v>4</v>
      </c>
      <c r="AK101" s="359" t="n">
        <f aca="false">B101-AI101*10000-AJ101*100</f>
        <v>30</v>
      </c>
      <c r="AL101" s="362" t="n">
        <f aca="false">DATE(AI101,AJ101,AK101)</f>
        <v>39568</v>
      </c>
    </row>
    <row r="102" customFormat="false" ht="15" hidden="false" customHeight="false" outlineLevel="0" collapsed="false">
      <c r="A102" s="361" t="n">
        <v>25320</v>
      </c>
      <c r="B102" s="361" t="n">
        <v>20080530</v>
      </c>
      <c r="C102" s="361" t="n">
        <v>13442910</v>
      </c>
      <c r="D102" s="361" t="s">
        <v>325</v>
      </c>
      <c r="E102" s="361" t="s">
        <v>4187</v>
      </c>
      <c r="F102" s="361" t="n">
        <v>20384</v>
      </c>
      <c r="G102" s="361" t="n">
        <v>13442910</v>
      </c>
      <c r="H102" s="361"/>
      <c r="I102" s="361" t="n">
        <v>33.48</v>
      </c>
      <c r="J102" s="361" t="n">
        <v>-0.037931</v>
      </c>
      <c r="K102" s="361" t="n">
        <v>0.023808</v>
      </c>
      <c r="L102" s="361" t="n">
        <v>0.031787</v>
      </c>
      <c r="M102" s="361" t="n">
        <v>0.010674</v>
      </c>
      <c r="N102" s="362" t="n">
        <f aca="false">AL102</f>
        <v>39598</v>
      </c>
      <c r="O102" s="363" t="e">
        <f aca="false">IF(AND(($X$12-4)&lt;=$N102,($X$13)&gt;=($N102-4)),J102," ")</f>
        <v>#VALUE!</v>
      </c>
      <c r="P102" s="363" t="e">
        <f aca="false">IF(AND(($X$12-4)&lt;=$N102,($X$13)&gt;=($N102-4)),K102," ")</f>
        <v>#VALUE!</v>
      </c>
      <c r="Q102" s="363" t="e">
        <f aca="false">IF(AND(($X$12-4)&lt;=$N102,($X$13)&gt;=($N102-4)),L102," ")</f>
        <v>#VALUE!</v>
      </c>
      <c r="R102" s="363" t="e">
        <f aca="false">IF(AND(($X$12-4)&lt;=$N102,($X$13)&gt;=($N102-4)),M102," ")</f>
        <v>#VALUE!</v>
      </c>
      <c r="S102" s="363" t="e">
        <f aca="false">IF(AND(($X$15-4)&lt;=$N102,($X$16)&gt;=($N102-4)),J102," ")</f>
        <v>#VALUE!</v>
      </c>
      <c r="T102" s="363" t="e">
        <f aca="false">IF(AND(($X$15-4)&lt;=$N102,($X$16)&gt;=($N102-4)),K102," ")</f>
        <v>#VALUE!</v>
      </c>
      <c r="U102" s="363" t="e">
        <f aca="false">IF(AND(($X$15-4)&lt;=$N102,($X$16)&gt;=($N102-4)),L102," ")</f>
        <v>#VALUE!</v>
      </c>
      <c r="V102" s="363" t="e">
        <f aca="false">IF(AND(($X$15-4)&lt;=$N102,($X$16)&gt;=($N102-4)),M102," ")</f>
        <v>#VALUE!</v>
      </c>
      <c r="AI102" s="359" t="n">
        <f aca="false">ROUND(B102/10000,0)</f>
        <v>2008</v>
      </c>
      <c r="AJ102" s="359" t="n">
        <f aca="false">ROUND((B102-(AI102*10000))/100,0)</f>
        <v>5</v>
      </c>
      <c r="AK102" s="359" t="n">
        <f aca="false">B102-AI102*10000-AJ102*100</f>
        <v>30</v>
      </c>
      <c r="AL102" s="362" t="n">
        <f aca="false">DATE(AI102,AJ102,AK102)</f>
        <v>39598</v>
      </c>
    </row>
    <row r="103" customFormat="false" ht="15" hidden="false" customHeight="false" outlineLevel="0" collapsed="false">
      <c r="A103" s="361" t="n">
        <v>25320</v>
      </c>
      <c r="B103" s="361" t="n">
        <v>20080630</v>
      </c>
      <c r="C103" s="361" t="n">
        <v>13442910</v>
      </c>
      <c r="D103" s="361" t="s">
        <v>325</v>
      </c>
      <c r="E103" s="361" t="s">
        <v>4187</v>
      </c>
      <c r="F103" s="361" t="n">
        <v>20384</v>
      </c>
      <c r="G103" s="361" t="n">
        <v>13442910</v>
      </c>
      <c r="H103" s="361"/>
      <c r="I103" s="361" t="n">
        <v>33.46</v>
      </c>
      <c r="J103" s="361" t="n">
        <v>-0.000597</v>
      </c>
      <c r="K103" s="361" t="n">
        <v>-0.078426</v>
      </c>
      <c r="L103" s="361" t="n">
        <v>-0.086631</v>
      </c>
      <c r="M103" s="361" t="n">
        <v>-0.085962</v>
      </c>
      <c r="N103" s="362" t="n">
        <f aca="false">AL103</f>
        <v>39629</v>
      </c>
      <c r="O103" s="363" t="e">
        <f aca="false">IF(AND(($X$12-4)&lt;=$N103,($X$13)&gt;=($N103-4)),J103," ")</f>
        <v>#VALUE!</v>
      </c>
      <c r="P103" s="363" t="e">
        <f aca="false">IF(AND(($X$12-4)&lt;=$N103,($X$13)&gt;=($N103-4)),K103," ")</f>
        <v>#VALUE!</v>
      </c>
      <c r="Q103" s="363" t="e">
        <f aca="false">IF(AND(($X$12-4)&lt;=$N103,($X$13)&gt;=($N103-4)),L103," ")</f>
        <v>#VALUE!</v>
      </c>
      <c r="R103" s="363" t="e">
        <f aca="false">IF(AND(($X$12-4)&lt;=$N103,($X$13)&gt;=($N103-4)),M103," ")</f>
        <v>#VALUE!</v>
      </c>
      <c r="S103" s="363" t="e">
        <f aca="false">IF(AND(($X$15-4)&lt;=$N103,($X$16)&gt;=($N103-4)),J103," ")</f>
        <v>#VALUE!</v>
      </c>
      <c r="T103" s="363" t="e">
        <f aca="false">IF(AND(($X$15-4)&lt;=$N103,($X$16)&gt;=($N103-4)),K103," ")</f>
        <v>#VALUE!</v>
      </c>
      <c r="U103" s="363" t="e">
        <f aca="false">IF(AND(($X$15-4)&lt;=$N103,($X$16)&gt;=($N103-4)),L103," ")</f>
        <v>#VALUE!</v>
      </c>
      <c r="V103" s="363" t="e">
        <f aca="false">IF(AND(($X$15-4)&lt;=$N103,($X$16)&gt;=($N103-4)),M103," ")</f>
        <v>#VALUE!</v>
      </c>
      <c r="AI103" s="359" t="n">
        <f aca="false">ROUND(B103/10000,0)</f>
        <v>2008</v>
      </c>
      <c r="AJ103" s="359" t="n">
        <f aca="false">ROUND((B103-(AI103*10000))/100,0)</f>
        <v>6</v>
      </c>
      <c r="AK103" s="359" t="n">
        <f aca="false">B103-AI103*10000-AJ103*100</f>
        <v>30</v>
      </c>
      <c r="AL103" s="362" t="n">
        <f aca="false">DATE(AI103,AJ103,AK103)</f>
        <v>39629</v>
      </c>
    </row>
    <row r="104" customFormat="false" ht="15" hidden="false" customHeight="false" outlineLevel="0" collapsed="false">
      <c r="A104" s="361" t="n">
        <v>25320</v>
      </c>
      <c r="B104" s="361" t="n">
        <v>20080731</v>
      </c>
      <c r="C104" s="361" t="n">
        <v>13442910</v>
      </c>
      <c r="D104" s="361" t="s">
        <v>325</v>
      </c>
      <c r="E104" s="361" t="s">
        <v>4187</v>
      </c>
      <c r="F104" s="361" t="n">
        <v>20384</v>
      </c>
      <c r="G104" s="361" t="n">
        <v>13442910</v>
      </c>
      <c r="H104" s="361" t="n">
        <v>0.22</v>
      </c>
      <c r="I104" s="361" t="n">
        <v>36.38</v>
      </c>
      <c r="J104" s="361" t="n">
        <v>0.093843</v>
      </c>
      <c r="K104" s="361" t="n">
        <v>-0.013341</v>
      </c>
      <c r="L104" s="361" t="n">
        <v>-0.001295</v>
      </c>
      <c r="M104" s="361" t="n">
        <v>-0.009859</v>
      </c>
      <c r="N104" s="362" t="n">
        <f aca="false">AL104</f>
        <v>39660</v>
      </c>
      <c r="O104" s="363" t="e">
        <f aca="false">IF(AND(($X$12-4)&lt;=$N104,($X$13)&gt;=($N104-4)),J104," ")</f>
        <v>#VALUE!</v>
      </c>
      <c r="P104" s="363" t="e">
        <f aca="false">IF(AND(($X$12-4)&lt;=$N104,($X$13)&gt;=($N104-4)),K104," ")</f>
        <v>#VALUE!</v>
      </c>
      <c r="Q104" s="363" t="e">
        <f aca="false">IF(AND(($X$12-4)&lt;=$N104,($X$13)&gt;=($N104-4)),L104," ")</f>
        <v>#VALUE!</v>
      </c>
      <c r="R104" s="363" t="e">
        <f aca="false">IF(AND(($X$12-4)&lt;=$N104,($X$13)&gt;=($N104-4)),M104," ")</f>
        <v>#VALUE!</v>
      </c>
      <c r="S104" s="363" t="e">
        <f aca="false">IF(AND(($X$15-4)&lt;=$N104,($X$16)&gt;=($N104-4)),J104," ")</f>
        <v>#VALUE!</v>
      </c>
      <c r="T104" s="363" t="e">
        <f aca="false">IF(AND(($X$15-4)&lt;=$N104,($X$16)&gt;=($N104-4)),K104," ")</f>
        <v>#VALUE!</v>
      </c>
      <c r="U104" s="363" t="e">
        <f aca="false">IF(AND(($X$15-4)&lt;=$N104,($X$16)&gt;=($N104-4)),L104," ")</f>
        <v>#VALUE!</v>
      </c>
      <c r="V104" s="363" t="e">
        <f aca="false">IF(AND(($X$15-4)&lt;=$N104,($X$16)&gt;=($N104-4)),M104," ")</f>
        <v>#VALUE!</v>
      </c>
      <c r="AI104" s="359" t="n">
        <f aca="false">ROUND(B104/10000,0)</f>
        <v>2008</v>
      </c>
      <c r="AJ104" s="359" t="n">
        <f aca="false">ROUND((B104-(AI104*10000))/100,0)</f>
        <v>7</v>
      </c>
      <c r="AK104" s="359" t="n">
        <f aca="false">B104-AI104*10000-AJ104*100</f>
        <v>31</v>
      </c>
      <c r="AL104" s="362" t="n">
        <f aca="false">DATE(AI104,AJ104,AK104)</f>
        <v>39660</v>
      </c>
    </row>
    <row r="105" customFormat="false" ht="15" hidden="false" customHeight="false" outlineLevel="0" collapsed="false">
      <c r="A105" s="361" t="n">
        <v>25320</v>
      </c>
      <c r="B105" s="361" t="n">
        <v>20080829</v>
      </c>
      <c r="C105" s="361" t="n">
        <v>13442910</v>
      </c>
      <c r="D105" s="361" t="s">
        <v>325</v>
      </c>
      <c r="E105" s="361" t="s">
        <v>4187</v>
      </c>
      <c r="F105" s="361" t="n">
        <v>20384</v>
      </c>
      <c r="G105" s="361" t="n">
        <v>13442910</v>
      </c>
      <c r="H105" s="361"/>
      <c r="I105" s="361" t="n">
        <v>36.81</v>
      </c>
      <c r="J105" s="361" t="n">
        <v>0.01182</v>
      </c>
      <c r="K105" s="361" t="n">
        <v>0.010566</v>
      </c>
      <c r="L105" s="361" t="n">
        <v>0.013023</v>
      </c>
      <c r="M105" s="361" t="n">
        <v>0.012191</v>
      </c>
      <c r="N105" s="362" t="n">
        <f aca="false">AL105</f>
        <v>39689</v>
      </c>
      <c r="O105" s="363" t="e">
        <f aca="false">IF(AND(($X$12-4)&lt;=$N105,($X$13)&gt;=($N105-4)),J105," ")</f>
        <v>#VALUE!</v>
      </c>
      <c r="P105" s="363" t="e">
        <f aca="false">IF(AND(($X$12-4)&lt;=$N105,($X$13)&gt;=($N105-4)),K105," ")</f>
        <v>#VALUE!</v>
      </c>
      <c r="Q105" s="363" t="e">
        <f aca="false">IF(AND(($X$12-4)&lt;=$N105,($X$13)&gt;=($N105-4)),L105," ")</f>
        <v>#VALUE!</v>
      </c>
      <c r="R105" s="363" t="e">
        <f aca="false">IF(AND(($X$12-4)&lt;=$N105,($X$13)&gt;=($N105-4)),M105," ")</f>
        <v>#VALUE!</v>
      </c>
      <c r="S105" s="363" t="e">
        <f aca="false">IF(AND(($X$15-4)&lt;=$N105,($X$16)&gt;=($N105-4)),J105," ")</f>
        <v>#VALUE!</v>
      </c>
      <c r="T105" s="363" t="e">
        <f aca="false">IF(AND(($X$15-4)&lt;=$N105,($X$16)&gt;=($N105-4)),K105," ")</f>
        <v>#VALUE!</v>
      </c>
      <c r="U105" s="363" t="e">
        <f aca="false">IF(AND(($X$15-4)&lt;=$N105,($X$16)&gt;=($N105-4)),L105," ")</f>
        <v>#VALUE!</v>
      </c>
      <c r="V105" s="363" t="e">
        <f aca="false">IF(AND(($X$15-4)&lt;=$N105,($X$16)&gt;=($N105-4)),M105," ")</f>
        <v>#VALUE!</v>
      </c>
      <c r="AI105" s="359" t="n">
        <f aca="false">ROUND(B105/10000,0)</f>
        <v>2008</v>
      </c>
      <c r="AJ105" s="359" t="n">
        <f aca="false">ROUND((B105-(AI105*10000))/100,0)</f>
        <v>8</v>
      </c>
      <c r="AK105" s="359" t="n">
        <f aca="false">B105-AI105*10000-AJ105*100</f>
        <v>29</v>
      </c>
      <c r="AL105" s="362" t="n">
        <f aca="false">DATE(AI105,AJ105,AK105)</f>
        <v>39689</v>
      </c>
    </row>
    <row r="106" customFormat="false" ht="15" hidden="false" customHeight="false" outlineLevel="0" collapsed="false">
      <c r="A106" s="361" t="n">
        <v>25320</v>
      </c>
      <c r="B106" s="361" t="n">
        <v>20080930</v>
      </c>
      <c r="C106" s="361" t="n">
        <v>13442910</v>
      </c>
      <c r="D106" s="361" t="s">
        <v>325</v>
      </c>
      <c r="E106" s="361" t="s">
        <v>4187</v>
      </c>
      <c r="F106" s="361" t="n">
        <v>20384</v>
      </c>
      <c r="G106" s="361" t="n">
        <v>13442910</v>
      </c>
      <c r="H106" s="361"/>
      <c r="I106" s="361" t="n">
        <v>38.6</v>
      </c>
      <c r="J106" s="361" t="n">
        <v>0.048628</v>
      </c>
      <c r="K106" s="361" t="n">
        <v>-0.09798</v>
      </c>
      <c r="L106" s="361" t="n">
        <v>-0.120091</v>
      </c>
      <c r="M106" s="361" t="n">
        <v>-0.090791</v>
      </c>
      <c r="N106" s="362" t="n">
        <f aca="false">AL106</f>
        <v>39721</v>
      </c>
      <c r="O106" s="363" t="e">
        <f aca="false">IF(AND(($X$12-4)&lt;=$N106,($X$13)&gt;=($N106-4)),J106," ")</f>
        <v>#VALUE!</v>
      </c>
      <c r="P106" s="363" t="e">
        <f aca="false">IF(AND(($X$12-4)&lt;=$N106,($X$13)&gt;=($N106-4)),K106," ")</f>
        <v>#VALUE!</v>
      </c>
      <c r="Q106" s="363" t="e">
        <f aca="false">IF(AND(($X$12-4)&lt;=$N106,($X$13)&gt;=($N106-4)),L106," ")</f>
        <v>#VALUE!</v>
      </c>
      <c r="R106" s="363" t="e">
        <f aca="false">IF(AND(($X$12-4)&lt;=$N106,($X$13)&gt;=($N106-4)),M106," ")</f>
        <v>#VALUE!</v>
      </c>
      <c r="S106" s="363" t="e">
        <f aca="false">IF(AND(($X$15-4)&lt;=$N106,($X$16)&gt;=($N106-4)),J106," ")</f>
        <v>#VALUE!</v>
      </c>
      <c r="T106" s="363" t="e">
        <f aca="false">IF(AND(($X$15-4)&lt;=$N106,($X$16)&gt;=($N106-4)),K106," ")</f>
        <v>#VALUE!</v>
      </c>
      <c r="U106" s="363" t="e">
        <f aca="false">IF(AND(($X$15-4)&lt;=$N106,($X$16)&gt;=($N106-4)),L106," ")</f>
        <v>#VALUE!</v>
      </c>
      <c r="V106" s="363" t="e">
        <f aca="false">IF(AND(($X$15-4)&lt;=$N106,($X$16)&gt;=($N106-4)),M106," ")</f>
        <v>#VALUE!</v>
      </c>
      <c r="AI106" s="359" t="n">
        <f aca="false">ROUND(B106/10000,0)</f>
        <v>2008</v>
      </c>
      <c r="AJ106" s="359" t="n">
        <f aca="false">ROUND((B106-(AI106*10000))/100,0)</f>
        <v>9</v>
      </c>
      <c r="AK106" s="359" t="n">
        <f aca="false">B106-AI106*10000-AJ106*100</f>
        <v>30</v>
      </c>
      <c r="AL106" s="362" t="n">
        <f aca="false">DATE(AI106,AJ106,AK106)</f>
        <v>39721</v>
      </c>
    </row>
    <row r="107" customFormat="false" ht="15" hidden="false" customHeight="false" outlineLevel="0" collapsed="false">
      <c r="A107" s="361" t="n">
        <v>25320</v>
      </c>
      <c r="B107" s="361" t="n">
        <v>20081031</v>
      </c>
      <c r="C107" s="361" t="n">
        <v>13442910</v>
      </c>
      <c r="D107" s="361" t="s">
        <v>325</v>
      </c>
      <c r="E107" s="361" t="s">
        <v>4187</v>
      </c>
      <c r="F107" s="361" t="n">
        <v>20384</v>
      </c>
      <c r="G107" s="361" t="n">
        <v>13442910</v>
      </c>
      <c r="H107" s="361" t="n">
        <v>0.25</v>
      </c>
      <c r="I107" s="361" t="n">
        <v>37.95</v>
      </c>
      <c r="J107" s="361" t="n">
        <v>-0.010363</v>
      </c>
      <c r="K107" s="361" t="n">
        <v>-0.184648</v>
      </c>
      <c r="L107" s="361" t="n">
        <v>-0.205222</v>
      </c>
      <c r="M107" s="361" t="n">
        <v>-0.169425</v>
      </c>
      <c r="N107" s="362" t="n">
        <f aca="false">AL107</f>
        <v>39752</v>
      </c>
      <c r="O107" s="363" t="e">
        <f aca="false">IF(AND(($X$12-4)&lt;=$N107,($X$13)&gt;=($N107-4)),J107," ")</f>
        <v>#VALUE!</v>
      </c>
      <c r="P107" s="363" t="e">
        <f aca="false">IF(AND(($X$12-4)&lt;=$N107,($X$13)&gt;=($N107-4)),K107," ")</f>
        <v>#VALUE!</v>
      </c>
      <c r="Q107" s="363" t="e">
        <f aca="false">IF(AND(($X$12-4)&lt;=$N107,($X$13)&gt;=($N107-4)),L107," ")</f>
        <v>#VALUE!</v>
      </c>
      <c r="R107" s="363" t="e">
        <f aca="false">IF(AND(($X$12-4)&lt;=$N107,($X$13)&gt;=($N107-4)),M107," ")</f>
        <v>#VALUE!</v>
      </c>
      <c r="S107" s="363" t="e">
        <f aca="false">IF(AND(($X$15-4)&lt;=$N107,($X$16)&gt;=($N107-4)),J107," ")</f>
        <v>#VALUE!</v>
      </c>
      <c r="T107" s="363" t="e">
        <f aca="false">IF(AND(($X$15-4)&lt;=$N107,($X$16)&gt;=($N107-4)),K107," ")</f>
        <v>#VALUE!</v>
      </c>
      <c r="U107" s="363" t="e">
        <f aca="false">IF(AND(($X$15-4)&lt;=$N107,($X$16)&gt;=($N107-4)),L107," ")</f>
        <v>#VALUE!</v>
      </c>
      <c r="V107" s="363" t="e">
        <f aca="false">IF(AND(($X$15-4)&lt;=$N107,($X$16)&gt;=($N107-4)),M107," ")</f>
        <v>#VALUE!</v>
      </c>
      <c r="AI107" s="359" t="n">
        <f aca="false">ROUND(B107/10000,0)</f>
        <v>2008</v>
      </c>
      <c r="AJ107" s="359" t="n">
        <f aca="false">ROUND((B107-(AI107*10000))/100,0)</f>
        <v>10</v>
      </c>
      <c r="AK107" s="359" t="n">
        <f aca="false">B107-AI107*10000-AJ107*100</f>
        <v>31</v>
      </c>
      <c r="AL107" s="362" t="n">
        <f aca="false">DATE(AI107,AJ107,AK107)</f>
        <v>39752</v>
      </c>
    </row>
    <row r="108" customFormat="false" ht="15" hidden="false" customHeight="false" outlineLevel="0" collapsed="false">
      <c r="A108" s="361" t="n">
        <v>25320</v>
      </c>
      <c r="B108" s="361" t="n">
        <v>20081128</v>
      </c>
      <c r="C108" s="361" t="n">
        <v>13442910</v>
      </c>
      <c r="D108" s="361" t="s">
        <v>325</v>
      </c>
      <c r="E108" s="361" t="s">
        <v>4187</v>
      </c>
      <c r="F108" s="361" t="n">
        <v>20384</v>
      </c>
      <c r="G108" s="361" t="n">
        <v>13442910</v>
      </c>
      <c r="H108" s="361"/>
      <c r="I108" s="361" t="n">
        <v>32.05</v>
      </c>
      <c r="J108" s="361" t="n">
        <v>-0.155468</v>
      </c>
      <c r="K108" s="361" t="n">
        <v>-0.084615</v>
      </c>
      <c r="L108" s="361" t="n">
        <v>-0.13032</v>
      </c>
      <c r="M108" s="361" t="n">
        <v>-0.074849</v>
      </c>
      <c r="N108" s="362" t="n">
        <f aca="false">AL108</f>
        <v>39780</v>
      </c>
      <c r="O108" s="363" t="e">
        <f aca="false">IF(AND(($X$12-4)&lt;=$N108,($X$13)&gt;=($N108-4)),J108," ")</f>
        <v>#VALUE!</v>
      </c>
      <c r="P108" s="363" t="e">
        <f aca="false">IF(AND(($X$12-4)&lt;=$N108,($X$13)&gt;=($N108-4)),K108," ")</f>
        <v>#VALUE!</v>
      </c>
      <c r="Q108" s="363" t="e">
        <f aca="false">IF(AND(($X$12-4)&lt;=$N108,($X$13)&gt;=($N108-4)),L108," ")</f>
        <v>#VALUE!</v>
      </c>
      <c r="R108" s="363" t="e">
        <f aca="false">IF(AND(($X$12-4)&lt;=$N108,($X$13)&gt;=($N108-4)),M108," ")</f>
        <v>#VALUE!</v>
      </c>
      <c r="S108" s="363" t="e">
        <f aca="false">IF(AND(($X$15-4)&lt;=$N108,($X$16)&gt;=($N108-4)),J108," ")</f>
        <v>#VALUE!</v>
      </c>
      <c r="T108" s="363" t="e">
        <f aca="false">IF(AND(($X$15-4)&lt;=$N108,($X$16)&gt;=($N108-4)),K108," ")</f>
        <v>#VALUE!</v>
      </c>
      <c r="U108" s="363" t="e">
        <f aca="false">IF(AND(($X$15-4)&lt;=$N108,($X$16)&gt;=($N108-4)),L108," ")</f>
        <v>#VALUE!</v>
      </c>
      <c r="V108" s="363" t="e">
        <f aca="false">IF(AND(($X$15-4)&lt;=$N108,($X$16)&gt;=($N108-4)),M108," ")</f>
        <v>#VALUE!</v>
      </c>
      <c r="AI108" s="359" t="n">
        <f aca="false">ROUND(B108/10000,0)</f>
        <v>2008</v>
      </c>
      <c r="AJ108" s="359" t="n">
        <f aca="false">ROUND((B108-(AI108*10000))/100,0)</f>
        <v>11</v>
      </c>
      <c r="AK108" s="359" t="n">
        <f aca="false">B108-AI108*10000-AJ108*100</f>
        <v>28</v>
      </c>
      <c r="AL108" s="362" t="n">
        <f aca="false">DATE(AI108,AJ108,AK108)</f>
        <v>39780</v>
      </c>
    </row>
    <row r="109" customFormat="false" ht="15" hidden="false" customHeight="false" outlineLevel="0" collapsed="false">
      <c r="A109" s="361" t="n">
        <v>25320</v>
      </c>
      <c r="B109" s="361" t="n">
        <v>20081231</v>
      </c>
      <c r="C109" s="361" t="n">
        <v>13442910</v>
      </c>
      <c r="D109" s="361" t="s">
        <v>325</v>
      </c>
      <c r="E109" s="361" t="s">
        <v>4187</v>
      </c>
      <c r="F109" s="361" t="n">
        <v>20384</v>
      </c>
      <c r="G109" s="361" t="n">
        <v>13442910</v>
      </c>
      <c r="H109" s="361" t="n">
        <v>0.25</v>
      </c>
      <c r="I109" s="361" t="n">
        <v>30.01</v>
      </c>
      <c r="J109" s="361" t="n">
        <v>-0.05585</v>
      </c>
      <c r="K109" s="361" t="n">
        <v>0.022154</v>
      </c>
      <c r="L109" s="361" t="n">
        <v>0.042176</v>
      </c>
      <c r="M109" s="361" t="n">
        <v>0.007822</v>
      </c>
      <c r="N109" s="362" t="n">
        <f aca="false">AL109</f>
        <v>39813</v>
      </c>
      <c r="O109" s="363" t="e">
        <f aca="false">IF(AND(($X$12-4)&lt;=$N109,($X$13)&gt;=($N109-4)),J109," ")</f>
        <v>#VALUE!</v>
      </c>
      <c r="P109" s="363" t="e">
        <f aca="false">IF(AND(($X$12-4)&lt;=$N109,($X$13)&gt;=($N109-4)),K109," ")</f>
        <v>#VALUE!</v>
      </c>
      <c r="Q109" s="363" t="e">
        <f aca="false">IF(AND(($X$12-4)&lt;=$N109,($X$13)&gt;=($N109-4)),L109," ")</f>
        <v>#VALUE!</v>
      </c>
      <c r="R109" s="363" t="e">
        <f aca="false">IF(AND(($X$12-4)&lt;=$N109,($X$13)&gt;=($N109-4)),M109," ")</f>
        <v>#VALUE!</v>
      </c>
      <c r="S109" s="363" t="e">
        <f aca="false">IF(AND(($X$15-4)&lt;=$N109,($X$16)&gt;=($N109-4)),J109," ")</f>
        <v>#VALUE!</v>
      </c>
      <c r="T109" s="363" t="e">
        <f aca="false">IF(AND(($X$15-4)&lt;=$N109,($X$16)&gt;=($N109-4)),K109," ")</f>
        <v>#VALUE!</v>
      </c>
      <c r="U109" s="363" t="e">
        <f aca="false">IF(AND(($X$15-4)&lt;=$N109,($X$16)&gt;=($N109-4)),L109," ")</f>
        <v>#VALUE!</v>
      </c>
      <c r="V109" s="363" t="e">
        <f aca="false">IF(AND(($X$15-4)&lt;=$N109,($X$16)&gt;=($N109-4)),M109," ")</f>
        <v>#VALUE!</v>
      </c>
      <c r="AI109" s="359" t="n">
        <f aca="false">ROUND(B109/10000,0)</f>
        <v>2008</v>
      </c>
      <c r="AJ109" s="359" t="n">
        <f aca="false">ROUND((B109-(AI109*10000))/100,0)</f>
        <v>12</v>
      </c>
      <c r="AK109" s="359" t="n">
        <f aca="false">B109-AI109*10000-AJ109*100</f>
        <v>31</v>
      </c>
      <c r="AL109" s="362" t="n">
        <f aca="false">DATE(AI109,AJ109,AK109)</f>
        <v>39813</v>
      </c>
    </row>
    <row r="110" customFormat="false" ht="15" hidden="false" customHeight="false" outlineLevel="0" collapsed="false">
      <c r="A110" s="361" t="n">
        <v>25320</v>
      </c>
      <c r="B110" s="361" t="n">
        <v>20090130</v>
      </c>
      <c r="C110" s="361" t="n">
        <v>13442910</v>
      </c>
      <c r="D110" s="361" t="s">
        <v>325</v>
      </c>
      <c r="E110" s="361" t="s">
        <v>4187</v>
      </c>
      <c r="F110" s="361" t="n">
        <v>20384</v>
      </c>
      <c r="G110" s="361" t="n">
        <v>13442910</v>
      </c>
      <c r="H110" s="361"/>
      <c r="I110" s="361" t="n">
        <v>30.37</v>
      </c>
      <c r="J110" s="361" t="n">
        <v>0.011996</v>
      </c>
      <c r="K110" s="361" t="n">
        <v>-0.077315</v>
      </c>
      <c r="L110" s="361" t="n">
        <v>-0.024042</v>
      </c>
      <c r="M110" s="361" t="n">
        <v>-0.085657</v>
      </c>
      <c r="N110" s="362" t="n">
        <f aca="false">AL110</f>
        <v>39843</v>
      </c>
      <c r="O110" s="363" t="e">
        <f aca="false">IF(AND(($X$12-4)&lt;=$N110,($X$13)&gt;=($N110-4)),J110," ")</f>
        <v>#VALUE!</v>
      </c>
      <c r="P110" s="363" t="e">
        <f aca="false">IF(AND(($X$12-4)&lt;=$N110,($X$13)&gt;=($N110-4)),K110," ")</f>
        <v>#VALUE!</v>
      </c>
      <c r="Q110" s="363" t="e">
        <f aca="false">IF(AND(($X$12-4)&lt;=$N110,($X$13)&gt;=($N110-4)),L110," ")</f>
        <v>#VALUE!</v>
      </c>
      <c r="R110" s="363" t="e">
        <f aca="false">IF(AND(($X$12-4)&lt;=$N110,($X$13)&gt;=($N110-4)),M110," ")</f>
        <v>#VALUE!</v>
      </c>
      <c r="S110" s="363" t="e">
        <f aca="false">IF(AND(($X$15-4)&lt;=$N110,($X$16)&gt;=($N110-4)),J110," ")</f>
        <v>#VALUE!</v>
      </c>
      <c r="T110" s="363" t="e">
        <f aca="false">IF(AND(($X$15-4)&lt;=$N110,($X$16)&gt;=($N110-4)),K110," ")</f>
        <v>#VALUE!</v>
      </c>
      <c r="U110" s="363" t="e">
        <f aca="false">IF(AND(($X$15-4)&lt;=$N110,($X$16)&gt;=($N110-4)),L110," ")</f>
        <v>#VALUE!</v>
      </c>
      <c r="V110" s="363" t="e">
        <f aca="false">IF(AND(($X$15-4)&lt;=$N110,($X$16)&gt;=($N110-4)),M110," ")</f>
        <v>#VALUE!</v>
      </c>
      <c r="AI110" s="359" t="n">
        <f aca="false">ROUND(B110/10000,0)</f>
        <v>2009</v>
      </c>
      <c r="AJ110" s="359" t="n">
        <f aca="false">ROUND((B110-(AI110*10000))/100,0)</f>
        <v>1</v>
      </c>
      <c r="AK110" s="359" t="n">
        <f aca="false">B110-AI110*10000-AJ110*100</f>
        <v>30</v>
      </c>
      <c r="AL110" s="362" t="n">
        <f aca="false">DATE(AI110,AJ110,AK110)</f>
        <v>39843</v>
      </c>
    </row>
    <row r="111" customFormat="false" ht="15" hidden="false" customHeight="false" outlineLevel="0" collapsed="false">
      <c r="A111" s="361" t="n">
        <v>25320</v>
      </c>
      <c r="B111" s="361" t="n">
        <v>20090227</v>
      </c>
      <c r="C111" s="361" t="n">
        <v>13442910</v>
      </c>
      <c r="D111" s="361" t="s">
        <v>325</v>
      </c>
      <c r="E111" s="361" t="s">
        <v>4187</v>
      </c>
      <c r="F111" s="361" t="n">
        <v>20384</v>
      </c>
      <c r="G111" s="361" t="n">
        <v>13442910</v>
      </c>
      <c r="H111" s="361"/>
      <c r="I111" s="361" t="n">
        <v>26.77</v>
      </c>
      <c r="J111" s="361" t="n">
        <v>-0.118538</v>
      </c>
      <c r="K111" s="361" t="n">
        <v>-0.100271</v>
      </c>
      <c r="L111" s="361" t="n">
        <v>-0.107667</v>
      </c>
      <c r="M111" s="361" t="n">
        <v>-0.109931</v>
      </c>
      <c r="N111" s="362" t="n">
        <f aca="false">AL111</f>
        <v>39871</v>
      </c>
      <c r="O111" s="363" t="e">
        <f aca="false">IF(AND(($X$12-4)&lt;=$N111,($X$13)&gt;=($N111-4)),J111," ")</f>
        <v>#VALUE!</v>
      </c>
      <c r="P111" s="363" t="e">
        <f aca="false">IF(AND(($X$12-4)&lt;=$N111,($X$13)&gt;=($N111-4)),K111," ")</f>
        <v>#VALUE!</v>
      </c>
      <c r="Q111" s="363" t="e">
        <f aca="false">IF(AND(($X$12-4)&lt;=$N111,($X$13)&gt;=($N111-4)),L111," ")</f>
        <v>#VALUE!</v>
      </c>
      <c r="R111" s="363" t="e">
        <f aca="false">IF(AND(($X$12-4)&lt;=$N111,($X$13)&gt;=($N111-4)),M111," ")</f>
        <v>#VALUE!</v>
      </c>
      <c r="S111" s="363" t="e">
        <f aca="false">IF(AND(($X$15-4)&lt;=$N111,($X$16)&gt;=($N111-4)),J111," ")</f>
        <v>#VALUE!</v>
      </c>
      <c r="T111" s="363" t="e">
        <f aca="false">IF(AND(($X$15-4)&lt;=$N111,($X$16)&gt;=($N111-4)),K111," ")</f>
        <v>#VALUE!</v>
      </c>
      <c r="U111" s="363" t="e">
        <f aca="false">IF(AND(($X$15-4)&lt;=$N111,($X$16)&gt;=($N111-4)),L111," ")</f>
        <v>#VALUE!</v>
      </c>
      <c r="V111" s="363" t="e">
        <f aca="false">IF(AND(($X$15-4)&lt;=$N111,($X$16)&gt;=($N111-4)),M111," ")</f>
        <v>#VALUE!</v>
      </c>
      <c r="AI111" s="359" t="n">
        <f aca="false">ROUND(B111/10000,0)</f>
        <v>2009</v>
      </c>
      <c r="AJ111" s="359" t="n">
        <f aca="false">ROUND((B111-(AI111*10000))/100,0)</f>
        <v>2</v>
      </c>
      <c r="AK111" s="359" t="n">
        <f aca="false">B111-AI111*10000-AJ111*100</f>
        <v>27</v>
      </c>
      <c r="AL111" s="362" t="n">
        <f aca="false">DATE(AI111,AJ111,AK111)</f>
        <v>39871</v>
      </c>
    </row>
    <row r="112" customFormat="false" ht="15" hidden="false" customHeight="false" outlineLevel="0" collapsed="false">
      <c r="A112" s="361" t="n">
        <v>25320</v>
      </c>
      <c r="B112" s="361" t="n">
        <v>20090331</v>
      </c>
      <c r="C112" s="361" t="n">
        <v>13442910</v>
      </c>
      <c r="D112" s="361" t="s">
        <v>325</v>
      </c>
      <c r="E112" s="361" t="s">
        <v>4187</v>
      </c>
      <c r="F112" s="361" t="n">
        <v>20384</v>
      </c>
      <c r="G112" s="361" t="n">
        <v>13442910</v>
      </c>
      <c r="H112" s="361"/>
      <c r="I112" s="361" t="n">
        <v>27.36</v>
      </c>
      <c r="J112" s="361" t="n">
        <v>0.02204</v>
      </c>
      <c r="K112" s="361" t="n">
        <v>0.086748</v>
      </c>
      <c r="L112" s="361" t="n">
        <v>0.107474</v>
      </c>
      <c r="M112" s="361" t="n">
        <v>0.085405</v>
      </c>
      <c r="N112" s="362" t="n">
        <f aca="false">AL112</f>
        <v>39903</v>
      </c>
      <c r="O112" s="363" t="e">
        <f aca="false">IF(AND(($X$12-4)&lt;=$N112,($X$13)&gt;=($N112-4)),J112," ")</f>
        <v>#VALUE!</v>
      </c>
      <c r="P112" s="363" t="e">
        <f aca="false">IF(AND(($X$12-4)&lt;=$N112,($X$13)&gt;=($N112-4)),K112," ")</f>
        <v>#VALUE!</v>
      </c>
      <c r="Q112" s="363" t="e">
        <f aca="false">IF(AND(($X$12-4)&lt;=$N112,($X$13)&gt;=($N112-4)),L112," ")</f>
        <v>#VALUE!</v>
      </c>
      <c r="R112" s="363" t="e">
        <f aca="false">IF(AND(($X$12-4)&lt;=$N112,($X$13)&gt;=($N112-4)),M112," ")</f>
        <v>#VALUE!</v>
      </c>
      <c r="S112" s="363" t="e">
        <f aca="false">IF(AND(($X$15-4)&lt;=$N112,($X$16)&gt;=($N112-4)),J112," ")</f>
        <v>#VALUE!</v>
      </c>
      <c r="T112" s="363" t="e">
        <f aca="false">IF(AND(($X$15-4)&lt;=$N112,($X$16)&gt;=($N112-4)),K112," ")</f>
        <v>#VALUE!</v>
      </c>
      <c r="U112" s="363" t="e">
        <f aca="false">IF(AND(($X$15-4)&lt;=$N112,($X$16)&gt;=($N112-4)),L112," ")</f>
        <v>#VALUE!</v>
      </c>
      <c r="V112" s="363" t="e">
        <f aca="false">IF(AND(($X$15-4)&lt;=$N112,($X$16)&gt;=($N112-4)),M112," ")</f>
        <v>#VALUE!</v>
      </c>
      <c r="AI112" s="359" t="n">
        <f aca="false">ROUND(B112/10000,0)</f>
        <v>2009</v>
      </c>
      <c r="AJ112" s="359" t="n">
        <f aca="false">ROUND((B112-(AI112*10000))/100,0)</f>
        <v>3</v>
      </c>
      <c r="AK112" s="359" t="n">
        <f aca="false">B112-AI112*10000-AJ112*100</f>
        <v>31</v>
      </c>
      <c r="AL112" s="362" t="n">
        <f aca="false">DATE(AI112,AJ112,AK112)</f>
        <v>39903</v>
      </c>
    </row>
    <row r="113" customFormat="false" ht="15" hidden="false" customHeight="false" outlineLevel="0" collapsed="false">
      <c r="A113" s="361" t="n">
        <v>25320</v>
      </c>
      <c r="B113" s="361" t="n">
        <v>20090430</v>
      </c>
      <c r="C113" s="361" t="n">
        <v>13442910</v>
      </c>
      <c r="D113" s="361" t="s">
        <v>325</v>
      </c>
      <c r="E113" s="361" t="s">
        <v>4187</v>
      </c>
      <c r="F113" s="361" t="n">
        <v>20384</v>
      </c>
      <c r="G113" s="361" t="n">
        <v>13442910</v>
      </c>
      <c r="H113" s="361" t="n">
        <v>0.25</v>
      </c>
      <c r="I113" s="361" t="n">
        <v>25.72</v>
      </c>
      <c r="J113" s="361" t="n">
        <v>-0.050804</v>
      </c>
      <c r="K113" s="361" t="n">
        <v>0.109352</v>
      </c>
      <c r="L113" s="361" t="n">
        <v>0.192762</v>
      </c>
      <c r="M113" s="361" t="n">
        <v>0.093925</v>
      </c>
      <c r="N113" s="362" t="n">
        <f aca="false">AL113</f>
        <v>39933</v>
      </c>
      <c r="O113" s="363" t="e">
        <f aca="false">IF(AND(($X$12-4)&lt;=$N113,($X$13)&gt;=($N113-4)),J113," ")</f>
        <v>#VALUE!</v>
      </c>
      <c r="P113" s="363" t="e">
        <f aca="false">IF(AND(($X$12-4)&lt;=$N113,($X$13)&gt;=($N113-4)),K113," ")</f>
        <v>#VALUE!</v>
      </c>
      <c r="Q113" s="363" t="e">
        <f aca="false">IF(AND(($X$12-4)&lt;=$N113,($X$13)&gt;=($N113-4)),L113," ")</f>
        <v>#VALUE!</v>
      </c>
      <c r="R113" s="363" t="e">
        <f aca="false">IF(AND(($X$12-4)&lt;=$N113,($X$13)&gt;=($N113-4)),M113," ")</f>
        <v>#VALUE!</v>
      </c>
      <c r="S113" s="363" t="e">
        <f aca="false">IF(AND(($X$15-4)&lt;=$N113,($X$16)&gt;=($N113-4)),J113," ")</f>
        <v>#VALUE!</v>
      </c>
      <c r="T113" s="363" t="e">
        <f aca="false">IF(AND(($X$15-4)&lt;=$N113,($X$16)&gt;=($N113-4)),K113," ")</f>
        <v>#VALUE!</v>
      </c>
      <c r="U113" s="363" t="e">
        <f aca="false">IF(AND(($X$15-4)&lt;=$N113,($X$16)&gt;=($N113-4)),L113," ")</f>
        <v>#VALUE!</v>
      </c>
      <c r="V113" s="363" t="e">
        <f aca="false">IF(AND(($X$15-4)&lt;=$N113,($X$16)&gt;=($N113-4)),M113," ")</f>
        <v>#VALUE!</v>
      </c>
      <c r="AI113" s="359" t="n">
        <f aca="false">ROUND(B113/10000,0)</f>
        <v>2009</v>
      </c>
      <c r="AJ113" s="359" t="n">
        <f aca="false">ROUND((B113-(AI113*10000))/100,0)</f>
        <v>4</v>
      </c>
      <c r="AK113" s="359" t="n">
        <f aca="false">B113-AI113*10000-AJ113*100</f>
        <v>30</v>
      </c>
      <c r="AL113" s="362" t="n">
        <f aca="false">DATE(AI113,AJ113,AK113)</f>
        <v>39933</v>
      </c>
    </row>
    <row r="114" customFormat="false" ht="15" hidden="false" customHeight="false" outlineLevel="0" collapsed="false">
      <c r="A114" s="361" t="n">
        <v>25320</v>
      </c>
      <c r="B114" s="361" t="n">
        <v>20090529</v>
      </c>
      <c r="C114" s="361" t="n">
        <v>13442910</v>
      </c>
      <c r="D114" s="361" t="s">
        <v>325</v>
      </c>
      <c r="E114" s="361" t="s">
        <v>4187</v>
      </c>
      <c r="F114" s="361" t="n">
        <v>20384</v>
      </c>
      <c r="G114" s="361" t="n">
        <v>13442910</v>
      </c>
      <c r="H114" s="361"/>
      <c r="I114" s="361" t="n">
        <v>27.72</v>
      </c>
      <c r="J114" s="361" t="n">
        <v>0.077761</v>
      </c>
      <c r="K114" s="361" t="n">
        <v>0.067774</v>
      </c>
      <c r="L114" s="361" t="n">
        <v>0.10233</v>
      </c>
      <c r="M114" s="361" t="n">
        <v>0.053081</v>
      </c>
      <c r="N114" s="362" t="n">
        <f aca="false">AL114</f>
        <v>39962</v>
      </c>
      <c r="O114" s="363" t="e">
        <f aca="false">IF(AND(($X$12-4)&lt;=$N114,($X$13)&gt;=($N114-4)),J114," ")</f>
        <v>#VALUE!</v>
      </c>
      <c r="P114" s="363" t="e">
        <f aca="false">IF(AND(($X$12-4)&lt;=$N114,($X$13)&gt;=($N114-4)),K114," ")</f>
        <v>#VALUE!</v>
      </c>
      <c r="Q114" s="363" t="e">
        <f aca="false">IF(AND(($X$12-4)&lt;=$N114,($X$13)&gt;=($N114-4)),L114," ")</f>
        <v>#VALUE!</v>
      </c>
      <c r="R114" s="363" t="e">
        <f aca="false">IF(AND(($X$12-4)&lt;=$N114,($X$13)&gt;=($N114-4)),M114," ")</f>
        <v>#VALUE!</v>
      </c>
      <c r="S114" s="363" t="e">
        <f aca="false">IF(AND(($X$15-4)&lt;=$N114,($X$16)&gt;=($N114-4)),J114," ")</f>
        <v>#VALUE!</v>
      </c>
      <c r="T114" s="363" t="e">
        <f aca="false">IF(AND(($X$15-4)&lt;=$N114,($X$16)&gt;=($N114-4)),K114," ")</f>
        <v>#VALUE!</v>
      </c>
      <c r="U114" s="363" t="e">
        <f aca="false">IF(AND(($X$15-4)&lt;=$N114,($X$16)&gt;=($N114-4)),L114," ")</f>
        <v>#VALUE!</v>
      </c>
      <c r="V114" s="363" t="e">
        <f aca="false">IF(AND(($X$15-4)&lt;=$N114,($X$16)&gt;=($N114-4)),M114," ")</f>
        <v>#VALUE!</v>
      </c>
      <c r="AI114" s="359" t="n">
        <f aca="false">ROUND(B114/10000,0)</f>
        <v>2009</v>
      </c>
      <c r="AJ114" s="359" t="n">
        <f aca="false">ROUND((B114-(AI114*10000))/100,0)</f>
        <v>5</v>
      </c>
      <c r="AK114" s="359" t="n">
        <f aca="false">B114-AI114*10000-AJ114*100</f>
        <v>29</v>
      </c>
      <c r="AL114" s="362" t="n">
        <f aca="false">DATE(AI114,AJ114,AK114)</f>
        <v>39962</v>
      </c>
    </row>
    <row r="115" customFormat="false" ht="15" hidden="false" customHeight="false" outlineLevel="0" collapsed="false">
      <c r="A115" s="361" t="n">
        <v>25320</v>
      </c>
      <c r="B115" s="361" t="n">
        <v>20090630</v>
      </c>
      <c r="C115" s="361" t="n">
        <v>13442910</v>
      </c>
      <c r="D115" s="361" t="s">
        <v>325</v>
      </c>
      <c r="E115" s="361" t="s">
        <v>4187</v>
      </c>
      <c r="F115" s="361" t="n">
        <v>20384</v>
      </c>
      <c r="G115" s="361" t="n">
        <v>13442910</v>
      </c>
      <c r="H115" s="361"/>
      <c r="I115" s="361" t="n">
        <v>29.42</v>
      </c>
      <c r="J115" s="361" t="n">
        <v>0.061328</v>
      </c>
      <c r="K115" s="361" t="n">
        <v>-0.003099</v>
      </c>
      <c r="L115" s="361" t="n">
        <v>0.023921</v>
      </c>
      <c r="M115" s="361" t="n">
        <v>0.000196</v>
      </c>
      <c r="N115" s="362" t="n">
        <f aca="false">AL115</f>
        <v>39994</v>
      </c>
      <c r="O115" s="363" t="e">
        <f aca="false">IF(AND(($X$12-4)&lt;=$N115,($X$13)&gt;=($N115-4)),J115," ")</f>
        <v>#VALUE!</v>
      </c>
      <c r="P115" s="363" t="e">
        <f aca="false">IF(AND(($X$12-4)&lt;=$N115,($X$13)&gt;=($N115-4)),K115," ")</f>
        <v>#VALUE!</v>
      </c>
      <c r="Q115" s="363" t="e">
        <f aca="false">IF(AND(($X$12-4)&lt;=$N115,($X$13)&gt;=($N115-4)),L115," ")</f>
        <v>#VALUE!</v>
      </c>
      <c r="R115" s="363" t="e">
        <f aca="false">IF(AND(($X$12-4)&lt;=$N115,($X$13)&gt;=($N115-4)),M115," ")</f>
        <v>#VALUE!</v>
      </c>
      <c r="S115" s="363" t="e">
        <f aca="false">IF(AND(($X$15-4)&lt;=$N115,($X$16)&gt;=($N115-4)),J115," ")</f>
        <v>#VALUE!</v>
      </c>
      <c r="T115" s="363" t="e">
        <f aca="false">IF(AND(($X$15-4)&lt;=$N115,($X$16)&gt;=($N115-4)),K115," ")</f>
        <v>#VALUE!</v>
      </c>
      <c r="U115" s="363" t="e">
        <f aca="false">IF(AND(($X$15-4)&lt;=$N115,($X$16)&gt;=($N115-4)),L115," ")</f>
        <v>#VALUE!</v>
      </c>
      <c r="V115" s="363" t="e">
        <f aca="false">IF(AND(($X$15-4)&lt;=$N115,($X$16)&gt;=($N115-4)),M115," ")</f>
        <v>#VALUE!</v>
      </c>
      <c r="AI115" s="359" t="n">
        <f aca="false">ROUND(B115/10000,0)</f>
        <v>2009</v>
      </c>
      <c r="AJ115" s="359" t="n">
        <f aca="false">ROUND((B115-(AI115*10000))/100,0)</f>
        <v>6</v>
      </c>
      <c r="AK115" s="359" t="n">
        <f aca="false">B115-AI115*10000-AJ115*100</f>
        <v>30</v>
      </c>
      <c r="AL115" s="362" t="n">
        <f aca="false">DATE(AI115,AJ115,AK115)</f>
        <v>39994</v>
      </c>
    </row>
    <row r="116" customFormat="false" ht="15" hidden="false" customHeight="false" outlineLevel="0" collapsed="false">
      <c r="A116" s="361" t="n">
        <v>25320</v>
      </c>
      <c r="B116" s="361" t="n">
        <v>20090731</v>
      </c>
      <c r="C116" s="361" t="n">
        <v>13442910</v>
      </c>
      <c r="D116" s="361" t="s">
        <v>325</v>
      </c>
      <c r="E116" s="361" t="s">
        <v>4187</v>
      </c>
      <c r="F116" s="361" t="n">
        <v>20384</v>
      </c>
      <c r="G116" s="361" t="n">
        <v>13442910</v>
      </c>
      <c r="H116" s="361" t="n">
        <v>0.25</v>
      </c>
      <c r="I116" s="361" t="n">
        <v>31.03</v>
      </c>
      <c r="J116" s="361" t="n">
        <v>0.063222</v>
      </c>
      <c r="K116" s="361" t="n">
        <v>0.081752</v>
      </c>
      <c r="L116" s="361" t="n">
        <v>0.085217</v>
      </c>
      <c r="M116" s="361" t="n">
        <v>0.074142</v>
      </c>
      <c r="N116" s="362" t="n">
        <f aca="false">AL116</f>
        <v>40025</v>
      </c>
      <c r="O116" s="363" t="e">
        <f aca="false">IF(AND(($X$12-4)&lt;=$N116,($X$13)&gt;=($N116-4)),J116," ")</f>
        <v>#VALUE!</v>
      </c>
      <c r="P116" s="363" t="e">
        <f aca="false">IF(AND(($X$12-4)&lt;=$N116,($X$13)&gt;=($N116-4)),K116," ")</f>
        <v>#VALUE!</v>
      </c>
      <c r="Q116" s="363" t="e">
        <f aca="false">IF(AND(($X$12-4)&lt;=$N116,($X$13)&gt;=($N116-4)),L116," ")</f>
        <v>#VALUE!</v>
      </c>
      <c r="R116" s="363" t="e">
        <f aca="false">IF(AND(($X$12-4)&lt;=$N116,($X$13)&gt;=($N116-4)),M116," ")</f>
        <v>#VALUE!</v>
      </c>
      <c r="S116" s="363" t="e">
        <f aca="false">IF(AND(($X$15-4)&lt;=$N116,($X$16)&gt;=($N116-4)),J116," ")</f>
        <v>#VALUE!</v>
      </c>
      <c r="T116" s="363" t="e">
        <f aca="false">IF(AND(($X$15-4)&lt;=$N116,($X$16)&gt;=($N116-4)),K116," ")</f>
        <v>#VALUE!</v>
      </c>
      <c r="U116" s="363" t="e">
        <f aca="false">IF(AND(($X$15-4)&lt;=$N116,($X$16)&gt;=($N116-4)),L116," ")</f>
        <v>#VALUE!</v>
      </c>
      <c r="V116" s="363" t="e">
        <f aca="false">IF(AND(($X$15-4)&lt;=$N116,($X$16)&gt;=($N116-4)),M116," ")</f>
        <v>#VALUE!</v>
      </c>
      <c r="AI116" s="359" t="n">
        <f aca="false">ROUND(B116/10000,0)</f>
        <v>2009</v>
      </c>
      <c r="AJ116" s="359" t="n">
        <f aca="false">ROUND((B116-(AI116*10000))/100,0)</f>
        <v>7</v>
      </c>
      <c r="AK116" s="359" t="n">
        <f aca="false">B116-AI116*10000-AJ116*100</f>
        <v>31</v>
      </c>
      <c r="AL116" s="362" t="n">
        <f aca="false">DATE(AI116,AJ116,AK116)</f>
        <v>40025</v>
      </c>
    </row>
    <row r="117" customFormat="false" ht="15" hidden="false" customHeight="false" outlineLevel="0" collapsed="false">
      <c r="A117" s="361" t="n">
        <v>25320</v>
      </c>
      <c r="B117" s="361" t="n">
        <v>20090831</v>
      </c>
      <c r="C117" s="361" t="n">
        <v>13442910</v>
      </c>
      <c r="D117" s="361" t="s">
        <v>325</v>
      </c>
      <c r="E117" s="361" t="s">
        <v>4187</v>
      </c>
      <c r="F117" s="361" t="n">
        <v>20384</v>
      </c>
      <c r="G117" s="361" t="n">
        <v>13442910</v>
      </c>
      <c r="H117" s="361"/>
      <c r="I117" s="361" t="n">
        <v>31.36</v>
      </c>
      <c r="J117" s="361" t="n">
        <v>0.010635</v>
      </c>
      <c r="K117" s="361" t="n">
        <v>0.031469</v>
      </c>
      <c r="L117" s="361" t="n">
        <v>0.056864</v>
      </c>
      <c r="M117" s="361" t="n">
        <v>0.03356</v>
      </c>
      <c r="N117" s="362" t="n">
        <f aca="false">AL117</f>
        <v>40056</v>
      </c>
      <c r="O117" s="363" t="e">
        <f aca="false">IF(AND(($X$12-4)&lt;=$N117,($X$13)&gt;=($N117-4)),J117," ")</f>
        <v>#VALUE!</v>
      </c>
      <c r="P117" s="363" t="e">
        <f aca="false">IF(AND(($X$12-4)&lt;=$N117,($X$13)&gt;=($N117-4)),K117," ")</f>
        <v>#VALUE!</v>
      </c>
      <c r="Q117" s="363" t="e">
        <f aca="false">IF(AND(($X$12-4)&lt;=$N117,($X$13)&gt;=($N117-4)),L117," ")</f>
        <v>#VALUE!</v>
      </c>
      <c r="R117" s="363" t="e">
        <f aca="false">IF(AND(($X$12-4)&lt;=$N117,($X$13)&gt;=($N117-4)),M117," ")</f>
        <v>#VALUE!</v>
      </c>
      <c r="S117" s="363" t="e">
        <f aca="false">IF(AND(($X$15-4)&lt;=$N117,($X$16)&gt;=($N117-4)),J117," ")</f>
        <v>#VALUE!</v>
      </c>
      <c r="T117" s="363" t="e">
        <f aca="false">IF(AND(($X$15-4)&lt;=$N117,($X$16)&gt;=($N117-4)),K117," ")</f>
        <v>#VALUE!</v>
      </c>
      <c r="U117" s="363" t="e">
        <f aca="false">IF(AND(($X$15-4)&lt;=$N117,($X$16)&gt;=($N117-4)),L117," ")</f>
        <v>#VALUE!</v>
      </c>
      <c r="V117" s="363" t="e">
        <f aca="false">IF(AND(($X$15-4)&lt;=$N117,($X$16)&gt;=($N117-4)),M117," ")</f>
        <v>#VALUE!</v>
      </c>
      <c r="AI117" s="359" t="n">
        <f aca="false">ROUND(B117/10000,0)</f>
        <v>2009</v>
      </c>
      <c r="AJ117" s="359" t="n">
        <f aca="false">ROUND((B117-(AI117*10000))/100,0)</f>
        <v>8</v>
      </c>
      <c r="AK117" s="359" t="n">
        <f aca="false">B117-AI117*10000-AJ117*100</f>
        <v>31</v>
      </c>
      <c r="AL117" s="362" t="n">
        <f aca="false">DATE(AI117,AJ117,AK117)</f>
        <v>40056</v>
      </c>
    </row>
    <row r="118" customFormat="false" ht="15" hidden="false" customHeight="false" outlineLevel="0" collapsed="false">
      <c r="A118" s="361" t="n">
        <v>25320</v>
      </c>
      <c r="B118" s="361" t="n">
        <v>20090930</v>
      </c>
      <c r="C118" s="361" t="n">
        <v>13442910</v>
      </c>
      <c r="D118" s="361" t="s">
        <v>325</v>
      </c>
      <c r="E118" s="361" t="s">
        <v>4187</v>
      </c>
      <c r="F118" s="361" t="n">
        <v>20384</v>
      </c>
      <c r="G118" s="361" t="n">
        <v>13442910</v>
      </c>
      <c r="H118" s="361"/>
      <c r="I118" s="361" t="n">
        <v>32.62</v>
      </c>
      <c r="J118" s="361" t="n">
        <v>0.040179</v>
      </c>
      <c r="K118" s="361" t="n">
        <v>0.045216</v>
      </c>
      <c r="L118" s="361" t="n">
        <v>0.071255</v>
      </c>
      <c r="M118" s="361" t="n">
        <v>0.035723</v>
      </c>
      <c r="N118" s="362" t="n">
        <f aca="false">AL118</f>
        <v>40086</v>
      </c>
      <c r="O118" s="363" t="e">
        <f aca="false">IF(AND(($X$12-4)&lt;=$N118,($X$13)&gt;=($N118-4)),J118," ")</f>
        <v>#VALUE!</v>
      </c>
      <c r="P118" s="363" t="e">
        <f aca="false">IF(AND(($X$12-4)&lt;=$N118,($X$13)&gt;=($N118-4)),K118," ")</f>
        <v>#VALUE!</v>
      </c>
      <c r="Q118" s="363" t="e">
        <f aca="false">IF(AND(($X$12-4)&lt;=$N118,($X$13)&gt;=($N118-4)),L118," ")</f>
        <v>#VALUE!</v>
      </c>
      <c r="R118" s="363" t="e">
        <f aca="false">IF(AND(($X$12-4)&lt;=$N118,($X$13)&gt;=($N118-4)),M118," ")</f>
        <v>#VALUE!</v>
      </c>
      <c r="S118" s="363" t="e">
        <f aca="false">IF(AND(($X$15-4)&lt;=$N118,($X$16)&gt;=($N118-4)),J118," ")</f>
        <v>#VALUE!</v>
      </c>
      <c r="T118" s="363" t="e">
        <f aca="false">IF(AND(($X$15-4)&lt;=$N118,($X$16)&gt;=($N118-4)),K118," ")</f>
        <v>#VALUE!</v>
      </c>
      <c r="U118" s="363" t="e">
        <f aca="false">IF(AND(($X$15-4)&lt;=$N118,($X$16)&gt;=($N118-4)),L118," ")</f>
        <v>#VALUE!</v>
      </c>
      <c r="V118" s="363" t="e">
        <f aca="false">IF(AND(($X$15-4)&lt;=$N118,($X$16)&gt;=($N118-4)),M118," ")</f>
        <v>#VALUE!</v>
      </c>
      <c r="AI118" s="359" t="n">
        <f aca="false">ROUND(B118/10000,0)</f>
        <v>2009</v>
      </c>
      <c r="AJ118" s="359" t="n">
        <f aca="false">ROUND((B118-(AI118*10000))/100,0)</f>
        <v>9</v>
      </c>
      <c r="AK118" s="359" t="n">
        <f aca="false">B118-AI118*10000-AJ118*100</f>
        <v>30</v>
      </c>
      <c r="AL118" s="362" t="n">
        <f aca="false">DATE(AI118,AJ118,AK118)</f>
        <v>40086</v>
      </c>
    </row>
    <row r="119" customFormat="false" ht="15" hidden="false" customHeight="false" outlineLevel="0" collapsed="false">
      <c r="A119" s="361" t="n">
        <v>25320</v>
      </c>
      <c r="B119" s="361" t="n">
        <v>20091030</v>
      </c>
      <c r="C119" s="361" t="n">
        <v>13442910</v>
      </c>
      <c r="D119" s="361" t="s">
        <v>325</v>
      </c>
      <c r="E119" s="361" t="s">
        <v>4187</v>
      </c>
      <c r="F119" s="361" t="n">
        <v>20384</v>
      </c>
      <c r="G119" s="361" t="n">
        <v>13442910</v>
      </c>
      <c r="H119" s="361" t="n">
        <v>0.25</v>
      </c>
      <c r="I119" s="361" t="n">
        <v>31.75</v>
      </c>
      <c r="J119" s="361" t="n">
        <v>-0.019007</v>
      </c>
      <c r="K119" s="361" t="n">
        <v>-0.027971</v>
      </c>
      <c r="L119" s="361" t="n">
        <v>-0.050612</v>
      </c>
      <c r="M119" s="361" t="n">
        <v>-0.019762</v>
      </c>
      <c r="N119" s="362" t="n">
        <f aca="false">AL119</f>
        <v>40116</v>
      </c>
      <c r="O119" s="363" t="e">
        <f aca="false">IF(AND(($X$12-4)&lt;=$N119,($X$13)&gt;=($N119-4)),J119," ")</f>
        <v>#VALUE!</v>
      </c>
      <c r="P119" s="363" t="e">
        <f aca="false">IF(AND(($X$12-4)&lt;=$N119,($X$13)&gt;=($N119-4)),K119," ")</f>
        <v>#VALUE!</v>
      </c>
      <c r="Q119" s="363" t="e">
        <f aca="false">IF(AND(($X$12-4)&lt;=$N119,($X$13)&gt;=($N119-4)),L119," ")</f>
        <v>#VALUE!</v>
      </c>
      <c r="R119" s="363" t="e">
        <f aca="false">IF(AND(($X$12-4)&lt;=$N119,($X$13)&gt;=($N119-4)),M119," ")</f>
        <v>#VALUE!</v>
      </c>
      <c r="S119" s="363" t="e">
        <f aca="false">IF(AND(($X$15-4)&lt;=$N119,($X$16)&gt;=($N119-4)),J119," ")</f>
        <v>#VALUE!</v>
      </c>
      <c r="T119" s="363" t="e">
        <f aca="false">IF(AND(($X$15-4)&lt;=$N119,($X$16)&gt;=($N119-4)),K119," ")</f>
        <v>#VALUE!</v>
      </c>
      <c r="U119" s="363" t="e">
        <f aca="false">IF(AND(($X$15-4)&lt;=$N119,($X$16)&gt;=($N119-4)),L119," ")</f>
        <v>#VALUE!</v>
      </c>
      <c r="V119" s="363" t="e">
        <f aca="false">IF(AND(($X$15-4)&lt;=$N119,($X$16)&gt;=($N119-4)),M119," ")</f>
        <v>#VALUE!</v>
      </c>
      <c r="AI119" s="359" t="n">
        <f aca="false">ROUND(B119/10000,0)</f>
        <v>2009</v>
      </c>
      <c r="AJ119" s="359" t="n">
        <f aca="false">ROUND((B119-(AI119*10000))/100,0)</f>
        <v>10</v>
      </c>
      <c r="AK119" s="359" t="n">
        <f aca="false">B119-AI119*10000-AJ119*100</f>
        <v>30</v>
      </c>
      <c r="AL119" s="362" t="n">
        <f aca="false">DATE(AI119,AJ119,AK119)</f>
        <v>40116</v>
      </c>
    </row>
    <row r="120" customFormat="false" ht="15" hidden="false" customHeight="false" outlineLevel="0" collapsed="false">
      <c r="A120" s="361" t="n">
        <v>25320</v>
      </c>
      <c r="B120" s="361" t="n">
        <v>20091130</v>
      </c>
      <c r="C120" s="361" t="n">
        <v>13442910</v>
      </c>
      <c r="D120" s="361" t="s">
        <v>325</v>
      </c>
      <c r="E120" s="361" t="s">
        <v>4187</v>
      </c>
      <c r="F120" s="361" t="n">
        <v>20384</v>
      </c>
      <c r="G120" s="361" t="n">
        <v>13442910</v>
      </c>
      <c r="H120" s="361"/>
      <c r="I120" s="361" t="n">
        <v>34.97</v>
      </c>
      <c r="J120" s="361" t="n">
        <v>0.101417</v>
      </c>
      <c r="K120" s="361" t="n">
        <v>0.057117</v>
      </c>
      <c r="L120" s="361" t="n">
        <v>0.028476</v>
      </c>
      <c r="M120" s="361" t="n">
        <v>0.057364</v>
      </c>
      <c r="N120" s="362" t="n">
        <f aca="false">AL120</f>
        <v>40147</v>
      </c>
      <c r="O120" s="363" t="e">
        <f aca="false">IF(AND(($X$12-4)&lt;=$N120,($X$13)&gt;=($N120-4)),J120," ")</f>
        <v>#VALUE!</v>
      </c>
      <c r="P120" s="363" t="e">
        <f aca="false">IF(AND(($X$12-4)&lt;=$N120,($X$13)&gt;=($N120-4)),K120," ")</f>
        <v>#VALUE!</v>
      </c>
      <c r="Q120" s="363" t="e">
        <f aca="false">IF(AND(($X$12-4)&lt;=$N120,($X$13)&gt;=($N120-4)),L120," ")</f>
        <v>#VALUE!</v>
      </c>
      <c r="R120" s="363" t="e">
        <f aca="false">IF(AND(($X$12-4)&lt;=$N120,($X$13)&gt;=($N120-4)),M120," ")</f>
        <v>#VALUE!</v>
      </c>
      <c r="S120" s="363" t="e">
        <f aca="false">IF(AND(($X$15-4)&lt;=$N120,($X$16)&gt;=($N120-4)),J120," ")</f>
        <v>#VALUE!</v>
      </c>
      <c r="T120" s="363" t="e">
        <f aca="false">IF(AND(($X$15-4)&lt;=$N120,($X$16)&gt;=($N120-4)),K120," ")</f>
        <v>#VALUE!</v>
      </c>
      <c r="U120" s="363" t="e">
        <f aca="false">IF(AND(($X$15-4)&lt;=$N120,($X$16)&gt;=($N120-4)),L120," ")</f>
        <v>#VALUE!</v>
      </c>
      <c r="V120" s="363" t="e">
        <f aca="false">IF(AND(($X$15-4)&lt;=$N120,($X$16)&gt;=($N120-4)),M120," ")</f>
        <v>#VALUE!</v>
      </c>
      <c r="AI120" s="359" t="n">
        <f aca="false">ROUND(B120/10000,0)</f>
        <v>2009</v>
      </c>
      <c r="AJ120" s="359" t="n">
        <f aca="false">ROUND((B120-(AI120*10000))/100,0)</f>
        <v>11</v>
      </c>
      <c r="AK120" s="359" t="n">
        <f aca="false">B120-AI120*10000-AJ120*100</f>
        <v>30</v>
      </c>
      <c r="AL120" s="362" t="n">
        <f aca="false">DATE(AI120,AJ120,AK120)</f>
        <v>40147</v>
      </c>
    </row>
    <row r="121" customFormat="false" ht="15" hidden="false" customHeight="false" outlineLevel="0" collapsed="false">
      <c r="A121" s="361" t="n">
        <v>25320</v>
      </c>
      <c r="B121" s="361" t="n">
        <v>20091231</v>
      </c>
      <c r="C121" s="361" t="n">
        <v>13442910</v>
      </c>
      <c r="D121" s="361" t="s">
        <v>325</v>
      </c>
      <c r="E121" s="361" t="s">
        <v>4187</v>
      </c>
      <c r="F121" s="361" t="n">
        <v>20384</v>
      </c>
      <c r="G121" s="361" t="n">
        <v>13442910</v>
      </c>
      <c r="H121" s="361" t="n">
        <v>0.275</v>
      </c>
      <c r="I121" s="361" t="n">
        <v>33.8</v>
      </c>
      <c r="J121" s="361" t="n">
        <v>-0.025593</v>
      </c>
      <c r="K121" s="361" t="n">
        <v>0.02843</v>
      </c>
      <c r="L121" s="361" t="n">
        <v>0.055001</v>
      </c>
      <c r="M121" s="361" t="n">
        <v>0.017771</v>
      </c>
      <c r="N121" s="362" t="n">
        <f aca="false">AL121</f>
        <v>40178</v>
      </c>
      <c r="O121" s="363" t="e">
        <f aca="false">IF(AND(($X$12-4)&lt;=$N121,($X$13)&gt;=($N121-4)),J121," ")</f>
        <v>#VALUE!</v>
      </c>
      <c r="P121" s="363" t="e">
        <f aca="false">IF(AND(($X$12-4)&lt;=$N121,($X$13)&gt;=($N121-4)),K121," ")</f>
        <v>#VALUE!</v>
      </c>
      <c r="Q121" s="363" t="e">
        <f aca="false">IF(AND(($X$12-4)&lt;=$N121,($X$13)&gt;=($N121-4)),L121," ")</f>
        <v>#VALUE!</v>
      </c>
      <c r="R121" s="363" t="e">
        <f aca="false">IF(AND(($X$12-4)&lt;=$N121,($X$13)&gt;=($N121-4)),M121," ")</f>
        <v>#VALUE!</v>
      </c>
      <c r="S121" s="363" t="e">
        <f aca="false">IF(AND(($X$15-4)&lt;=$N121,($X$16)&gt;=($N121-4)),J121," ")</f>
        <v>#VALUE!</v>
      </c>
      <c r="T121" s="363" t="e">
        <f aca="false">IF(AND(($X$15-4)&lt;=$N121,($X$16)&gt;=($N121-4)),K121," ")</f>
        <v>#VALUE!</v>
      </c>
      <c r="U121" s="363" t="e">
        <f aca="false">IF(AND(($X$15-4)&lt;=$N121,($X$16)&gt;=($N121-4)),L121," ")</f>
        <v>#VALUE!</v>
      </c>
      <c r="V121" s="363" t="e">
        <f aca="false">IF(AND(($X$15-4)&lt;=$N121,($X$16)&gt;=($N121-4)),M121," ")</f>
        <v>#VALUE!</v>
      </c>
      <c r="AI121" s="359" t="n">
        <f aca="false">ROUND(B121/10000,0)</f>
        <v>2009</v>
      </c>
      <c r="AJ121" s="359" t="n">
        <f aca="false">ROUND((B121-(AI121*10000))/100,0)</f>
        <v>12</v>
      </c>
      <c r="AK121" s="359" t="n">
        <f aca="false">B121-AI121*10000-AJ121*100</f>
        <v>31</v>
      </c>
      <c r="AL121" s="362" t="n">
        <f aca="false">DATE(AI121,AJ121,AK121)</f>
        <v>40178</v>
      </c>
    </row>
    <row r="122" customFormat="false" ht="15" hidden="false" customHeight="false" outlineLevel="0" collapsed="false">
      <c r="A122" s="361" t="n">
        <v>25320</v>
      </c>
      <c r="B122" s="361" t="n">
        <v>20100129</v>
      </c>
      <c r="C122" s="361" t="n">
        <v>13442910</v>
      </c>
      <c r="D122" s="361" t="s">
        <v>325</v>
      </c>
      <c r="E122" s="361" t="s">
        <v>4187</v>
      </c>
      <c r="F122" s="361" t="n">
        <v>20384</v>
      </c>
      <c r="G122" s="361" t="n">
        <v>13442910</v>
      </c>
      <c r="H122" s="361"/>
      <c r="I122" s="361" t="n">
        <v>33.11</v>
      </c>
      <c r="J122" s="361" t="n">
        <v>-0.020414</v>
      </c>
      <c r="K122" s="361" t="n">
        <v>-0.037098</v>
      </c>
      <c r="L122" s="361" t="n">
        <v>-0.011388</v>
      </c>
      <c r="M122" s="361" t="n">
        <v>-0.036974</v>
      </c>
      <c r="N122" s="362" t="n">
        <f aca="false">AL122</f>
        <v>40207</v>
      </c>
      <c r="O122" s="363" t="e">
        <f aca="false">IF(AND(($X$12-4)&lt;=$N122,($X$13)&gt;=($N122-4)),J122," ")</f>
        <v>#VALUE!</v>
      </c>
      <c r="P122" s="363" t="e">
        <f aca="false">IF(AND(($X$12-4)&lt;=$N122,($X$13)&gt;=($N122-4)),K122," ")</f>
        <v>#VALUE!</v>
      </c>
      <c r="Q122" s="363" t="e">
        <f aca="false">IF(AND(($X$12-4)&lt;=$N122,($X$13)&gt;=($N122-4)),L122," ")</f>
        <v>#VALUE!</v>
      </c>
      <c r="R122" s="363" t="e">
        <f aca="false">IF(AND(($X$12-4)&lt;=$N122,($X$13)&gt;=($N122-4)),M122," ")</f>
        <v>#VALUE!</v>
      </c>
      <c r="S122" s="363" t="e">
        <f aca="false">IF(AND(($X$15-4)&lt;=$N122,($X$16)&gt;=($N122-4)),J122," ")</f>
        <v>#VALUE!</v>
      </c>
      <c r="T122" s="363" t="e">
        <f aca="false">IF(AND(($X$15-4)&lt;=$N122,($X$16)&gt;=($N122-4)),K122," ")</f>
        <v>#VALUE!</v>
      </c>
      <c r="U122" s="363" t="e">
        <f aca="false">IF(AND(($X$15-4)&lt;=$N122,($X$16)&gt;=($N122-4)),L122," ")</f>
        <v>#VALUE!</v>
      </c>
      <c r="V122" s="363" t="e">
        <f aca="false">IF(AND(($X$15-4)&lt;=$N122,($X$16)&gt;=($N122-4)),M122," ")</f>
        <v>#VALUE!</v>
      </c>
      <c r="AI122" s="359" t="n">
        <f aca="false">ROUND(B122/10000,0)</f>
        <v>2010</v>
      </c>
      <c r="AJ122" s="359" t="n">
        <f aca="false">ROUND((B122-(AI122*10000))/100,0)</f>
        <v>1</v>
      </c>
      <c r="AK122" s="359" t="n">
        <f aca="false">B122-AI122*10000-AJ122*100</f>
        <v>29</v>
      </c>
      <c r="AL122" s="362" t="n">
        <f aca="false">DATE(AI122,AJ122,AK122)</f>
        <v>40207</v>
      </c>
    </row>
    <row r="123" customFormat="false" ht="15" hidden="false" customHeight="false" outlineLevel="0" collapsed="false">
      <c r="A123" s="361" t="n">
        <v>25320</v>
      </c>
      <c r="B123" s="361" t="n">
        <v>20100226</v>
      </c>
      <c r="C123" s="361" t="n">
        <v>13442910</v>
      </c>
      <c r="D123" s="361" t="s">
        <v>325</v>
      </c>
      <c r="E123" s="361" t="s">
        <v>4187</v>
      </c>
      <c r="F123" s="361" t="n">
        <v>20384</v>
      </c>
      <c r="G123" s="361" t="n">
        <v>13442910</v>
      </c>
      <c r="H123" s="361"/>
      <c r="I123" s="361" t="n">
        <v>33.33</v>
      </c>
      <c r="J123" s="361" t="n">
        <v>0.006645</v>
      </c>
      <c r="K123" s="361" t="n">
        <v>0.034786</v>
      </c>
      <c r="L123" s="361" t="n">
        <v>0.033603</v>
      </c>
      <c r="M123" s="361" t="n">
        <v>0.028514</v>
      </c>
      <c r="N123" s="362" t="n">
        <f aca="false">AL123</f>
        <v>40235</v>
      </c>
      <c r="O123" s="363" t="e">
        <f aca="false">IF(AND(($X$12-4)&lt;=$N123,($X$13)&gt;=($N123-4)),J123," ")</f>
        <v>#VALUE!</v>
      </c>
      <c r="P123" s="363" t="e">
        <f aca="false">IF(AND(($X$12-4)&lt;=$N123,($X$13)&gt;=($N123-4)),K123," ")</f>
        <v>#VALUE!</v>
      </c>
      <c r="Q123" s="363" t="e">
        <f aca="false">IF(AND(($X$12-4)&lt;=$N123,($X$13)&gt;=($N123-4)),L123," ")</f>
        <v>#VALUE!</v>
      </c>
      <c r="R123" s="363" t="e">
        <f aca="false">IF(AND(($X$12-4)&lt;=$N123,($X$13)&gt;=($N123-4)),M123," ")</f>
        <v>#VALUE!</v>
      </c>
      <c r="S123" s="363" t="e">
        <f aca="false">IF(AND(($X$15-4)&lt;=$N123,($X$16)&gt;=($N123-4)),J123," ")</f>
        <v>#VALUE!</v>
      </c>
      <c r="T123" s="363" t="e">
        <f aca="false">IF(AND(($X$15-4)&lt;=$N123,($X$16)&gt;=($N123-4)),K123," ")</f>
        <v>#VALUE!</v>
      </c>
      <c r="U123" s="363" t="e">
        <f aca="false">IF(AND(($X$15-4)&lt;=$N123,($X$16)&gt;=($N123-4)),L123," ")</f>
        <v>#VALUE!</v>
      </c>
      <c r="V123" s="363" t="e">
        <f aca="false">IF(AND(($X$15-4)&lt;=$N123,($X$16)&gt;=($N123-4)),M123," ")</f>
        <v>#VALUE!</v>
      </c>
      <c r="AI123" s="359" t="n">
        <f aca="false">ROUND(B123/10000,0)</f>
        <v>2010</v>
      </c>
      <c r="AJ123" s="359" t="n">
        <f aca="false">ROUND((B123-(AI123*10000))/100,0)</f>
        <v>2</v>
      </c>
      <c r="AK123" s="359" t="n">
        <f aca="false">B123-AI123*10000-AJ123*100</f>
        <v>26</v>
      </c>
      <c r="AL123" s="362" t="n">
        <f aca="false">DATE(AI123,AJ123,AK123)</f>
        <v>40235</v>
      </c>
    </row>
    <row r="124" customFormat="false" ht="15" hidden="false" customHeight="false" outlineLevel="0" collapsed="false">
      <c r="A124" s="361" t="n">
        <v>25320</v>
      </c>
      <c r="B124" s="361" t="n">
        <v>20100331</v>
      </c>
      <c r="C124" s="361" t="n">
        <v>13442910</v>
      </c>
      <c r="D124" s="361" t="s">
        <v>325</v>
      </c>
      <c r="E124" s="361" t="s">
        <v>4187</v>
      </c>
      <c r="F124" s="361" t="n">
        <v>20384</v>
      </c>
      <c r="G124" s="361" t="n">
        <v>13442910</v>
      </c>
      <c r="H124" s="361" t="n">
        <v>0.275</v>
      </c>
      <c r="I124" s="361" t="n">
        <v>35.35</v>
      </c>
      <c r="J124" s="361" t="n">
        <v>0.068857</v>
      </c>
      <c r="K124" s="361" t="n">
        <v>0.063626</v>
      </c>
      <c r="L124" s="361" t="n">
        <v>0.069289</v>
      </c>
      <c r="M124" s="361" t="n">
        <v>0.058796</v>
      </c>
      <c r="N124" s="362" t="n">
        <f aca="false">AL124</f>
        <v>40268</v>
      </c>
      <c r="O124" s="363" t="e">
        <f aca="false">IF(AND(($X$12-4)&lt;=$N124,($X$13)&gt;=($N124-4)),J124," ")</f>
        <v>#VALUE!</v>
      </c>
      <c r="P124" s="363" t="e">
        <f aca="false">IF(AND(($X$12-4)&lt;=$N124,($X$13)&gt;=($N124-4)),K124," ")</f>
        <v>#VALUE!</v>
      </c>
      <c r="Q124" s="363" t="e">
        <f aca="false">IF(AND(($X$12-4)&lt;=$N124,($X$13)&gt;=($N124-4)),L124," ")</f>
        <v>#VALUE!</v>
      </c>
      <c r="R124" s="363" t="e">
        <f aca="false">IF(AND(($X$12-4)&lt;=$N124,($X$13)&gt;=($N124-4)),M124," ")</f>
        <v>#VALUE!</v>
      </c>
      <c r="S124" s="363" t="e">
        <f aca="false">IF(AND(($X$15-4)&lt;=$N124,($X$16)&gt;=($N124-4)),J124," ")</f>
        <v>#VALUE!</v>
      </c>
      <c r="T124" s="363" t="e">
        <f aca="false">IF(AND(($X$15-4)&lt;=$N124,($X$16)&gt;=($N124-4)),K124," ")</f>
        <v>#VALUE!</v>
      </c>
      <c r="U124" s="363" t="e">
        <f aca="false">IF(AND(($X$15-4)&lt;=$N124,($X$16)&gt;=($N124-4)),L124," ")</f>
        <v>#VALUE!</v>
      </c>
      <c r="V124" s="363" t="e">
        <f aca="false">IF(AND(($X$15-4)&lt;=$N124,($X$16)&gt;=($N124-4)),M124," ")</f>
        <v>#VALUE!</v>
      </c>
      <c r="AI124" s="359" t="n">
        <f aca="false">ROUND(B124/10000,0)</f>
        <v>2010</v>
      </c>
      <c r="AJ124" s="359" t="n">
        <f aca="false">ROUND((B124-(AI124*10000))/100,0)</f>
        <v>3</v>
      </c>
      <c r="AK124" s="359" t="n">
        <f aca="false">B124-AI124*10000-AJ124*100</f>
        <v>31</v>
      </c>
      <c r="AL124" s="362" t="n">
        <f aca="false">DATE(AI124,AJ124,AK124)</f>
        <v>40268</v>
      </c>
    </row>
    <row r="125" customFormat="false" ht="15" hidden="false" customHeight="false" outlineLevel="0" collapsed="false">
      <c r="A125" s="361" t="n">
        <v>25320</v>
      </c>
      <c r="B125" s="361" t="n">
        <v>20100430</v>
      </c>
      <c r="C125" s="361" t="n">
        <v>13442910</v>
      </c>
      <c r="D125" s="361" t="s">
        <v>325</v>
      </c>
      <c r="E125" s="361" t="s">
        <v>4187</v>
      </c>
      <c r="F125" s="361" t="n">
        <v>20384</v>
      </c>
      <c r="G125" s="361" t="n">
        <v>13442910</v>
      </c>
      <c r="H125" s="361"/>
      <c r="I125" s="361" t="n">
        <v>35.86</v>
      </c>
      <c r="J125" s="361" t="n">
        <v>0.014427</v>
      </c>
      <c r="K125" s="361" t="n">
        <v>0.020063</v>
      </c>
      <c r="L125" s="361" t="n">
        <v>0.057843</v>
      </c>
      <c r="M125" s="361" t="n">
        <v>0.014759</v>
      </c>
      <c r="N125" s="362" t="n">
        <f aca="false">AL125</f>
        <v>40298</v>
      </c>
      <c r="O125" s="363" t="e">
        <f aca="false">IF(AND(($X$12-4)&lt;=$N125,($X$13)&gt;=($N125-4)),J125," ")</f>
        <v>#VALUE!</v>
      </c>
      <c r="P125" s="363" t="e">
        <f aca="false">IF(AND(($X$12-4)&lt;=$N125,($X$13)&gt;=($N125-4)),K125," ")</f>
        <v>#VALUE!</v>
      </c>
      <c r="Q125" s="363" t="e">
        <f aca="false">IF(AND(($X$12-4)&lt;=$N125,($X$13)&gt;=($N125-4)),L125," ")</f>
        <v>#VALUE!</v>
      </c>
      <c r="R125" s="363" t="e">
        <f aca="false">IF(AND(($X$12-4)&lt;=$N125,($X$13)&gt;=($N125-4)),M125," ")</f>
        <v>#VALUE!</v>
      </c>
      <c r="S125" s="363" t="e">
        <f aca="false">IF(AND(($X$15-4)&lt;=$N125,($X$16)&gt;=($N125-4)),J125," ")</f>
        <v>#VALUE!</v>
      </c>
      <c r="T125" s="363" t="e">
        <f aca="false">IF(AND(($X$15-4)&lt;=$N125,($X$16)&gt;=($N125-4)),K125," ")</f>
        <v>#VALUE!</v>
      </c>
      <c r="U125" s="363" t="e">
        <f aca="false">IF(AND(($X$15-4)&lt;=$N125,($X$16)&gt;=($N125-4)),L125," ")</f>
        <v>#VALUE!</v>
      </c>
      <c r="V125" s="363" t="e">
        <f aca="false">IF(AND(($X$15-4)&lt;=$N125,($X$16)&gt;=($N125-4)),M125," ")</f>
        <v>#VALUE!</v>
      </c>
      <c r="AI125" s="359" t="n">
        <f aca="false">ROUND(B125/10000,0)</f>
        <v>2010</v>
      </c>
      <c r="AJ125" s="359" t="n">
        <f aca="false">ROUND((B125-(AI125*10000))/100,0)</f>
        <v>4</v>
      </c>
      <c r="AK125" s="359" t="n">
        <f aca="false">B125-AI125*10000-AJ125*100</f>
        <v>30</v>
      </c>
      <c r="AL125" s="362" t="n">
        <f aca="false">DATE(AI125,AJ125,AK125)</f>
        <v>40298</v>
      </c>
    </row>
    <row r="126" customFormat="false" ht="15" hidden="false" customHeight="false" outlineLevel="0" collapsed="false">
      <c r="A126" s="361" t="n">
        <v>25320</v>
      </c>
      <c r="B126" s="361" t="n">
        <v>20100528</v>
      </c>
      <c r="C126" s="361" t="n">
        <v>13442910</v>
      </c>
      <c r="D126" s="361" t="s">
        <v>325</v>
      </c>
      <c r="E126" s="361" t="s">
        <v>4187</v>
      </c>
      <c r="F126" s="361" t="n">
        <v>20384</v>
      </c>
      <c r="G126" s="361" t="n">
        <v>13442910</v>
      </c>
      <c r="H126" s="361"/>
      <c r="I126" s="361" t="n">
        <v>35.81</v>
      </c>
      <c r="J126" s="361" t="n">
        <v>-0.001394</v>
      </c>
      <c r="K126" s="361" t="n">
        <v>-0.079163</v>
      </c>
      <c r="L126" s="361" t="n">
        <v>-0.076929</v>
      </c>
      <c r="M126" s="361" t="n">
        <v>-0.081976</v>
      </c>
      <c r="N126" s="362" t="n">
        <f aca="false">AL126</f>
        <v>40326</v>
      </c>
      <c r="O126" s="363" t="e">
        <f aca="false">IF(AND(($X$12-4)&lt;=$N126,($X$13)&gt;=($N126-4)),J126," ")</f>
        <v>#VALUE!</v>
      </c>
      <c r="P126" s="363" t="e">
        <f aca="false">IF(AND(($X$12-4)&lt;=$N126,($X$13)&gt;=($N126-4)),K126," ")</f>
        <v>#VALUE!</v>
      </c>
      <c r="Q126" s="363" t="e">
        <f aca="false">IF(AND(($X$12-4)&lt;=$N126,($X$13)&gt;=($N126-4)),L126," ")</f>
        <v>#VALUE!</v>
      </c>
      <c r="R126" s="363" t="e">
        <f aca="false">IF(AND(($X$12-4)&lt;=$N126,($X$13)&gt;=($N126-4)),M126," ")</f>
        <v>#VALUE!</v>
      </c>
      <c r="S126" s="363" t="e">
        <f aca="false">IF(AND(($X$15-4)&lt;=$N126,($X$16)&gt;=($N126-4)),J126," ")</f>
        <v>#VALUE!</v>
      </c>
      <c r="T126" s="363" t="e">
        <f aca="false">IF(AND(($X$15-4)&lt;=$N126,($X$16)&gt;=($N126-4)),K126," ")</f>
        <v>#VALUE!</v>
      </c>
      <c r="U126" s="363" t="e">
        <f aca="false">IF(AND(($X$15-4)&lt;=$N126,($X$16)&gt;=($N126-4)),L126," ")</f>
        <v>#VALUE!</v>
      </c>
      <c r="V126" s="363" t="e">
        <f aca="false">IF(AND(($X$15-4)&lt;=$N126,($X$16)&gt;=($N126-4)),M126," ")</f>
        <v>#VALUE!</v>
      </c>
      <c r="AI126" s="359" t="n">
        <f aca="false">ROUND(B126/10000,0)</f>
        <v>2010</v>
      </c>
      <c r="AJ126" s="359" t="n">
        <f aca="false">ROUND((B126-(AI126*10000))/100,0)</f>
        <v>5</v>
      </c>
      <c r="AK126" s="359" t="n">
        <f aca="false">B126-AI126*10000-AJ126*100</f>
        <v>28</v>
      </c>
      <c r="AL126" s="362" t="n">
        <f aca="false">DATE(AI126,AJ126,AK126)</f>
        <v>40326</v>
      </c>
    </row>
    <row r="127" customFormat="false" ht="15" hidden="false" customHeight="false" outlineLevel="0" collapsed="false">
      <c r="A127" s="361" t="n">
        <v>25320</v>
      </c>
      <c r="B127" s="361" t="n">
        <v>20100630</v>
      </c>
      <c r="C127" s="361" t="n">
        <v>13442910</v>
      </c>
      <c r="D127" s="361" t="s">
        <v>325</v>
      </c>
      <c r="E127" s="361" t="s">
        <v>4187</v>
      </c>
      <c r="F127" s="361" t="n">
        <v>20384</v>
      </c>
      <c r="G127" s="361" t="n">
        <v>13442910</v>
      </c>
      <c r="H127" s="361"/>
      <c r="I127" s="361" t="n">
        <v>35.83</v>
      </c>
      <c r="J127" s="361" t="n">
        <v>0.000559</v>
      </c>
      <c r="K127" s="361" t="n">
        <v>-0.050745</v>
      </c>
      <c r="L127" s="361" t="n">
        <v>-0.056799</v>
      </c>
      <c r="M127" s="361" t="n">
        <v>-0.053882</v>
      </c>
      <c r="N127" s="362" t="n">
        <f aca="false">AL127</f>
        <v>40359</v>
      </c>
      <c r="O127" s="363" t="e">
        <f aca="false">IF(AND(($X$12-4)&lt;=$N127,($X$13)&gt;=($N127-4)),J127," ")</f>
        <v>#VALUE!</v>
      </c>
      <c r="P127" s="363" t="e">
        <f aca="false">IF(AND(($X$12-4)&lt;=$N127,($X$13)&gt;=($N127-4)),K127," ")</f>
        <v>#VALUE!</v>
      </c>
      <c r="Q127" s="363" t="e">
        <f aca="false">IF(AND(($X$12-4)&lt;=$N127,($X$13)&gt;=($N127-4)),L127," ")</f>
        <v>#VALUE!</v>
      </c>
      <c r="R127" s="363" t="e">
        <f aca="false">IF(AND(($X$12-4)&lt;=$N127,($X$13)&gt;=($N127-4)),M127," ")</f>
        <v>#VALUE!</v>
      </c>
      <c r="S127" s="363" t="e">
        <f aca="false">IF(AND(($X$15-4)&lt;=$N127,($X$16)&gt;=($N127-4)),J127," ")</f>
        <v>#VALUE!</v>
      </c>
      <c r="T127" s="363" t="e">
        <f aca="false">IF(AND(($X$15-4)&lt;=$N127,($X$16)&gt;=($N127-4)),K127," ")</f>
        <v>#VALUE!</v>
      </c>
      <c r="U127" s="363" t="e">
        <f aca="false">IF(AND(($X$15-4)&lt;=$N127,($X$16)&gt;=($N127-4)),L127," ")</f>
        <v>#VALUE!</v>
      </c>
      <c r="V127" s="363" t="e">
        <f aca="false">IF(AND(($X$15-4)&lt;=$N127,($X$16)&gt;=($N127-4)),M127," ")</f>
        <v>#VALUE!</v>
      </c>
      <c r="AI127" s="359" t="n">
        <f aca="false">ROUND(B127/10000,0)</f>
        <v>2010</v>
      </c>
      <c r="AJ127" s="359" t="n">
        <f aca="false">ROUND((B127-(AI127*10000))/100,0)</f>
        <v>6</v>
      </c>
      <c r="AK127" s="359" t="n">
        <f aca="false">B127-AI127*10000-AJ127*100</f>
        <v>30</v>
      </c>
      <c r="AL127" s="362" t="n">
        <f aca="false">DATE(AI127,AJ127,AK127)</f>
        <v>40359</v>
      </c>
    </row>
    <row r="128" customFormat="false" ht="15" hidden="false" customHeight="false" outlineLevel="0" collapsed="false">
      <c r="A128" s="361" t="n">
        <v>25320</v>
      </c>
      <c r="B128" s="361" t="n">
        <v>20100730</v>
      </c>
      <c r="C128" s="361" t="n">
        <v>13442910</v>
      </c>
      <c r="D128" s="361" t="s">
        <v>325</v>
      </c>
      <c r="E128" s="361" t="s">
        <v>4187</v>
      </c>
      <c r="F128" s="361" t="n">
        <v>20384</v>
      </c>
      <c r="G128" s="361" t="n">
        <v>13442910</v>
      </c>
      <c r="H128" s="361" t="n">
        <v>0.275</v>
      </c>
      <c r="I128" s="361" t="n">
        <v>35.9</v>
      </c>
      <c r="J128" s="361" t="n">
        <v>0.009629</v>
      </c>
      <c r="K128" s="361" t="n">
        <v>0.070309</v>
      </c>
      <c r="L128" s="361" t="n">
        <v>0.05994</v>
      </c>
      <c r="M128" s="361" t="n">
        <v>0.068778</v>
      </c>
      <c r="N128" s="362" t="n">
        <f aca="false">AL128</f>
        <v>40389</v>
      </c>
      <c r="O128" s="363" t="e">
        <f aca="false">IF(AND(($X$12-4)&lt;=$N128,($X$13)&gt;=($N128-4)),J128," ")</f>
        <v>#VALUE!</v>
      </c>
      <c r="P128" s="363" t="e">
        <f aca="false">IF(AND(($X$12-4)&lt;=$N128,($X$13)&gt;=($N128-4)),K128," ")</f>
        <v>#VALUE!</v>
      </c>
      <c r="Q128" s="363" t="e">
        <f aca="false">IF(AND(($X$12-4)&lt;=$N128,($X$13)&gt;=($N128-4)),L128," ")</f>
        <v>#VALUE!</v>
      </c>
      <c r="R128" s="363" t="e">
        <f aca="false">IF(AND(($X$12-4)&lt;=$N128,($X$13)&gt;=($N128-4)),M128," ")</f>
        <v>#VALUE!</v>
      </c>
      <c r="S128" s="363" t="e">
        <f aca="false">IF(AND(($X$15-4)&lt;=$N128,($X$16)&gt;=($N128-4)),J128," ")</f>
        <v>#VALUE!</v>
      </c>
      <c r="T128" s="363" t="e">
        <f aca="false">IF(AND(($X$15-4)&lt;=$N128,($X$16)&gt;=($N128-4)),K128," ")</f>
        <v>#VALUE!</v>
      </c>
      <c r="U128" s="363" t="e">
        <f aca="false">IF(AND(($X$15-4)&lt;=$N128,($X$16)&gt;=($N128-4)),L128," ")</f>
        <v>#VALUE!</v>
      </c>
      <c r="V128" s="363" t="e">
        <f aca="false">IF(AND(($X$15-4)&lt;=$N128,($X$16)&gt;=($N128-4)),M128," ")</f>
        <v>#VALUE!</v>
      </c>
      <c r="AI128" s="359" t="n">
        <f aca="false">ROUND(B128/10000,0)</f>
        <v>2010</v>
      </c>
      <c r="AJ128" s="359" t="n">
        <f aca="false">ROUND((B128-(AI128*10000))/100,0)</f>
        <v>7</v>
      </c>
      <c r="AK128" s="359" t="n">
        <f aca="false">B128-AI128*10000-AJ128*100</f>
        <v>30</v>
      </c>
      <c r="AL128" s="362" t="n">
        <f aca="false">DATE(AI128,AJ128,AK128)</f>
        <v>40389</v>
      </c>
    </row>
    <row r="129" customFormat="false" ht="15" hidden="false" customHeight="false" outlineLevel="0" collapsed="false">
      <c r="A129" s="361" t="n">
        <v>25320</v>
      </c>
      <c r="B129" s="361" t="n">
        <v>20100831</v>
      </c>
      <c r="C129" s="361" t="n">
        <v>13442910</v>
      </c>
      <c r="D129" s="361" t="s">
        <v>325</v>
      </c>
      <c r="E129" s="361" t="s">
        <v>4187</v>
      </c>
      <c r="F129" s="361" t="n">
        <v>20384</v>
      </c>
      <c r="G129" s="361" t="n">
        <v>13442910</v>
      </c>
      <c r="H129" s="361"/>
      <c r="I129" s="361" t="n">
        <v>37.26</v>
      </c>
      <c r="J129" s="361" t="n">
        <v>0.037883</v>
      </c>
      <c r="K129" s="361" t="n">
        <v>-0.042844</v>
      </c>
      <c r="L129" s="361" t="n">
        <v>-0.047566</v>
      </c>
      <c r="M129" s="361" t="n">
        <v>-0.047449</v>
      </c>
      <c r="N129" s="362" t="n">
        <f aca="false">AL129</f>
        <v>40421</v>
      </c>
      <c r="O129" s="363" t="e">
        <f aca="false">IF(AND(($X$12-4)&lt;=$N129,($X$13)&gt;=($N129-4)),J129," ")</f>
        <v>#VALUE!</v>
      </c>
      <c r="P129" s="363" t="e">
        <f aca="false">IF(AND(($X$12-4)&lt;=$N129,($X$13)&gt;=($N129-4)),K129," ")</f>
        <v>#VALUE!</v>
      </c>
      <c r="Q129" s="363" t="e">
        <f aca="false">IF(AND(($X$12-4)&lt;=$N129,($X$13)&gt;=($N129-4)),L129," ")</f>
        <v>#VALUE!</v>
      </c>
      <c r="R129" s="363" t="e">
        <f aca="false">IF(AND(($X$12-4)&lt;=$N129,($X$13)&gt;=($N129-4)),M129," ")</f>
        <v>#VALUE!</v>
      </c>
      <c r="S129" s="363" t="e">
        <f aca="false">IF(AND(($X$15-4)&lt;=$N129,($X$16)&gt;=($N129-4)),J129," ")</f>
        <v>#VALUE!</v>
      </c>
      <c r="T129" s="363" t="e">
        <f aca="false">IF(AND(($X$15-4)&lt;=$N129,($X$16)&gt;=($N129-4)),K129," ")</f>
        <v>#VALUE!</v>
      </c>
      <c r="U129" s="363" t="e">
        <f aca="false">IF(AND(($X$15-4)&lt;=$N129,($X$16)&gt;=($N129-4)),L129," ")</f>
        <v>#VALUE!</v>
      </c>
      <c r="V129" s="363" t="e">
        <f aca="false">IF(AND(($X$15-4)&lt;=$N129,($X$16)&gt;=($N129-4)),M129," ")</f>
        <v>#VALUE!</v>
      </c>
      <c r="AI129" s="359" t="n">
        <f aca="false">ROUND(B129/10000,0)</f>
        <v>2010</v>
      </c>
      <c r="AJ129" s="359" t="n">
        <f aca="false">ROUND((B129-(AI129*10000))/100,0)</f>
        <v>8</v>
      </c>
      <c r="AK129" s="359" t="n">
        <f aca="false">B129-AI129*10000-AJ129*100</f>
        <v>31</v>
      </c>
      <c r="AL129" s="362" t="n">
        <f aca="false">DATE(AI129,AJ129,AK129)</f>
        <v>40421</v>
      </c>
    </row>
    <row r="130" customFormat="false" ht="15" hidden="false" customHeight="false" outlineLevel="0" collapsed="false">
      <c r="A130" s="361" t="n">
        <v>25320</v>
      </c>
      <c r="B130" s="361" t="n">
        <v>20100930</v>
      </c>
      <c r="C130" s="361" t="n">
        <v>13442910</v>
      </c>
      <c r="D130" s="361" t="s">
        <v>325</v>
      </c>
      <c r="E130" s="361" t="s">
        <v>4187</v>
      </c>
      <c r="F130" s="361" t="n">
        <v>20384</v>
      </c>
      <c r="G130" s="361" t="n">
        <v>13442910</v>
      </c>
      <c r="H130" s="361"/>
      <c r="I130" s="361" t="n">
        <v>35.75</v>
      </c>
      <c r="J130" s="361" t="n">
        <v>-0.040526</v>
      </c>
      <c r="K130" s="361" t="n">
        <v>0.091547</v>
      </c>
      <c r="L130" s="361" t="n">
        <v>0.096418</v>
      </c>
      <c r="M130" s="361" t="n">
        <v>0.087551</v>
      </c>
      <c r="N130" s="362" t="n">
        <f aca="false">AL130</f>
        <v>40451</v>
      </c>
      <c r="O130" s="363" t="e">
        <f aca="false">IF(AND(($X$12-4)&lt;=$N130,($X$13)&gt;=($N130-4)),J130," ")</f>
        <v>#VALUE!</v>
      </c>
      <c r="P130" s="363" t="e">
        <f aca="false">IF(AND(($X$12-4)&lt;=$N130,($X$13)&gt;=($N130-4)),K130," ")</f>
        <v>#VALUE!</v>
      </c>
      <c r="Q130" s="363" t="e">
        <f aca="false">IF(AND(($X$12-4)&lt;=$N130,($X$13)&gt;=($N130-4)),L130," ")</f>
        <v>#VALUE!</v>
      </c>
      <c r="R130" s="363" t="e">
        <f aca="false">IF(AND(($X$12-4)&lt;=$N130,($X$13)&gt;=($N130-4)),M130," ")</f>
        <v>#VALUE!</v>
      </c>
      <c r="S130" s="363" t="e">
        <f aca="false">IF(AND(($X$15-4)&lt;=$N130,($X$16)&gt;=($N130-4)),J130," ")</f>
        <v>#VALUE!</v>
      </c>
      <c r="T130" s="363" t="e">
        <f aca="false">IF(AND(($X$15-4)&lt;=$N130,($X$16)&gt;=($N130-4)),K130," ")</f>
        <v>#VALUE!</v>
      </c>
      <c r="U130" s="363" t="e">
        <f aca="false">IF(AND(($X$15-4)&lt;=$N130,($X$16)&gt;=($N130-4)),L130," ")</f>
        <v>#VALUE!</v>
      </c>
      <c r="V130" s="363" t="e">
        <f aca="false">IF(AND(($X$15-4)&lt;=$N130,($X$16)&gt;=($N130-4)),M130," ")</f>
        <v>#VALUE!</v>
      </c>
      <c r="AI130" s="359" t="n">
        <f aca="false">ROUND(B130/10000,0)</f>
        <v>2010</v>
      </c>
      <c r="AJ130" s="359" t="n">
        <f aca="false">ROUND((B130-(AI130*10000))/100,0)</f>
        <v>9</v>
      </c>
      <c r="AK130" s="359" t="n">
        <f aca="false">B130-AI130*10000-AJ130*100</f>
        <v>30</v>
      </c>
      <c r="AL130" s="362" t="n">
        <f aca="false">DATE(AI130,AJ130,AK130)</f>
        <v>40451</v>
      </c>
    </row>
    <row r="131" customFormat="false" ht="15" hidden="false" customHeight="false" outlineLevel="0" collapsed="false">
      <c r="A131" s="361" t="n">
        <v>25320</v>
      </c>
      <c r="B131" s="361" t="n">
        <v>20101029</v>
      </c>
      <c r="C131" s="361" t="n">
        <v>13442910</v>
      </c>
      <c r="D131" s="361" t="s">
        <v>325</v>
      </c>
      <c r="E131" s="361" t="s">
        <v>4187</v>
      </c>
      <c r="F131" s="361" t="n">
        <v>20384</v>
      </c>
      <c r="G131" s="361" t="n">
        <v>13442910</v>
      </c>
      <c r="H131" s="361" t="n">
        <v>0.275</v>
      </c>
      <c r="I131" s="361" t="n">
        <v>36.25</v>
      </c>
      <c r="J131" s="361" t="n">
        <v>0.021678</v>
      </c>
      <c r="K131" s="361" t="n">
        <v>0.038512</v>
      </c>
      <c r="L131" s="361" t="n">
        <v>0.040681</v>
      </c>
      <c r="M131" s="361" t="n">
        <v>0.036856</v>
      </c>
      <c r="N131" s="362" t="n">
        <f aca="false">AL131</f>
        <v>40480</v>
      </c>
      <c r="O131" s="363" t="e">
        <f aca="false">IF(AND(($X$12-4)&lt;=$N131,($X$13)&gt;=($N131-4)),J131," ")</f>
        <v>#VALUE!</v>
      </c>
      <c r="P131" s="363" t="e">
        <f aca="false">IF(AND(($X$12-4)&lt;=$N131,($X$13)&gt;=($N131-4)),K131," ")</f>
        <v>#VALUE!</v>
      </c>
      <c r="Q131" s="363" t="e">
        <f aca="false">IF(AND(($X$12-4)&lt;=$N131,($X$13)&gt;=($N131-4)),L131," ")</f>
        <v>#VALUE!</v>
      </c>
      <c r="R131" s="363" t="e">
        <f aca="false">IF(AND(($X$12-4)&lt;=$N131,($X$13)&gt;=($N131-4)),M131," ")</f>
        <v>#VALUE!</v>
      </c>
      <c r="S131" s="363" t="e">
        <f aca="false">IF(AND(($X$15-4)&lt;=$N131,($X$16)&gt;=($N131-4)),J131," ")</f>
        <v>#VALUE!</v>
      </c>
      <c r="T131" s="363" t="e">
        <f aca="false">IF(AND(($X$15-4)&lt;=$N131,($X$16)&gt;=($N131-4)),K131," ")</f>
        <v>#VALUE!</v>
      </c>
      <c r="U131" s="363" t="e">
        <f aca="false">IF(AND(($X$15-4)&lt;=$N131,($X$16)&gt;=($N131-4)),L131," ")</f>
        <v>#VALUE!</v>
      </c>
      <c r="V131" s="363" t="e">
        <f aca="false">IF(AND(($X$15-4)&lt;=$N131,($X$16)&gt;=($N131-4)),M131," ")</f>
        <v>#VALUE!</v>
      </c>
      <c r="AI131" s="359" t="n">
        <f aca="false">ROUND(B131/10000,0)</f>
        <v>2010</v>
      </c>
      <c r="AJ131" s="359" t="n">
        <f aca="false">ROUND((B131-(AI131*10000))/100,0)</f>
        <v>10</v>
      </c>
      <c r="AK131" s="359" t="n">
        <f aca="false">B131-AI131*10000-AJ131*100</f>
        <v>29</v>
      </c>
      <c r="AL131" s="362" t="n">
        <f aca="false">DATE(AI131,AJ131,AK131)</f>
        <v>40480</v>
      </c>
    </row>
    <row r="132" customFormat="false" ht="15" hidden="false" customHeight="false" outlineLevel="0" collapsed="false">
      <c r="A132" s="361" t="n">
        <v>25320</v>
      </c>
      <c r="B132" s="361" t="n">
        <v>20101130</v>
      </c>
      <c r="C132" s="361" t="n">
        <v>13442910</v>
      </c>
      <c r="D132" s="361" t="s">
        <v>325</v>
      </c>
      <c r="E132" s="361" t="s">
        <v>4187</v>
      </c>
      <c r="F132" s="361" t="n">
        <v>20384</v>
      </c>
      <c r="G132" s="361" t="n">
        <v>13442910</v>
      </c>
      <c r="H132" s="361"/>
      <c r="I132" s="361" t="n">
        <v>33.9</v>
      </c>
      <c r="J132" s="361" t="n">
        <v>-0.064828</v>
      </c>
      <c r="K132" s="361" t="n">
        <v>0.005125</v>
      </c>
      <c r="L132" s="361" t="n">
        <v>0.010736</v>
      </c>
      <c r="M132" s="361" t="n">
        <v>-0.00229</v>
      </c>
      <c r="N132" s="362" t="n">
        <f aca="false">AL132</f>
        <v>40512</v>
      </c>
      <c r="O132" s="363" t="e">
        <f aca="false">IF(AND(($X$12-4)&lt;=$N132,($X$13)&gt;=($N132-4)),J132," ")</f>
        <v>#VALUE!</v>
      </c>
      <c r="P132" s="363" t="e">
        <f aca="false">IF(AND(($X$12-4)&lt;=$N132,($X$13)&gt;=($N132-4)),K132," ")</f>
        <v>#VALUE!</v>
      </c>
      <c r="Q132" s="363" t="e">
        <f aca="false">IF(AND(($X$12-4)&lt;=$N132,($X$13)&gt;=($N132-4)),L132," ")</f>
        <v>#VALUE!</v>
      </c>
      <c r="R132" s="363" t="e">
        <f aca="false">IF(AND(($X$12-4)&lt;=$N132,($X$13)&gt;=($N132-4)),M132," ")</f>
        <v>#VALUE!</v>
      </c>
      <c r="S132" s="363" t="e">
        <f aca="false">IF(AND(($X$15-4)&lt;=$N132,($X$16)&gt;=($N132-4)),J132," ")</f>
        <v>#VALUE!</v>
      </c>
      <c r="T132" s="363" t="e">
        <f aca="false">IF(AND(($X$15-4)&lt;=$N132,($X$16)&gt;=($N132-4)),K132," ")</f>
        <v>#VALUE!</v>
      </c>
      <c r="U132" s="363" t="e">
        <f aca="false">IF(AND(($X$15-4)&lt;=$N132,($X$16)&gt;=($N132-4)),L132," ")</f>
        <v>#VALUE!</v>
      </c>
      <c r="V132" s="363" t="e">
        <f aca="false">IF(AND(($X$15-4)&lt;=$N132,($X$16)&gt;=($N132-4)),M132," ")</f>
        <v>#VALUE!</v>
      </c>
      <c r="AI132" s="359" t="n">
        <f aca="false">ROUND(B132/10000,0)</f>
        <v>2010</v>
      </c>
      <c r="AJ132" s="359" t="n">
        <f aca="false">ROUND((B132-(AI132*10000))/100,0)</f>
        <v>11</v>
      </c>
      <c r="AK132" s="359" t="n">
        <f aca="false">B132-AI132*10000-AJ132*100</f>
        <v>30</v>
      </c>
      <c r="AL132" s="362" t="n">
        <f aca="false">DATE(AI132,AJ132,AK132)</f>
        <v>40512</v>
      </c>
    </row>
    <row r="133" customFormat="false" ht="15" hidden="false" customHeight="false" outlineLevel="0" collapsed="false">
      <c r="A133" s="361" t="n">
        <v>25320</v>
      </c>
      <c r="B133" s="361" t="n">
        <v>20101231</v>
      </c>
      <c r="C133" s="361" t="n">
        <v>13442910</v>
      </c>
      <c r="D133" s="361" t="s">
        <v>325</v>
      </c>
      <c r="E133" s="361" t="s">
        <v>4187</v>
      </c>
      <c r="F133" s="361" t="n">
        <v>20384</v>
      </c>
      <c r="G133" s="361" t="n">
        <v>13442910</v>
      </c>
      <c r="H133" s="361" t="n">
        <v>0.29</v>
      </c>
      <c r="I133" s="361" t="n">
        <v>34.75</v>
      </c>
      <c r="J133" s="361" t="n">
        <v>0.033628</v>
      </c>
      <c r="K133" s="361" t="n">
        <v>0.067205</v>
      </c>
      <c r="L133" s="361" t="n">
        <v>0.068851</v>
      </c>
      <c r="M133" s="361" t="n">
        <v>0.0653</v>
      </c>
      <c r="N133" s="362" t="n">
        <f aca="false">AL133</f>
        <v>40543</v>
      </c>
      <c r="O133" s="363" t="e">
        <f aca="false">IF(AND(($X$12-4)&lt;=$N133,($X$13)&gt;=($N133-4)),J133," ")</f>
        <v>#VALUE!</v>
      </c>
      <c r="P133" s="363" t="e">
        <f aca="false">IF(AND(($X$12-4)&lt;=$N133,($X$13)&gt;=($N133-4)),K133," ")</f>
        <v>#VALUE!</v>
      </c>
      <c r="Q133" s="363" t="e">
        <f aca="false">IF(AND(($X$12-4)&lt;=$N133,($X$13)&gt;=($N133-4)),L133," ")</f>
        <v>#VALUE!</v>
      </c>
      <c r="R133" s="363" t="e">
        <f aca="false">IF(AND(($X$12-4)&lt;=$N133,($X$13)&gt;=($N133-4)),M133," ")</f>
        <v>#VALUE!</v>
      </c>
      <c r="S133" s="363" t="e">
        <f aca="false">IF(AND(($X$15-4)&lt;=$N133,($X$16)&gt;=($N133-4)),J133," ")</f>
        <v>#VALUE!</v>
      </c>
      <c r="T133" s="363" t="e">
        <f aca="false">IF(AND(($X$15-4)&lt;=$N133,($X$16)&gt;=($N133-4)),K133," ")</f>
        <v>#VALUE!</v>
      </c>
      <c r="U133" s="363" t="e">
        <f aca="false">IF(AND(($X$15-4)&lt;=$N133,($X$16)&gt;=($N133-4)),L133," ")</f>
        <v>#VALUE!</v>
      </c>
      <c r="V133" s="363" t="e">
        <f aca="false">IF(AND(($X$15-4)&lt;=$N133,($X$16)&gt;=($N133-4)),M133," ")</f>
        <v>#VALUE!</v>
      </c>
      <c r="AI133" s="359" t="n">
        <f aca="false">ROUND(B133/10000,0)</f>
        <v>2010</v>
      </c>
      <c r="AJ133" s="359" t="n">
        <f aca="false">ROUND((B133-(AI133*10000))/100,0)</f>
        <v>12</v>
      </c>
      <c r="AK133" s="359" t="n">
        <f aca="false">B133-AI133*10000-AJ133*100</f>
        <v>31</v>
      </c>
      <c r="AL133" s="362" t="n">
        <f aca="false">DATE(AI133,AJ133,AK133)</f>
        <v>40543</v>
      </c>
    </row>
    <row r="134" customFormat="false" ht="15" hidden="false" customHeight="false" outlineLevel="0" collapsed="false">
      <c r="A134" s="361" t="n">
        <v>25320</v>
      </c>
      <c r="B134" s="361" t="n">
        <v>20110131</v>
      </c>
      <c r="C134" s="361" t="n">
        <v>13442910</v>
      </c>
      <c r="D134" s="361" t="s">
        <v>325</v>
      </c>
      <c r="E134" s="361" t="s">
        <v>4187</v>
      </c>
      <c r="F134" s="361" t="n">
        <v>20384</v>
      </c>
      <c r="G134" s="361" t="n">
        <v>13442910</v>
      </c>
      <c r="H134" s="361"/>
      <c r="I134" s="361" t="n">
        <v>34.14</v>
      </c>
      <c r="J134" s="361" t="n">
        <v>-0.017554</v>
      </c>
      <c r="K134" s="361" t="n">
        <v>0.019137</v>
      </c>
      <c r="L134" s="361" t="n">
        <v>0.014412</v>
      </c>
      <c r="M134" s="361" t="n">
        <v>0.022646</v>
      </c>
      <c r="N134" s="362" t="n">
        <f aca="false">AL134</f>
        <v>40574</v>
      </c>
      <c r="O134" s="363" t="e">
        <f aca="false">IF(AND(($X$12-4)&lt;=$N134,($X$13)&gt;=($N134-4)),J134," ")</f>
        <v>#VALUE!</v>
      </c>
      <c r="P134" s="363" t="e">
        <f aca="false">IF(AND(($X$12-4)&lt;=$N134,($X$13)&gt;=($N134-4)),K134," ")</f>
        <v>#VALUE!</v>
      </c>
      <c r="Q134" s="363" t="e">
        <f aca="false">IF(AND(($X$12-4)&lt;=$N134,($X$13)&gt;=($N134-4)),L134," ")</f>
        <v>#VALUE!</v>
      </c>
      <c r="R134" s="363" t="e">
        <f aca="false">IF(AND(($X$12-4)&lt;=$N134,($X$13)&gt;=($N134-4)),M134," ")</f>
        <v>#VALUE!</v>
      </c>
      <c r="S134" s="363" t="e">
        <f aca="false">IF(AND(($X$15-4)&lt;=$N134,($X$16)&gt;=($N134-4)),J134," ")</f>
        <v>#VALUE!</v>
      </c>
      <c r="T134" s="363" t="e">
        <f aca="false">IF(AND(($X$15-4)&lt;=$N134,($X$16)&gt;=($N134-4)),K134," ")</f>
        <v>#VALUE!</v>
      </c>
      <c r="U134" s="363" t="e">
        <f aca="false">IF(AND(($X$15-4)&lt;=$N134,($X$16)&gt;=($N134-4)),L134," ")</f>
        <v>#VALUE!</v>
      </c>
      <c r="V134" s="363" t="e">
        <f aca="false">IF(AND(($X$15-4)&lt;=$N134,($X$16)&gt;=($N134-4)),M134," ")</f>
        <v>#VALUE!</v>
      </c>
      <c r="AI134" s="359" t="n">
        <f aca="false">ROUND(B134/10000,0)</f>
        <v>2011</v>
      </c>
      <c r="AJ134" s="359" t="n">
        <f aca="false">ROUND((B134-(AI134*10000))/100,0)</f>
        <v>1</v>
      </c>
      <c r="AK134" s="359" t="n">
        <f aca="false">B134-AI134*10000-AJ134*100</f>
        <v>31</v>
      </c>
      <c r="AL134" s="362" t="n">
        <f aca="false">DATE(AI134,AJ134,AK134)</f>
        <v>40574</v>
      </c>
    </row>
    <row r="135" customFormat="false" ht="15" hidden="false" customHeight="false" outlineLevel="0" collapsed="false">
      <c r="A135" s="361" t="n">
        <v>25320</v>
      </c>
      <c r="B135" s="361" t="n">
        <v>20110228</v>
      </c>
      <c r="C135" s="361" t="n">
        <v>13442910</v>
      </c>
      <c r="D135" s="361" t="s">
        <v>325</v>
      </c>
      <c r="E135" s="361" t="s">
        <v>4187</v>
      </c>
      <c r="F135" s="361" t="n">
        <v>20384</v>
      </c>
      <c r="G135" s="361" t="n">
        <v>13442910</v>
      </c>
      <c r="H135" s="361"/>
      <c r="I135" s="361" t="n">
        <v>33.66</v>
      </c>
      <c r="J135" s="361" t="n">
        <v>-0.01406</v>
      </c>
      <c r="K135" s="361" t="n">
        <v>0.038175</v>
      </c>
      <c r="L135" s="361" t="n">
        <v>0.037036</v>
      </c>
      <c r="M135" s="361" t="n">
        <v>0.031957</v>
      </c>
      <c r="N135" s="362" t="n">
        <f aca="false">AL135</f>
        <v>40602</v>
      </c>
      <c r="O135" s="363" t="e">
        <f aca="false">IF(AND(($X$12-4)&lt;=$N135,($X$13)&gt;=($N135-4)),J135," ")</f>
        <v>#VALUE!</v>
      </c>
      <c r="P135" s="363" t="e">
        <f aca="false">IF(AND(($X$12-4)&lt;=$N135,($X$13)&gt;=($N135-4)),K135," ")</f>
        <v>#VALUE!</v>
      </c>
      <c r="Q135" s="363" t="e">
        <f aca="false">IF(AND(($X$12-4)&lt;=$N135,($X$13)&gt;=($N135-4)),L135," ")</f>
        <v>#VALUE!</v>
      </c>
      <c r="R135" s="363" t="e">
        <f aca="false">IF(AND(($X$12-4)&lt;=$N135,($X$13)&gt;=($N135-4)),M135," ")</f>
        <v>#VALUE!</v>
      </c>
      <c r="S135" s="363" t="e">
        <f aca="false">IF(AND(($X$15-4)&lt;=$N135,($X$16)&gt;=($N135-4)),J135," ")</f>
        <v>#VALUE!</v>
      </c>
      <c r="T135" s="363" t="e">
        <f aca="false">IF(AND(($X$15-4)&lt;=$N135,($X$16)&gt;=($N135-4)),K135," ")</f>
        <v>#VALUE!</v>
      </c>
      <c r="U135" s="363" t="e">
        <f aca="false">IF(AND(($X$15-4)&lt;=$N135,($X$16)&gt;=($N135-4)),L135," ")</f>
        <v>#VALUE!</v>
      </c>
      <c r="V135" s="363" t="e">
        <f aca="false">IF(AND(($X$15-4)&lt;=$N135,($X$16)&gt;=($N135-4)),M135," ")</f>
        <v>#VALUE!</v>
      </c>
      <c r="AI135" s="359" t="n">
        <f aca="false">ROUND(B135/10000,0)</f>
        <v>2011</v>
      </c>
      <c r="AJ135" s="359" t="n">
        <f aca="false">ROUND((B135-(AI135*10000))/100,0)</f>
        <v>2</v>
      </c>
      <c r="AK135" s="359" t="n">
        <f aca="false">B135-AI135*10000-AJ135*100</f>
        <v>28</v>
      </c>
      <c r="AL135" s="362" t="n">
        <f aca="false">DATE(AI135,AJ135,AK135)</f>
        <v>40602</v>
      </c>
    </row>
    <row r="136" customFormat="false" ht="15" hidden="false" customHeight="false" outlineLevel="0" collapsed="false">
      <c r="A136" s="361" t="n">
        <v>25320</v>
      </c>
      <c r="B136" s="361" t="n">
        <v>20110331</v>
      </c>
      <c r="C136" s="361" t="n">
        <v>13442910</v>
      </c>
      <c r="D136" s="361" t="s">
        <v>325</v>
      </c>
      <c r="E136" s="361" t="s">
        <v>4187</v>
      </c>
      <c r="F136" s="361" t="n">
        <v>20384</v>
      </c>
      <c r="G136" s="361" t="n">
        <v>13442910</v>
      </c>
      <c r="H136" s="361"/>
      <c r="I136" s="361" t="n">
        <v>33.11</v>
      </c>
      <c r="J136" s="361" t="n">
        <v>-0.01634</v>
      </c>
      <c r="K136" s="361" t="n">
        <v>0.003353</v>
      </c>
      <c r="L136" s="361" t="n">
        <v>0.008605</v>
      </c>
      <c r="M136" s="361" t="n">
        <v>-0.001047</v>
      </c>
      <c r="N136" s="362" t="n">
        <f aca="false">AL136</f>
        <v>40633</v>
      </c>
      <c r="O136" s="363" t="e">
        <f aca="false">IF(AND(($X$12-4)&lt;=$N136,($X$13)&gt;=($N136-4)),J136," ")</f>
        <v>#VALUE!</v>
      </c>
      <c r="P136" s="363" t="e">
        <f aca="false">IF(AND(($X$12-4)&lt;=$N136,($X$13)&gt;=($N136-4)),K136," ")</f>
        <v>#VALUE!</v>
      </c>
      <c r="Q136" s="363" t="e">
        <f aca="false">IF(AND(($X$12-4)&lt;=$N136,($X$13)&gt;=($N136-4)),L136," ")</f>
        <v>#VALUE!</v>
      </c>
      <c r="R136" s="363" t="e">
        <f aca="false">IF(AND(($X$12-4)&lt;=$N136,($X$13)&gt;=($N136-4)),M136," ")</f>
        <v>#VALUE!</v>
      </c>
      <c r="S136" s="363" t="e">
        <f aca="false">IF(AND(($X$15-4)&lt;=$N136,($X$16)&gt;=($N136-4)),J136," ")</f>
        <v>#VALUE!</v>
      </c>
      <c r="T136" s="363" t="e">
        <f aca="false">IF(AND(($X$15-4)&lt;=$N136,($X$16)&gt;=($N136-4)),K136," ")</f>
        <v>#VALUE!</v>
      </c>
      <c r="U136" s="363" t="e">
        <f aca="false">IF(AND(($X$15-4)&lt;=$N136,($X$16)&gt;=($N136-4)),L136," ")</f>
        <v>#VALUE!</v>
      </c>
      <c r="V136" s="363" t="e">
        <f aca="false">IF(AND(($X$15-4)&lt;=$N136,($X$16)&gt;=($N136-4)),M136," ")</f>
        <v>#VALUE!</v>
      </c>
      <c r="AI136" s="359" t="n">
        <f aca="false">ROUND(B136/10000,0)</f>
        <v>2011</v>
      </c>
      <c r="AJ136" s="359" t="n">
        <f aca="false">ROUND((B136-(AI136*10000))/100,0)</f>
        <v>3</v>
      </c>
      <c r="AK136" s="359" t="n">
        <f aca="false">B136-AI136*10000-AJ136*100</f>
        <v>31</v>
      </c>
      <c r="AL136" s="362" t="n">
        <f aca="false">DATE(AI136,AJ136,AK136)</f>
        <v>40633</v>
      </c>
    </row>
    <row r="137" customFormat="false" ht="15" hidden="false" customHeight="false" outlineLevel="0" collapsed="false">
      <c r="A137" s="361" t="n">
        <v>25320</v>
      </c>
      <c r="B137" s="361" t="n">
        <v>20110429</v>
      </c>
      <c r="C137" s="361" t="n">
        <v>13442910</v>
      </c>
      <c r="D137" s="361" t="s">
        <v>325</v>
      </c>
      <c r="E137" s="361" t="s">
        <v>4187</v>
      </c>
      <c r="F137" s="361" t="n">
        <v>20384</v>
      </c>
      <c r="G137" s="361" t="n">
        <v>13442910</v>
      </c>
      <c r="H137" s="361" t="n">
        <v>0.29</v>
      </c>
      <c r="I137" s="361" t="n">
        <v>33.59</v>
      </c>
      <c r="J137" s="361" t="n">
        <v>0.023256</v>
      </c>
      <c r="K137" s="361" t="n">
        <v>0.028667</v>
      </c>
      <c r="L137" s="361" t="n">
        <v>0.019203</v>
      </c>
      <c r="M137" s="361" t="n">
        <v>0.028495</v>
      </c>
      <c r="N137" s="362" t="n">
        <f aca="false">AL137</f>
        <v>40662</v>
      </c>
      <c r="O137" s="363" t="e">
        <f aca="false">IF(AND(($X$12-4)&lt;=$N137,($X$13)&gt;=($N137-4)),J137," ")</f>
        <v>#VALUE!</v>
      </c>
      <c r="P137" s="363" t="e">
        <f aca="false">IF(AND(($X$12-4)&lt;=$N137,($X$13)&gt;=($N137-4)),K137," ")</f>
        <v>#VALUE!</v>
      </c>
      <c r="Q137" s="363" t="e">
        <f aca="false">IF(AND(($X$12-4)&lt;=$N137,($X$13)&gt;=($N137-4)),L137," ")</f>
        <v>#VALUE!</v>
      </c>
      <c r="R137" s="363" t="e">
        <f aca="false">IF(AND(($X$12-4)&lt;=$N137,($X$13)&gt;=($N137-4)),M137," ")</f>
        <v>#VALUE!</v>
      </c>
      <c r="S137" s="363" t="e">
        <f aca="false">IF(AND(($X$15-4)&lt;=$N137,($X$16)&gt;=($N137-4)),J137," ")</f>
        <v>#VALUE!</v>
      </c>
      <c r="T137" s="363" t="e">
        <f aca="false">IF(AND(($X$15-4)&lt;=$N137,($X$16)&gt;=($N137-4)),K137," ")</f>
        <v>#VALUE!</v>
      </c>
      <c r="U137" s="363" t="e">
        <f aca="false">IF(AND(($X$15-4)&lt;=$N137,($X$16)&gt;=($N137-4)),L137," ")</f>
        <v>#VALUE!</v>
      </c>
      <c r="V137" s="363" t="e">
        <f aca="false">IF(AND(($X$15-4)&lt;=$N137,($X$16)&gt;=($N137-4)),M137," ")</f>
        <v>#VALUE!</v>
      </c>
      <c r="AI137" s="359" t="n">
        <f aca="false">ROUND(B137/10000,0)</f>
        <v>2011</v>
      </c>
      <c r="AJ137" s="359" t="n">
        <f aca="false">ROUND((B137-(AI137*10000))/100,0)</f>
        <v>4</v>
      </c>
      <c r="AK137" s="359" t="n">
        <f aca="false">B137-AI137*10000-AJ137*100</f>
        <v>29</v>
      </c>
      <c r="AL137" s="362" t="n">
        <f aca="false">DATE(AI137,AJ137,AK137)</f>
        <v>40662</v>
      </c>
    </row>
    <row r="138" customFormat="false" ht="15" hidden="false" customHeight="false" outlineLevel="0" collapsed="false">
      <c r="A138" s="361" t="n">
        <v>25320</v>
      </c>
      <c r="B138" s="361" t="n">
        <v>20110531</v>
      </c>
      <c r="C138" s="361" t="n">
        <v>13442910</v>
      </c>
      <c r="D138" s="361" t="s">
        <v>325</v>
      </c>
      <c r="E138" s="361" t="s">
        <v>4187</v>
      </c>
      <c r="F138" s="361" t="n">
        <v>20384</v>
      </c>
      <c r="G138" s="361" t="n">
        <v>13442910</v>
      </c>
      <c r="H138" s="361"/>
      <c r="I138" s="361" t="n">
        <v>34.75</v>
      </c>
      <c r="J138" s="361" t="n">
        <v>0.034534</v>
      </c>
      <c r="K138" s="361" t="n">
        <v>-0.0149</v>
      </c>
      <c r="L138" s="361" t="n">
        <v>-0.018549</v>
      </c>
      <c r="M138" s="361" t="n">
        <v>-0.013501</v>
      </c>
      <c r="N138" s="362" t="n">
        <f aca="false">AL138</f>
        <v>40694</v>
      </c>
      <c r="O138" s="363" t="e">
        <f aca="false">IF(AND(($X$12-4)&lt;=$N138,($X$13)&gt;=($N138-4)),J138," ")</f>
        <v>#VALUE!</v>
      </c>
      <c r="P138" s="363" t="e">
        <f aca="false">IF(AND(($X$12-4)&lt;=$N138,($X$13)&gt;=($N138-4)),K138," ")</f>
        <v>#VALUE!</v>
      </c>
      <c r="Q138" s="363" t="e">
        <f aca="false">IF(AND(($X$12-4)&lt;=$N138,($X$13)&gt;=($N138-4)),L138," ")</f>
        <v>#VALUE!</v>
      </c>
      <c r="R138" s="363" t="e">
        <f aca="false">IF(AND(($X$12-4)&lt;=$N138,($X$13)&gt;=($N138-4)),M138," ")</f>
        <v>#VALUE!</v>
      </c>
      <c r="S138" s="363" t="e">
        <f aca="false">IF(AND(($X$15-4)&lt;=$N138,($X$16)&gt;=($N138-4)),J138," ")</f>
        <v>#VALUE!</v>
      </c>
      <c r="T138" s="363" t="e">
        <f aca="false">IF(AND(($X$15-4)&lt;=$N138,($X$16)&gt;=($N138-4)),K138," ")</f>
        <v>#VALUE!</v>
      </c>
      <c r="U138" s="363" t="e">
        <f aca="false">IF(AND(($X$15-4)&lt;=$N138,($X$16)&gt;=($N138-4)),L138," ")</f>
        <v>#VALUE!</v>
      </c>
      <c r="V138" s="363" t="e">
        <f aca="false">IF(AND(($X$15-4)&lt;=$N138,($X$16)&gt;=($N138-4)),M138," ")</f>
        <v>#VALUE!</v>
      </c>
      <c r="AI138" s="359" t="n">
        <f aca="false">ROUND(B138/10000,0)</f>
        <v>2011</v>
      </c>
      <c r="AJ138" s="359" t="n">
        <f aca="false">ROUND((B138-(AI138*10000))/100,0)</f>
        <v>5</v>
      </c>
      <c r="AK138" s="359" t="n">
        <f aca="false">B138-AI138*10000-AJ138*100</f>
        <v>31</v>
      </c>
      <c r="AL138" s="362" t="n">
        <f aca="false">DATE(AI138,AJ138,AK138)</f>
        <v>40694</v>
      </c>
    </row>
    <row r="139" customFormat="false" ht="15" hidden="false" customHeight="false" outlineLevel="0" collapsed="false">
      <c r="A139" s="361" t="n">
        <v>25320</v>
      </c>
      <c r="B139" s="361" t="n">
        <v>20110630</v>
      </c>
      <c r="C139" s="361" t="n">
        <v>13442910</v>
      </c>
      <c r="D139" s="361" t="s">
        <v>325</v>
      </c>
      <c r="E139" s="361" t="s">
        <v>4187</v>
      </c>
      <c r="F139" s="361" t="n">
        <v>20384</v>
      </c>
      <c r="G139" s="361" t="n">
        <v>13442910</v>
      </c>
      <c r="H139" s="361"/>
      <c r="I139" s="361" t="n">
        <v>34.55</v>
      </c>
      <c r="J139" s="361" t="n">
        <v>-0.005755</v>
      </c>
      <c r="K139" s="361" t="n">
        <v>-0.018388</v>
      </c>
      <c r="L139" s="361" t="n">
        <v>-0.024106</v>
      </c>
      <c r="M139" s="361" t="n">
        <v>-0.018258</v>
      </c>
      <c r="N139" s="362" t="n">
        <f aca="false">AL139</f>
        <v>40724</v>
      </c>
      <c r="O139" s="363" t="e">
        <f aca="false">IF(AND(($X$12-4)&lt;=$N139,($X$13)&gt;=($N139-4)),J139," ")</f>
        <v>#VALUE!</v>
      </c>
      <c r="P139" s="363" t="e">
        <f aca="false">IF(AND(($X$12-4)&lt;=$N139,($X$13)&gt;=($N139-4)),K139," ")</f>
        <v>#VALUE!</v>
      </c>
      <c r="Q139" s="363" t="e">
        <f aca="false">IF(AND(($X$12-4)&lt;=$N139,($X$13)&gt;=($N139-4)),L139," ")</f>
        <v>#VALUE!</v>
      </c>
      <c r="R139" s="363" t="e">
        <f aca="false">IF(AND(($X$12-4)&lt;=$N139,($X$13)&gt;=($N139-4)),M139," ")</f>
        <v>#VALUE!</v>
      </c>
      <c r="S139" s="363" t="e">
        <f aca="false">IF(AND(($X$15-4)&lt;=$N139,($X$16)&gt;=($N139-4)),J139," ")</f>
        <v>#VALUE!</v>
      </c>
      <c r="T139" s="363" t="e">
        <f aca="false">IF(AND(($X$15-4)&lt;=$N139,($X$16)&gt;=($N139-4)),K139," ")</f>
        <v>#VALUE!</v>
      </c>
      <c r="U139" s="363" t="e">
        <f aca="false">IF(AND(($X$15-4)&lt;=$N139,($X$16)&gt;=($N139-4)),L139," ")</f>
        <v>#VALUE!</v>
      </c>
      <c r="V139" s="363" t="e">
        <f aca="false">IF(AND(($X$15-4)&lt;=$N139,($X$16)&gt;=($N139-4)),M139," ")</f>
        <v>#VALUE!</v>
      </c>
      <c r="AI139" s="359" t="n">
        <f aca="false">ROUND(B139/10000,0)</f>
        <v>2011</v>
      </c>
      <c r="AJ139" s="359" t="n">
        <f aca="false">ROUND((B139-(AI139*10000))/100,0)</f>
        <v>6</v>
      </c>
      <c r="AK139" s="359" t="n">
        <f aca="false">B139-AI139*10000-AJ139*100</f>
        <v>30</v>
      </c>
      <c r="AL139" s="362" t="n">
        <f aca="false">DATE(AI139,AJ139,AK139)</f>
        <v>40724</v>
      </c>
    </row>
    <row r="140" customFormat="false" ht="15" hidden="false" customHeight="false" outlineLevel="0" collapsed="false">
      <c r="A140" s="361" t="n">
        <v>25320</v>
      </c>
      <c r="B140" s="361" t="n">
        <v>20110729</v>
      </c>
      <c r="C140" s="361" t="n">
        <v>13442910</v>
      </c>
      <c r="D140" s="361" t="s">
        <v>325</v>
      </c>
      <c r="E140" s="361" t="s">
        <v>4187</v>
      </c>
      <c r="F140" s="361" t="n">
        <v>20384</v>
      </c>
      <c r="G140" s="361" t="n">
        <v>13442910</v>
      </c>
      <c r="H140" s="361" t="n">
        <v>0.29</v>
      </c>
      <c r="I140" s="361" t="n">
        <v>33.05</v>
      </c>
      <c r="J140" s="361" t="n">
        <v>-0.035022</v>
      </c>
      <c r="K140" s="361" t="n">
        <v>-0.022524</v>
      </c>
      <c r="L140" s="361" t="n">
        <v>-0.021813</v>
      </c>
      <c r="M140" s="361" t="n">
        <v>-0.021474</v>
      </c>
      <c r="N140" s="362" t="n">
        <f aca="false">AL140</f>
        <v>40753</v>
      </c>
      <c r="O140" s="363" t="e">
        <f aca="false">IF(AND(($X$12-4)&lt;=$N140,($X$13)&gt;=($N140-4)),J140," ")</f>
        <v>#VALUE!</v>
      </c>
      <c r="P140" s="363" t="e">
        <f aca="false">IF(AND(($X$12-4)&lt;=$N140,($X$13)&gt;=($N140-4)),K140," ")</f>
        <v>#VALUE!</v>
      </c>
      <c r="Q140" s="363" t="e">
        <f aca="false">IF(AND(($X$12-4)&lt;=$N140,($X$13)&gt;=($N140-4)),L140," ")</f>
        <v>#VALUE!</v>
      </c>
      <c r="R140" s="363" t="e">
        <f aca="false">IF(AND(($X$12-4)&lt;=$N140,($X$13)&gt;=($N140-4)),M140," ")</f>
        <v>#VALUE!</v>
      </c>
      <c r="S140" s="363" t="e">
        <f aca="false">IF(AND(($X$15-4)&lt;=$N140,($X$16)&gt;=($N140-4)),J140," ")</f>
        <v>#VALUE!</v>
      </c>
      <c r="T140" s="363" t="e">
        <f aca="false">IF(AND(($X$15-4)&lt;=$N140,($X$16)&gt;=($N140-4)),K140," ")</f>
        <v>#VALUE!</v>
      </c>
      <c r="U140" s="363" t="e">
        <f aca="false">IF(AND(($X$15-4)&lt;=$N140,($X$16)&gt;=($N140-4)),L140," ")</f>
        <v>#VALUE!</v>
      </c>
      <c r="V140" s="363" t="e">
        <f aca="false">IF(AND(($X$15-4)&lt;=$N140,($X$16)&gt;=($N140-4)),M140," ")</f>
        <v>#VALUE!</v>
      </c>
      <c r="AI140" s="359" t="n">
        <f aca="false">ROUND(B140/10000,0)</f>
        <v>2011</v>
      </c>
      <c r="AJ140" s="359" t="n">
        <f aca="false">ROUND((B140-(AI140*10000))/100,0)</f>
        <v>7</v>
      </c>
      <c r="AK140" s="359" t="n">
        <f aca="false">B140-AI140*10000-AJ140*100</f>
        <v>29</v>
      </c>
      <c r="AL140" s="362" t="n">
        <f aca="false">DATE(AI140,AJ140,AK140)</f>
        <v>40753</v>
      </c>
    </row>
    <row r="141" customFormat="false" ht="15" hidden="false" customHeight="false" outlineLevel="0" collapsed="false">
      <c r="A141" s="361" t="n">
        <v>25320</v>
      </c>
      <c r="B141" s="361" t="n">
        <v>20110831</v>
      </c>
      <c r="C141" s="361" t="n">
        <v>13442910</v>
      </c>
      <c r="D141" s="361" t="s">
        <v>325</v>
      </c>
      <c r="E141" s="361" t="s">
        <v>4187</v>
      </c>
      <c r="F141" s="361" t="n">
        <v>20384</v>
      </c>
      <c r="G141" s="361" t="n">
        <v>13442910</v>
      </c>
      <c r="H141" s="361"/>
      <c r="I141" s="361" t="n">
        <v>31.87</v>
      </c>
      <c r="J141" s="361" t="n">
        <v>-0.035703</v>
      </c>
      <c r="K141" s="361" t="n">
        <v>-0.057498</v>
      </c>
      <c r="L141" s="361" t="n">
        <v>-0.075715</v>
      </c>
      <c r="M141" s="361" t="n">
        <v>-0.056791</v>
      </c>
      <c r="N141" s="362" t="n">
        <f aca="false">AL141</f>
        <v>40786</v>
      </c>
      <c r="O141" s="363" t="e">
        <f aca="false">IF(AND(($X$12-4)&lt;=$N141,($X$13)&gt;=($N141-4)),J141," ")</f>
        <v>#VALUE!</v>
      </c>
      <c r="P141" s="363" t="e">
        <f aca="false">IF(AND(($X$12-4)&lt;=$N141,($X$13)&gt;=($N141-4)),K141," ")</f>
        <v>#VALUE!</v>
      </c>
      <c r="Q141" s="363" t="e">
        <f aca="false">IF(AND(($X$12-4)&lt;=$N141,($X$13)&gt;=($N141-4)),L141," ")</f>
        <v>#VALUE!</v>
      </c>
      <c r="R141" s="363" t="e">
        <f aca="false">IF(AND(($X$12-4)&lt;=$N141,($X$13)&gt;=($N141-4)),M141," ")</f>
        <v>#VALUE!</v>
      </c>
      <c r="S141" s="363" t="e">
        <f aca="false">IF(AND(($X$15-4)&lt;=$N141,($X$16)&gt;=($N141-4)),J141," ")</f>
        <v>#VALUE!</v>
      </c>
      <c r="T141" s="363" t="e">
        <f aca="false">IF(AND(($X$15-4)&lt;=$N141,($X$16)&gt;=($N141-4)),K141," ")</f>
        <v>#VALUE!</v>
      </c>
      <c r="U141" s="363" t="e">
        <f aca="false">IF(AND(($X$15-4)&lt;=$N141,($X$16)&gt;=($N141-4)),L141," ")</f>
        <v>#VALUE!</v>
      </c>
      <c r="V141" s="363" t="e">
        <f aca="false">IF(AND(($X$15-4)&lt;=$N141,($X$16)&gt;=($N141-4)),M141," ")</f>
        <v>#VALUE!</v>
      </c>
      <c r="AI141" s="359" t="n">
        <f aca="false">ROUND(B141/10000,0)</f>
        <v>2011</v>
      </c>
      <c r="AJ141" s="359" t="n">
        <f aca="false">ROUND((B141-(AI141*10000))/100,0)</f>
        <v>8</v>
      </c>
      <c r="AK141" s="359" t="n">
        <f aca="false">B141-AI141*10000-AJ141*100</f>
        <v>31</v>
      </c>
      <c r="AL141" s="362" t="n">
        <f aca="false">DATE(AI141,AJ141,AK141)</f>
        <v>40786</v>
      </c>
    </row>
    <row r="142" customFormat="false" ht="15" hidden="false" customHeight="false" outlineLevel="0" collapsed="false">
      <c r="A142" s="361" t="n">
        <v>25320</v>
      </c>
      <c r="B142" s="361" t="n">
        <v>20110930</v>
      </c>
      <c r="C142" s="361" t="n">
        <v>13442910</v>
      </c>
      <c r="D142" s="361" t="s">
        <v>325</v>
      </c>
      <c r="E142" s="361" t="s">
        <v>4187</v>
      </c>
      <c r="F142" s="361" t="n">
        <v>20384</v>
      </c>
      <c r="G142" s="361" t="n">
        <v>13442910</v>
      </c>
      <c r="H142" s="361"/>
      <c r="I142" s="361" t="n">
        <v>32.37</v>
      </c>
      <c r="J142" s="361" t="n">
        <v>0.015689</v>
      </c>
      <c r="K142" s="361" t="n">
        <v>-0.084862</v>
      </c>
      <c r="L142" s="361" t="n">
        <v>-0.10092</v>
      </c>
      <c r="M142" s="361" t="n">
        <v>-0.071762</v>
      </c>
      <c r="N142" s="362" t="n">
        <f aca="false">AL142</f>
        <v>40816</v>
      </c>
      <c r="O142" s="363" t="e">
        <f aca="false">IF(AND(($X$12-4)&lt;=$N142,($X$13)&gt;=($N142-4)),J142," ")</f>
        <v>#VALUE!</v>
      </c>
      <c r="P142" s="363" t="e">
        <f aca="false">IF(AND(($X$12-4)&lt;=$N142,($X$13)&gt;=($N142-4)),K142," ")</f>
        <v>#VALUE!</v>
      </c>
      <c r="Q142" s="363" t="e">
        <f aca="false">IF(AND(($X$12-4)&lt;=$N142,($X$13)&gt;=($N142-4)),L142," ")</f>
        <v>#VALUE!</v>
      </c>
      <c r="R142" s="363" t="e">
        <f aca="false">IF(AND(($X$12-4)&lt;=$N142,($X$13)&gt;=($N142-4)),M142," ")</f>
        <v>#VALUE!</v>
      </c>
      <c r="S142" s="363" t="e">
        <f aca="false">IF(AND(($X$15-4)&lt;=$N142,($X$16)&gt;=($N142-4)),J142," ")</f>
        <v>#VALUE!</v>
      </c>
      <c r="T142" s="363" t="e">
        <f aca="false">IF(AND(($X$15-4)&lt;=$N142,($X$16)&gt;=($N142-4)),K142," ")</f>
        <v>#VALUE!</v>
      </c>
      <c r="U142" s="363" t="e">
        <f aca="false">IF(AND(($X$15-4)&lt;=$N142,($X$16)&gt;=($N142-4)),L142," ")</f>
        <v>#VALUE!</v>
      </c>
      <c r="V142" s="363" t="e">
        <f aca="false">IF(AND(($X$15-4)&lt;=$N142,($X$16)&gt;=($N142-4)),M142," ")</f>
        <v>#VALUE!</v>
      </c>
      <c r="AI142" s="359" t="n">
        <f aca="false">ROUND(B142/10000,0)</f>
        <v>2011</v>
      </c>
      <c r="AJ142" s="359" t="n">
        <f aca="false">ROUND((B142-(AI142*10000))/100,0)</f>
        <v>9</v>
      </c>
      <c r="AK142" s="359" t="n">
        <f aca="false">B142-AI142*10000-AJ142*100</f>
        <v>30</v>
      </c>
      <c r="AL142" s="362" t="n">
        <f aca="false">DATE(AI142,AJ142,AK142)</f>
        <v>40816</v>
      </c>
    </row>
    <row r="143" customFormat="false" ht="15" hidden="false" customHeight="false" outlineLevel="0" collapsed="false">
      <c r="A143" s="361" t="n">
        <v>25320</v>
      </c>
      <c r="B143" s="361" t="n">
        <v>20111031</v>
      </c>
      <c r="C143" s="361" t="n">
        <v>13442910</v>
      </c>
      <c r="D143" s="361" t="s">
        <v>325</v>
      </c>
      <c r="E143" s="361" t="s">
        <v>4187</v>
      </c>
      <c r="F143" s="361" t="n">
        <v>20384</v>
      </c>
      <c r="G143" s="361" t="n">
        <v>13442910</v>
      </c>
      <c r="H143" s="361" t="n">
        <v>0.29</v>
      </c>
      <c r="I143" s="361" t="n">
        <v>33.25</v>
      </c>
      <c r="J143" s="361" t="n">
        <v>0.036145</v>
      </c>
      <c r="K143" s="361" t="n">
        <v>0.11403</v>
      </c>
      <c r="L143" s="361" t="n">
        <v>0.107697</v>
      </c>
      <c r="M143" s="361" t="n">
        <v>0.107723</v>
      </c>
      <c r="N143" s="362" t="n">
        <f aca="false">AL143</f>
        <v>40847</v>
      </c>
      <c r="O143" s="363" t="e">
        <f aca="false">IF(AND(($X$12-4)&lt;=$N143,($X$13)&gt;=($N143-4)),J143," ")</f>
        <v>#VALUE!</v>
      </c>
      <c r="P143" s="363" t="e">
        <f aca="false">IF(AND(($X$12-4)&lt;=$N143,($X$13)&gt;=($N143-4)),K143," ")</f>
        <v>#VALUE!</v>
      </c>
      <c r="Q143" s="363" t="e">
        <f aca="false">IF(AND(($X$12-4)&lt;=$N143,($X$13)&gt;=($N143-4)),L143," ")</f>
        <v>#VALUE!</v>
      </c>
      <c r="R143" s="363" t="e">
        <f aca="false">IF(AND(($X$12-4)&lt;=$N143,($X$13)&gt;=($N143-4)),M143," ")</f>
        <v>#VALUE!</v>
      </c>
      <c r="S143" s="363" t="e">
        <f aca="false">IF(AND(($X$15-4)&lt;=$N143,($X$16)&gt;=($N143-4)),J143," ")</f>
        <v>#VALUE!</v>
      </c>
      <c r="T143" s="363" t="e">
        <f aca="false">IF(AND(($X$15-4)&lt;=$N143,($X$16)&gt;=($N143-4)),K143," ")</f>
        <v>#VALUE!</v>
      </c>
      <c r="U143" s="363" t="e">
        <f aca="false">IF(AND(($X$15-4)&lt;=$N143,($X$16)&gt;=($N143-4)),L143," ")</f>
        <v>#VALUE!</v>
      </c>
      <c r="V143" s="363" t="e">
        <f aca="false">IF(AND(($X$15-4)&lt;=$N143,($X$16)&gt;=($N143-4)),M143," ")</f>
        <v>#VALUE!</v>
      </c>
      <c r="AI143" s="359" t="n">
        <f aca="false">ROUND(B143/10000,0)</f>
        <v>2011</v>
      </c>
      <c r="AJ143" s="359" t="n">
        <f aca="false">ROUND((B143-(AI143*10000))/100,0)</f>
        <v>10</v>
      </c>
      <c r="AK143" s="359" t="n">
        <f aca="false">B143-AI143*10000-AJ143*100</f>
        <v>31</v>
      </c>
      <c r="AL143" s="362" t="n">
        <f aca="false">DATE(AI143,AJ143,AK143)</f>
        <v>40847</v>
      </c>
    </row>
    <row r="144" customFormat="false" ht="15" hidden="false" customHeight="false" outlineLevel="0" collapsed="false">
      <c r="A144" s="361" t="n">
        <v>25320</v>
      </c>
      <c r="B144" s="361" t="n">
        <v>20111130</v>
      </c>
      <c r="C144" s="361" t="n">
        <v>13442910</v>
      </c>
      <c r="D144" s="361" t="s">
        <v>325</v>
      </c>
      <c r="E144" s="361" t="s">
        <v>4187</v>
      </c>
      <c r="F144" s="361" t="n">
        <v>20384</v>
      </c>
      <c r="G144" s="361" t="n">
        <v>13442910</v>
      </c>
      <c r="H144" s="361"/>
      <c r="I144" s="361" t="n">
        <v>32.6</v>
      </c>
      <c r="J144" s="361" t="n">
        <v>-0.019549</v>
      </c>
      <c r="K144" s="361" t="n">
        <v>-0.006207</v>
      </c>
      <c r="L144" s="361" t="n">
        <v>-0.020645</v>
      </c>
      <c r="M144" s="361" t="n">
        <v>-0.005059</v>
      </c>
      <c r="N144" s="362" t="n">
        <f aca="false">AL144</f>
        <v>40877</v>
      </c>
      <c r="O144" s="363" t="e">
        <f aca="false">IF(AND(($X$12-4)&lt;=$N144,($X$13)&gt;=($N144-4)),J144," ")</f>
        <v>#VALUE!</v>
      </c>
      <c r="P144" s="363" t="e">
        <f aca="false">IF(AND(($X$12-4)&lt;=$N144,($X$13)&gt;=($N144-4)),K144," ")</f>
        <v>#VALUE!</v>
      </c>
      <c r="Q144" s="363" t="e">
        <f aca="false">IF(AND(($X$12-4)&lt;=$N144,($X$13)&gt;=($N144-4)),L144," ")</f>
        <v>#VALUE!</v>
      </c>
      <c r="R144" s="363" t="e">
        <f aca="false">IF(AND(($X$12-4)&lt;=$N144,($X$13)&gt;=($N144-4)),M144," ")</f>
        <v>#VALUE!</v>
      </c>
      <c r="S144" s="363" t="e">
        <f aca="false">IF(AND(($X$15-4)&lt;=$N144,($X$16)&gt;=($N144-4)),J144," ")</f>
        <v>#VALUE!</v>
      </c>
      <c r="T144" s="363" t="e">
        <f aca="false">IF(AND(($X$15-4)&lt;=$N144,($X$16)&gt;=($N144-4)),K144," ")</f>
        <v>#VALUE!</v>
      </c>
      <c r="U144" s="363" t="e">
        <f aca="false">IF(AND(($X$15-4)&lt;=$N144,($X$16)&gt;=($N144-4)),L144," ")</f>
        <v>#VALUE!</v>
      </c>
      <c r="V144" s="363" t="e">
        <f aca="false">IF(AND(($X$15-4)&lt;=$N144,($X$16)&gt;=($N144-4)),M144," ")</f>
        <v>#VALUE!</v>
      </c>
      <c r="AI144" s="359" t="n">
        <f aca="false">ROUND(B144/10000,0)</f>
        <v>2011</v>
      </c>
      <c r="AJ144" s="359" t="n">
        <f aca="false">ROUND((B144-(AI144*10000))/100,0)</f>
        <v>11</v>
      </c>
      <c r="AK144" s="359" t="n">
        <f aca="false">B144-AI144*10000-AJ144*100</f>
        <v>30</v>
      </c>
      <c r="AL144" s="362" t="n">
        <f aca="false">DATE(AI144,AJ144,AK144)</f>
        <v>40877</v>
      </c>
    </row>
    <row r="145" customFormat="false" ht="15" hidden="false" customHeight="false" outlineLevel="0" collapsed="false">
      <c r="A145" s="361" t="n">
        <v>25320</v>
      </c>
      <c r="B145" s="361" t="n">
        <v>20111230</v>
      </c>
      <c r="C145" s="361" t="n">
        <v>13442910</v>
      </c>
      <c r="D145" s="361" t="s">
        <v>325</v>
      </c>
      <c r="E145" s="361" t="s">
        <v>4187</v>
      </c>
      <c r="F145" s="361" t="n">
        <v>20384</v>
      </c>
      <c r="G145" s="361" t="n">
        <v>13442910</v>
      </c>
      <c r="H145" s="361" t="n">
        <v>0.29</v>
      </c>
      <c r="I145" s="361" t="n">
        <v>33.24</v>
      </c>
      <c r="J145" s="361" t="n">
        <v>0.028528</v>
      </c>
      <c r="K145" s="361" t="n">
        <v>0.003696</v>
      </c>
      <c r="L145" s="361" t="n">
        <v>-0.003561</v>
      </c>
      <c r="M145" s="361" t="n">
        <v>0.008533</v>
      </c>
      <c r="N145" s="362" t="n">
        <f aca="false">AL145</f>
        <v>40907</v>
      </c>
      <c r="O145" s="363" t="e">
        <f aca="false">IF(AND(($X$12-4)&lt;=$N145,($X$13)&gt;=($N145-4)),J145," ")</f>
        <v>#VALUE!</v>
      </c>
      <c r="P145" s="363" t="e">
        <f aca="false">IF(AND(($X$12-4)&lt;=$N145,($X$13)&gt;=($N145-4)),K145," ")</f>
        <v>#VALUE!</v>
      </c>
      <c r="Q145" s="363" t="e">
        <f aca="false">IF(AND(($X$12-4)&lt;=$N145,($X$13)&gt;=($N145-4)),L145," ")</f>
        <v>#VALUE!</v>
      </c>
      <c r="R145" s="363" t="e">
        <f aca="false">IF(AND(($X$12-4)&lt;=$N145,($X$13)&gt;=($N145-4)),M145," ")</f>
        <v>#VALUE!</v>
      </c>
      <c r="S145" s="363" t="e">
        <f aca="false">IF(AND(($X$15-4)&lt;=$N145,($X$16)&gt;=($N145-4)),J145," ")</f>
        <v>#VALUE!</v>
      </c>
      <c r="T145" s="363" t="e">
        <f aca="false">IF(AND(($X$15-4)&lt;=$N145,($X$16)&gt;=($N145-4)),K145," ")</f>
        <v>#VALUE!</v>
      </c>
      <c r="U145" s="363" t="e">
        <f aca="false">IF(AND(($X$15-4)&lt;=$N145,($X$16)&gt;=($N145-4)),L145," ")</f>
        <v>#VALUE!</v>
      </c>
      <c r="V145" s="363" t="e">
        <f aca="false">IF(AND(($X$15-4)&lt;=$N145,($X$16)&gt;=($N145-4)),M145," ")</f>
        <v>#VALUE!</v>
      </c>
      <c r="AI145" s="359" t="n">
        <f aca="false">ROUND(B145/10000,0)</f>
        <v>2011</v>
      </c>
      <c r="AJ145" s="359" t="n">
        <f aca="false">ROUND((B145-(AI145*10000))/100,0)</f>
        <v>12</v>
      </c>
      <c r="AK145" s="359" t="n">
        <f aca="false">B145-AI145*10000-AJ145*100</f>
        <v>30</v>
      </c>
      <c r="AL145" s="362" t="n">
        <f aca="false">DATE(AI145,AJ145,AK145)</f>
        <v>40907</v>
      </c>
    </row>
    <row r="146" customFormat="false" ht="15" hidden="false" customHeight="false" outlineLevel="0" collapsed="false">
      <c r="A146" s="361" t="n">
        <v>25320</v>
      </c>
      <c r="B146" s="361" t="n">
        <v>20120131</v>
      </c>
      <c r="C146" s="361" t="n">
        <v>13442910</v>
      </c>
      <c r="D146" s="361" t="s">
        <v>325</v>
      </c>
      <c r="E146" s="361" t="s">
        <v>4187</v>
      </c>
      <c r="F146" s="361" t="n">
        <v>20384</v>
      </c>
      <c r="G146" s="361" t="n">
        <v>13442910</v>
      </c>
      <c r="H146" s="361"/>
      <c r="I146" s="361" t="n">
        <v>31.7</v>
      </c>
      <c r="J146" s="361" t="n">
        <v>-0.04633</v>
      </c>
      <c r="K146" s="361" t="n">
        <v>0.054095</v>
      </c>
      <c r="L146" s="361" t="n">
        <v>0.085342</v>
      </c>
      <c r="M146" s="361" t="n">
        <v>0.043583</v>
      </c>
      <c r="N146" s="362" t="n">
        <f aca="false">AL146</f>
        <v>40939</v>
      </c>
      <c r="O146" s="363" t="e">
        <f aca="false">IF(AND(($X$12-4)&lt;=$N146,($X$13)&gt;=($N146-4)),J146," ")</f>
        <v>#VALUE!</v>
      </c>
      <c r="P146" s="363" t="e">
        <f aca="false">IF(AND(($X$12-4)&lt;=$N146,($X$13)&gt;=($N146-4)),K146," ")</f>
        <v>#VALUE!</v>
      </c>
      <c r="Q146" s="363" t="e">
        <f aca="false">IF(AND(($X$12-4)&lt;=$N146,($X$13)&gt;=($N146-4)),L146," ")</f>
        <v>#VALUE!</v>
      </c>
      <c r="R146" s="363" t="e">
        <f aca="false">IF(AND(($X$12-4)&lt;=$N146,($X$13)&gt;=($N146-4)),M146," ")</f>
        <v>#VALUE!</v>
      </c>
      <c r="S146" s="363" t="e">
        <f aca="false">IF(AND(($X$15-4)&lt;=$N146,($X$16)&gt;=($N146-4)),J146," ")</f>
        <v>#VALUE!</v>
      </c>
      <c r="T146" s="363" t="e">
        <f aca="false">IF(AND(($X$15-4)&lt;=$N146,($X$16)&gt;=($N146-4)),K146," ")</f>
        <v>#VALUE!</v>
      </c>
      <c r="U146" s="363" t="e">
        <f aca="false">IF(AND(($X$15-4)&lt;=$N146,($X$16)&gt;=($N146-4)),L146," ")</f>
        <v>#VALUE!</v>
      </c>
      <c r="V146" s="363" t="e">
        <f aca="false">IF(AND(($X$15-4)&lt;=$N146,($X$16)&gt;=($N146-4)),M146," ")</f>
        <v>#VALUE!</v>
      </c>
      <c r="AI146" s="359" t="n">
        <f aca="false">ROUND(B146/10000,0)</f>
        <v>2012</v>
      </c>
      <c r="AJ146" s="359" t="n">
        <f aca="false">ROUND((B146-(AI146*10000))/100,0)</f>
        <v>1</v>
      </c>
      <c r="AK146" s="359" t="n">
        <f aca="false">B146-AI146*10000-AJ146*100</f>
        <v>31</v>
      </c>
      <c r="AL146" s="362" t="n">
        <f aca="false">DATE(AI146,AJ146,AK146)</f>
        <v>40939</v>
      </c>
    </row>
    <row r="147" customFormat="false" ht="15" hidden="false" customHeight="false" outlineLevel="0" collapsed="false">
      <c r="A147" s="361" t="n">
        <v>25320</v>
      </c>
      <c r="B147" s="361" t="n">
        <v>20120229</v>
      </c>
      <c r="C147" s="361" t="n">
        <v>13442910</v>
      </c>
      <c r="D147" s="361" t="s">
        <v>325</v>
      </c>
      <c r="E147" s="361" t="s">
        <v>4187</v>
      </c>
      <c r="F147" s="361" t="n">
        <v>20384</v>
      </c>
      <c r="G147" s="361" t="n">
        <v>13442910</v>
      </c>
      <c r="H147" s="361"/>
      <c r="I147" s="361" t="n">
        <v>33.32</v>
      </c>
      <c r="J147" s="361" t="n">
        <v>0.051104</v>
      </c>
      <c r="K147" s="361" t="n">
        <v>0.041239</v>
      </c>
      <c r="L147" s="361" t="n">
        <v>0.036494</v>
      </c>
      <c r="M147" s="361" t="n">
        <v>0.040589</v>
      </c>
      <c r="N147" s="362" t="n">
        <f aca="false">AL147</f>
        <v>40968</v>
      </c>
      <c r="O147" s="363" t="e">
        <f aca="false">IF(AND(($X$12-4)&lt;=$N147,($X$13)&gt;=($N147-4)),J147," ")</f>
        <v>#VALUE!</v>
      </c>
      <c r="P147" s="363" t="e">
        <f aca="false">IF(AND(($X$12-4)&lt;=$N147,($X$13)&gt;=($N147-4)),K147," ")</f>
        <v>#VALUE!</v>
      </c>
      <c r="Q147" s="363" t="e">
        <f aca="false">IF(AND(($X$12-4)&lt;=$N147,($X$13)&gt;=($N147-4)),L147," ")</f>
        <v>#VALUE!</v>
      </c>
      <c r="R147" s="363" t="e">
        <f aca="false">IF(AND(($X$12-4)&lt;=$N147,($X$13)&gt;=($N147-4)),M147," ")</f>
        <v>#VALUE!</v>
      </c>
      <c r="S147" s="363" t="e">
        <f aca="false">IF(AND(($X$15-4)&lt;=$N147,($X$16)&gt;=($N147-4)),J147," ")</f>
        <v>#VALUE!</v>
      </c>
      <c r="T147" s="363" t="e">
        <f aca="false">IF(AND(($X$15-4)&lt;=$N147,($X$16)&gt;=($N147-4)),K147," ")</f>
        <v>#VALUE!</v>
      </c>
      <c r="U147" s="363" t="e">
        <f aca="false">IF(AND(($X$15-4)&lt;=$N147,($X$16)&gt;=($N147-4)),L147," ")</f>
        <v>#VALUE!</v>
      </c>
      <c r="V147" s="363" t="e">
        <f aca="false">IF(AND(($X$15-4)&lt;=$N147,($X$16)&gt;=($N147-4)),M147," ")</f>
        <v>#VALUE!</v>
      </c>
      <c r="AI147" s="359" t="n">
        <f aca="false">ROUND(B147/10000,0)</f>
        <v>2012</v>
      </c>
      <c r="AJ147" s="359" t="n">
        <f aca="false">ROUND((B147-(AI147*10000))/100,0)</f>
        <v>2</v>
      </c>
      <c r="AK147" s="359" t="n">
        <f aca="false">B147-AI147*10000-AJ147*100</f>
        <v>29</v>
      </c>
      <c r="AL147" s="362" t="n">
        <f aca="false">DATE(AI147,AJ147,AK147)</f>
        <v>40968</v>
      </c>
    </row>
    <row r="148" customFormat="false" ht="15" hidden="false" customHeight="false" outlineLevel="0" collapsed="false">
      <c r="A148" s="361" t="n">
        <v>25320</v>
      </c>
      <c r="B148" s="361" t="n">
        <v>20120330</v>
      </c>
      <c r="C148" s="361" t="n">
        <v>13442910</v>
      </c>
      <c r="D148" s="361" t="s">
        <v>325</v>
      </c>
      <c r="E148" s="361" t="s">
        <v>4187</v>
      </c>
      <c r="F148" s="361" t="n">
        <v>20384</v>
      </c>
      <c r="G148" s="361" t="n">
        <v>13442910</v>
      </c>
      <c r="H148" s="361"/>
      <c r="I148" s="361" t="n">
        <v>33.85</v>
      </c>
      <c r="J148" s="361" t="n">
        <v>0.015906</v>
      </c>
      <c r="K148" s="361" t="n">
        <v>0.024004</v>
      </c>
      <c r="L148" s="361" t="n">
        <v>0.017608</v>
      </c>
      <c r="M148" s="361" t="n">
        <v>0.031332</v>
      </c>
      <c r="N148" s="362" t="n">
        <f aca="false">AL148</f>
        <v>40998</v>
      </c>
      <c r="O148" s="363" t="e">
        <f aca="false">IF(AND(($X$12-4)&lt;=$N148,($X$13)&gt;=($N148-4)),J148," ")</f>
        <v>#VALUE!</v>
      </c>
      <c r="P148" s="363" t="e">
        <f aca="false">IF(AND(($X$12-4)&lt;=$N148,($X$13)&gt;=($N148-4)),K148," ")</f>
        <v>#VALUE!</v>
      </c>
      <c r="Q148" s="363" t="e">
        <f aca="false">IF(AND(($X$12-4)&lt;=$N148,($X$13)&gt;=($N148-4)),L148," ")</f>
        <v>#VALUE!</v>
      </c>
      <c r="R148" s="363" t="e">
        <f aca="false">IF(AND(($X$12-4)&lt;=$N148,($X$13)&gt;=($N148-4)),M148," ")</f>
        <v>#VALUE!</v>
      </c>
      <c r="S148" s="363" t="e">
        <f aca="false">IF(AND(($X$15-4)&lt;=$N148,($X$16)&gt;=($N148-4)),J148," ")</f>
        <v>#VALUE!</v>
      </c>
      <c r="T148" s="363" t="e">
        <f aca="false">IF(AND(($X$15-4)&lt;=$N148,($X$16)&gt;=($N148-4)),K148," ")</f>
        <v>#VALUE!</v>
      </c>
      <c r="U148" s="363" t="e">
        <f aca="false">IF(AND(($X$15-4)&lt;=$N148,($X$16)&gt;=($N148-4)),L148," ")</f>
        <v>#VALUE!</v>
      </c>
      <c r="V148" s="363" t="e">
        <f aca="false">IF(AND(($X$15-4)&lt;=$N148,($X$16)&gt;=($N148-4)),M148," ")</f>
        <v>#VALUE!</v>
      </c>
      <c r="AI148" s="359" t="n">
        <f aca="false">ROUND(B148/10000,0)</f>
        <v>2012</v>
      </c>
      <c r="AJ148" s="359" t="n">
        <f aca="false">ROUND((B148-(AI148*10000))/100,0)</f>
        <v>3</v>
      </c>
      <c r="AK148" s="359" t="n">
        <f aca="false">B148-AI148*10000-AJ148*100</f>
        <v>30</v>
      </c>
      <c r="AL148" s="362" t="n">
        <f aca="false">DATE(AI148,AJ148,AK148)</f>
        <v>40998</v>
      </c>
    </row>
    <row r="149" customFormat="false" ht="15" hidden="false" customHeight="false" outlineLevel="0" collapsed="false">
      <c r="A149" s="361" t="n">
        <v>25320</v>
      </c>
      <c r="B149" s="361" t="n">
        <v>20120430</v>
      </c>
      <c r="C149" s="361" t="n">
        <v>13442910</v>
      </c>
      <c r="D149" s="361" t="s">
        <v>325</v>
      </c>
      <c r="E149" s="361" t="s">
        <v>4187</v>
      </c>
      <c r="F149" s="361" t="n">
        <v>20384</v>
      </c>
      <c r="G149" s="361" t="n">
        <v>13442910</v>
      </c>
      <c r="H149" s="361" t="n">
        <v>0.29</v>
      </c>
      <c r="I149" s="361" t="n">
        <v>33.83</v>
      </c>
      <c r="J149" s="361" t="n">
        <v>0.007976</v>
      </c>
      <c r="K149" s="361" t="n">
        <v>-0.006806</v>
      </c>
      <c r="L149" s="361" t="n">
        <v>-0.009106</v>
      </c>
      <c r="M149" s="361" t="n">
        <v>-0.007497</v>
      </c>
      <c r="N149" s="362" t="n">
        <f aca="false">AL149</f>
        <v>41029</v>
      </c>
      <c r="O149" s="363" t="e">
        <f aca="false">IF(AND(($X$12-4)&lt;=$N149,($X$13)&gt;=($N149-4)),J149," ")</f>
        <v>#VALUE!</v>
      </c>
      <c r="P149" s="363" t="e">
        <f aca="false">IF(AND(($X$12-4)&lt;=$N149,($X$13)&gt;=($N149-4)),K149," ")</f>
        <v>#VALUE!</v>
      </c>
      <c r="Q149" s="363" t="e">
        <f aca="false">IF(AND(($X$12-4)&lt;=$N149,($X$13)&gt;=($N149-4)),L149," ")</f>
        <v>#VALUE!</v>
      </c>
      <c r="R149" s="363" t="e">
        <f aca="false">IF(AND(($X$12-4)&lt;=$N149,($X$13)&gt;=($N149-4)),M149," ")</f>
        <v>#VALUE!</v>
      </c>
      <c r="S149" s="363" t="e">
        <f aca="false">IF(AND(($X$15-4)&lt;=$N149,($X$16)&gt;=($N149-4)),J149," ")</f>
        <v>#VALUE!</v>
      </c>
      <c r="T149" s="363" t="e">
        <f aca="false">IF(AND(($X$15-4)&lt;=$N149,($X$16)&gt;=($N149-4)),K149," ")</f>
        <v>#VALUE!</v>
      </c>
      <c r="U149" s="363" t="e">
        <f aca="false">IF(AND(($X$15-4)&lt;=$N149,($X$16)&gt;=($N149-4)),L149," ")</f>
        <v>#VALUE!</v>
      </c>
      <c r="V149" s="363" t="e">
        <f aca="false">IF(AND(($X$15-4)&lt;=$N149,($X$16)&gt;=($N149-4)),M149," ")</f>
        <v>#VALUE!</v>
      </c>
      <c r="AI149" s="359" t="n">
        <f aca="false">ROUND(B149/10000,0)</f>
        <v>2012</v>
      </c>
      <c r="AJ149" s="359" t="n">
        <f aca="false">ROUND((B149-(AI149*10000))/100,0)</f>
        <v>4</v>
      </c>
      <c r="AK149" s="359" t="n">
        <f aca="false">B149-AI149*10000-AJ149*100</f>
        <v>30</v>
      </c>
      <c r="AL149" s="362" t="n">
        <f aca="false">DATE(AI149,AJ149,AK149)</f>
        <v>41029</v>
      </c>
    </row>
    <row r="150" customFormat="false" ht="15" hidden="false" customHeight="false" outlineLevel="0" collapsed="false">
      <c r="A150" s="361" t="n">
        <v>25320</v>
      </c>
      <c r="B150" s="361" t="n">
        <v>20120531</v>
      </c>
      <c r="C150" s="361" t="n">
        <v>13442910</v>
      </c>
      <c r="D150" s="361" t="s">
        <v>325</v>
      </c>
      <c r="E150" s="361" t="s">
        <v>4187</v>
      </c>
      <c r="F150" s="361" t="n">
        <v>20384</v>
      </c>
      <c r="G150" s="361" t="n">
        <v>13442910</v>
      </c>
      <c r="H150" s="361"/>
      <c r="I150" s="361" t="n">
        <v>31.7</v>
      </c>
      <c r="J150" s="361" t="n">
        <v>-0.062962</v>
      </c>
      <c r="K150" s="361" t="n">
        <v>-0.065574</v>
      </c>
      <c r="L150" s="361" t="n">
        <v>-0.068434</v>
      </c>
      <c r="M150" s="361" t="n">
        <v>-0.062651</v>
      </c>
      <c r="N150" s="362" t="n">
        <f aca="false">AL150</f>
        <v>41060</v>
      </c>
      <c r="O150" s="363" t="e">
        <f aca="false">IF(AND(($X$12-4)&lt;=$N150,($X$13)&gt;=($N150-4)),J150," ")</f>
        <v>#VALUE!</v>
      </c>
      <c r="P150" s="363" t="e">
        <f aca="false">IF(AND(($X$12-4)&lt;=$N150,($X$13)&gt;=($N150-4)),K150," ")</f>
        <v>#VALUE!</v>
      </c>
      <c r="Q150" s="363" t="e">
        <f aca="false">IF(AND(($X$12-4)&lt;=$N150,($X$13)&gt;=($N150-4)),L150," ")</f>
        <v>#VALUE!</v>
      </c>
      <c r="R150" s="363" t="e">
        <f aca="false">IF(AND(($X$12-4)&lt;=$N150,($X$13)&gt;=($N150-4)),M150," ")</f>
        <v>#VALUE!</v>
      </c>
      <c r="S150" s="363" t="e">
        <f aca="false">IF(AND(($X$15-4)&lt;=$N150,($X$16)&gt;=($N150-4)),J150," ")</f>
        <v>#VALUE!</v>
      </c>
      <c r="T150" s="363" t="e">
        <f aca="false">IF(AND(($X$15-4)&lt;=$N150,($X$16)&gt;=($N150-4)),K150," ")</f>
        <v>#VALUE!</v>
      </c>
      <c r="U150" s="363" t="e">
        <f aca="false">IF(AND(($X$15-4)&lt;=$N150,($X$16)&gt;=($N150-4)),L150," ")</f>
        <v>#VALUE!</v>
      </c>
      <c r="V150" s="363" t="e">
        <f aca="false">IF(AND(($X$15-4)&lt;=$N150,($X$16)&gt;=($N150-4)),M150," ")</f>
        <v>#VALUE!</v>
      </c>
      <c r="AI150" s="359" t="n">
        <f aca="false">ROUND(B150/10000,0)</f>
        <v>2012</v>
      </c>
      <c r="AJ150" s="359" t="n">
        <f aca="false">ROUND((B150-(AI150*10000))/100,0)</f>
        <v>5</v>
      </c>
      <c r="AK150" s="359" t="n">
        <f aca="false">B150-AI150*10000-AJ150*100</f>
        <v>31</v>
      </c>
      <c r="AL150" s="362" t="n">
        <f aca="false">DATE(AI150,AJ150,AK150)</f>
        <v>41060</v>
      </c>
    </row>
    <row r="151" customFormat="false" ht="15" hidden="false" customHeight="false" outlineLevel="0" collapsed="false">
      <c r="A151" s="361" t="n">
        <v>25320</v>
      </c>
      <c r="B151" s="361" t="n">
        <v>20120629</v>
      </c>
      <c r="C151" s="361" t="n">
        <v>13442910</v>
      </c>
      <c r="D151" s="361" t="s">
        <v>325</v>
      </c>
      <c r="E151" s="361" t="s">
        <v>4187</v>
      </c>
      <c r="F151" s="361" t="n">
        <v>20384</v>
      </c>
      <c r="G151" s="361" t="n">
        <v>13442910</v>
      </c>
      <c r="H151" s="361"/>
      <c r="I151" s="361" t="n">
        <v>33.38</v>
      </c>
      <c r="J151" s="361" t="n">
        <v>0.052997</v>
      </c>
      <c r="K151" s="361" t="n">
        <v>0.038189</v>
      </c>
      <c r="L151" s="361" t="n">
        <v>0.034188</v>
      </c>
      <c r="M151" s="361" t="n">
        <v>0.039555</v>
      </c>
      <c r="N151" s="362" t="n">
        <f aca="false">AL151</f>
        <v>41089</v>
      </c>
      <c r="O151" s="363" t="e">
        <f aca="false">IF(AND(($X$12-4)&lt;=$N151,($X$13)&gt;=($N151-4)),J151," ")</f>
        <v>#VALUE!</v>
      </c>
      <c r="P151" s="363" t="e">
        <f aca="false">IF(AND(($X$12-4)&lt;=$N151,($X$13)&gt;=($N151-4)),K151," ")</f>
        <v>#VALUE!</v>
      </c>
      <c r="Q151" s="363" t="e">
        <f aca="false">IF(AND(($X$12-4)&lt;=$N151,($X$13)&gt;=($N151-4)),L151," ")</f>
        <v>#VALUE!</v>
      </c>
      <c r="R151" s="363" t="e">
        <f aca="false">IF(AND(($X$12-4)&lt;=$N151,($X$13)&gt;=($N151-4)),M151," ")</f>
        <v>#VALUE!</v>
      </c>
      <c r="S151" s="363" t="e">
        <f aca="false">IF(AND(($X$15-4)&lt;=$N151,($X$16)&gt;=($N151-4)),J151," ")</f>
        <v>#VALUE!</v>
      </c>
      <c r="T151" s="363" t="e">
        <f aca="false">IF(AND(($X$15-4)&lt;=$N151,($X$16)&gt;=($N151-4)),K151," ")</f>
        <v>#VALUE!</v>
      </c>
      <c r="U151" s="363" t="e">
        <f aca="false">IF(AND(($X$15-4)&lt;=$N151,($X$16)&gt;=($N151-4)),L151," ")</f>
        <v>#VALUE!</v>
      </c>
      <c r="V151" s="363" t="e">
        <f aca="false">IF(AND(($X$15-4)&lt;=$N151,($X$16)&gt;=($N151-4)),M151," ")</f>
        <v>#VALUE!</v>
      </c>
      <c r="AI151" s="359" t="n">
        <f aca="false">ROUND(B151/10000,0)</f>
        <v>2012</v>
      </c>
      <c r="AJ151" s="359" t="n">
        <f aca="false">ROUND((B151-(AI151*10000))/100,0)</f>
        <v>6</v>
      </c>
      <c r="AK151" s="359" t="n">
        <f aca="false">B151-AI151*10000-AJ151*100</f>
        <v>29</v>
      </c>
      <c r="AL151" s="362" t="n">
        <f aca="false">DATE(AI151,AJ151,AK151)</f>
        <v>41089</v>
      </c>
    </row>
    <row r="152" customFormat="false" ht="15" hidden="false" customHeight="false" outlineLevel="0" collapsed="false">
      <c r="A152" s="361" t="n">
        <v>25320</v>
      </c>
      <c r="B152" s="361" t="n">
        <v>20120731</v>
      </c>
      <c r="C152" s="361" t="n">
        <v>13442910</v>
      </c>
      <c r="D152" s="361" t="s">
        <v>325</v>
      </c>
      <c r="E152" s="361" t="s">
        <v>4187</v>
      </c>
      <c r="F152" s="361" t="n">
        <v>20384</v>
      </c>
      <c r="G152" s="361" t="n">
        <v>13442910</v>
      </c>
      <c r="H152" s="361" t="n">
        <v>0.29</v>
      </c>
      <c r="I152" s="361" t="n">
        <v>33.11</v>
      </c>
      <c r="J152" s="361" t="n">
        <v>0.000599</v>
      </c>
      <c r="K152" s="361" t="n">
        <v>0.010284</v>
      </c>
      <c r="L152" s="361" t="n">
        <v>-0.003281</v>
      </c>
      <c r="M152" s="361" t="n">
        <v>0.012598</v>
      </c>
      <c r="N152" s="362" t="n">
        <f aca="false">AL152</f>
        <v>41121</v>
      </c>
      <c r="O152" s="363" t="e">
        <f aca="false">IF(AND(($X$12-4)&lt;=$N152,($X$13)&gt;=($N152-4)),J152," ")</f>
        <v>#VALUE!</v>
      </c>
      <c r="P152" s="363" t="e">
        <f aca="false">IF(AND(($X$12-4)&lt;=$N152,($X$13)&gt;=($N152-4)),K152," ")</f>
        <v>#VALUE!</v>
      </c>
      <c r="Q152" s="363" t="e">
        <f aca="false">IF(AND(($X$12-4)&lt;=$N152,($X$13)&gt;=($N152-4)),L152," ")</f>
        <v>#VALUE!</v>
      </c>
      <c r="R152" s="363" t="e">
        <f aca="false">IF(AND(($X$12-4)&lt;=$N152,($X$13)&gt;=($N152-4)),M152," ")</f>
        <v>#VALUE!</v>
      </c>
      <c r="S152" s="363" t="e">
        <f aca="false">IF(AND(($X$15-4)&lt;=$N152,($X$16)&gt;=($N152-4)),J152," ")</f>
        <v>#VALUE!</v>
      </c>
      <c r="T152" s="363" t="e">
        <f aca="false">IF(AND(($X$15-4)&lt;=$N152,($X$16)&gt;=($N152-4)),K152," ")</f>
        <v>#VALUE!</v>
      </c>
      <c r="U152" s="363" t="e">
        <f aca="false">IF(AND(($X$15-4)&lt;=$N152,($X$16)&gt;=($N152-4)),L152," ")</f>
        <v>#VALUE!</v>
      </c>
      <c r="V152" s="363" t="e">
        <f aca="false">IF(AND(($X$15-4)&lt;=$N152,($X$16)&gt;=($N152-4)),M152," ")</f>
        <v>#VALUE!</v>
      </c>
      <c r="AI152" s="359" t="n">
        <f aca="false">ROUND(B152/10000,0)</f>
        <v>2012</v>
      </c>
      <c r="AJ152" s="359" t="n">
        <f aca="false">ROUND((B152-(AI152*10000))/100,0)</f>
        <v>7</v>
      </c>
      <c r="AK152" s="359" t="n">
        <f aca="false">B152-AI152*10000-AJ152*100</f>
        <v>31</v>
      </c>
      <c r="AL152" s="362" t="n">
        <f aca="false">DATE(AI152,AJ152,AK152)</f>
        <v>41121</v>
      </c>
    </row>
    <row r="153" customFormat="false" ht="15" hidden="false" customHeight="false" outlineLevel="0" collapsed="false">
      <c r="A153" s="361" t="n">
        <v>25320</v>
      </c>
      <c r="B153" s="361" t="n">
        <v>20120831</v>
      </c>
      <c r="C153" s="361" t="n">
        <v>13442910</v>
      </c>
      <c r="D153" s="361" t="s">
        <v>325</v>
      </c>
      <c r="E153" s="361" t="s">
        <v>4187</v>
      </c>
      <c r="F153" s="361" t="n">
        <v>20384</v>
      </c>
      <c r="G153" s="361" t="n">
        <v>13442910</v>
      </c>
      <c r="H153" s="361"/>
      <c r="I153" s="361" t="n">
        <v>35.14</v>
      </c>
      <c r="J153" s="361" t="n">
        <v>0.061311</v>
      </c>
      <c r="K153" s="361" t="n">
        <v>0.026278</v>
      </c>
      <c r="L153" s="361" t="n">
        <v>0.02482</v>
      </c>
      <c r="M153" s="361" t="n">
        <v>0.019763</v>
      </c>
      <c r="N153" s="362" t="n">
        <f aca="false">AL153</f>
        <v>41152</v>
      </c>
      <c r="O153" s="363" t="e">
        <f aca="false">IF(AND(($X$12-4)&lt;=$N153,($X$13)&gt;=($N153-4)),J153," ")</f>
        <v>#VALUE!</v>
      </c>
      <c r="P153" s="363" t="e">
        <f aca="false">IF(AND(($X$12-4)&lt;=$N153,($X$13)&gt;=($N153-4)),K153," ")</f>
        <v>#VALUE!</v>
      </c>
      <c r="Q153" s="363" t="e">
        <f aca="false">IF(AND(($X$12-4)&lt;=$N153,($X$13)&gt;=($N153-4)),L153," ")</f>
        <v>#VALUE!</v>
      </c>
      <c r="R153" s="363" t="e">
        <f aca="false">IF(AND(($X$12-4)&lt;=$N153,($X$13)&gt;=($N153-4)),M153," ")</f>
        <v>#VALUE!</v>
      </c>
      <c r="S153" s="363" t="e">
        <f aca="false">IF(AND(($X$15-4)&lt;=$N153,($X$16)&gt;=($N153-4)),J153," ")</f>
        <v>#VALUE!</v>
      </c>
      <c r="T153" s="363" t="e">
        <f aca="false">IF(AND(($X$15-4)&lt;=$N153,($X$16)&gt;=($N153-4)),K153," ")</f>
        <v>#VALUE!</v>
      </c>
      <c r="U153" s="363" t="e">
        <f aca="false">IF(AND(($X$15-4)&lt;=$N153,($X$16)&gt;=($N153-4)),L153," ")</f>
        <v>#VALUE!</v>
      </c>
      <c r="V153" s="363" t="e">
        <f aca="false">IF(AND(($X$15-4)&lt;=$N153,($X$16)&gt;=($N153-4)),M153," ")</f>
        <v>#VALUE!</v>
      </c>
      <c r="AI153" s="359" t="n">
        <f aca="false">ROUND(B153/10000,0)</f>
        <v>2012</v>
      </c>
      <c r="AJ153" s="359" t="n">
        <f aca="false">ROUND((B153-(AI153*10000))/100,0)</f>
        <v>8</v>
      </c>
      <c r="AK153" s="359" t="n">
        <f aca="false">B153-AI153*10000-AJ153*100</f>
        <v>31</v>
      </c>
      <c r="AL153" s="362" t="n">
        <f aca="false">DATE(AI153,AJ153,AK153)</f>
        <v>41152</v>
      </c>
    </row>
    <row r="154" customFormat="false" ht="15" hidden="false" customHeight="false" outlineLevel="0" collapsed="false">
      <c r="A154" s="361" t="n">
        <v>25320</v>
      </c>
      <c r="B154" s="361" t="n">
        <v>20120928</v>
      </c>
      <c r="C154" s="361" t="n">
        <v>13442910</v>
      </c>
      <c r="D154" s="361" t="s">
        <v>325</v>
      </c>
      <c r="E154" s="361" t="s">
        <v>4187</v>
      </c>
      <c r="F154" s="361" t="n">
        <v>20384</v>
      </c>
      <c r="G154" s="361" t="n">
        <v>13442910</v>
      </c>
      <c r="H154" s="361"/>
      <c r="I154" s="361" t="n">
        <v>34.82</v>
      </c>
      <c r="J154" s="361" t="n">
        <v>-0.009106</v>
      </c>
      <c r="K154" s="361" t="n">
        <v>0.026554</v>
      </c>
      <c r="L154" s="361" t="n">
        <v>0.034925</v>
      </c>
      <c r="M154" s="361" t="n">
        <v>0.024236</v>
      </c>
      <c r="N154" s="362" t="n">
        <f aca="false">AL154</f>
        <v>41180</v>
      </c>
      <c r="O154" s="363" t="e">
        <f aca="false">IF(AND(($X$12-4)&lt;=$N154,($X$13)&gt;=($N154-4)),J154," ")</f>
        <v>#VALUE!</v>
      </c>
      <c r="P154" s="363" t="e">
        <f aca="false">IF(AND(($X$12-4)&lt;=$N154,($X$13)&gt;=($N154-4)),K154," ")</f>
        <v>#VALUE!</v>
      </c>
      <c r="Q154" s="363" t="e">
        <f aca="false">IF(AND(($X$12-4)&lt;=$N154,($X$13)&gt;=($N154-4)),L154," ")</f>
        <v>#VALUE!</v>
      </c>
      <c r="R154" s="363" t="e">
        <f aca="false">IF(AND(($X$12-4)&lt;=$N154,($X$13)&gt;=($N154-4)),M154," ")</f>
        <v>#VALUE!</v>
      </c>
      <c r="S154" s="363" t="e">
        <f aca="false">IF(AND(($X$15-4)&lt;=$N154,($X$16)&gt;=($N154-4)),J154," ")</f>
        <v>#VALUE!</v>
      </c>
      <c r="T154" s="363" t="e">
        <f aca="false">IF(AND(($X$15-4)&lt;=$N154,($X$16)&gt;=($N154-4)),K154," ")</f>
        <v>#VALUE!</v>
      </c>
      <c r="U154" s="363" t="e">
        <f aca="false">IF(AND(($X$15-4)&lt;=$N154,($X$16)&gt;=($N154-4)),L154," ")</f>
        <v>#VALUE!</v>
      </c>
      <c r="V154" s="363" t="e">
        <f aca="false">IF(AND(($X$15-4)&lt;=$N154,($X$16)&gt;=($N154-4)),M154," ")</f>
        <v>#VALUE!</v>
      </c>
      <c r="AI154" s="359" t="n">
        <f aca="false">ROUND(B154/10000,0)</f>
        <v>2012</v>
      </c>
      <c r="AJ154" s="359" t="n">
        <f aca="false">ROUND((B154-(AI154*10000))/100,0)</f>
        <v>9</v>
      </c>
      <c r="AK154" s="359" t="n">
        <f aca="false">B154-AI154*10000-AJ154*100</f>
        <v>28</v>
      </c>
      <c r="AL154" s="362" t="n">
        <f aca="false">DATE(AI154,AJ154,AK154)</f>
        <v>41180</v>
      </c>
    </row>
    <row r="155" customFormat="false" ht="15" hidden="false" customHeight="false" outlineLevel="0" collapsed="false">
      <c r="A155" s="361" t="n">
        <v>25320</v>
      </c>
      <c r="B155" s="361" t="n">
        <v>20121031</v>
      </c>
      <c r="C155" s="361" t="n">
        <v>13442910</v>
      </c>
      <c r="D155" s="361" t="s">
        <v>325</v>
      </c>
      <c r="E155" s="361" t="s">
        <v>4187</v>
      </c>
      <c r="F155" s="361" t="n">
        <v>20384</v>
      </c>
      <c r="G155" s="361" t="n">
        <v>13442910</v>
      </c>
      <c r="H155" s="361" t="n">
        <v>0.29</v>
      </c>
      <c r="I155" s="361" t="n">
        <v>35.27</v>
      </c>
      <c r="J155" s="361" t="n">
        <v>0.021252</v>
      </c>
      <c r="K155" s="361" t="n">
        <v>-0.014104</v>
      </c>
      <c r="L155" s="361" t="n">
        <v>-0.013477</v>
      </c>
      <c r="M155" s="361" t="n">
        <v>-0.019789</v>
      </c>
      <c r="N155" s="362" t="n">
        <f aca="false">AL155</f>
        <v>41213</v>
      </c>
      <c r="O155" s="363" t="e">
        <f aca="false">IF(AND(($X$12-4)&lt;=$N155,($X$13)&gt;=($N155-4)),J155," ")</f>
        <v>#VALUE!</v>
      </c>
      <c r="P155" s="363" t="e">
        <f aca="false">IF(AND(($X$12-4)&lt;=$N155,($X$13)&gt;=($N155-4)),K155," ")</f>
        <v>#VALUE!</v>
      </c>
      <c r="Q155" s="363" t="e">
        <f aca="false">IF(AND(($X$12-4)&lt;=$N155,($X$13)&gt;=($N155-4)),L155," ")</f>
        <v>#VALUE!</v>
      </c>
      <c r="R155" s="363" t="e">
        <f aca="false">IF(AND(($X$12-4)&lt;=$N155,($X$13)&gt;=($N155-4)),M155," ")</f>
        <v>#VALUE!</v>
      </c>
      <c r="S155" s="363" t="e">
        <f aca="false">IF(AND(($X$15-4)&lt;=$N155,($X$16)&gt;=($N155-4)),J155," ")</f>
        <v>#VALUE!</v>
      </c>
      <c r="T155" s="363" t="e">
        <f aca="false">IF(AND(($X$15-4)&lt;=$N155,($X$16)&gt;=($N155-4)),K155," ")</f>
        <v>#VALUE!</v>
      </c>
      <c r="U155" s="363" t="e">
        <f aca="false">IF(AND(($X$15-4)&lt;=$N155,($X$16)&gt;=($N155-4)),L155," ")</f>
        <v>#VALUE!</v>
      </c>
      <c r="V155" s="363" t="e">
        <f aca="false">IF(AND(($X$15-4)&lt;=$N155,($X$16)&gt;=($N155-4)),M155," ")</f>
        <v>#VALUE!</v>
      </c>
      <c r="AI155" s="359" t="n">
        <f aca="false">ROUND(B155/10000,0)</f>
        <v>2012</v>
      </c>
      <c r="AJ155" s="359" t="n">
        <f aca="false">ROUND((B155-(AI155*10000))/100,0)</f>
        <v>10</v>
      </c>
      <c r="AK155" s="359" t="n">
        <f aca="false">B155-AI155*10000-AJ155*100</f>
        <v>31</v>
      </c>
      <c r="AL155" s="362" t="n">
        <f aca="false">DATE(AI155,AJ155,AK155)</f>
        <v>41213</v>
      </c>
    </row>
    <row r="156" customFormat="false" ht="15" hidden="false" customHeight="false" outlineLevel="0" collapsed="false">
      <c r="A156" s="361" t="n">
        <v>25320</v>
      </c>
      <c r="B156" s="361" t="n">
        <v>20121130</v>
      </c>
      <c r="C156" s="361" t="n">
        <v>13442910</v>
      </c>
      <c r="D156" s="361" t="s">
        <v>325</v>
      </c>
      <c r="E156" s="361" t="s">
        <v>4187</v>
      </c>
      <c r="F156" s="361" t="n">
        <v>20384</v>
      </c>
      <c r="G156" s="361" t="n">
        <v>13442910</v>
      </c>
      <c r="H156" s="361"/>
      <c r="I156" s="361" t="n">
        <v>36.75</v>
      </c>
      <c r="J156" s="361" t="n">
        <v>0.041962</v>
      </c>
      <c r="K156" s="361" t="n">
        <v>0.006192</v>
      </c>
      <c r="L156" s="361" t="n">
        <v>0.00279</v>
      </c>
      <c r="M156" s="361" t="n">
        <v>0.002847</v>
      </c>
      <c r="N156" s="362" t="n">
        <f aca="false">AL156</f>
        <v>41243</v>
      </c>
      <c r="O156" s="363" t="e">
        <f aca="false">IF(AND(($X$12-4)&lt;=$N156,($X$13)&gt;=($N156-4)),J156," ")</f>
        <v>#VALUE!</v>
      </c>
      <c r="P156" s="363" t="e">
        <f aca="false">IF(AND(($X$12-4)&lt;=$N156,($X$13)&gt;=($N156-4)),K156," ")</f>
        <v>#VALUE!</v>
      </c>
      <c r="Q156" s="363" t="e">
        <f aca="false">IF(AND(($X$12-4)&lt;=$N156,($X$13)&gt;=($N156-4)),L156," ")</f>
        <v>#VALUE!</v>
      </c>
      <c r="R156" s="363" t="e">
        <f aca="false">IF(AND(($X$12-4)&lt;=$N156,($X$13)&gt;=($N156-4)),M156," ")</f>
        <v>#VALUE!</v>
      </c>
      <c r="S156" s="363" t="e">
        <f aca="false">IF(AND(($X$15-4)&lt;=$N156,($X$16)&gt;=($N156-4)),J156," ")</f>
        <v>#VALUE!</v>
      </c>
      <c r="T156" s="363" t="e">
        <f aca="false">IF(AND(($X$15-4)&lt;=$N156,($X$16)&gt;=($N156-4)),K156," ")</f>
        <v>#VALUE!</v>
      </c>
      <c r="U156" s="363" t="e">
        <f aca="false">IF(AND(($X$15-4)&lt;=$N156,($X$16)&gt;=($N156-4)),L156," ")</f>
        <v>#VALUE!</v>
      </c>
      <c r="V156" s="363" t="e">
        <f aca="false">IF(AND(($X$15-4)&lt;=$N156,($X$16)&gt;=($N156-4)),M156," ")</f>
        <v>#VALUE!</v>
      </c>
      <c r="AI156" s="359" t="n">
        <f aca="false">ROUND(B156/10000,0)</f>
        <v>2012</v>
      </c>
      <c r="AJ156" s="359" t="n">
        <f aca="false">ROUND((B156-(AI156*10000))/100,0)</f>
        <v>11</v>
      </c>
      <c r="AK156" s="359" t="n">
        <f aca="false">B156-AI156*10000-AJ156*100</f>
        <v>30</v>
      </c>
      <c r="AL156" s="362" t="n">
        <f aca="false">DATE(AI156,AJ156,AK156)</f>
        <v>41243</v>
      </c>
    </row>
    <row r="157" customFormat="false" ht="15" hidden="false" customHeight="false" outlineLevel="0" collapsed="false">
      <c r="A157" s="361" t="n">
        <v>25320</v>
      </c>
      <c r="B157" s="361" t="n">
        <v>20121231</v>
      </c>
      <c r="C157" s="361" t="n">
        <v>13442910</v>
      </c>
      <c r="D157" s="361" t="s">
        <v>325</v>
      </c>
      <c r="E157" s="361" t="s">
        <v>4187</v>
      </c>
      <c r="F157" s="361" t="n">
        <v>20384</v>
      </c>
      <c r="G157" s="361" t="n">
        <v>13442910</v>
      </c>
      <c r="H157" s="361" t="n">
        <v>0.29</v>
      </c>
      <c r="I157" s="361" t="n">
        <v>34.89</v>
      </c>
      <c r="J157" s="361" t="n">
        <v>-0.03483</v>
      </c>
      <c r="K157" s="361" t="n">
        <v>0.012529</v>
      </c>
      <c r="L157" s="361" t="n">
        <v>0.021872</v>
      </c>
      <c r="M157" s="361" t="n">
        <v>0.007068</v>
      </c>
      <c r="N157" s="362" t="n">
        <f aca="false">AL157</f>
        <v>41274</v>
      </c>
      <c r="O157" s="363" t="e">
        <f aca="false">IF(AND(($X$12-4)&lt;=$N157,($X$13)&gt;=($N157-4)),J157," ")</f>
        <v>#VALUE!</v>
      </c>
      <c r="P157" s="363" t="e">
        <f aca="false">IF(AND(($X$12-4)&lt;=$N157,($X$13)&gt;=($N157-4)),K157," ")</f>
        <v>#VALUE!</v>
      </c>
      <c r="Q157" s="363" t="e">
        <f aca="false">IF(AND(($X$12-4)&lt;=$N157,($X$13)&gt;=($N157-4)),L157," ")</f>
        <v>#VALUE!</v>
      </c>
      <c r="R157" s="363" t="e">
        <f aca="false">IF(AND(($X$12-4)&lt;=$N157,($X$13)&gt;=($N157-4)),M157," ")</f>
        <v>#VALUE!</v>
      </c>
      <c r="S157" s="363" t="e">
        <f aca="false">IF(AND(($X$15-4)&lt;=$N157,($X$16)&gt;=($N157-4)),J157," ")</f>
        <v>#VALUE!</v>
      </c>
      <c r="T157" s="363" t="e">
        <f aca="false">IF(AND(($X$15-4)&lt;=$N157,($X$16)&gt;=($N157-4)),K157," ")</f>
        <v>#VALUE!</v>
      </c>
      <c r="U157" s="363" t="e">
        <f aca="false">IF(AND(($X$15-4)&lt;=$N157,($X$16)&gt;=($N157-4)),L157," ")</f>
        <v>#VALUE!</v>
      </c>
      <c r="V157" s="363" t="e">
        <f aca="false">IF(AND(($X$15-4)&lt;=$N157,($X$16)&gt;=($N157-4)),M157," ")</f>
        <v>#VALUE!</v>
      </c>
      <c r="AI157" s="359" t="n">
        <f aca="false">ROUND(B157/10000,0)</f>
        <v>2012</v>
      </c>
      <c r="AJ157" s="359" t="n">
        <f aca="false">ROUND((B157-(AI157*10000))/100,0)</f>
        <v>12</v>
      </c>
      <c r="AK157" s="359" t="n">
        <f aca="false">B157-AI157*10000-AJ157*100</f>
        <v>31</v>
      </c>
      <c r="AL157" s="362" t="n">
        <f aca="false">DATE(AI157,AJ157,AK157)</f>
        <v>41274</v>
      </c>
    </row>
    <row r="158" customFormat="false" ht="15" hidden="false" customHeight="false" outlineLevel="0" collapsed="false">
      <c r="A158" s="361" t="n">
        <v>25320</v>
      </c>
      <c r="B158" s="361" t="n">
        <v>20130131</v>
      </c>
      <c r="C158" s="361" t="n">
        <v>13442910</v>
      </c>
      <c r="D158" s="361" t="s">
        <v>325</v>
      </c>
      <c r="E158" s="361" t="s">
        <v>4187</v>
      </c>
      <c r="F158" s="361" t="n">
        <v>20384</v>
      </c>
      <c r="G158" s="361" t="n">
        <v>13442910</v>
      </c>
      <c r="H158" s="361"/>
      <c r="I158" s="361" t="n">
        <v>36.71</v>
      </c>
      <c r="J158" s="361" t="n">
        <v>0.052164</v>
      </c>
      <c r="K158" s="361" t="n">
        <v>0.054145</v>
      </c>
      <c r="L158" s="361" t="n">
        <v>0.063509</v>
      </c>
      <c r="M158" s="361" t="n">
        <v>0.050428</v>
      </c>
      <c r="N158" s="362" t="n">
        <f aca="false">AL158</f>
        <v>41305</v>
      </c>
      <c r="O158" s="363" t="e">
        <f aca="false">IF(AND(($X$12-4)&lt;=$N158,($X$13)&gt;=($N158-4)),J158," ")</f>
        <v>#VALUE!</v>
      </c>
      <c r="P158" s="363" t="e">
        <f aca="false">IF(AND(($X$12-4)&lt;=$N158,($X$13)&gt;=($N158-4)),K158," ")</f>
        <v>#VALUE!</v>
      </c>
      <c r="Q158" s="363" t="e">
        <f aca="false">IF(AND(($X$12-4)&lt;=$N158,($X$13)&gt;=($N158-4)),L158," ")</f>
        <v>#VALUE!</v>
      </c>
      <c r="R158" s="363" t="e">
        <f aca="false">IF(AND(($X$12-4)&lt;=$N158,($X$13)&gt;=($N158-4)),M158," ")</f>
        <v>#VALUE!</v>
      </c>
      <c r="S158" s="363" t="e">
        <f aca="false">IF(AND(($X$15-4)&lt;=$N158,($X$16)&gt;=($N158-4)),J158," ")</f>
        <v>#VALUE!</v>
      </c>
      <c r="T158" s="363" t="e">
        <f aca="false">IF(AND(($X$15-4)&lt;=$N158,($X$16)&gt;=($N158-4)),K158," ")</f>
        <v>#VALUE!</v>
      </c>
      <c r="U158" s="363" t="e">
        <f aca="false">IF(AND(($X$15-4)&lt;=$N158,($X$16)&gt;=($N158-4)),L158," ")</f>
        <v>#VALUE!</v>
      </c>
      <c r="V158" s="363" t="e">
        <f aca="false">IF(AND(($X$15-4)&lt;=$N158,($X$16)&gt;=($N158-4)),M158," ")</f>
        <v>#VALUE!</v>
      </c>
      <c r="AI158" s="359" t="n">
        <f aca="false">ROUND(B158/10000,0)</f>
        <v>2013</v>
      </c>
      <c r="AJ158" s="359" t="n">
        <f aca="false">ROUND((B158-(AI158*10000))/100,0)</f>
        <v>1</v>
      </c>
      <c r="AK158" s="359" t="n">
        <f aca="false">B158-AI158*10000-AJ158*100</f>
        <v>31</v>
      </c>
      <c r="AL158" s="362" t="n">
        <f aca="false">DATE(AI158,AJ158,AK158)</f>
        <v>41305</v>
      </c>
    </row>
    <row r="159" customFormat="false" ht="15" hidden="false" customHeight="false" outlineLevel="0" collapsed="false">
      <c r="A159" s="361" t="n">
        <v>25320</v>
      </c>
      <c r="B159" s="361" t="n">
        <v>20130228</v>
      </c>
      <c r="C159" s="361" t="n">
        <v>13442910</v>
      </c>
      <c r="D159" s="361" t="s">
        <v>325</v>
      </c>
      <c r="E159" s="361" t="s">
        <v>4187</v>
      </c>
      <c r="F159" s="361" t="n">
        <v>20384</v>
      </c>
      <c r="G159" s="361" t="n">
        <v>13442910</v>
      </c>
      <c r="H159" s="361"/>
      <c r="I159" s="361" t="n">
        <v>41.16</v>
      </c>
      <c r="J159" s="361" t="n">
        <v>0.12122</v>
      </c>
      <c r="K159" s="361" t="n">
        <v>0.00834</v>
      </c>
      <c r="L159" s="361" t="n">
        <v>0.0035</v>
      </c>
      <c r="M159" s="361" t="n">
        <v>0.011061</v>
      </c>
      <c r="N159" s="362" t="n">
        <f aca="false">AL159</f>
        <v>41333</v>
      </c>
      <c r="O159" s="363" t="e">
        <f aca="false">IF(AND(($X$12-4)&lt;=$N159,($X$13)&gt;=($N159-4)),J159," ")</f>
        <v>#VALUE!</v>
      </c>
      <c r="P159" s="363" t="e">
        <f aca="false">IF(AND(($X$12-4)&lt;=$N159,($X$13)&gt;=($N159-4)),K159," ")</f>
        <v>#VALUE!</v>
      </c>
      <c r="Q159" s="363" t="e">
        <f aca="false">IF(AND(($X$12-4)&lt;=$N159,($X$13)&gt;=($N159-4)),L159," ")</f>
        <v>#VALUE!</v>
      </c>
      <c r="R159" s="363" t="e">
        <f aca="false">IF(AND(($X$12-4)&lt;=$N159,($X$13)&gt;=($N159-4)),M159," ")</f>
        <v>#VALUE!</v>
      </c>
      <c r="S159" s="363" t="e">
        <f aca="false">IF(AND(($X$15-4)&lt;=$N159,($X$16)&gt;=($N159-4)),J159," ")</f>
        <v>#VALUE!</v>
      </c>
      <c r="T159" s="363" t="e">
        <f aca="false">IF(AND(($X$15-4)&lt;=$N159,($X$16)&gt;=($N159-4)),K159," ")</f>
        <v>#VALUE!</v>
      </c>
      <c r="U159" s="363" t="e">
        <f aca="false">IF(AND(($X$15-4)&lt;=$N159,($X$16)&gt;=($N159-4)),L159," ")</f>
        <v>#VALUE!</v>
      </c>
      <c r="V159" s="363" t="e">
        <f aca="false">IF(AND(($X$15-4)&lt;=$N159,($X$16)&gt;=($N159-4)),M159," ")</f>
        <v>#VALUE!</v>
      </c>
      <c r="AI159" s="359" t="n">
        <f aca="false">ROUND(B159/10000,0)</f>
        <v>2013</v>
      </c>
      <c r="AJ159" s="359" t="n">
        <f aca="false">ROUND((B159-(AI159*10000))/100,0)</f>
        <v>2</v>
      </c>
      <c r="AK159" s="359" t="n">
        <f aca="false">B159-AI159*10000-AJ159*100</f>
        <v>28</v>
      </c>
      <c r="AL159" s="362" t="n">
        <f aca="false">DATE(AI159,AJ159,AK159)</f>
        <v>41333</v>
      </c>
    </row>
    <row r="160" customFormat="false" ht="15" hidden="false" customHeight="false" outlineLevel="0" collapsed="false">
      <c r="A160" s="361" t="n">
        <v>25320</v>
      </c>
      <c r="B160" s="361" t="n">
        <v>20130328</v>
      </c>
      <c r="C160" s="361" t="n">
        <v>13442910</v>
      </c>
      <c r="D160" s="361" t="s">
        <v>325</v>
      </c>
      <c r="E160" s="361" t="s">
        <v>4187</v>
      </c>
      <c r="F160" s="361" t="n">
        <v>20384</v>
      </c>
      <c r="G160" s="361" t="n">
        <v>13442910</v>
      </c>
      <c r="H160" s="361"/>
      <c r="I160" s="361" t="n">
        <v>45.36</v>
      </c>
      <c r="J160" s="361" t="n">
        <v>0.102041</v>
      </c>
      <c r="K160" s="361" t="n">
        <v>0.035294</v>
      </c>
      <c r="L160" s="361" t="n">
        <v>0.031419</v>
      </c>
      <c r="M160" s="361" t="n">
        <v>0.035988</v>
      </c>
      <c r="N160" s="362" t="n">
        <f aca="false">AL160</f>
        <v>41361</v>
      </c>
      <c r="O160" s="363" t="e">
        <f aca="false">IF(AND(($X$12-4)&lt;=$N160,($X$13)&gt;=($N160-4)),J160," ")</f>
        <v>#VALUE!</v>
      </c>
      <c r="P160" s="363" t="e">
        <f aca="false">IF(AND(($X$12-4)&lt;=$N160,($X$13)&gt;=($N160-4)),K160," ")</f>
        <v>#VALUE!</v>
      </c>
      <c r="Q160" s="363" t="e">
        <f aca="false">IF(AND(($X$12-4)&lt;=$N160,($X$13)&gt;=($N160-4)),L160," ")</f>
        <v>#VALUE!</v>
      </c>
      <c r="R160" s="363" t="e">
        <f aca="false">IF(AND(($X$12-4)&lt;=$N160,($X$13)&gt;=($N160-4)),M160," ")</f>
        <v>#VALUE!</v>
      </c>
      <c r="S160" s="363" t="e">
        <f aca="false">IF(AND(($X$15-4)&lt;=$N160,($X$16)&gt;=($N160-4)),J160," ")</f>
        <v>#VALUE!</v>
      </c>
      <c r="T160" s="363" t="e">
        <f aca="false">IF(AND(($X$15-4)&lt;=$N160,($X$16)&gt;=($N160-4)),K160," ")</f>
        <v>#VALUE!</v>
      </c>
      <c r="U160" s="363" t="e">
        <f aca="false">IF(AND(($X$15-4)&lt;=$N160,($X$16)&gt;=($N160-4)),L160," ")</f>
        <v>#VALUE!</v>
      </c>
      <c r="V160" s="363" t="e">
        <f aca="false">IF(AND(($X$15-4)&lt;=$N160,($X$16)&gt;=($N160-4)),M160," ")</f>
        <v>#VALUE!</v>
      </c>
      <c r="AI160" s="359" t="n">
        <f aca="false">ROUND(B160/10000,0)</f>
        <v>2013</v>
      </c>
      <c r="AJ160" s="359" t="n">
        <f aca="false">ROUND((B160-(AI160*10000))/100,0)</f>
        <v>3</v>
      </c>
      <c r="AK160" s="359" t="n">
        <f aca="false">B160-AI160*10000-AJ160*100</f>
        <v>28</v>
      </c>
      <c r="AL160" s="362" t="n">
        <f aca="false">DATE(AI160,AJ160,AK160)</f>
        <v>41361</v>
      </c>
    </row>
    <row r="161" customFormat="false" ht="15" hidden="false" customHeight="false" outlineLevel="0" collapsed="false">
      <c r="A161" s="361" t="n">
        <v>25320</v>
      </c>
      <c r="B161" s="361" t="n">
        <v>20130430</v>
      </c>
      <c r="C161" s="361" t="n">
        <v>13442910</v>
      </c>
      <c r="D161" s="361" t="s">
        <v>325</v>
      </c>
      <c r="E161" s="361" t="s">
        <v>4187</v>
      </c>
      <c r="F161" s="361" t="n">
        <v>20384</v>
      </c>
      <c r="G161" s="361" t="n">
        <v>13442910</v>
      </c>
      <c r="H161" s="361"/>
      <c r="I161" s="361" t="n">
        <v>46.41</v>
      </c>
      <c r="J161" s="361" t="n">
        <v>0.023148</v>
      </c>
      <c r="K161" s="361" t="n">
        <v>0.014947</v>
      </c>
      <c r="L161" s="361" t="n">
        <v>0.002477</v>
      </c>
      <c r="M161" s="361" t="n">
        <v>0.018086</v>
      </c>
      <c r="N161" s="362" t="n">
        <f aca="false">AL161</f>
        <v>41394</v>
      </c>
      <c r="O161" s="363" t="e">
        <f aca="false">IF(AND(($X$12-4)&lt;=$N161,($X$13)&gt;=($N161-4)),J161," ")</f>
        <v>#VALUE!</v>
      </c>
      <c r="P161" s="363" t="e">
        <f aca="false">IF(AND(($X$12-4)&lt;=$N161,($X$13)&gt;=($N161-4)),K161," ")</f>
        <v>#VALUE!</v>
      </c>
      <c r="Q161" s="363" t="e">
        <f aca="false">IF(AND(($X$12-4)&lt;=$N161,($X$13)&gt;=($N161-4)),L161," ")</f>
        <v>#VALUE!</v>
      </c>
      <c r="R161" s="363" t="e">
        <f aca="false">IF(AND(($X$12-4)&lt;=$N161,($X$13)&gt;=($N161-4)),M161," ")</f>
        <v>#VALUE!</v>
      </c>
      <c r="S161" s="363" t="e">
        <f aca="false">IF(AND(($X$15-4)&lt;=$N161,($X$16)&gt;=($N161-4)),J161," ")</f>
        <v>#VALUE!</v>
      </c>
      <c r="T161" s="363" t="e">
        <f aca="false">IF(AND(($X$15-4)&lt;=$N161,($X$16)&gt;=($N161-4)),K161," ")</f>
        <v>#VALUE!</v>
      </c>
      <c r="U161" s="363" t="e">
        <f aca="false">IF(AND(($X$15-4)&lt;=$N161,($X$16)&gt;=($N161-4)),L161," ")</f>
        <v>#VALUE!</v>
      </c>
      <c r="V161" s="363" t="e">
        <f aca="false">IF(AND(($X$15-4)&lt;=$N161,($X$16)&gt;=($N161-4)),M161," ")</f>
        <v>#VALUE!</v>
      </c>
      <c r="AI161" s="359" t="n">
        <f aca="false">ROUND(B161/10000,0)</f>
        <v>2013</v>
      </c>
      <c r="AJ161" s="359" t="n">
        <f aca="false">ROUND((B161-(AI161*10000))/100,0)</f>
        <v>4</v>
      </c>
      <c r="AK161" s="359" t="n">
        <f aca="false">B161-AI161*10000-AJ161*100</f>
        <v>30</v>
      </c>
      <c r="AL161" s="362" t="n">
        <f aca="false">DATE(AI161,AJ161,AK161)</f>
        <v>41394</v>
      </c>
    </row>
    <row r="162" customFormat="false" ht="15" hidden="false" customHeight="false" outlineLevel="0" collapsed="false">
      <c r="A162" s="361" t="n">
        <v>25320</v>
      </c>
      <c r="B162" s="361" t="n">
        <v>20130531</v>
      </c>
      <c r="C162" s="361" t="n">
        <v>13442910</v>
      </c>
      <c r="D162" s="361" t="s">
        <v>325</v>
      </c>
      <c r="E162" s="361" t="s">
        <v>4187</v>
      </c>
      <c r="F162" s="361" t="n">
        <v>20384</v>
      </c>
      <c r="G162" s="361" t="n">
        <v>13442910</v>
      </c>
      <c r="H162" s="361"/>
      <c r="I162" s="361" t="n">
        <v>42.81</v>
      </c>
      <c r="J162" s="361" t="n">
        <v>-0.077569</v>
      </c>
      <c r="K162" s="361" t="n">
        <v>0.019074</v>
      </c>
      <c r="L162" s="361" t="n">
        <v>0.023985</v>
      </c>
      <c r="M162" s="361" t="n">
        <v>0.020763</v>
      </c>
      <c r="N162" s="362" t="n">
        <f aca="false">AL162</f>
        <v>41425</v>
      </c>
      <c r="O162" s="363" t="e">
        <f aca="false">IF(AND(($X$12-4)&lt;=$N162,($X$13)&gt;=($N162-4)),J162," ")</f>
        <v>#VALUE!</v>
      </c>
      <c r="P162" s="363" t="e">
        <f aca="false">IF(AND(($X$12-4)&lt;=$N162,($X$13)&gt;=($N162-4)),K162," ")</f>
        <v>#VALUE!</v>
      </c>
      <c r="Q162" s="363" t="e">
        <f aca="false">IF(AND(($X$12-4)&lt;=$N162,($X$13)&gt;=($N162-4)),L162," ")</f>
        <v>#VALUE!</v>
      </c>
      <c r="R162" s="363" t="e">
        <f aca="false">IF(AND(($X$12-4)&lt;=$N162,($X$13)&gt;=($N162-4)),M162," ")</f>
        <v>#VALUE!</v>
      </c>
      <c r="S162" s="363" t="e">
        <f aca="false">IF(AND(($X$15-4)&lt;=$N162,($X$16)&gt;=($N162-4)),J162," ")</f>
        <v>#VALUE!</v>
      </c>
      <c r="T162" s="363" t="e">
        <f aca="false">IF(AND(($X$15-4)&lt;=$N162,($X$16)&gt;=($N162-4)),K162," ")</f>
        <v>#VALUE!</v>
      </c>
      <c r="U162" s="363" t="e">
        <f aca="false">IF(AND(($X$15-4)&lt;=$N162,($X$16)&gt;=($N162-4)),L162," ")</f>
        <v>#VALUE!</v>
      </c>
      <c r="V162" s="363" t="e">
        <f aca="false">IF(AND(($X$15-4)&lt;=$N162,($X$16)&gt;=($N162-4)),M162," ")</f>
        <v>#VALUE!</v>
      </c>
      <c r="AI162" s="359" t="n">
        <f aca="false">ROUND(B162/10000,0)</f>
        <v>2013</v>
      </c>
      <c r="AJ162" s="359" t="n">
        <f aca="false">ROUND((B162-(AI162*10000))/100,0)</f>
        <v>5</v>
      </c>
      <c r="AK162" s="359" t="n">
        <f aca="false">B162-AI162*10000-AJ162*100</f>
        <v>31</v>
      </c>
      <c r="AL162" s="362" t="n">
        <f aca="false">DATE(AI162,AJ162,AK162)</f>
        <v>41425</v>
      </c>
    </row>
    <row r="163" customFormat="false" ht="15" hidden="false" customHeight="false" outlineLevel="0" collapsed="false">
      <c r="A163" s="361" t="n">
        <v>25320</v>
      </c>
      <c r="B163" s="361" t="n">
        <v>20130628</v>
      </c>
      <c r="C163" s="361" t="n">
        <v>13442910</v>
      </c>
      <c r="D163" s="361" t="s">
        <v>325</v>
      </c>
      <c r="E163" s="361" t="s">
        <v>4187</v>
      </c>
      <c r="F163" s="361" t="n">
        <v>20384</v>
      </c>
      <c r="G163" s="361" t="n">
        <v>13442910</v>
      </c>
      <c r="H163" s="361"/>
      <c r="I163" s="361" t="n">
        <v>44.79</v>
      </c>
      <c r="J163" s="361" t="n">
        <v>0.046251</v>
      </c>
      <c r="K163" s="361" t="n">
        <v>-0.015036</v>
      </c>
      <c r="L163" s="361" t="n">
        <v>-0.013012</v>
      </c>
      <c r="M163" s="361" t="n">
        <v>-0.014999</v>
      </c>
      <c r="N163" s="362" t="n">
        <f aca="false">AL163</f>
        <v>41453</v>
      </c>
      <c r="O163" s="363" t="e">
        <f aca="false">IF(AND(($X$12-4)&lt;=$N163,($X$13)&gt;=($N163-4)),J163," ")</f>
        <v>#VALUE!</v>
      </c>
      <c r="P163" s="363" t="e">
        <f aca="false">IF(AND(($X$12-4)&lt;=$N163,($X$13)&gt;=($N163-4)),K163," ")</f>
        <v>#VALUE!</v>
      </c>
      <c r="Q163" s="363" t="e">
        <f aca="false">IF(AND(($X$12-4)&lt;=$N163,($X$13)&gt;=($N163-4)),L163," ")</f>
        <v>#VALUE!</v>
      </c>
      <c r="R163" s="363" t="e">
        <f aca="false">IF(AND(($X$12-4)&lt;=$N163,($X$13)&gt;=($N163-4)),M163," ")</f>
        <v>#VALUE!</v>
      </c>
      <c r="S163" s="363" t="e">
        <f aca="false">IF(AND(($X$15-4)&lt;=$N163,($X$16)&gt;=($N163-4)),J163," ")</f>
        <v>#VALUE!</v>
      </c>
      <c r="T163" s="363" t="e">
        <f aca="false">IF(AND(($X$15-4)&lt;=$N163,($X$16)&gt;=($N163-4)),K163," ")</f>
        <v>#VALUE!</v>
      </c>
      <c r="U163" s="363" t="e">
        <f aca="false">IF(AND(($X$15-4)&lt;=$N163,($X$16)&gt;=($N163-4)),L163," ")</f>
        <v>#VALUE!</v>
      </c>
      <c r="V163" s="363" t="e">
        <f aca="false">IF(AND(($X$15-4)&lt;=$N163,($X$16)&gt;=($N163-4)),M163," ")</f>
        <v>#VALUE!</v>
      </c>
      <c r="AI163" s="359" t="n">
        <f aca="false">ROUND(B163/10000,0)</f>
        <v>2013</v>
      </c>
      <c r="AJ163" s="359" t="n">
        <f aca="false">ROUND((B163-(AI163*10000))/100,0)</f>
        <v>6</v>
      </c>
      <c r="AK163" s="359" t="n">
        <f aca="false">B163-AI163*10000-AJ163*100</f>
        <v>28</v>
      </c>
      <c r="AL163" s="362" t="n">
        <f aca="false">DATE(AI163,AJ163,AK163)</f>
        <v>41453</v>
      </c>
    </row>
    <row r="164" customFormat="false" ht="15" hidden="false" customHeight="false" outlineLevel="0" collapsed="false">
      <c r="A164" s="361" t="n">
        <v>25320</v>
      </c>
      <c r="B164" s="361" t="n">
        <v>20130731</v>
      </c>
      <c r="C164" s="361" t="n">
        <v>13442910</v>
      </c>
      <c r="D164" s="361" t="s">
        <v>325</v>
      </c>
      <c r="E164" s="361" t="s">
        <v>4187</v>
      </c>
      <c r="F164" s="361" t="n">
        <v>20384</v>
      </c>
      <c r="G164" s="361" t="n">
        <v>13442910</v>
      </c>
      <c r="H164" s="361" t="n">
        <v>0.29</v>
      </c>
      <c r="I164" s="361" t="n">
        <v>46.8</v>
      </c>
      <c r="J164" s="361" t="n">
        <v>0.051351</v>
      </c>
      <c r="K164" s="361" t="n">
        <v>0.052717</v>
      </c>
      <c r="L164" s="361" t="n">
        <v>0.054898</v>
      </c>
      <c r="M164" s="361" t="n">
        <v>0.049462</v>
      </c>
      <c r="N164" s="362" t="n">
        <f aca="false">AL164</f>
        <v>41486</v>
      </c>
      <c r="O164" s="363" t="e">
        <f aca="false">IF(AND(($X$12-4)&lt;=$N164,($X$13)&gt;=($N164-4)),J164," ")</f>
        <v>#VALUE!</v>
      </c>
      <c r="P164" s="363" t="e">
        <f aca="false">IF(AND(($X$12-4)&lt;=$N164,($X$13)&gt;=($N164-4)),K164," ")</f>
        <v>#VALUE!</v>
      </c>
      <c r="Q164" s="363" t="e">
        <f aca="false">IF(AND(($X$12-4)&lt;=$N164,($X$13)&gt;=($N164-4)),L164," ")</f>
        <v>#VALUE!</v>
      </c>
      <c r="R164" s="363" t="e">
        <f aca="false">IF(AND(($X$12-4)&lt;=$N164,($X$13)&gt;=($N164-4)),M164," ")</f>
        <v>#VALUE!</v>
      </c>
      <c r="S164" s="363" t="e">
        <f aca="false">IF(AND(($X$15-4)&lt;=$N164,($X$16)&gt;=($N164-4)),J164," ")</f>
        <v>#VALUE!</v>
      </c>
      <c r="T164" s="363" t="e">
        <f aca="false">IF(AND(($X$15-4)&lt;=$N164,($X$16)&gt;=($N164-4)),K164," ")</f>
        <v>#VALUE!</v>
      </c>
      <c r="U164" s="363" t="e">
        <f aca="false">IF(AND(($X$15-4)&lt;=$N164,($X$16)&gt;=($N164-4)),L164," ")</f>
        <v>#VALUE!</v>
      </c>
      <c r="V164" s="363" t="e">
        <f aca="false">IF(AND(($X$15-4)&lt;=$N164,($X$16)&gt;=($N164-4)),M164," ")</f>
        <v>#VALUE!</v>
      </c>
      <c r="AI164" s="359" t="n">
        <f aca="false">ROUND(B164/10000,0)</f>
        <v>2013</v>
      </c>
      <c r="AJ164" s="359" t="n">
        <f aca="false">ROUND((B164-(AI164*10000))/100,0)</f>
        <v>7</v>
      </c>
      <c r="AK164" s="359" t="n">
        <f aca="false">B164-AI164*10000-AJ164*100</f>
        <v>31</v>
      </c>
      <c r="AL164" s="362" t="n">
        <f aca="false">DATE(AI164,AJ164,AK164)</f>
        <v>41486</v>
      </c>
    </row>
    <row r="165" customFormat="false" ht="15" hidden="false" customHeight="false" outlineLevel="0" collapsed="false">
      <c r="A165" s="361" t="n">
        <v>25320</v>
      </c>
      <c r="B165" s="361" t="n">
        <v>20130830</v>
      </c>
      <c r="C165" s="361" t="n">
        <v>13442910</v>
      </c>
      <c r="D165" s="361" t="s">
        <v>325</v>
      </c>
      <c r="E165" s="361" t="s">
        <v>4187</v>
      </c>
      <c r="F165" s="361" t="n">
        <v>20384</v>
      </c>
      <c r="G165" s="361" t="n">
        <v>13442910</v>
      </c>
      <c r="H165" s="361"/>
      <c r="I165" s="361" t="n">
        <v>43.18</v>
      </c>
      <c r="J165" s="361" t="n">
        <v>-0.07735</v>
      </c>
      <c r="K165" s="361" t="n">
        <v>-0.025727</v>
      </c>
      <c r="L165" s="361" t="n">
        <v>-0.017278</v>
      </c>
      <c r="M165" s="361" t="n">
        <v>-0.031298</v>
      </c>
      <c r="N165" s="362" t="n">
        <f aca="false">AL165</f>
        <v>41516</v>
      </c>
      <c r="O165" s="363" t="e">
        <f aca="false">IF(AND(($X$12-4)&lt;=$N165,($X$13)&gt;=($N165-4)),J165," ")</f>
        <v>#VALUE!</v>
      </c>
      <c r="P165" s="363" t="e">
        <f aca="false">IF(AND(($X$12-4)&lt;=$N165,($X$13)&gt;=($N165-4)),K165," ")</f>
        <v>#VALUE!</v>
      </c>
      <c r="Q165" s="363" t="e">
        <f aca="false">IF(AND(($X$12-4)&lt;=$N165,($X$13)&gt;=($N165-4)),L165," ")</f>
        <v>#VALUE!</v>
      </c>
      <c r="R165" s="363" t="e">
        <f aca="false">IF(AND(($X$12-4)&lt;=$N165,($X$13)&gt;=($N165-4)),M165," ")</f>
        <v>#VALUE!</v>
      </c>
      <c r="S165" s="363" t="e">
        <f aca="false">IF(AND(($X$15-4)&lt;=$N165,($X$16)&gt;=($N165-4)),J165," ")</f>
        <v>#VALUE!</v>
      </c>
      <c r="T165" s="363" t="e">
        <f aca="false">IF(AND(($X$15-4)&lt;=$N165,($X$16)&gt;=($N165-4)),K165," ")</f>
        <v>#VALUE!</v>
      </c>
      <c r="U165" s="363" t="e">
        <f aca="false">IF(AND(($X$15-4)&lt;=$N165,($X$16)&gt;=($N165-4)),L165," ")</f>
        <v>#VALUE!</v>
      </c>
      <c r="V165" s="363" t="e">
        <f aca="false">IF(AND(($X$15-4)&lt;=$N165,($X$16)&gt;=($N165-4)),M165," ")</f>
        <v>#VALUE!</v>
      </c>
      <c r="AI165" s="359" t="n">
        <f aca="false">ROUND(B165/10000,0)</f>
        <v>2013</v>
      </c>
      <c r="AJ165" s="359" t="n">
        <f aca="false">ROUND((B165-(AI165*10000))/100,0)</f>
        <v>8</v>
      </c>
      <c r="AK165" s="359" t="n">
        <f aca="false">B165-AI165*10000-AJ165*100</f>
        <v>30</v>
      </c>
      <c r="AL165" s="362" t="n">
        <f aca="false">DATE(AI165,AJ165,AK165)</f>
        <v>41516</v>
      </c>
    </row>
    <row r="166" customFormat="false" ht="15" hidden="false" customHeight="false" outlineLevel="0" collapsed="false">
      <c r="A166" s="361" t="n">
        <v>25320</v>
      </c>
      <c r="B166" s="361" t="n">
        <v>20130930</v>
      </c>
      <c r="C166" s="361" t="n">
        <v>13442910</v>
      </c>
      <c r="D166" s="361" t="s">
        <v>325</v>
      </c>
      <c r="E166" s="361" t="s">
        <v>4187</v>
      </c>
      <c r="F166" s="361" t="n">
        <v>20384</v>
      </c>
      <c r="G166" s="361" t="n">
        <v>13442910</v>
      </c>
      <c r="H166" s="361"/>
      <c r="I166" s="361" t="n">
        <v>40.71</v>
      </c>
      <c r="J166" s="361" t="n">
        <v>-0.057202</v>
      </c>
      <c r="K166" s="361" t="n">
        <v>0.03747</v>
      </c>
      <c r="L166" s="361" t="n">
        <v>0.051828</v>
      </c>
      <c r="M166" s="361" t="n">
        <v>0.029749</v>
      </c>
      <c r="N166" s="362" t="n">
        <f aca="false">AL166</f>
        <v>41547</v>
      </c>
      <c r="O166" s="363" t="e">
        <f aca="false">IF(AND(($X$12-4)&lt;=$N166,($X$13)&gt;=($N166-4)),J166," ")</f>
        <v>#VALUE!</v>
      </c>
      <c r="P166" s="363" t="e">
        <f aca="false">IF(AND(($X$12-4)&lt;=$N166,($X$13)&gt;=($N166-4)),K166," ")</f>
        <v>#VALUE!</v>
      </c>
      <c r="Q166" s="363" t="e">
        <f aca="false">IF(AND(($X$12-4)&lt;=$N166,($X$13)&gt;=($N166-4)),L166," ")</f>
        <v>#VALUE!</v>
      </c>
      <c r="R166" s="363" t="e">
        <f aca="false">IF(AND(($X$12-4)&lt;=$N166,($X$13)&gt;=($N166-4)),M166," ")</f>
        <v>#VALUE!</v>
      </c>
      <c r="S166" s="363" t="e">
        <f aca="false">IF(AND(($X$15-4)&lt;=$N166,($X$16)&gt;=($N166-4)),J166," ")</f>
        <v>#VALUE!</v>
      </c>
      <c r="T166" s="363" t="e">
        <f aca="false">IF(AND(($X$15-4)&lt;=$N166,($X$16)&gt;=($N166-4)),K166," ")</f>
        <v>#VALUE!</v>
      </c>
      <c r="U166" s="363" t="e">
        <f aca="false">IF(AND(($X$15-4)&lt;=$N166,($X$16)&gt;=($N166-4)),L166," ")</f>
        <v>#VALUE!</v>
      </c>
      <c r="V166" s="363" t="e">
        <f aca="false">IF(AND(($X$15-4)&lt;=$N166,($X$16)&gt;=($N166-4)),M166," ")</f>
        <v>#VALUE!</v>
      </c>
      <c r="AI166" s="359" t="n">
        <f aca="false">ROUND(B166/10000,0)</f>
        <v>2013</v>
      </c>
      <c r="AJ166" s="359" t="n">
        <f aca="false">ROUND((B166-(AI166*10000))/100,0)</f>
        <v>9</v>
      </c>
      <c r="AK166" s="359" t="n">
        <f aca="false">B166-AI166*10000-AJ166*100</f>
        <v>30</v>
      </c>
      <c r="AL166" s="362" t="n">
        <f aca="false">DATE(AI166,AJ166,AK166)</f>
        <v>41547</v>
      </c>
    </row>
    <row r="167" customFormat="false" ht="15" hidden="false" customHeight="false" outlineLevel="0" collapsed="false">
      <c r="A167" s="361" t="n">
        <v>25320</v>
      </c>
      <c r="B167" s="361" t="n">
        <v>20131031</v>
      </c>
      <c r="C167" s="361" t="n">
        <v>13442910</v>
      </c>
      <c r="D167" s="361" t="s">
        <v>325</v>
      </c>
      <c r="E167" s="361" t="s">
        <v>4187</v>
      </c>
      <c r="F167" s="361" t="n">
        <v>20384</v>
      </c>
      <c r="G167" s="361" t="n">
        <v>13442910</v>
      </c>
      <c r="H167" s="361" t="n">
        <v>0.312</v>
      </c>
      <c r="I167" s="361" t="n">
        <v>42.57</v>
      </c>
      <c r="J167" s="361" t="n">
        <v>0.053353</v>
      </c>
      <c r="K167" s="361" t="n">
        <v>0.039895</v>
      </c>
      <c r="L167" s="361" t="n">
        <v>0.025762</v>
      </c>
      <c r="M167" s="361" t="n">
        <v>0.044596</v>
      </c>
      <c r="N167" s="362" t="n">
        <f aca="false">AL167</f>
        <v>41578</v>
      </c>
      <c r="O167" s="363" t="e">
        <f aca="false">IF(AND(($X$12-4)&lt;=$N167,($X$13)&gt;=($N167-4)),J167," ")</f>
        <v>#VALUE!</v>
      </c>
      <c r="P167" s="363" t="e">
        <f aca="false">IF(AND(($X$12-4)&lt;=$N167,($X$13)&gt;=($N167-4)),K167," ")</f>
        <v>#VALUE!</v>
      </c>
      <c r="Q167" s="363" t="e">
        <f aca="false">IF(AND(($X$12-4)&lt;=$N167,($X$13)&gt;=($N167-4)),L167," ")</f>
        <v>#VALUE!</v>
      </c>
      <c r="R167" s="363" t="e">
        <f aca="false">IF(AND(($X$12-4)&lt;=$N167,($X$13)&gt;=($N167-4)),M167," ")</f>
        <v>#VALUE!</v>
      </c>
      <c r="S167" s="363" t="e">
        <f aca="false">IF(AND(($X$15-4)&lt;=$N167,($X$16)&gt;=($N167-4)),J167," ")</f>
        <v>#VALUE!</v>
      </c>
      <c r="T167" s="363" t="e">
        <f aca="false">IF(AND(($X$15-4)&lt;=$N167,($X$16)&gt;=($N167-4)),K167," ")</f>
        <v>#VALUE!</v>
      </c>
      <c r="U167" s="363" t="e">
        <f aca="false">IF(AND(($X$15-4)&lt;=$N167,($X$16)&gt;=($N167-4)),L167," ")</f>
        <v>#VALUE!</v>
      </c>
      <c r="V167" s="363" t="e">
        <f aca="false">IF(AND(($X$15-4)&lt;=$N167,($X$16)&gt;=($N167-4)),M167," ")</f>
        <v>#VALUE!</v>
      </c>
      <c r="AI167" s="359" t="n">
        <f aca="false">ROUND(B167/10000,0)</f>
        <v>2013</v>
      </c>
      <c r="AJ167" s="359" t="n">
        <f aca="false">ROUND((B167-(AI167*10000))/100,0)</f>
        <v>10</v>
      </c>
      <c r="AK167" s="359" t="n">
        <f aca="false">B167-AI167*10000-AJ167*100</f>
        <v>31</v>
      </c>
      <c r="AL167" s="362" t="n">
        <f aca="false">DATE(AI167,AJ167,AK167)</f>
        <v>41578</v>
      </c>
    </row>
    <row r="168" customFormat="false" ht="15" hidden="false" customHeight="false" outlineLevel="0" collapsed="false">
      <c r="A168" s="361" t="n">
        <v>25320</v>
      </c>
      <c r="B168" s="361" t="n">
        <v>20131129</v>
      </c>
      <c r="C168" s="361" t="n">
        <v>13442910</v>
      </c>
      <c r="D168" s="361" t="s">
        <v>325</v>
      </c>
      <c r="E168" s="361" t="s">
        <v>4187</v>
      </c>
      <c r="F168" s="361" t="n">
        <v>20384</v>
      </c>
      <c r="G168" s="361" t="n">
        <v>13442910</v>
      </c>
      <c r="H168" s="361"/>
      <c r="I168" s="361" t="n">
        <v>38.73</v>
      </c>
      <c r="J168" s="361" t="n">
        <v>-0.090204</v>
      </c>
      <c r="K168" s="361" t="n">
        <v>0.024966</v>
      </c>
      <c r="L168" s="361" t="n">
        <v>0.023398</v>
      </c>
      <c r="M168" s="361" t="n">
        <v>0.028049</v>
      </c>
      <c r="N168" s="362" t="n">
        <f aca="false">AL168</f>
        <v>41607</v>
      </c>
      <c r="O168" s="363" t="e">
        <f aca="false">IF(AND(($X$12-4)&lt;=$N168,($X$13)&gt;=($N168-4)),J168," ")</f>
        <v>#VALUE!</v>
      </c>
      <c r="P168" s="363" t="e">
        <f aca="false">IF(AND(($X$12-4)&lt;=$N168,($X$13)&gt;=($N168-4)),K168," ")</f>
        <v>#VALUE!</v>
      </c>
      <c r="Q168" s="363" t="e">
        <f aca="false">IF(AND(($X$12-4)&lt;=$N168,($X$13)&gt;=($N168-4)),L168," ")</f>
        <v>#VALUE!</v>
      </c>
      <c r="R168" s="363" t="e">
        <f aca="false">IF(AND(($X$12-4)&lt;=$N168,($X$13)&gt;=($N168-4)),M168," ")</f>
        <v>#VALUE!</v>
      </c>
      <c r="S168" s="363" t="e">
        <f aca="false">IF(AND(($X$15-4)&lt;=$N168,($X$16)&gt;=($N168-4)),J168," ")</f>
        <v>#VALUE!</v>
      </c>
      <c r="T168" s="363" t="e">
        <f aca="false">IF(AND(($X$15-4)&lt;=$N168,($X$16)&gt;=($N168-4)),K168," ")</f>
        <v>#VALUE!</v>
      </c>
      <c r="U168" s="363" t="e">
        <f aca="false">IF(AND(($X$15-4)&lt;=$N168,($X$16)&gt;=($N168-4)),L168," ")</f>
        <v>#VALUE!</v>
      </c>
      <c r="V168" s="363" t="e">
        <f aca="false">IF(AND(($X$15-4)&lt;=$N168,($X$16)&gt;=($N168-4)),M168," ")</f>
        <v>#VALUE!</v>
      </c>
      <c r="AI168" s="359" t="n">
        <f aca="false">ROUND(B168/10000,0)</f>
        <v>2013</v>
      </c>
      <c r="AJ168" s="359" t="n">
        <f aca="false">ROUND((B168-(AI168*10000))/100,0)</f>
        <v>11</v>
      </c>
      <c r="AK168" s="359" t="n">
        <f aca="false">B168-AI168*10000-AJ168*100</f>
        <v>29</v>
      </c>
      <c r="AL168" s="362" t="n">
        <f aca="false">DATE(AI168,AJ168,AK168)</f>
        <v>41607</v>
      </c>
    </row>
    <row r="169" customFormat="false" ht="15" hidden="false" customHeight="false" outlineLevel="0" collapsed="false">
      <c r="A169" s="361" t="n">
        <v>25320</v>
      </c>
      <c r="B169" s="361" t="n">
        <v>20131231</v>
      </c>
      <c r="C169" s="361" t="n">
        <v>13442910</v>
      </c>
      <c r="D169" s="361" t="s">
        <v>325</v>
      </c>
      <c r="E169" s="361" t="s">
        <v>4187</v>
      </c>
      <c r="F169" s="361" t="n">
        <v>20384</v>
      </c>
      <c r="G169" s="361" t="n">
        <v>13442910</v>
      </c>
      <c r="H169" s="361"/>
      <c r="I169" s="361" t="n">
        <v>43.28</v>
      </c>
      <c r="J169" s="361" t="n">
        <v>0.11748</v>
      </c>
      <c r="K169" s="361" t="n">
        <v>0.02614</v>
      </c>
      <c r="L169" s="361" t="n">
        <v>0.025242</v>
      </c>
      <c r="M169" s="361" t="n">
        <v>0.023563</v>
      </c>
      <c r="N169" s="362" t="n">
        <f aca="false">AL169</f>
        <v>41639</v>
      </c>
      <c r="O169" s="363" t="e">
        <f aca="false">IF(AND(($X$12-4)&lt;=$N169,($X$13)&gt;=($N169-4)),J169," ")</f>
        <v>#VALUE!</v>
      </c>
      <c r="P169" s="363" t="e">
        <f aca="false">IF(AND(($X$12-4)&lt;=$N169,($X$13)&gt;=($N169-4)),K169," ")</f>
        <v>#VALUE!</v>
      </c>
      <c r="Q169" s="363" t="e">
        <f aca="false">IF(AND(($X$12-4)&lt;=$N169,($X$13)&gt;=($N169-4)),L169," ")</f>
        <v>#VALUE!</v>
      </c>
      <c r="R169" s="363" t="e">
        <f aca="false">IF(AND(($X$12-4)&lt;=$N169,($X$13)&gt;=($N169-4)),M169," ")</f>
        <v>#VALUE!</v>
      </c>
      <c r="S169" s="363" t="e">
        <f aca="false">IF(AND(($X$15-4)&lt;=$N169,($X$16)&gt;=($N169-4)),J169," ")</f>
        <v>#VALUE!</v>
      </c>
      <c r="T169" s="363" t="e">
        <f aca="false">IF(AND(($X$15-4)&lt;=$N169,($X$16)&gt;=($N169-4)),K169," ")</f>
        <v>#VALUE!</v>
      </c>
      <c r="U169" s="363" t="e">
        <f aca="false">IF(AND(($X$15-4)&lt;=$N169,($X$16)&gt;=($N169-4)),L169," ")</f>
        <v>#VALUE!</v>
      </c>
      <c r="V169" s="363" t="e">
        <f aca="false">IF(AND(($X$15-4)&lt;=$N169,($X$16)&gt;=($N169-4)),M169," ")</f>
        <v>#VALUE!</v>
      </c>
      <c r="AI169" s="359" t="n">
        <f aca="false">ROUND(B169/10000,0)</f>
        <v>2013</v>
      </c>
      <c r="AJ169" s="359" t="n">
        <f aca="false">ROUND((B169-(AI169*10000))/100,0)</f>
        <v>12</v>
      </c>
      <c r="AK169" s="359" t="n">
        <f aca="false">B169-AI169*10000-AJ169*100</f>
        <v>31</v>
      </c>
      <c r="AL169" s="362" t="n">
        <f aca="false">DATE(AI169,AJ169,AK169)</f>
        <v>41639</v>
      </c>
    </row>
    <row r="170" customFormat="false" ht="15" hidden="false" customHeight="false" outlineLevel="0" collapsed="false">
      <c r="A170" s="361" t="n">
        <v>25320</v>
      </c>
      <c r="B170" s="361" t="n">
        <v>20140131</v>
      </c>
      <c r="C170" s="361" t="n">
        <v>13442910</v>
      </c>
      <c r="D170" s="361" t="s">
        <v>325</v>
      </c>
      <c r="E170" s="361" t="s">
        <v>4187</v>
      </c>
      <c r="F170" s="361" t="n">
        <v>20384</v>
      </c>
      <c r="G170" s="361" t="n">
        <v>13442910</v>
      </c>
      <c r="H170" s="361" t="n">
        <v>0.312</v>
      </c>
      <c r="I170" s="361" t="n">
        <v>41.21</v>
      </c>
      <c r="J170" s="361" t="n">
        <v>-0.040619</v>
      </c>
      <c r="K170" s="361" t="n">
        <v>-0.029987</v>
      </c>
      <c r="L170" s="361" t="n">
        <v>-0.001282</v>
      </c>
      <c r="M170" s="361" t="n">
        <v>-0.035583</v>
      </c>
      <c r="N170" s="362" t="n">
        <f aca="false">AL170</f>
        <v>41670</v>
      </c>
      <c r="O170" s="363" t="e">
        <f aca="false">IF(AND(($X$12-4)&lt;=$N170,($X$13)&gt;=($N170-4)),J170," ")</f>
        <v>#VALUE!</v>
      </c>
      <c r="P170" s="363" t="e">
        <f aca="false">IF(AND(($X$12-4)&lt;=$N170,($X$13)&gt;=($N170-4)),K170," ")</f>
        <v>#VALUE!</v>
      </c>
      <c r="Q170" s="363" t="e">
        <f aca="false">IF(AND(($X$12-4)&lt;=$N170,($X$13)&gt;=($N170-4)),L170," ")</f>
        <v>#VALUE!</v>
      </c>
      <c r="R170" s="363" t="e">
        <f aca="false">IF(AND(($X$12-4)&lt;=$N170,($X$13)&gt;=($N170-4)),M170," ")</f>
        <v>#VALUE!</v>
      </c>
      <c r="S170" s="363" t="e">
        <f aca="false">IF(AND(($X$15-4)&lt;=$N170,($X$16)&gt;=($N170-4)),J170," ")</f>
        <v>#VALUE!</v>
      </c>
      <c r="T170" s="363" t="e">
        <f aca="false">IF(AND(($X$15-4)&lt;=$N170,($X$16)&gt;=($N170-4)),K170," ")</f>
        <v>#VALUE!</v>
      </c>
      <c r="U170" s="363" t="e">
        <f aca="false">IF(AND(($X$15-4)&lt;=$N170,($X$16)&gt;=($N170-4)),L170," ")</f>
        <v>#VALUE!</v>
      </c>
      <c r="V170" s="363" t="e">
        <f aca="false">IF(AND(($X$15-4)&lt;=$N170,($X$16)&gt;=($N170-4)),M170," ")</f>
        <v>#VALUE!</v>
      </c>
      <c r="AI170" s="359" t="n">
        <f aca="false">ROUND(B170/10000,0)</f>
        <v>2014</v>
      </c>
      <c r="AJ170" s="359" t="n">
        <f aca="false">ROUND((B170-(AI170*10000))/100,0)</f>
        <v>1</v>
      </c>
      <c r="AK170" s="359" t="n">
        <f aca="false">B170-AI170*10000-AJ170*100</f>
        <v>31</v>
      </c>
      <c r="AL170" s="362" t="n">
        <f aca="false">DATE(AI170,AJ170,AK170)</f>
        <v>41670</v>
      </c>
    </row>
    <row r="171" customFormat="false" ht="15" hidden="false" customHeight="false" outlineLevel="0" collapsed="false">
      <c r="A171" s="361" t="n">
        <v>25320</v>
      </c>
      <c r="B171" s="361" t="n">
        <v>20140228</v>
      </c>
      <c r="C171" s="361" t="n">
        <v>13442910</v>
      </c>
      <c r="D171" s="361" t="s">
        <v>325</v>
      </c>
      <c r="E171" s="361" t="s">
        <v>4187</v>
      </c>
      <c r="F171" s="361" t="n">
        <v>20384</v>
      </c>
      <c r="G171" s="361" t="n">
        <v>13442910</v>
      </c>
      <c r="H171" s="361"/>
      <c r="I171" s="361" t="n">
        <v>43.31</v>
      </c>
      <c r="J171" s="361" t="n">
        <v>0.050959</v>
      </c>
      <c r="K171" s="361" t="n">
        <v>0.046186</v>
      </c>
      <c r="L171" s="361" t="n">
        <v>0.044257</v>
      </c>
      <c r="M171" s="361" t="n">
        <v>0.043117</v>
      </c>
      <c r="N171" s="362" t="n">
        <f aca="false">AL171</f>
        <v>41698</v>
      </c>
      <c r="O171" s="363" t="e">
        <f aca="false">IF(AND(($X$12-4)&lt;=$N171,($X$13)&gt;=($N171-4)),J171," ")</f>
        <v>#VALUE!</v>
      </c>
      <c r="P171" s="363" t="e">
        <f aca="false">IF(AND(($X$12-4)&lt;=$N171,($X$13)&gt;=($N171-4)),K171," ")</f>
        <v>#VALUE!</v>
      </c>
      <c r="Q171" s="363" t="e">
        <f aca="false">IF(AND(($X$12-4)&lt;=$N171,($X$13)&gt;=($N171-4)),L171," ")</f>
        <v>#VALUE!</v>
      </c>
      <c r="R171" s="363" t="e">
        <f aca="false">IF(AND(($X$12-4)&lt;=$N171,($X$13)&gt;=($N171-4)),M171," ")</f>
        <v>#VALUE!</v>
      </c>
      <c r="S171" s="363" t="e">
        <f aca="false">IF(AND(($X$15-4)&lt;=$N171,($X$16)&gt;=($N171-4)),J171," ")</f>
        <v>#VALUE!</v>
      </c>
      <c r="T171" s="363" t="e">
        <f aca="false">IF(AND(($X$15-4)&lt;=$N171,($X$16)&gt;=($N171-4)),K171," ")</f>
        <v>#VALUE!</v>
      </c>
      <c r="U171" s="363" t="e">
        <f aca="false">IF(AND(($X$15-4)&lt;=$N171,($X$16)&gt;=($N171-4)),L171," ")</f>
        <v>#VALUE!</v>
      </c>
      <c r="V171" s="363" t="e">
        <f aca="false">IF(AND(($X$15-4)&lt;=$N171,($X$16)&gt;=($N171-4)),M171," ")</f>
        <v>#VALUE!</v>
      </c>
      <c r="AI171" s="359" t="n">
        <f aca="false">ROUND(B171/10000,0)</f>
        <v>2014</v>
      </c>
      <c r="AJ171" s="359" t="n">
        <f aca="false">ROUND((B171-(AI171*10000))/100,0)</f>
        <v>2</v>
      </c>
      <c r="AK171" s="359" t="n">
        <f aca="false">B171-AI171*10000-AJ171*100</f>
        <v>28</v>
      </c>
      <c r="AL171" s="362" t="n">
        <f aca="false">DATE(AI171,AJ171,AK171)</f>
        <v>41698</v>
      </c>
    </row>
    <row r="172" customFormat="false" ht="15" hidden="false" customHeight="false" outlineLevel="0" collapsed="false">
      <c r="A172" s="361" t="n">
        <v>25320</v>
      </c>
      <c r="B172" s="361" t="n">
        <v>20140331</v>
      </c>
      <c r="C172" s="361" t="n">
        <v>13442910</v>
      </c>
      <c r="D172" s="361" t="s">
        <v>325</v>
      </c>
      <c r="E172" s="361" t="s">
        <v>4187</v>
      </c>
      <c r="F172" s="361" t="n">
        <v>20384</v>
      </c>
      <c r="G172" s="361" t="n">
        <v>13442910</v>
      </c>
      <c r="H172" s="361"/>
      <c r="I172" s="361" t="n">
        <v>44.88</v>
      </c>
      <c r="J172" s="361" t="n">
        <v>0.03625</v>
      </c>
      <c r="K172" s="361" t="n">
        <v>0.004501</v>
      </c>
      <c r="L172" s="361" t="n">
        <v>0.001028</v>
      </c>
      <c r="M172" s="361" t="n">
        <v>0.006932</v>
      </c>
      <c r="N172" s="362" t="n">
        <f aca="false">AL172</f>
        <v>41729</v>
      </c>
      <c r="O172" s="363" t="e">
        <f aca="false">IF(AND(($X$12-4)&lt;=$N172,($X$13)&gt;=($N172-4)),J172," ")</f>
        <v>#VALUE!</v>
      </c>
      <c r="P172" s="363" t="e">
        <f aca="false">IF(AND(($X$12-4)&lt;=$N172,($X$13)&gt;=($N172-4)),K172," ")</f>
        <v>#VALUE!</v>
      </c>
      <c r="Q172" s="363" t="e">
        <f aca="false">IF(AND(($X$12-4)&lt;=$N172,($X$13)&gt;=($N172-4)),L172," ")</f>
        <v>#VALUE!</v>
      </c>
      <c r="R172" s="363" t="e">
        <f aca="false">IF(AND(($X$12-4)&lt;=$N172,($X$13)&gt;=($N172-4)),M172," ")</f>
        <v>#VALUE!</v>
      </c>
      <c r="S172" s="363" t="e">
        <f aca="false">IF(AND(($X$15-4)&lt;=$N172,($X$16)&gt;=($N172-4)),J172," ")</f>
        <v>#VALUE!</v>
      </c>
      <c r="T172" s="363" t="e">
        <f aca="false">IF(AND(($X$15-4)&lt;=$N172,($X$16)&gt;=($N172-4)),K172," ")</f>
        <v>#VALUE!</v>
      </c>
      <c r="U172" s="363" t="e">
        <f aca="false">IF(AND(($X$15-4)&lt;=$N172,($X$16)&gt;=($N172-4)),L172," ")</f>
        <v>#VALUE!</v>
      </c>
      <c r="V172" s="363" t="e">
        <f aca="false">IF(AND(($X$15-4)&lt;=$N172,($X$16)&gt;=($N172-4)),M172," ")</f>
        <v>#VALUE!</v>
      </c>
      <c r="AI172" s="359" t="n">
        <f aca="false">ROUND(B172/10000,0)</f>
        <v>2014</v>
      </c>
      <c r="AJ172" s="359" t="n">
        <f aca="false">ROUND((B172-(AI172*10000))/100,0)</f>
        <v>3</v>
      </c>
      <c r="AK172" s="359" t="n">
        <f aca="false">B172-AI172*10000-AJ172*100</f>
        <v>31</v>
      </c>
      <c r="AL172" s="362" t="n">
        <f aca="false">DATE(AI172,AJ172,AK172)</f>
        <v>41729</v>
      </c>
    </row>
    <row r="173" customFormat="false" ht="15" hidden="false" customHeight="false" outlineLevel="0" collapsed="false">
      <c r="A173" s="361" t="n">
        <v>25320</v>
      </c>
      <c r="B173" s="361" t="n">
        <v>20140430</v>
      </c>
      <c r="C173" s="361" t="n">
        <v>13442910</v>
      </c>
      <c r="D173" s="361" t="s">
        <v>325</v>
      </c>
      <c r="E173" s="361" t="s">
        <v>4187</v>
      </c>
      <c r="F173" s="361" t="n">
        <v>20384</v>
      </c>
      <c r="G173" s="361" t="n">
        <v>13442910</v>
      </c>
      <c r="H173" s="361" t="n">
        <v>0.312</v>
      </c>
      <c r="I173" s="361" t="n">
        <v>45.49</v>
      </c>
      <c r="J173" s="361" t="n">
        <v>0.020544</v>
      </c>
      <c r="K173" s="361" t="n">
        <v>0.00167</v>
      </c>
      <c r="L173" s="361" t="n">
        <v>-0.022319</v>
      </c>
      <c r="M173" s="361" t="n">
        <v>0.006201</v>
      </c>
      <c r="N173" s="362" t="n">
        <f aca="false">AL173</f>
        <v>41759</v>
      </c>
      <c r="O173" s="363" t="e">
        <f aca="false">IF(AND(($X$12-4)&lt;=$N173,($X$13)&gt;=($N173-4)),J173," ")</f>
        <v>#VALUE!</v>
      </c>
      <c r="P173" s="363" t="e">
        <f aca="false">IF(AND(($X$12-4)&lt;=$N173,($X$13)&gt;=($N173-4)),K173," ")</f>
        <v>#VALUE!</v>
      </c>
      <c r="Q173" s="363" t="e">
        <f aca="false">IF(AND(($X$12-4)&lt;=$N173,($X$13)&gt;=($N173-4)),L173," ")</f>
        <v>#VALUE!</v>
      </c>
      <c r="R173" s="363" t="e">
        <f aca="false">IF(AND(($X$12-4)&lt;=$N173,($X$13)&gt;=($N173-4)),M173," ")</f>
        <v>#VALUE!</v>
      </c>
      <c r="S173" s="363" t="e">
        <f aca="false">IF(AND(($X$15-4)&lt;=$N173,($X$16)&gt;=($N173-4)),J173," ")</f>
        <v>#VALUE!</v>
      </c>
      <c r="T173" s="363" t="e">
        <f aca="false">IF(AND(($X$15-4)&lt;=$N173,($X$16)&gt;=($N173-4)),K173," ")</f>
        <v>#VALUE!</v>
      </c>
      <c r="U173" s="363" t="e">
        <f aca="false">IF(AND(($X$15-4)&lt;=$N173,($X$16)&gt;=($N173-4)),L173," ")</f>
        <v>#VALUE!</v>
      </c>
      <c r="V173" s="363" t="e">
        <f aca="false">IF(AND(($X$15-4)&lt;=$N173,($X$16)&gt;=($N173-4)),M173," ")</f>
        <v>#VALUE!</v>
      </c>
      <c r="AI173" s="359" t="n">
        <f aca="false">ROUND(B173/10000,0)</f>
        <v>2014</v>
      </c>
      <c r="AJ173" s="359" t="n">
        <f aca="false">ROUND((B173-(AI173*10000))/100,0)</f>
        <v>4</v>
      </c>
      <c r="AK173" s="359" t="n">
        <f aca="false">B173-AI173*10000-AJ173*100</f>
        <v>30</v>
      </c>
      <c r="AL173" s="362" t="n">
        <f aca="false">DATE(AI173,AJ173,AK173)</f>
        <v>41759</v>
      </c>
    </row>
    <row r="174" customFormat="false" ht="15" hidden="false" customHeight="false" outlineLevel="0" collapsed="false">
      <c r="A174" s="361" t="n">
        <v>25320</v>
      </c>
      <c r="B174" s="361" t="n">
        <v>20140530</v>
      </c>
      <c r="C174" s="361" t="n">
        <v>13442910</v>
      </c>
      <c r="D174" s="361" t="s">
        <v>325</v>
      </c>
      <c r="E174" s="361" t="s">
        <v>4187</v>
      </c>
      <c r="F174" s="361" t="n">
        <v>20384</v>
      </c>
      <c r="G174" s="361" t="n">
        <v>13442910</v>
      </c>
      <c r="H174" s="361"/>
      <c r="I174" s="361" t="n">
        <v>45.9</v>
      </c>
      <c r="J174" s="361" t="n">
        <v>0.009013</v>
      </c>
      <c r="K174" s="361" t="n">
        <v>0.020223</v>
      </c>
      <c r="L174" s="361" t="n">
        <v>0.006647</v>
      </c>
      <c r="M174" s="361" t="n">
        <v>0.02103</v>
      </c>
      <c r="N174" s="362" t="n">
        <f aca="false">AL174</f>
        <v>41789</v>
      </c>
      <c r="O174" s="363" t="e">
        <f aca="false">IF(AND(($X$12-4)&lt;=$N174,($X$13)&gt;=($N174-4)),J174," ")</f>
        <v>#VALUE!</v>
      </c>
      <c r="P174" s="363" t="e">
        <f aca="false">IF(AND(($X$12-4)&lt;=$N174,($X$13)&gt;=($N174-4)),K174," ")</f>
        <v>#VALUE!</v>
      </c>
      <c r="Q174" s="363" t="e">
        <f aca="false">IF(AND(($X$12-4)&lt;=$N174,($X$13)&gt;=($N174-4)),L174," ")</f>
        <v>#VALUE!</v>
      </c>
      <c r="R174" s="363" t="e">
        <f aca="false">IF(AND(($X$12-4)&lt;=$N174,($X$13)&gt;=($N174-4)),M174," ")</f>
        <v>#VALUE!</v>
      </c>
      <c r="S174" s="363" t="e">
        <f aca="false">IF(AND(($X$15-4)&lt;=$N174,($X$16)&gt;=($N174-4)),J174," ")</f>
        <v>#VALUE!</v>
      </c>
      <c r="T174" s="363" t="e">
        <f aca="false">IF(AND(($X$15-4)&lt;=$N174,($X$16)&gt;=($N174-4)),K174," ")</f>
        <v>#VALUE!</v>
      </c>
      <c r="U174" s="363" t="e">
        <f aca="false">IF(AND(($X$15-4)&lt;=$N174,($X$16)&gt;=($N174-4)),L174," ")</f>
        <v>#VALUE!</v>
      </c>
      <c r="V174" s="363" t="e">
        <f aca="false">IF(AND(($X$15-4)&lt;=$N174,($X$16)&gt;=($N174-4)),M174," ")</f>
        <v>#VALUE!</v>
      </c>
      <c r="AI174" s="359" t="n">
        <f aca="false">ROUND(B174/10000,0)</f>
        <v>2014</v>
      </c>
      <c r="AJ174" s="359" t="n">
        <f aca="false">ROUND((B174-(AI174*10000))/100,0)</f>
        <v>5</v>
      </c>
      <c r="AK174" s="359" t="n">
        <f aca="false">B174-AI174*10000-AJ174*100</f>
        <v>30</v>
      </c>
      <c r="AL174" s="362" t="n">
        <f aca="false">DATE(AI174,AJ174,AK174)</f>
        <v>41789</v>
      </c>
    </row>
    <row r="175" customFormat="false" ht="15" hidden="false" customHeight="false" outlineLevel="0" collapsed="false">
      <c r="A175" s="361" t="n">
        <v>25320</v>
      </c>
      <c r="B175" s="361" t="n">
        <v>20140630</v>
      </c>
      <c r="C175" s="361" t="n">
        <v>13442910</v>
      </c>
      <c r="D175" s="361" t="s">
        <v>325</v>
      </c>
      <c r="E175" s="361" t="s">
        <v>4187</v>
      </c>
      <c r="F175" s="361" t="n">
        <v>20384</v>
      </c>
      <c r="G175" s="361" t="n">
        <v>13442910</v>
      </c>
      <c r="H175" s="361"/>
      <c r="I175" s="361" t="n">
        <v>45.81</v>
      </c>
      <c r="J175" s="361" t="n">
        <v>-0.001961</v>
      </c>
      <c r="K175" s="361" t="n">
        <v>0.027961</v>
      </c>
      <c r="L175" s="361" t="n">
        <v>0.039501</v>
      </c>
      <c r="M175" s="361" t="n">
        <v>0.019058</v>
      </c>
      <c r="N175" s="362" t="n">
        <f aca="false">AL175</f>
        <v>41820</v>
      </c>
      <c r="O175" s="363" t="e">
        <f aca="false">IF(AND(($X$12-4)&lt;=$N175,($X$13)&gt;=($N175-4)),J175," ")</f>
        <v>#VALUE!</v>
      </c>
      <c r="P175" s="363" t="e">
        <f aca="false">IF(AND(($X$12-4)&lt;=$N175,($X$13)&gt;=($N175-4)),K175," ")</f>
        <v>#VALUE!</v>
      </c>
      <c r="Q175" s="363" t="e">
        <f aca="false">IF(AND(($X$12-4)&lt;=$N175,($X$13)&gt;=($N175-4)),L175," ")</f>
        <v>#VALUE!</v>
      </c>
      <c r="R175" s="363" t="e">
        <f aca="false">IF(AND(($X$12-4)&lt;=$N175,($X$13)&gt;=($N175-4)),M175," ")</f>
        <v>#VALUE!</v>
      </c>
      <c r="S175" s="363" t="e">
        <f aca="false">IF(AND(($X$15-4)&lt;=$N175,($X$16)&gt;=($N175-4)),J175," ")</f>
        <v>#VALUE!</v>
      </c>
      <c r="T175" s="363" t="e">
        <f aca="false">IF(AND(($X$15-4)&lt;=$N175,($X$16)&gt;=($N175-4)),K175," ")</f>
        <v>#VALUE!</v>
      </c>
      <c r="U175" s="363" t="e">
        <f aca="false">IF(AND(($X$15-4)&lt;=$N175,($X$16)&gt;=($N175-4)),L175," ")</f>
        <v>#VALUE!</v>
      </c>
      <c r="V175" s="363" t="e">
        <f aca="false">IF(AND(($X$15-4)&lt;=$N175,($X$16)&gt;=($N175-4)),M175," ")</f>
        <v>#VALUE!</v>
      </c>
      <c r="AI175" s="359" t="n">
        <f aca="false">ROUND(B175/10000,0)</f>
        <v>2014</v>
      </c>
      <c r="AJ175" s="359" t="n">
        <f aca="false">ROUND((B175-(AI175*10000))/100,0)</f>
        <v>6</v>
      </c>
      <c r="AK175" s="359" t="n">
        <f aca="false">B175-AI175*10000-AJ175*100</f>
        <v>30</v>
      </c>
      <c r="AL175" s="362" t="n">
        <f aca="false">DATE(AI175,AJ175,AK175)</f>
        <v>41820</v>
      </c>
    </row>
    <row r="176" customFormat="false" ht="15" hidden="false" customHeight="false" outlineLevel="0" collapsed="false">
      <c r="A176" s="361" t="n">
        <v>25320</v>
      </c>
      <c r="B176" s="361" t="n">
        <v>20140731</v>
      </c>
      <c r="C176" s="361" t="n">
        <v>13442910</v>
      </c>
      <c r="D176" s="361" t="s">
        <v>325</v>
      </c>
      <c r="E176" s="361" t="s">
        <v>4187</v>
      </c>
      <c r="F176" s="361" t="n">
        <v>20384</v>
      </c>
      <c r="G176" s="361" t="n">
        <v>13442910</v>
      </c>
      <c r="H176" s="361" t="n">
        <v>0.312</v>
      </c>
      <c r="I176" s="361" t="n">
        <v>41.59</v>
      </c>
      <c r="J176" s="361" t="n">
        <v>-0.085309</v>
      </c>
      <c r="K176" s="361" t="n">
        <v>-0.020536</v>
      </c>
      <c r="L176" s="361" t="n">
        <v>-0.035223</v>
      </c>
      <c r="M176" s="361" t="n">
        <v>-0.01508</v>
      </c>
      <c r="N176" s="362" t="n">
        <f aca="false">AL176</f>
        <v>41851</v>
      </c>
      <c r="O176" s="363" t="e">
        <f aca="false">IF(AND(($X$12-4)&lt;=$N176,($X$13)&gt;=($N176-4)),J176," ")</f>
        <v>#VALUE!</v>
      </c>
      <c r="P176" s="363" t="e">
        <f aca="false">IF(AND(($X$12-4)&lt;=$N176,($X$13)&gt;=($N176-4)),K176," ")</f>
        <v>#VALUE!</v>
      </c>
      <c r="Q176" s="363" t="e">
        <f aca="false">IF(AND(($X$12-4)&lt;=$N176,($X$13)&gt;=($N176-4)),L176," ")</f>
        <v>#VALUE!</v>
      </c>
      <c r="R176" s="363" t="e">
        <f aca="false">IF(AND(($X$12-4)&lt;=$N176,($X$13)&gt;=($N176-4)),M176," ")</f>
        <v>#VALUE!</v>
      </c>
      <c r="S176" s="363" t="e">
        <f aca="false">IF(AND(($X$15-4)&lt;=$N176,($X$16)&gt;=($N176-4)),J176," ")</f>
        <v>#VALUE!</v>
      </c>
      <c r="T176" s="363" t="e">
        <f aca="false">IF(AND(($X$15-4)&lt;=$N176,($X$16)&gt;=($N176-4)),K176," ")</f>
        <v>#VALUE!</v>
      </c>
      <c r="U176" s="363" t="e">
        <f aca="false">IF(AND(($X$15-4)&lt;=$N176,($X$16)&gt;=($N176-4)),L176," ")</f>
        <v>#VALUE!</v>
      </c>
      <c r="V176" s="363" t="e">
        <f aca="false">IF(AND(($X$15-4)&lt;=$N176,($X$16)&gt;=($N176-4)),M176," ")</f>
        <v>#VALUE!</v>
      </c>
      <c r="AI176" s="359" t="n">
        <f aca="false">ROUND(B176/10000,0)</f>
        <v>2014</v>
      </c>
      <c r="AJ176" s="359" t="n">
        <f aca="false">ROUND((B176-(AI176*10000))/100,0)</f>
        <v>7</v>
      </c>
      <c r="AK176" s="359" t="n">
        <f aca="false">B176-AI176*10000-AJ176*100</f>
        <v>31</v>
      </c>
      <c r="AL176" s="362" t="n">
        <f aca="false">DATE(AI176,AJ176,AK176)</f>
        <v>41851</v>
      </c>
    </row>
    <row r="177" customFormat="false" ht="15" hidden="false" customHeight="false" outlineLevel="0" collapsed="false">
      <c r="A177" s="361" t="n">
        <v>25320</v>
      </c>
      <c r="B177" s="361" t="n">
        <v>20140829</v>
      </c>
      <c r="C177" s="361" t="n">
        <v>13442910</v>
      </c>
      <c r="D177" s="361" t="s">
        <v>325</v>
      </c>
      <c r="E177" s="361" t="s">
        <v>4187</v>
      </c>
      <c r="F177" s="361" t="n">
        <v>20384</v>
      </c>
      <c r="G177" s="361" t="n">
        <v>13442910</v>
      </c>
      <c r="H177" s="361"/>
      <c r="I177" s="361" t="n">
        <v>44.82</v>
      </c>
      <c r="J177" s="361" t="n">
        <v>0.077663</v>
      </c>
      <c r="K177" s="361" t="n">
        <v>0.040206</v>
      </c>
      <c r="L177" s="361" t="n">
        <v>0.033697</v>
      </c>
      <c r="M177" s="361" t="n">
        <v>0.037655</v>
      </c>
      <c r="N177" s="362" t="n">
        <f aca="false">AL177</f>
        <v>41880</v>
      </c>
      <c r="O177" s="363" t="e">
        <f aca="false">IF(AND(($X$12-4)&lt;=$N177,($X$13)&gt;=($N177-4)),J177," ")</f>
        <v>#VALUE!</v>
      </c>
      <c r="P177" s="363" t="e">
        <f aca="false">IF(AND(($X$12-4)&lt;=$N177,($X$13)&gt;=($N177-4)),K177," ")</f>
        <v>#VALUE!</v>
      </c>
      <c r="Q177" s="363" t="e">
        <f aca="false">IF(AND(($X$12-4)&lt;=$N177,($X$13)&gt;=($N177-4)),L177," ")</f>
        <v>#VALUE!</v>
      </c>
      <c r="R177" s="363" t="e">
        <f aca="false">IF(AND(($X$12-4)&lt;=$N177,($X$13)&gt;=($N177-4)),M177," ")</f>
        <v>#VALUE!</v>
      </c>
      <c r="S177" s="363" t="e">
        <f aca="false">IF(AND(($X$15-4)&lt;=$N177,($X$16)&gt;=($N177-4)),J177," ")</f>
        <v>#VALUE!</v>
      </c>
      <c r="T177" s="363" t="e">
        <f aca="false">IF(AND(($X$15-4)&lt;=$N177,($X$16)&gt;=($N177-4)),K177," ")</f>
        <v>#VALUE!</v>
      </c>
      <c r="U177" s="363" t="e">
        <f aca="false">IF(AND(($X$15-4)&lt;=$N177,($X$16)&gt;=($N177-4)),L177," ")</f>
        <v>#VALUE!</v>
      </c>
      <c r="V177" s="363" t="e">
        <f aca="false">IF(AND(($X$15-4)&lt;=$N177,($X$16)&gt;=($N177-4)),M177," ")</f>
        <v>#VALUE!</v>
      </c>
      <c r="AI177" s="359" t="n">
        <f aca="false">ROUND(B177/10000,0)</f>
        <v>2014</v>
      </c>
      <c r="AJ177" s="359" t="n">
        <f aca="false">ROUND((B177-(AI177*10000))/100,0)</f>
        <v>8</v>
      </c>
      <c r="AK177" s="359" t="n">
        <f aca="false">B177-AI177*10000-AJ177*100</f>
        <v>29</v>
      </c>
      <c r="AL177" s="362" t="n">
        <f aca="false">DATE(AI177,AJ177,AK177)</f>
        <v>41880</v>
      </c>
    </row>
    <row r="178" customFormat="false" ht="15" hidden="false" customHeight="false" outlineLevel="0" collapsed="false">
      <c r="A178" s="361" t="n">
        <v>25320</v>
      </c>
      <c r="B178" s="361" t="n">
        <v>20140930</v>
      </c>
      <c r="C178" s="361" t="n">
        <v>13442910</v>
      </c>
      <c r="D178" s="361" t="s">
        <v>325</v>
      </c>
      <c r="E178" s="361" t="s">
        <v>4187</v>
      </c>
      <c r="F178" s="361" t="n">
        <v>20384</v>
      </c>
      <c r="G178" s="361" t="n">
        <v>13442910</v>
      </c>
      <c r="H178" s="361"/>
      <c r="I178" s="361" t="n">
        <v>42.73</v>
      </c>
      <c r="J178" s="361" t="n">
        <v>-0.046631</v>
      </c>
      <c r="K178" s="361" t="n">
        <v>-0.025132</v>
      </c>
      <c r="L178" s="361" t="n">
        <v>-0.044988</v>
      </c>
      <c r="M178" s="361" t="n">
        <v>-0.015514</v>
      </c>
      <c r="N178" s="362" t="n">
        <f aca="false">AL178</f>
        <v>41912</v>
      </c>
      <c r="O178" s="363" t="e">
        <f aca="false">IF(AND(($X$12-4)&lt;=$N178,($X$13)&gt;=($N178-4)),J178," ")</f>
        <v>#VALUE!</v>
      </c>
      <c r="P178" s="363" t="e">
        <f aca="false">IF(AND(($X$12-4)&lt;=$N178,($X$13)&gt;=($N178-4)),K178," ")</f>
        <v>#VALUE!</v>
      </c>
      <c r="Q178" s="363" t="e">
        <f aca="false">IF(AND(($X$12-4)&lt;=$N178,($X$13)&gt;=($N178-4)),L178," ")</f>
        <v>#VALUE!</v>
      </c>
      <c r="R178" s="363" t="e">
        <f aca="false">IF(AND(($X$12-4)&lt;=$N178,($X$13)&gt;=($N178-4)),M178," ")</f>
        <v>#VALUE!</v>
      </c>
      <c r="S178" s="363" t="e">
        <f aca="false">IF(AND(($X$15-4)&lt;=$N178,($X$16)&gt;=($N178-4)),J178," ")</f>
        <v>#VALUE!</v>
      </c>
      <c r="T178" s="363" t="e">
        <f aca="false">IF(AND(($X$15-4)&lt;=$N178,($X$16)&gt;=($N178-4)),K178," ")</f>
        <v>#VALUE!</v>
      </c>
      <c r="U178" s="363" t="e">
        <f aca="false">IF(AND(($X$15-4)&lt;=$N178,($X$16)&gt;=($N178-4)),L178," ")</f>
        <v>#VALUE!</v>
      </c>
      <c r="V178" s="363" t="e">
        <f aca="false">IF(AND(($X$15-4)&lt;=$N178,($X$16)&gt;=($N178-4)),M178," ")</f>
        <v>#VALUE!</v>
      </c>
      <c r="AI178" s="359" t="n">
        <f aca="false">ROUND(B178/10000,0)</f>
        <v>2014</v>
      </c>
      <c r="AJ178" s="359" t="n">
        <f aca="false">ROUND((B178-(AI178*10000))/100,0)</f>
        <v>9</v>
      </c>
      <c r="AK178" s="359" t="n">
        <f aca="false">B178-AI178*10000-AJ178*100</f>
        <v>30</v>
      </c>
      <c r="AL178" s="362" t="n">
        <f aca="false">DATE(AI178,AJ178,AK178)</f>
        <v>41912</v>
      </c>
    </row>
    <row r="179" customFormat="false" ht="15" hidden="false" customHeight="false" outlineLevel="0" collapsed="false">
      <c r="A179" s="361" t="n">
        <v>25320</v>
      </c>
      <c r="B179" s="361" t="n">
        <v>20141031</v>
      </c>
      <c r="C179" s="361" t="n">
        <v>13442910</v>
      </c>
      <c r="D179" s="361" t="s">
        <v>325</v>
      </c>
      <c r="E179" s="361" t="s">
        <v>4187</v>
      </c>
      <c r="F179" s="361" t="n">
        <v>20384</v>
      </c>
      <c r="G179" s="361" t="n">
        <v>13442910</v>
      </c>
      <c r="H179" s="361" t="n">
        <v>0.312</v>
      </c>
      <c r="I179" s="361" t="n">
        <v>44.17</v>
      </c>
      <c r="J179" s="361" t="n">
        <v>0.041002</v>
      </c>
      <c r="K179" s="361" t="n">
        <v>0.021198</v>
      </c>
      <c r="L179" s="361" t="n">
        <v>0.014199</v>
      </c>
      <c r="M179" s="361" t="n">
        <v>0.023201</v>
      </c>
      <c r="N179" s="362" t="n">
        <f aca="false">AL179</f>
        <v>41943</v>
      </c>
      <c r="O179" s="363" t="e">
        <f aca="false">IF(AND(($X$12-4)&lt;=$N179,($X$13)&gt;=($N179-4)),J179," ")</f>
        <v>#VALUE!</v>
      </c>
      <c r="P179" s="363" t="e">
        <f aca="false">IF(AND(($X$12-4)&lt;=$N179,($X$13)&gt;=($N179-4)),K179," ")</f>
        <v>#VALUE!</v>
      </c>
      <c r="Q179" s="363" t="e">
        <f aca="false">IF(AND(($X$12-4)&lt;=$N179,($X$13)&gt;=($N179-4)),L179," ")</f>
        <v>#VALUE!</v>
      </c>
      <c r="R179" s="363" t="e">
        <f aca="false">IF(AND(($X$12-4)&lt;=$N179,($X$13)&gt;=($N179-4)),M179," ")</f>
        <v>#VALUE!</v>
      </c>
      <c r="S179" s="363" t="e">
        <f aca="false">IF(AND(($X$15-4)&lt;=$N179,($X$16)&gt;=($N179-4)),J179," ")</f>
        <v>#VALUE!</v>
      </c>
      <c r="T179" s="363" t="e">
        <f aca="false">IF(AND(($X$15-4)&lt;=$N179,($X$16)&gt;=($N179-4)),K179," ")</f>
        <v>#VALUE!</v>
      </c>
      <c r="U179" s="363" t="e">
        <f aca="false">IF(AND(($X$15-4)&lt;=$N179,($X$16)&gt;=($N179-4)),L179," ")</f>
        <v>#VALUE!</v>
      </c>
      <c r="V179" s="363" t="e">
        <f aca="false">IF(AND(($X$15-4)&lt;=$N179,($X$16)&gt;=($N179-4)),M179," ")</f>
        <v>#VALUE!</v>
      </c>
      <c r="AI179" s="359" t="n">
        <f aca="false">ROUND(B179/10000,0)</f>
        <v>2014</v>
      </c>
      <c r="AJ179" s="359" t="n">
        <f aca="false">ROUND((B179-(AI179*10000))/100,0)</f>
        <v>10</v>
      </c>
      <c r="AK179" s="359" t="n">
        <f aca="false">B179-AI179*10000-AJ179*100</f>
        <v>31</v>
      </c>
      <c r="AL179" s="362" t="n">
        <f aca="false">DATE(AI179,AJ179,AK179)</f>
        <v>41943</v>
      </c>
    </row>
    <row r="180" customFormat="false" ht="15" hidden="false" customHeight="false" outlineLevel="0" collapsed="false">
      <c r="A180" s="361" t="n">
        <v>25320</v>
      </c>
      <c r="B180" s="361" t="n">
        <v>20141128</v>
      </c>
      <c r="C180" s="361" t="n">
        <v>13442910</v>
      </c>
      <c r="D180" s="361" t="s">
        <v>325</v>
      </c>
      <c r="E180" s="361" t="s">
        <v>4187</v>
      </c>
      <c r="F180" s="361" t="n">
        <v>20384</v>
      </c>
      <c r="G180" s="361" t="n">
        <v>13442910</v>
      </c>
      <c r="H180" s="361"/>
      <c r="I180" s="361" t="n">
        <v>45.28</v>
      </c>
      <c r="J180" s="361" t="n">
        <v>0.02513</v>
      </c>
      <c r="K180" s="361" t="n">
        <v>0.021159</v>
      </c>
      <c r="L180" s="361" t="n">
        <v>-0.002457</v>
      </c>
      <c r="M180" s="361" t="n">
        <v>0.024534</v>
      </c>
      <c r="N180" s="362" t="n">
        <f aca="false">AL180</f>
        <v>41971</v>
      </c>
      <c r="O180" s="363" t="e">
        <f aca="false">IF(AND(($X$12-4)&lt;=$N180,($X$13)&gt;=($N180-4)),J180," ")</f>
        <v>#VALUE!</v>
      </c>
      <c r="P180" s="363" t="e">
        <f aca="false">IF(AND(($X$12-4)&lt;=$N180,($X$13)&gt;=($N180-4)),K180," ")</f>
        <v>#VALUE!</v>
      </c>
      <c r="Q180" s="363" t="e">
        <f aca="false">IF(AND(($X$12-4)&lt;=$N180,($X$13)&gt;=($N180-4)),L180," ")</f>
        <v>#VALUE!</v>
      </c>
      <c r="R180" s="363" t="e">
        <f aca="false">IF(AND(($X$12-4)&lt;=$N180,($X$13)&gt;=($N180-4)),M180," ")</f>
        <v>#VALUE!</v>
      </c>
      <c r="S180" s="363" t="e">
        <f aca="false">IF(AND(($X$15-4)&lt;=$N180,($X$16)&gt;=($N180-4)),J180," ")</f>
        <v>#VALUE!</v>
      </c>
      <c r="T180" s="363" t="e">
        <f aca="false">IF(AND(($X$15-4)&lt;=$N180,($X$16)&gt;=($N180-4)),K180," ")</f>
        <v>#VALUE!</v>
      </c>
      <c r="U180" s="363" t="e">
        <f aca="false">IF(AND(($X$15-4)&lt;=$N180,($X$16)&gt;=($N180-4)),L180," ")</f>
        <v>#VALUE!</v>
      </c>
      <c r="V180" s="363" t="e">
        <f aca="false">IF(AND(($X$15-4)&lt;=$N180,($X$16)&gt;=($N180-4)),M180," ")</f>
        <v>#VALUE!</v>
      </c>
      <c r="AI180" s="359" t="n">
        <f aca="false">ROUND(B180/10000,0)</f>
        <v>2014</v>
      </c>
      <c r="AJ180" s="359" t="n">
        <f aca="false">ROUND((B180-(AI180*10000))/100,0)</f>
        <v>11</v>
      </c>
      <c r="AK180" s="359" t="n">
        <f aca="false">B180-AI180*10000-AJ180*100</f>
        <v>28</v>
      </c>
      <c r="AL180" s="362" t="n">
        <f aca="false">DATE(AI180,AJ180,AK180)</f>
        <v>41971</v>
      </c>
    </row>
    <row r="181" customFormat="false" ht="15" hidden="false" customHeight="false" outlineLevel="0" collapsed="false">
      <c r="A181" s="361" t="n">
        <v>25320</v>
      </c>
      <c r="B181" s="361" t="n">
        <v>20141231</v>
      </c>
      <c r="C181" s="361" t="n">
        <v>13442910</v>
      </c>
      <c r="D181" s="361" t="s">
        <v>325</v>
      </c>
      <c r="E181" s="361" t="s">
        <v>4187</v>
      </c>
      <c r="F181" s="361" t="n">
        <v>20384</v>
      </c>
      <c r="G181" s="361" t="n">
        <v>13442910</v>
      </c>
      <c r="H181" s="361"/>
      <c r="I181" s="361" t="n">
        <v>44</v>
      </c>
      <c r="J181" s="361" t="n">
        <v>-0.028269</v>
      </c>
      <c r="K181" s="361" t="n">
        <v>-0.003623</v>
      </c>
      <c r="L181" s="361" t="n">
        <v>-0.00019</v>
      </c>
      <c r="M181" s="361" t="n">
        <v>-0.004189</v>
      </c>
      <c r="N181" s="362" t="n">
        <f aca="false">AL181</f>
        <v>42004</v>
      </c>
      <c r="O181" s="363" t="e">
        <f aca="false">IF(AND(($X$12-4)&lt;=$N181,($X$13)&gt;=($N181-4)),J181," ")</f>
        <v>#VALUE!</v>
      </c>
      <c r="P181" s="363" t="e">
        <f aca="false">IF(AND(($X$12-4)&lt;=$N181,($X$13)&gt;=($N181-4)),K181," ")</f>
        <v>#VALUE!</v>
      </c>
      <c r="Q181" s="363" t="e">
        <f aca="false">IF(AND(($X$12-4)&lt;=$N181,($X$13)&gt;=($N181-4)),L181," ")</f>
        <v>#VALUE!</v>
      </c>
      <c r="R181" s="363" t="e">
        <f aca="false">IF(AND(($X$12-4)&lt;=$N181,($X$13)&gt;=($N181-4)),M181," ")</f>
        <v>#VALUE!</v>
      </c>
      <c r="S181" s="363" t="e">
        <f aca="false">IF(AND(($X$15-4)&lt;=$N181,($X$16)&gt;=($N181-4)),J181," ")</f>
        <v>#VALUE!</v>
      </c>
      <c r="T181" s="363" t="e">
        <f aca="false">IF(AND(($X$15-4)&lt;=$N181,($X$16)&gt;=($N181-4)),K181," ")</f>
        <v>#VALUE!</v>
      </c>
      <c r="U181" s="363" t="e">
        <f aca="false">IF(AND(($X$15-4)&lt;=$N181,($X$16)&gt;=($N181-4)),L181," ")</f>
        <v>#VALUE!</v>
      </c>
      <c r="V181" s="363" t="e">
        <f aca="false">IF(AND(($X$15-4)&lt;=$N181,($X$16)&gt;=($N181-4)),M181," ")</f>
        <v>#VALUE!</v>
      </c>
      <c r="AI181" s="359" t="n">
        <f aca="false">ROUND(B181/10000,0)</f>
        <v>2014</v>
      </c>
      <c r="AJ181" s="359" t="n">
        <f aca="false">ROUND((B181-(AI181*10000))/100,0)</f>
        <v>12</v>
      </c>
      <c r="AK181" s="359" t="n">
        <f aca="false">B181-AI181*10000-AJ181*100</f>
        <v>31</v>
      </c>
      <c r="AL181" s="362" t="n">
        <f aca="false">DATE(AI181,AJ181,AK181)</f>
        <v>42004</v>
      </c>
    </row>
    <row r="182" customFormat="false" ht="15" hidden="false" customHeight="false" outlineLevel="0" collapsed="false">
      <c r="A182" s="361" t="n">
        <v>25320</v>
      </c>
      <c r="B182" s="361" t="n">
        <v>20150130</v>
      </c>
      <c r="C182" s="361" t="n">
        <v>13442910</v>
      </c>
      <c r="D182" s="361" t="s">
        <v>325</v>
      </c>
      <c r="E182" s="361" t="s">
        <v>4187</v>
      </c>
      <c r="F182" s="361" t="n">
        <v>20384</v>
      </c>
      <c r="G182" s="361" t="n">
        <v>13442910</v>
      </c>
      <c r="H182" s="361" t="n">
        <v>0.312</v>
      </c>
      <c r="I182" s="361" t="n">
        <v>45.74</v>
      </c>
      <c r="J182" s="361" t="n">
        <v>0.046636</v>
      </c>
      <c r="K182" s="361" t="n">
        <v>-0.0272</v>
      </c>
      <c r="L182" s="361" t="n">
        <v>-0.019073</v>
      </c>
      <c r="M182" s="361" t="n">
        <v>-0.031041</v>
      </c>
      <c r="N182" s="362" t="n">
        <f aca="false">AL182</f>
        <v>42034</v>
      </c>
      <c r="O182" s="363" t="e">
        <f aca="false">IF(AND(($X$12-4)&lt;=$N182,($X$13)&gt;=($N182-4)),J182," ")</f>
        <v>#VALUE!</v>
      </c>
      <c r="P182" s="363" t="e">
        <f aca="false">IF(AND(($X$12-4)&lt;=$N182,($X$13)&gt;=($N182-4)),K182," ")</f>
        <v>#VALUE!</v>
      </c>
      <c r="Q182" s="363" t="e">
        <f aca="false">IF(AND(($X$12-4)&lt;=$N182,($X$13)&gt;=($N182-4)),L182," ")</f>
        <v>#VALUE!</v>
      </c>
      <c r="R182" s="363" t="e">
        <f aca="false">IF(AND(($X$12-4)&lt;=$N182,($X$13)&gt;=($N182-4)),M182," ")</f>
        <v>#VALUE!</v>
      </c>
      <c r="S182" s="363" t="e">
        <f aca="false">IF(AND(($X$15-4)&lt;=$N182,($X$16)&gt;=($N182-4)),J182," ")</f>
        <v>#VALUE!</v>
      </c>
      <c r="T182" s="363" t="e">
        <f aca="false">IF(AND(($X$15-4)&lt;=$N182,($X$16)&gt;=($N182-4)),K182," ")</f>
        <v>#VALUE!</v>
      </c>
      <c r="U182" s="363" t="e">
        <f aca="false">IF(AND(($X$15-4)&lt;=$N182,($X$16)&gt;=($N182-4)),L182," ")</f>
        <v>#VALUE!</v>
      </c>
      <c r="V182" s="363" t="e">
        <f aca="false">IF(AND(($X$15-4)&lt;=$N182,($X$16)&gt;=($N182-4)),M182," ")</f>
        <v>#VALUE!</v>
      </c>
      <c r="AI182" s="359" t="n">
        <f aca="false">ROUND(B182/10000,0)</f>
        <v>2015</v>
      </c>
      <c r="AJ182" s="359" t="n">
        <f aca="false">ROUND((B182-(AI182*10000))/100,0)</f>
        <v>1</v>
      </c>
      <c r="AK182" s="359" t="n">
        <f aca="false">B182-AI182*10000-AJ182*100</f>
        <v>30</v>
      </c>
      <c r="AL182" s="362" t="n">
        <f aca="false">DATE(AI182,AJ182,AK182)</f>
        <v>42034</v>
      </c>
    </row>
    <row r="183" customFormat="false" ht="15" hidden="false" customHeight="false" outlineLevel="0" collapsed="false">
      <c r="A183" s="361" t="n">
        <v>25320</v>
      </c>
      <c r="B183" s="361" t="n">
        <v>20150227</v>
      </c>
      <c r="C183" s="361" t="n">
        <v>13442910</v>
      </c>
      <c r="D183" s="361" t="s">
        <v>325</v>
      </c>
      <c r="E183" s="361" t="s">
        <v>4187</v>
      </c>
      <c r="F183" s="361" t="n">
        <v>20384</v>
      </c>
      <c r="G183" s="361" t="n">
        <v>13442910</v>
      </c>
      <c r="H183" s="361"/>
      <c r="I183" s="361" t="n">
        <v>46.59</v>
      </c>
      <c r="J183" s="361" t="n">
        <v>0.018583</v>
      </c>
      <c r="K183" s="361" t="n">
        <v>0.056017</v>
      </c>
      <c r="L183" s="361" t="n">
        <v>0.054123</v>
      </c>
      <c r="M183" s="361" t="n">
        <v>0.054893</v>
      </c>
      <c r="N183" s="362" t="n">
        <f aca="false">AL183</f>
        <v>42062</v>
      </c>
      <c r="O183" s="363" t="e">
        <f aca="false">IF(AND(($X$12-4)&lt;=$N183,($X$13)&gt;=($N183-4)),J183," ")</f>
        <v>#VALUE!</v>
      </c>
      <c r="P183" s="363" t="e">
        <f aca="false">IF(AND(($X$12-4)&lt;=$N183,($X$13)&gt;=($N183-4)),K183," ")</f>
        <v>#VALUE!</v>
      </c>
      <c r="Q183" s="363" t="e">
        <f aca="false">IF(AND(($X$12-4)&lt;=$N183,($X$13)&gt;=($N183-4)),L183," ")</f>
        <v>#VALUE!</v>
      </c>
      <c r="R183" s="363" t="e">
        <f aca="false">IF(AND(($X$12-4)&lt;=$N183,($X$13)&gt;=($N183-4)),M183," ")</f>
        <v>#VALUE!</v>
      </c>
      <c r="S183" s="363" t="e">
        <f aca="false">IF(AND(($X$15-4)&lt;=$N183,($X$16)&gt;=($N183-4)),J183," ")</f>
        <v>#VALUE!</v>
      </c>
      <c r="T183" s="363" t="e">
        <f aca="false">IF(AND(($X$15-4)&lt;=$N183,($X$16)&gt;=($N183-4)),K183," ")</f>
        <v>#VALUE!</v>
      </c>
      <c r="U183" s="363" t="e">
        <f aca="false">IF(AND(($X$15-4)&lt;=$N183,($X$16)&gt;=($N183-4)),L183," ")</f>
        <v>#VALUE!</v>
      </c>
      <c r="V183" s="363" t="e">
        <f aca="false">IF(AND(($X$15-4)&lt;=$N183,($X$16)&gt;=($N183-4)),M183," ")</f>
        <v>#VALUE!</v>
      </c>
      <c r="AI183" s="359" t="n">
        <f aca="false">ROUND(B183/10000,0)</f>
        <v>2015</v>
      </c>
      <c r="AJ183" s="359" t="n">
        <f aca="false">ROUND((B183-(AI183*10000))/100,0)</f>
        <v>2</v>
      </c>
      <c r="AK183" s="359" t="n">
        <f aca="false">B183-AI183*10000-AJ183*100</f>
        <v>27</v>
      </c>
      <c r="AL183" s="362" t="n">
        <f aca="false">DATE(AI183,AJ183,AK183)</f>
        <v>42062</v>
      </c>
    </row>
    <row r="184" customFormat="false" ht="15" hidden="false" customHeight="false" outlineLevel="0" collapsed="false">
      <c r="A184" s="361" t="n">
        <v>25320</v>
      </c>
      <c r="B184" s="361" t="n">
        <v>20150331</v>
      </c>
      <c r="C184" s="361" t="n">
        <v>13442910</v>
      </c>
      <c r="D184" s="361" t="s">
        <v>325</v>
      </c>
      <c r="E184" s="361" t="s">
        <v>4187</v>
      </c>
      <c r="F184" s="361" t="n">
        <v>20384</v>
      </c>
      <c r="G184" s="361" t="n">
        <v>13442910</v>
      </c>
      <c r="H184" s="361"/>
      <c r="I184" s="361" t="n">
        <v>46.55</v>
      </c>
      <c r="J184" s="361" t="n">
        <v>-0.000859</v>
      </c>
      <c r="K184" s="361" t="n">
        <v>-0.010454</v>
      </c>
      <c r="L184" s="361" t="n">
        <v>-0.005112</v>
      </c>
      <c r="M184" s="361" t="n">
        <v>-0.017396</v>
      </c>
      <c r="N184" s="362" t="n">
        <f aca="false">AL184</f>
        <v>42094</v>
      </c>
      <c r="O184" s="363" t="e">
        <f aca="false">IF(AND(($X$12-4)&lt;=$N184,($X$13)&gt;=($N184-4)),J184," ")</f>
        <v>#VALUE!</v>
      </c>
      <c r="P184" s="363" t="e">
        <f aca="false">IF(AND(($X$12-4)&lt;=$N184,($X$13)&gt;=($N184-4)),K184," ")</f>
        <v>#VALUE!</v>
      </c>
      <c r="Q184" s="363" t="e">
        <f aca="false">IF(AND(($X$12-4)&lt;=$N184,($X$13)&gt;=($N184-4)),L184," ")</f>
        <v>#VALUE!</v>
      </c>
      <c r="R184" s="363" t="e">
        <f aca="false">IF(AND(($X$12-4)&lt;=$N184,($X$13)&gt;=($N184-4)),M184," ")</f>
        <v>#VALUE!</v>
      </c>
      <c r="S184" s="363" t="e">
        <f aca="false">IF(AND(($X$15-4)&lt;=$N184,($X$16)&gt;=($N184-4)),J184," ")</f>
        <v>#VALUE!</v>
      </c>
      <c r="T184" s="363" t="e">
        <f aca="false">IF(AND(($X$15-4)&lt;=$N184,($X$16)&gt;=($N184-4)),K184," ")</f>
        <v>#VALUE!</v>
      </c>
      <c r="U184" s="363" t="e">
        <f aca="false">IF(AND(($X$15-4)&lt;=$N184,($X$16)&gt;=($N184-4)),L184," ")</f>
        <v>#VALUE!</v>
      </c>
      <c r="V184" s="363" t="e">
        <f aca="false">IF(AND(($X$15-4)&lt;=$N184,($X$16)&gt;=($N184-4)),M184," ")</f>
        <v>#VALUE!</v>
      </c>
      <c r="AI184" s="359" t="n">
        <f aca="false">ROUND(B184/10000,0)</f>
        <v>2015</v>
      </c>
      <c r="AJ184" s="359" t="n">
        <f aca="false">ROUND((B184-(AI184*10000))/100,0)</f>
        <v>3</v>
      </c>
      <c r="AK184" s="359" t="n">
        <f aca="false">B184-AI184*10000-AJ184*100</f>
        <v>31</v>
      </c>
      <c r="AL184" s="362" t="n">
        <f aca="false">DATE(AI184,AJ184,AK184)</f>
        <v>42094</v>
      </c>
    </row>
    <row r="185" customFormat="false" ht="15" hidden="false" customHeight="false" outlineLevel="0" collapsed="false">
      <c r="A185" s="361" t="n">
        <v>25320</v>
      </c>
      <c r="B185" s="361" t="n">
        <v>20150430</v>
      </c>
      <c r="C185" s="361" t="n">
        <v>13442910</v>
      </c>
      <c r="D185" s="361" t="s">
        <v>325</v>
      </c>
      <c r="E185" s="361" t="s">
        <v>4187</v>
      </c>
      <c r="F185" s="361" t="n">
        <v>20384</v>
      </c>
      <c r="G185" s="361" t="n">
        <v>13442910</v>
      </c>
      <c r="H185" s="361" t="n">
        <v>0.312</v>
      </c>
      <c r="I185" s="361" t="n">
        <v>44.71</v>
      </c>
      <c r="J185" s="361" t="n">
        <v>-0.032825</v>
      </c>
      <c r="K185" s="361" t="n">
        <v>0.008716</v>
      </c>
      <c r="L185" s="361" t="n">
        <v>0.015127</v>
      </c>
      <c r="M185" s="361" t="n">
        <v>0.008521</v>
      </c>
      <c r="N185" s="362" t="n">
        <f aca="false">AL185</f>
        <v>42124</v>
      </c>
      <c r="O185" s="363" t="e">
        <f aca="false">IF(AND(($X$12-4)&lt;=$N185,($X$13)&gt;=($N185-4)),J185," ")</f>
        <v>#VALUE!</v>
      </c>
      <c r="P185" s="363" t="e">
        <f aca="false">IF(AND(($X$12-4)&lt;=$N185,($X$13)&gt;=($N185-4)),K185," ")</f>
        <v>#VALUE!</v>
      </c>
      <c r="Q185" s="363" t="e">
        <f aca="false">IF(AND(($X$12-4)&lt;=$N185,($X$13)&gt;=($N185-4)),L185," ")</f>
        <v>#VALUE!</v>
      </c>
      <c r="R185" s="363" t="e">
        <f aca="false">IF(AND(($X$12-4)&lt;=$N185,($X$13)&gt;=($N185-4)),M185," ")</f>
        <v>#VALUE!</v>
      </c>
      <c r="S185" s="363" t="e">
        <f aca="false">IF(AND(($X$15-4)&lt;=$N185,($X$16)&gt;=($N185-4)),J185," ")</f>
        <v>#VALUE!</v>
      </c>
      <c r="T185" s="363" t="e">
        <f aca="false">IF(AND(($X$15-4)&lt;=$N185,($X$16)&gt;=($N185-4)),K185," ")</f>
        <v>#VALUE!</v>
      </c>
      <c r="U185" s="363" t="e">
        <f aca="false">IF(AND(($X$15-4)&lt;=$N185,($X$16)&gt;=($N185-4)),L185," ")</f>
        <v>#VALUE!</v>
      </c>
      <c r="V185" s="363" t="e">
        <f aca="false">IF(AND(($X$15-4)&lt;=$N185,($X$16)&gt;=($N185-4)),M185," ")</f>
        <v>#VALUE!</v>
      </c>
      <c r="AI185" s="359" t="n">
        <f aca="false">ROUND(B185/10000,0)</f>
        <v>2015</v>
      </c>
      <c r="AJ185" s="359" t="n">
        <f aca="false">ROUND((B185-(AI185*10000))/100,0)</f>
        <v>4</v>
      </c>
      <c r="AK185" s="359" t="n">
        <f aca="false">B185-AI185*10000-AJ185*100</f>
        <v>30</v>
      </c>
      <c r="AL185" s="362" t="n">
        <f aca="false">DATE(AI185,AJ185,AK185)</f>
        <v>42124</v>
      </c>
    </row>
    <row r="186" customFormat="false" ht="15" hidden="false" customHeight="false" outlineLevel="0" collapsed="false">
      <c r="A186" s="361" t="n">
        <v>25320</v>
      </c>
      <c r="B186" s="361" t="n">
        <v>20150529</v>
      </c>
      <c r="C186" s="361" t="n">
        <v>13442910</v>
      </c>
      <c r="D186" s="361" t="s">
        <v>325</v>
      </c>
      <c r="E186" s="361" t="s">
        <v>4187</v>
      </c>
      <c r="F186" s="361" t="n">
        <v>20384</v>
      </c>
      <c r="G186" s="361" t="n">
        <v>13442910</v>
      </c>
      <c r="H186" s="361"/>
      <c r="I186" s="361" t="n">
        <v>48.34</v>
      </c>
      <c r="J186" s="361" t="n">
        <v>0.08119</v>
      </c>
      <c r="K186" s="361" t="n">
        <v>0.010344</v>
      </c>
      <c r="L186" s="361" t="n">
        <v>0.003962</v>
      </c>
      <c r="M186" s="361" t="n">
        <v>0.010491</v>
      </c>
      <c r="N186" s="362" t="n">
        <f aca="false">AL186</f>
        <v>42153</v>
      </c>
      <c r="O186" s="363" t="e">
        <f aca="false">IF(AND(($X$12-4)&lt;=$N186,($X$13)&gt;=($N186-4)),J186," ")</f>
        <v>#VALUE!</v>
      </c>
      <c r="P186" s="363" t="e">
        <f aca="false">IF(AND(($X$12-4)&lt;=$N186,($X$13)&gt;=($N186-4)),K186," ")</f>
        <v>#VALUE!</v>
      </c>
      <c r="Q186" s="363" t="e">
        <f aca="false">IF(AND(($X$12-4)&lt;=$N186,($X$13)&gt;=($N186-4)),L186," ")</f>
        <v>#VALUE!</v>
      </c>
      <c r="R186" s="363" t="e">
        <f aca="false">IF(AND(($X$12-4)&lt;=$N186,($X$13)&gt;=($N186-4)),M186," ")</f>
        <v>#VALUE!</v>
      </c>
      <c r="S186" s="363" t="e">
        <f aca="false">IF(AND(($X$15-4)&lt;=$N186,($X$16)&gt;=($N186-4)),J186," ")</f>
        <v>#VALUE!</v>
      </c>
      <c r="T186" s="363" t="e">
        <f aca="false">IF(AND(($X$15-4)&lt;=$N186,($X$16)&gt;=($N186-4)),K186," ")</f>
        <v>#VALUE!</v>
      </c>
      <c r="U186" s="363" t="e">
        <f aca="false">IF(AND(($X$15-4)&lt;=$N186,($X$16)&gt;=($N186-4)),L186," ")</f>
        <v>#VALUE!</v>
      </c>
      <c r="V186" s="363" t="e">
        <f aca="false">IF(AND(($X$15-4)&lt;=$N186,($X$16)&gt;=($N186-4)),M186," ")</f>
        <v>#VALUE!</v>
      </c>
      <c r="AI186" s="359" t="n">
        <f aca="false">ROUND(B186/10000,0)</f>
        <v>2015</v>
      </c>
      <c r="AJ186" s="359" t="n">
        <f aca="false">ROUND((B186-(AI186*10000))/100,0)</f>
        <v>5</v>
      </c>
      <c r="AK186" s="359" t="n">
        <f aca="false">B186-AI186*10000-AJ186*100</f>
        <v>29</v>
      </c>
      <c r="AL186" s="362" t="n">
        <f aca="false">DATE(AI186,AJ186,AK186)</f>
        <v>42153</v>
      </c>
    </row>
    <row r="187" customFormat="false" ht="15" hidden="false" customHeight="false" outlineLevel="0" collapsed="false">
      <c r="A187" s="361" t="n">
        <v>25320</v>
      </c>
      <c r="B187" s="361" t="n">
        <v>20150630</v>
      </c>
      <c r="C187" s="361" t="n">
        <v>13442910</v>
      </c>
      <c r="D187" s="361" t="s">
        <v>325</v>
      </c>
      <c r="E187" s="361" t="s">
        <v>4187</v>
      </c>
      <c r="F187" s="361" t="n">
        <v>20384</v>
      </c>
      <c r="G187" s="361" t="n">
        <v>13442910</v>
      </c>
      <c r="H187" s="361"/>
      <c r="I187" s="361" t="n">
        <v>47.65</v>
      </c>
      <c r="J187" s="361" t="n">
        <v>-0.014274</v>
      </c>
      <c r="K187" s="361" t="n">
        <v>-0.019262</v>
      </c>
      <c r="L187" s="361" t="n">
        <v>-0.013473</v>
      </c>
      <c r="M187" s="361" t="n">
        <v>-0.021012</v>
      </c>
      <c r="N187" s="362" t="n">
        <f aca="false">AL187</f>
        <v>42185</v>
      </c>
      <c r="O187" s="363" t="e">
        <f aca="false">IF(AND(($X$12-4)&lt;=$N187,($X$13)&gt;=($N187-4)),J187," ")</f>
        <v>#VALUE!</v>
      </c>
      <c r="P187" s="363" t="e">
        <f aca="false">IF(AND(($X$12-4)&lt;=$N187,($X$13)&gt;=($N187-4)),K187," ")</f>
        <v>#VALUE!</v>
      </c>
      <c r="Q187" s="363" t="e">
        <f aca="false">IF(AND(($X$12-4)&lt;=$N187,($X$13)&gt;=($N187-4)),L187," ")</f>
        <v>#VALUE!</v>
      </c>
      <c r="R187" s="363" t="e">
        <f aca="false">IF(AND(($X$12-4)&lt;=$N187,($X$13)&gt;=($N187-4)),M187," ")</f>
        <v>#VALUE!</v>
      </c>
      <c r="S187" s="363" t="e">
        <f aca="false">IF(AND(($X$15-4)&lt;=$N187,($X$16)&gt;=($N187-4)),J187," ")</f>
        <v>#VALUE!</v>
      </c>
      <c r="T187" s="363" t="e">
        <f aca="false">IF(AND(($X$15-4)&lt;=$N187,($X$16)&gt;=($N187-4)),K187," ")</f>
        <v>#VALUE!</v>
      </c>
      <c r="U187" s="363" t="e">
        <f aca="false">IF(AND(($X$15-4)&lt;=$N187,($X$16)&gt;=($N187-4)),L187," ")</f>
        <v>#VALUE!</v>
      </c>
      <c r="V187" s="363" t="e">
        <f aca="false">IF(AND(($X$15-4)&lt;=$N187,($X$16)&gt;=($N187-4)),M187," ")</f>
        <v>#VALUE!</v>
      </c>
      <c r="AI187" s="359" t="n">
        <f aca="false">ROUND(B187/10000,0)</f>
        <v>2015</v>
      </c>
      <c r="AJ187" s="359" t="n">
        <f aca="false">ROUND((B187-(AI187*10000))/100,0)</f>
        <v>6</v>
      </c>
      <c r="AK187" s="359" t="n">
        <f aca="false">B187-AI187*10000-AJ187*100</f>
        <v>30</v>
      </c>
      <c r="AL187" s="362" t="n">
        <f aca="false">DATE(AI187,AJ187,AK187)</f>
        <v>42185</v>
      </c>
    </row>
    <row r="188" customFormat="false" ht="15" hidden="false" customHeight="false" outlineLevel="0" collapsed="false">
      <c r="A188" s="361" t="n">
        <v>25320</v>
      </c>
      <c r="B188" s="361" t="n">
        <v>20150731</v>
      </c>
      <c r="C188" s="361" t="n">
        <v>13442910</v>
      </c>
      <c r="D188" s="361" t="s">
        <v>325</v>
      </c>
      <c r="E188" s="361" t="s">
        <v>4187</v>
      </c>
      <c r="F188" s="361" t="n">
        <v>20384</v>
      </c>
      <c r="G188" s="361" t="n">
        <v>13442910</v>
      </c>
      <c r="H188" s="361" t="n">
        <v>0.312</v>
      </c>
      <c r="I188" s="361" t="n">
        <v>49.31</v>
      </c>
      <c r="J188" s="361" t="n">
        <v>0.041385</v>
      </c>
      <c r="K188" s="361" t="n">
        <v>0.012113</v>
      </c>
      <c r="L188" s="361" t="n">
        <v>-0.027144</v>
      </c>
      <c r="M188" s="361" t="n">
        <v>0.019742</v>
      </c>
      <c r="N188" s="362" t="n">
        <f aca="false">AL188</f>
        <v>42216</v>
      </c>
      <c r="O188" s="363" t="e">
        <f aca="false">IF(AND(($X$12-4)&lt;=$N188,($X$13)&gt;=($N188-4)),J188," ")</f>
        <v>#VALUE!</v>
      </c>
      <c r="P188" s="363" t="e">
        <f aca="false">IF(AND(($X$12-4)&lt;=$N188,($X$13)&gt;=($N188-4)),K188," ")</f>
        <v>#VALUE!</v>
      </c>
      <c r="Q188" s="363" t="e">
        <f aca="false">IF(AND(($X$12-4)&lt;=$N188,($X$13)&gt;=($N188-4)),L188," ")</f>
        <v>#VALUE!</v>
      </c>
      <c r="R188" s="363" t="e">
        <f aca="false">IF(AND(($X$12-4)&lt;=$N188,($X$13)&gt;=($N188-4)),M188," ")</f>
        <v>#VALUE!</v>
      </c>
      <c r="S188" s="363" t="e">
        <f aca="false">IF(AND(($X$15-4)&lt;=$N188,($X$16)&gt;=($N188-4)),J188," ")</f>
        <v>#VALUE!</v>
      </c>
      <c r="T188" s="363" t="e">
        <f aca="false">IF(AND(($X$15-4)&lt;=$N188,($X$16)&gt;=($N188-4)),K188," ")</f>
        <v>#VALUE!</v>
      </c>
      <c r="U188" s="363" t="e">
        <f aca="false">IF(AND(($X$15-4)&lt;=$N188,($X$16)&gt;=($N188-4)),L188," ")</f>
        <v>#VALUE!</v>
      </c>
      <c r="V188" s="363" t="e">
        <f aca="false">IF(AND(($X$15-4)&lt;=$N188,($X$16)&gt;=($N188-4)),M188," ")</f>
        <v>#VALUE!</v>
      </c>
      <c r="AI188" s="359" t="n">
        <f aca="false">ROUND(B188/10000,0)</f>
        <v>2015</v>
      </c>
      <c r="AJ188" s="359" t="n">
        <f aca="false">ROUND((B188-(AI188*10000))/100,0)</f>
        <v>7</v>
      </c>
      <c r="AK188" s="359" t="n">
        <f aca="false">B188-AI188*10000-AJ188*100</f>
        <v>31</v>
      </c>
      <c r="AL188" s="362" t="n">
        <f aca="false">DATE(AI188,AJ188,AK188)</f>
        <v>42216</v>
      </c>
    </row>
    <row r="189" customFormat="false" ht="15" hidden="false" customHeight="false" outlineLevel="0" collapsed="false">
      <c r="A189" s="361" t="n">
        <v>25320</v>
      </c>
      <c r="B189" s="361" t="n">
        <v>20150831</v>
      </c>
      <c r="C189" s="361" t="n">
        <v>13442910</v>
      </c>
      <c r="D189" s="361" t="s">
        <v>325</v>
      </c>
      <c r="E189" s="361" t="s">
        <v>4187</v>
      </c>
      <c r="F189" s="361" t="n">
        <v>20384</v>
      </c>
      <c r="G189" s="361" t="n">
        <v>13442910</v>
      </c>
      <c r="H189" s="361"/>
      <c r="I189" s="361" t="n">
        <v>47.99</v>
      </c>
      <c r="J189" s="361" t="n">
        <v>-0.026769</v>
      </c>
      <c r="K189" s="361" t="n">
        <v>-0.060046</v>
      </c>
      <c r="L189" s="361" t="n">
        <v>-0.047295</v>
      </c>
      <c r="M189" s="361" t="n">
        <v>-0.062581</v>
      </c>
      <c r="N189" s="362" t="n">
        <f aca="false">AL189</f>
        <v>42247</v>
      </c>
      <c r="O189" s="363" t="e">
        <f aca="false">IF(AND(($X$12-4)&lt;=$N189,($X$13)&gt;=($N189-4)),J189," ")</f>
        <v>#VALUE!</v>
      </c>
      <c r="P189" s="363" t="e">
        <f aca="false">IF(AND(($X$12-4)&lt;=$N189,($X$13)&gt;=($N189-4)),K189," ")</f>
        <v>#VALUE!</v>
      </c>
      <c r="Q189" s="363" t="e">
        <f aca="false">IF(AND(($X$12-4)&lt;=$N189,($X$13)&gt;=($N189-4)),L189," ")</f>
        <v>#VALUE!</v>
      </c>
      <c r="R189" s="363" t="e">
        <f aca="false">IF(AND(($X$12-4)&lt;=$N189,($X$13)&gt;=($N189-4)),M189," ")</f>
        <v>#VALUE!</v>
      </c>
      <c r="S189" s="363" t="e">
        <f aca="false">IF(AND(($X$15-4)&lt;=$N189,($X$16)&gt;=($N189-4)),J189," ")</f>
        <v>#VALUE!</v>
      </c>
      <c r="T189" s="363" t="e">
        <f aca="false">IF(AND(($X$15-4)&lt;=$N189,($X$16)&gt;=($N189-4)),K189," ")</f>
        <v>#VALUE!</v>
      </c>
      <c r="U189" s="363" t="e">
        <f aca="false">IF(AND(($X$15-4)&lt;=$N189,($X$16)&gt;=($N189-4)),L189," ")</f>
        <v>#VALUE!</v>
      </c>
      <c r="V189" s="363" t="e">
        <f aca="false">IF(AND(($X$15-4)&lt;=$N189,($X$16)&gt;=($N189-4)),M189," ")</f>
        <v>#VALUE!</v>
      </c>
      <c r="AI189" s="359" t="n">
        <f aca="false">ROUND(B189/10000,0)</f>
        <v>2015</v>
      </c>
      <c r="AJ189" s="359" t="n">
        <f aca="false">ROUND((B189-(AI189*10000))/100,0)</f>
        <v>8</v>
      </c>
      <c r="AK189" s="359" t="n">
        <f aca="false">B189-AI189*10000-AJ189*100</f>
        <v>31</v>
      </c>
      <c r="AL189" s="362" t="n">
        <f aca="false">DATE(AI189,AJ189,AK189)</f>
        <v>42247</v>
      </c>
    </row>
    <row r="190" customFormat="false" ht="15" hidden="false" customHeight="false" outlineLevel="0" collapsed="false">
      <c r="A190" s="361" t="n">
        <v>25320</v>
      </c>
      <c r="B190" s="361" t="n">
        <v>20150930</v>
      </c>
      <c r="C190" s="361" t="n">
        <v>13442910</v>
      </c>
      <c r="D190" s="361" t="s">
        <v>325</v>
      </c>
      <c r="E190" s="361" t="s">
        <v>4187</v>
      </c>
      <c r="F190" s="361" t="n">
        <v>20384</v>
      </c>
      <c r="G190" s="361" t="n">
        <v>13442910</v>
      </c>
      <c r="H190" s="361"/>
      <c r="I190" s="361" t="n">
        <v>50.68</v>
      </c>
      <c r="J190" s="361" t="n">
        <v>0.056053</v>
      </c>
      <c r="K190" s="361" t="n">
        <v>-0.033769</v>
      </c>
      <c r="L190" s="361" t="n">
        <v>-0.049922</v>
      </c>
      <c r="M190" s="361" t="n">
        <v>-0.026443</v>
      </c>
      <c r="N190" s="362" t="n">
        <f aca="false">AL190</f>
        <v>42277</v>
      </c>
      <c r="O190" s="363" t="e">
        <f aca="false">IF(AND(($X$12-4)&lt;=$N190,($X$13)&gt;=($N190-4)),J190," ")</f>
        <v>#VALUE!</v>
      </c>
      <c r="P190" s="363" t="e">
        <f aca="false">IF(AND(($X$12-4)&lt;=$N190,($X$13)&gt;=($N190-4)),K190," ")</f>
        <v>#VALUE!</v>
      </c>
      <c r="Q190" s="363" t="e">
        <f aca="false">IF(AND(($X$12-4)&lt;=$N190,($X$13)&gt;=($N190-4)),L190," ")</f>
        <v>#VALUE!</v>
      </c>
      <c r="R190" s="363" t="e">
        <f aca="false">IF(AND(($X$12-4)&lt;=$N190,($X$13)&gt;=($N190-4)),M190," ")</f>
        <v>#VALUE!</v>
      </c>
      <c r="S190" s="363" t="e">
        <f aca="false">IF(AND(($X$15-4)&lt;=$N190,($X$16)&gt;=($N190-4)),J190," ")</f>
        <v>#VALUE!</v>
      </c>
      <c r="T190" s="363" t="e">
        <f aca="false">IF(AND(($X$15-4)&lt;=$N190,($X$16)&gt;=($N190-4)),K190," ")</f>
        <v>#VALUE!</v>
      </c>
      <c r="U190" s="363" t="e">
        <f aca="false">IF(AND(($X$15-4)&lt;=$N190,($X$16)&gt;=($N190-4)),L190," ")</f>
        <v>#VALUE!</v>
      </c>
      <c r="V190" s="363" t="e">
        <f aca="false">IF(AND(($X$15-4)&lt;=$N190,($X$16)&gt;=($N190-4)),M190," ")</f>
        <v>#VALUE!</v>
      </c>
      <c r="AI190" s="359" t="n">
        <f aca="false">ROUND(B190/10000,0)</f>
        <v>2015</v>
      </c>
      <c r="AJ190" s="359" t="n">
        <f aca="false">ROUND((B190-(AI190*10000))/100,0)</f>
        <v>9</v>
      </c>
      <c r="AK190" s="359" t="n">
        <f aca="false">B190-AI190*10000-AJ190*100</f>
        <v>30</v>
      </c>
      <c r="AL190" s="362" t="n">
        <f aca="false">DATE(AI190,AJ190,AK190)</f>
        <v>42277</v>
      </c>
    </row>
    <row r="191" customFormat="false" ht="15" hidden="false" customHeight="false" outlineLevel="0" collapsed="false">
      <c r="A191" s="361" t="n">
        <v>25320</v>
      </c>
      <c r="B191" s="361" t="n">
        <v>20151030</v>
      </c>
      <c r="C191" s="361" t="n">
        <v>13442910</v>
      </c>
      <c r="D191" s="361" t="s">
        <v>325</v>
      </c>
      <c r="E191" s="361" t="s">
        <v>4187</v>
      </c>
      <c r="F191" s="361" t="n">
        <v>20384</v>
      </c>
      <c r="G191" s="361" t="n">
        <v>13442910</v>
      </c>
      <c r="H191" s="361" t="n">
        <v>0.312</v>
      </c>
      <c r="I191" s="361" t="n">
        <v>50.79</v>
      </c>
      <c r="J191" s="361" t="n">
        <v>0.008327</v>
      </c>
      <c r="K191" s="361" t="n">
        <v>0.074021</v>
      </c>
      <c r="L191" s="361" t="n">
        <v>0.052873</v>
      </c>
      <c r="M191" s="361" t="n">
        <v>0.082983</v>
      </c>
      <c r="N191" s="362" t="n">
        <f aca="false">AL191</f>
        <v>42307</v>
      </c>
      <c r="O191" s="363" t="e">
        <f aca="false">IF(AND(($X$12-4)&lt;=$N191,($X$13)&gt;=($N191-4)),J191," ")</f>
        <v>#VALUE!</v>
      </c>
      <c r="P191" s="363" t="e">
        <f aca="false">IF(AND(($X$12-4)&lt;=$N191,($X$13)&gt;=($N191-4)),K191," ")</f>
        <v>#VALUE!</v>
      </c>
      <c r="Q191" s="363" t="e">
        <f aca="false">IF(AND(($X$12-4)&lt;=$N191,($X$13)&gt;=($N191-4)),L191," ")</f>
        <v>#VALUE!</v>
      </c>
      <c r="R191" s="363" t="e">
        <f aca="false">IF(AND(($X$12-4)&lt;=$N191,($X$13)&gt;=($N191-4)),M191," ")</f>
        <v>#VALUE!</v>
      </c>
      <c r="S191" s="363" t="e">
        <f aca="false">IF(AND(($X$15-4)&lt;=$N191,($X$16)&gt;=($N191-4)),J191," ")</f>
        <v>#VALUE!</v>
      </c>
      <c r="T191" s="363" t="e">
        <f aca="false">IF(AND(($X$15-4)&lt;=$N191,($X$16)&gt;=($N191-4)),K191," ")</f>
        <v>#VALUE!</v>
      </c>
      <c r="U191" s="363" t="e">
        <f aca="false">IF(AND(($X$15-4)&lt;=$N191,($X$16)&gt;=($N191-4)),L191," ")</f>
        <v>#VALUE!</v>
      </c>
      <c r="V191" s="363" t="e">
        <f aca="false">IF(AND(($X$15-4)&lt;=$N191,($X$16)&gt;=($N191-4)),M191," ")</f>
        <v>#VALUE!</v>
      </c>
      <c r="AI191" s="359" t="n">
        <f aca="false">ROUND(B191/10000,0)</f>
        <v>2015</v>
      </c>
      <c r="AJ191" s="359" t="n">
        <f aca="false">ROUND((B191-(AI191*10000))/100,0)</f>
        <v>10</v>
      </c>
      <c r="AK191" s="359" t="n">
        <f aca="false">B191-AI191*10000-AJ191*100</f>
        <v>30</v>
      </c>
      <c r="AL191" s="362" t="n">
        <f aca="false">DATE(AI191,AJ191,AK191)</f>
        <v>42307</v>
      </c>
    </row>
    <row r="192" customFormat="false" ht="15" hidden="false" customHeight="false" outlineLevel="0" collapsed="false">
      <c r="A192" s="361" t="n">
        <v>25320</v>
      </c>
      <c r="B192" s="361" t="n">
        <v>20151130</v>
      </c>
      <c r="C192" s="361" t="n">
        <v>13442910</v>
      </c>
      <c r="D192" s="361" t="s">
        <v>325</v>
      </c>
      <c r="E192" s="361" t="s">
        <v>4187</v>
      </c>
      <c r="F192" s="361" t="n">
        <v>20384</v>
      </c>
      <c r="G192" s="361" t="n">
        <v>13442910</v>
      </c>
      <c r="H192" s="361"/>
      <c r="I192" s="361" t="n">
        <v>52.24</v>
      </c>
      <c r="J192" s="361" t="n">
        <v>0.028549</v>
      </c>
      <c r="K192" s="361" t="n">
        <v>0.002448</v>
      </c>
      <c r="L192" s="361" t="n">
        <v>0.007333</v>
      </c>
      <c r="M192" s="361" t="n">
        <v>0.000505</v>
      </c>
      <c r="N192" s="362" t="n">
        <f aca="false">AL192</f>
        <v>42338</v>
      </c>
      <c r="O192" s="363" t="e">
        <f aca="false">IF(AND(($X$12-4)&lt;=$N192,($X$13)&gt;=($N192-4)),J192," ")</f>
        <v>#VALUE!</v>
      </c>
      <c r="P192" s="363" t="e">
        <f aca="false">IF(AND(($X$12-4)&lt;=$N192,($X$13)&gt;=($N192-4)),K192," ")</f>
        <v>#VALUE!</v>
      </c>
      <c r="Q192" s="363" t="e">
        <f aca="false">IF(AND(($X$12-4)&lt;=$N192,($X$13)&gt;=($N192-4)),L192," ")</f>
        <v>#VALUE!</v>
      </c>
      <c r="R192" s="363" t="e">
        <f aca="false">IF(AND(($X$12-4)&lt;=$N192,($X$13)&gt;=($N192-4)),M192," ")</f>
        <v>#VALUE!</v>
      </c>
      <c r="S192" s="363" t="e">
        <f aca="false">IF(AND(($X$15-4)&lt;=$N192,($X$16)&gt;=($N192-4)),J192," ")</f>
        <v>#VALUE!</v>
      </c>
      <c r="T192" s="363" t="e">
        <f aca="false">IF(AND(($X$15-4)&lt;=$N192,($X$16)&gt;=($N192-4)),K192," ")</f>
        <v>#VALUE!</v>
      </c>
      <c r="U192" s="363" t="e">
        <f aca="false">IF(AND(($X$15-4)&lt;=$N192,($X$16)&gt;=($N192-4)),L192," ")</f>
        <v>#VALUE!</v>
      </c>
      <c r="V192" s="363" t="e">
        <f aca="false">IF(AND(($X$15-4)&lt;=$N192,($X$16)&gt;=($N192-4)),M192," ")</f>
        <v>#VALUE!</v>
      </c>
      <c r="AI192" s="359" t="n">
        <f aca="false">ROUND(B192/10000,0)</f>
        <v>2015</v>
      </c>
      <c r="AJ192" s="359" t="n">
        <f aca="false">ROUND((B192-(AI192*10000))/100,0)</f>
        <v>11</v>
      </c>
      <c r="AK192" s="359" t="n">
        <f aca="false">B192-AI192*10000-AJ192*100</f>
        <v>30</v>
      </c>
      <c r="AL192" s="362" t="n">
        <f aca="false">DATE(AI192,AJ192,AK192)</f>
        <v>42338</v>
      </c>
    </row>
    <row r="193" customFormat="false" ht="15" hidden="false" customHeight="false" outlineLevel="0" collapsed="false">
      <c r="A193" s="361" t="n">
        <v>25320</v>
      </c>
      <c r="B193" s="361" t="n">
        <v>20151231</v>
      </c>
      <c r="C193" s="361" t="n">
        <v>13442910</v>
      </c>
      <c r="D193" s="361" t="s">
        <v>325</v>
      </c>
      <c r="E193" s="361" t="s">
        <v>4187</v>
      </c>
      <c r="F193" s="361" t="n">
        <v>20384</v>
      </c>
      <c r="G193" s="361" t="n">
        <v>13442910</v>
      </c>
      <c r="H193" s="361"/>
      <c r="I193" s="361" t="n">
        <v>52.55</v>
      </c>
      <c r="J193" s="361" t="n">
        <v>0.005934</v>
      </c>
      <c r="K193" s="361" t="n">
        <v>-0.022287</v>
      </c>
      <c r="L193" s="361" t="n">
        <v>-0.035887</v>
      </c>
      <c r="M193" s="361" t="n">
        <v>-0.01753</v>
      </c>
      <c r="N193" s="362" t="n">
        <f aca="false">AL193</f>
        <v>42369</v>
      </c>
      <c r="O193" s="363" t="e">
        <f aca="false">IF(AND(($X$12-4)&lt;=$N193,($X$13)&gt;=($N193-4)),J193," ")</f>
        <v>#VALUE!</v>
      </c>
      <c r="P193" s="363" t="e">
        <f aca="false">IF(AND(($X$12-4)&lt;=$N193,($X$13)&gt;=($N193-4)),K193," ")</f>
        <v>#VALUE!</v>
      </c>
      <c r="Q193" s="363" t="e">
        <f aca="false">IF(AND(($X$12-4)&lt;=$N193,($X$13)&gt;=($N193-4)),L193," ")</f>
        <v>#VALUE!</v>
      </c>
      <c r="R193" s="363" t="e">
        <f aca="false">IF(AND(($X$12-4)&lt;=$N193,($X$13)&gt;=($N193-4)),M193," ")</f>
        <v>#VALUE!</v>
      </c>
      <c r="S193" s="363" t="e">
        <f aca="false">IF(AND(($X$15-4)&lt;=$N193,($X$16)&gt;=($N193-4)),J193," ")</f>
        <v>#VALUE!</v>
      </c>
      <c r="T193" s="363" t="e">
        <f aca="false">IF(AND(($X$15-4)&lt;=$N193,($X$16)&gt;=($N193-4)),K193," ")</f>
        <v>#VALUE!</v>
      </c>
      <c r="U193" s="363" t="e">
        <f aca="false">IF(AND(($X$15-4)&lt;=$N193,($X$16)&gt;=($N193-4)),L193," ")</f>
        <v>#VALUE!</v>
      </c>
      <c r="V193" s="363" t="e">
        <f aca="false">IF(AND(($X$15-4)&lt;=$N193,($X$16)&gt;=($N193-4)),M193," ")</f>
        <v>#VALUE!</v>
      </c>
      <c r="AI193" s="359" t="n">
        <f aca="false">ROUND(B193/10000,0)</f>
        <v>2015</v>
      </c>
      <c r="AJ193" s="359" t="n">
        <f aca="false">ROUND((B193-(AI193*10000))/100,0)</f>
        <v>12</v>
      </c>
      <c r="AK193" s="359" t="n">
        <f aca="false">B193-AI193*10000-AJ193*100</f>
        <v>31</v>
      </c>
      <c r="AL193" s="362" t="n">
        <f aca="false">DATE(AI193,AJ193,AK193)</f>
        <v>42369</v>
      </c>
    </row>
    <row r="194" customFormat="false" ht="15" hidden="false" customHeight="false" outlineLevel="0" collapsed="false">
      <c r="A194" s="361" t="n">
        <v>25320</v>
      </c>
      <c r="B194" s="361" t="n">
        <v>20160129</v>
      </c>
      <c r="C194" s="361" t="n">
        <v>13442910</v>
      </c>
      <c r="D194" s="361" t="s">
        <v>325</v>
      </c>
      <c r="E194" s="361" t="s">
        <v>4187</v>
      </c>
      <c r="F194" s="361" t="n">
        <v>20384</v>
      </c>
      <c r="G194" s="361" t="n">
        <v>13442910</v>
      </c>
      <c r="H194" s="361" t="n">
        <v>0.312</v>
      </c>
      <c r="I194" s="361" t="n">
        <v>56.41</v>
      </c>
      <c r="J194" s="361" t="n">
        <v>0.079391</v>
      </c>
      <c r="K194" s="361" t="n">
        <v>-0.057094</v>
      </c>
      <c r="L194" s="361" t="n">
        <v>-0.074951</v>
      </c>
      <c r="M194" s="361" t="n">
        <v>-0.050735</v>
      </c>
      <c r="N194" s="362" t="n">
        <f aca="false">AL194</f>
        <v>42398</v>
      </c>
      <c r="O194" s="363" t="e">
        <f aca="false">IF(AND(($X$12-4)&lt;=$N194,($X$13)&gt;=($N194-4)),J194," ")</f>
        <v>#VALUE!</v>
      </c>
      <c r="P194" s="363" t="e">
        <f aca="false">IF(AND(($X$12-4)&lt;=$N194,($X$13)&gt;=($N194-4)),K194," ")</f>
        <v>#VALUE!</v>
      </c>
      <c r="Q194" s="363" t="e">
        <f aca="false">IF(AND(($X$12-4)&lt;=$N194,($X$13)&gt;=($N194-4)),L194," ")</f>
        <v>#VALUE!</v>
      </c>
      <c r="R194" s="363" t="e">
        <f aca="false">IF(AND(($X$12-4)&lt;=$N194,($X$13)&gt;=($N194-4)),M194," ")</f>
        <v>#VALUE!</v>
      </c>
      <c r="S194" s="363" t="e">
        <f aca="false">IF(AND(($X$15-4)&lt;=$N194,($X$16)&gt;=($N194-4)),J194," ")</f>
        <v>#VALUE!</v>
      </c>
      <c r="T194" s="363" t="e">
        <f aca="false">IF(AND(($X$15-4)&lt;=$N194,($X$16)&gt;=($N194-4)),K194," ")</f>
        <v>#VALUE!</v>
      </c>
      <c r="U194" s="363" t="e">
        <f aca="false">IF(AND(($X$15-4)&lt;=$N194,($X$16)&gt;=($N194-4)),L194," ")</f>
        <v>#VALUE!</v>
      </c>
      <c r="V194" s="363" t="e">
        <f aca="false">IF(AND(($X$15-4)&lt;=$N194,($X$16)&gt;=($N194-4)),M194," ")</f>
        <v>#VALUE!</v>
      </c>
      <c r="AI194" s="359" t="n">
        <f aca="false">ROUND(B194/10000,0)</f>
        <v>2016</v>
      </c>
      <c r="AJ194" s="359" t="n">
        <f aca="false">ROUND((B194-(AI194*10000))/100,0)</f>
        <v>1</v>
      </c>
      <c r="AK194" s="359" t="n">
        <f aca="false">B194-AI194*10000-AJ194*100</f>
        <v>29</v>
      </c>
      <c r="AL194" s="362" t="n">
        <f aca="false">DATE(AI194,AJ194,AK194)</f>
        <v>42398</v>
      </c>
    </row>
    <row r="195" customFormat="false" ht="15" hidden="false" customHeight="false" outlineLevel="0" collapsed="false">
      <c r="A195" s="361" t="n">
        <v>25320</v>
      </c>
      <c r="B195" s="361" t="n">
        <v>20160229</v>
      </c>
      <c r="C195" s="361" t="n">
        <v>13442910</v>
      </c>
      <c r="D195" s="361" t="s">
        <v>325</v>
      </c>
      <c r="E195" s="361" t="s">
        <v>4187</v>
      </c>
      <c r="F195" s="361" t="n">
        <v>20384</v>
      </c>
      <c r="G195" s="361" t="n">
        <v>13442910</v>
      </c>
      <c r="H195" s="361"/>
      <c r="I195" s="361" t="n">
        <v>61.75</v>
      </c>
      <c r="J195" s="361" t="n">
        <v>0.094664</v>
      </c>
      <c r="K195" s="361" t="n">
        <v>0.000685</v>
      </c>
      <c r="L195" s="361" t="n">
        <v>0.005557</v>
      </c>
      <c r="M195" s="361" t="n">
        <v>-0.004128</v>
      </c>
      <c r="N195" s="362" t="n">
        <f aca="false">AL195</f>
        <v>42429</v>
      </c>
      <c r="O195" s="363" t="e">
        <f aca="false">IF(AND(($X$12-4)&lt;=$N195,($X$13)&gt;=($N195-4)),J195," ")</f>
        <v>#VALUE!</v>
      </c>
      <c r="P195" s="363" t="e">
        <f aca="false">IF(AND(($X$12-4)&lt;=$N195,($X$13)&gt;=($N195-4)),K195," ")</f>
        <v>#VALUE!</v>
      </c>
      <c r="Q195" s="363" t="e">
        <f aca="false">IF(AND(($X$12-4)&lt;=$N195,($X$13)&gt;=($N195-4)),L195," ")</f>
        <v>#VALUE!</v>
      </c>
      <c r="R195" s="363" t="e">
        <f aca="false">IF(AND(($X$12-4)&lt;=$N195,($X$13)&gt;=($N195-4)),M195," ")</f>
        <v>#VALUE!</v>
      </c>
      <c r="S195" s="363" t="e">
        <f aca="false">IF(AND(($X$15-4)&lt;=$N195,($X$16)&gt;=($N195-4)),J195," ")</f>
        <v>#VALUE!</v>
      </c>
      <c r="T195" s="363" t="e">
        <f aca="false">IF(AND(($X$15-4)&lt;=$N195,($X$16)&gt;=($N195-4)),K195," ")</f>
        <v>#VALUE!</v>
      </c>
      <c r="U195" s="363" t="e">
        <f aca="false">IF(AND(($X$15-4)&lt;=$N195,($X$16)&gt;=($N195-4)),L195," ")</f>
        <v>#VALUE!</v>
      </c>
      <c r="V195" s="363" t="e">
        <f aca="false">IF(AND(($X$15-4)&lt;=$N195,($X$16)&gt;=($N195-4)),M195," ")</f>
        <v>#VALUE!</v>
      </c>
      <c r="AI195" s="359" t="n">
        <f aca="false">ROUND(B195/10000,0)</f>
        <v>2016</v>
      </c>
      <c r="AJ195" s="359" t="n">
        <f aca="false">ROUND((B195-(AI195*10000))/100,0)</f>
        <v>2</v>
      </c>
      <c r="AK195" s="359" t="n">
        <f aca="false">B195-AI195*10000-AJ195*100</f>
        <v>29</v>
      </c>
      <c r="AL195" s="362" t="n">
        <f aca="false">DATE(AI195,AJ195,AK195)</f>
        <v>42429</v>
      </c>
    </row>
    <row r="196" customFormat="false" ht="15" hidden="false" customHeight="false" outlineLevel="0" collapsed="false">
      <c r="A196" s="361" t="n">
        <v>25320</v>
      </c>
      <c r="B196" s="361" t="n">
        <v>20160331</v>
      </c>
      <c r="C196" s="361" t="n">
        <v>13442910</v>
      </c>
      <c r="D196" s="361" t="s">
        <v>325</v>
      </c>
      <c r="E196" s="361" t="s">
        <v>4187</v>
      </c>
      <c r="F196" s="361" t="n">
        <v>20384</v>
      </c>
      <c r="G196" s="361" t="n">
        <v>13442910</v>
      </c>
      <c r="H196" s="361"/>
      <c r="I196" s="361" t="n">
        <v>63.79</v>
      </c>
      <c r="J196" s="361" t="n">
        <v>0.033036</v>
      </c>
      <c r="K196" s="361" t="n">
        <v>0.070518</v>
      </c>
      <c r="L196" s="361" t="n">
        <v>0.078191</v>
      </c>
      <c r="M196" s="361" t="n">
        <v>0.065991</v>
      </c>
      <c r="N196" s="362" t="n">
        <f aca="false">AL196</f>
        <v>42460</v>
      </c>
      <c r="O196" s="363" t="e">
        <f aca="false">IF(AND(($X$12-4)&lt;=$N196,($X$13)&gt;=($N196-4)),J196," ")</f>
        <v>#VALUE!</v>
      </c>
      <c r="P196" s="363" t="e">
        <f aca="false">IF(AND(($X$12-4)&lt;=$N196,($X$13)&gt;=($N196-4)),K196," ")</f>
        <v>#VALUE!</v>
      </c>
      <c r="Q196" s="363" t="e">
        <f aca="false">IF(AND(($X$12-4)&lt;=$N196,($X$13)&gt;=($N196-4)),L196," ")</f>
        <v>#VALUE!</v>
      </c>
      <c r="R196" s="363" t="e">
        <f aca="false">IF(AND(($X$12-4)&lt;=$N196,($X$13)&gt;=($N196-4)),M196," ")</f>
        <v>#VALUE!</v>
      </c>
      <c r="S196" s="363" t="e">
        <f aca="false">IF(AND(($X$15-4)&lt;=$N196,($X$16)&gt;=($N196-4)),J196," ")</f>
        <v>#VALUE!</v>
      </c>
      <c r="T196" s="363" t="e">
        <f aca="false">IF(AND(($X$15-4)&lt;=$N196,($X$16)&gt;=($N196-4)),K196," ")</f>
        <v>#VALUE!</v>
      </c>
      <c r="U196" s="363" t="e">
        <f aca="false">IF(AND(($X$15-4)&lt;=$N196,($X$16)&gt;=($N196-4)),L196," ")</f>
        <v>#VALUE!</v>
      </c>
      <c r="V196" s="363" t="e">
        <f aca="false">IF(AND(($X$15-4)&lt;=$N196,($X$16)&gt;=($N196-4)),M196," ")</f>
        <v>#VALUE!</v>
      </c>
      <c r="AI196" s="359" t="n">
        <f aca="false">ROUND(B196/10000,0)</f>
        <v>2016</v>
      </c>
      <c r="AJ196" s="359" t="n">
        <f aca="false">ROUND((B196-(AI196*10000))/100,0)</f>
        <v>3</v>
      </c>
      <c r="AK196" s="359" t="n">
        <f aca="false">B196-AI196*10000-AJ196*100</f>
        <v>31</v>
      </c>
      <c r="AL196" s="362" t="n">
        <f aca="false">DATE(AI196,AJ196,AK196)</f>
        <v>42460</v>
      </c>
    </row>
    <row r="197" customFormat="false" ht="15" hidden="false" customHeight="false" outlineLevel="0" collapsed="false">
      <c r="A197" s="361" t="n">
        <v>25320</v>
      </c>
      <c r="B197" s="361" t="n">
        <v>20160429</v>
      </c>
      <c r="C197" s="361" t="n">
        <v>13442910</v>
      </c>
      <c r="D197" s="361" t="s">
        <v>325</v>
      </c>
      <c r="E197" s="361" t="s">
        <v>4187</v>
      </c>
      <c r="F197" s="361" t="n">
        <v>20384</v>
      </c>
      <c r="G197" s="361" t="n">
        <v>13442910</v>
      </c>
      <c r="H197" s="361" t="n">
        <v>0.312</v>
      </c>
      <c r="I197" s="361" t="n">
        <v>61.71</v>
      </c>
      <c r="J197" s="361" t="n">
        <v>-0.027716</v>
      </c>
      <c r="K197" s="361" t="n">
        <v>0.011814</v>
      </c>
      <c r="L197" s="361" t="n">
        <v>0.039819</v>
      </c>
      <c r="M197" s="361" t="n">
        <v>0.002699</v>
      </c>
      <c r="N197" s="362" t="n">
        <f aca="false">AL197</f>
        <v>42489</v>
      </c>
      <c r="O197" s="363" t="e">
        <f aca="false">IF(AND(($X$12-4)&lt;=$N197,($X$13)&gt;=($N197-4)),J197," ")</f>
        <v>#VALUE!</v>
      </c>
      <c r="P197" s="363" t="e">
        <f aca="false">IF(AND(($X$12-4)&lt;=$N197,($X$13)&gt;=($N197-4)),K197," ")</f>
        <v>#VALUE!</v>
      </c>
      <c r="Q197" s="363" t="e">
        <f aca="false">IF(AND(($X$12-4)&lt;=$N197,($X$13)&gt;=($N197-4)),L197," ")</f>
        <v>#VALUE!</v>
      </c>
      <c r="R197" s="363" t="e">
        <f aca="false">IF(AND(($X$12-4)&lt;=$N197,($X$13)&gt;=($N197-4)),M197," ")</f>
        <v>#VALUE!</v>
      </c>
      <c r="S197" s="363" t="e">
        <f aca="false">IF(AND(($X$15-4)&lt;=$N197,($X$16)&gt;=($N197-4)),J197," ")</f>
        <v>#VALUE!</v>
      </c>
      <c r="T197" s="363" t="e">
        <f aca="false">IF(AND(($X$15-4)&lt;=$N197,($X$16)&gt;=($N197-4)),K197," ")</f>
        <v>#VALUE!</v>
      </c>
      <c r="U197" s="363" t="e">
        <f aca="false">IF(AND(($X$15-4)&lt;=$N197,($X$16)&gt;=($N197-4)),L197," ")</f>
        <v>#VALUE!</v>
      </c>
      <c r="V197" s="363" t="e">
        <f aca="false">IF(AND(($X$15-4)&lt;=$N197,($X$16)&gt;=($N197-4)),M197," ")</f>
        <v>#VALUE!</v>
      </c>
      <c r="AI197" s="359" t="n">
        <f aca="false">ROUND(B197/10000,0)</f>
        <v>2016</v>
      </c>
      <c r="AJ197" s="359" t="n">
        <f aca="false">ROUND((B197-(AI197*10000))/100,0)</f>
        <v>4</v>
      </c>
      <c r="AK197" s="359" t="n">
        <f aca="false">B197-AI197*10000-AJ197*100</f>
        <v>29</v>
      </c>
      <c r="AL197" s="362" t="n">
        <f aca="false">DATE(AI197,AJ197,AK197)</f>
        <v>42489</v>
      </c>
    </row>
    <row r="198" customFormat="false" ht="15" hidden="false" customHeight="false" outlineLevel="0" collapsed="false">
      <c r="A198" s="361" t="n">
        <v>25320</v>
      </c>
      <c r="B198" s="361" t="n">
        <v>20160531</v>
      </c>
      <c r="C198" s="361" t="n">
        <v>13442910</v>
      </c>
      <c r="D198" s="361" t="s">
        <v>325</v>
      </c>
      <c r="E198" s="361" t="s">
        <v>4187</v>
      </c>
      <c r="F198" s="361" t="n">
        <v>20384</v>
      </c>
      <c r="G198" s="361" t="n">
        <v>13442910</v>
      </c>
      <c r="H198" s="361"/>
      <c r="I198" s="361" t="n">
        <v>60.57</v>
      </c>
      <c r="J198" s="361" t="n">
        <v>-0.018473</v>
      </c>
      <c r="K198" s="361" t="n">
        <v>0.014316</v>
      </c>
      <c r="L198" s="361" t="n">
        <v>-0.000628</v>
      </c>
      <c r="M198" s="361" t="n">
        <v>0.015329</v>
      </c>
      <c r="N198" s="362" t="n">
        <f aca="false">AL198</f>
        <v>42521</v>
      </c>
      <c r="O198" s="363" t="e">
        <f aca="false">IF(AND(($X$12-4)&lt;=$N198,($X$13)&gt;=($N198-4)),J198," ")</f>
        <v>#VALUE!</v>
      </c>
      <c r="P198" s="363" t="e">
        <f aca="false">IF(AND(($X$12-4)&lt;=$N198,($X$13)&gt;=($N198-4)),K198," ")</f>
        <v>#VALUE!</v>
      </c>
      <c r="Q198" s="363" t="e">
        <f aca="false">IF(AND(($X$12-4)&lt;=$N198,($X$13)&gt;=($N198-4)),L198," ")</f>
        <v>#VALUE!</v>
      </c>
      <c r="R198" s="363" t="e">
        <f aca="false">IF(AND(($X$12-4)&lt;=$N198,($X$13)&gt;=($N198-4)),M198," ")</f>
        <v>#VALUE!</v>
      </c>
      <c r="S198" s="363" t="e">
        <f aca="false">IF(AND(($X$15-4)&lt;=$N198,($X$16)&gt;=($N198-4)),J198," ")</f>
        <v>#VALUE!</v>
      </c>
      <c r="T198" s="363" t="e">
        <f aca="false">IF(AND(($X$15-4)&lt;=$N198,($X$16)&gt;=($N198-4)),K198," ")</f>
        <v>#VALUE!</v>
      </c>
      <c r="U198" s="363" t="e">
        <f aca="false">IF(AND(($X$15-4)&lt;=$N198,($X$16)&gt;=($N198-4)),L198," ")</f>
        <v>#VALUE!</v>
      </c>
      <c r="V198" s="363" t="e">
        <f aca="false">IF(AND(($X$15-4)&lt;=$N198,($X$16)&gt;=($N198-4)),M198," ")</f>
        <v>#VALUE!</v>
      </c>
      <c r="AI198" s="359" t="n">
        <f aca="false">ROUND(B198/10000,0)</f>
        <v>2016</v>
      </c>
      <c r="AJ198" s="359" t="n">
        <f aca="false">ROUND((B198-(AI198*10000))/100,0)</f>
        <v>5</v>
      </c>
      <c r="AK198" s="359" t="n">
        <f aca="false">B198-AI198*10000-AJ198*100</f>
        <v>31</v>
      </c>
      <c r="AL198" s="362" t="n">
        <f aca="false">DATE(AI198,AJ198,AK198)</f>
        <v>42521</v>
      </c>
    </row>
    <row r="199" customFormat="false" ht="15" hidden="false" customHeight="false" outlineLevel="0" collapsed="false">
      <c r="A199" s="361" t="n">
        <v>25320</v>
      </c>
      <c r="B199" s="361" t="n">
        <v>20160630</v>
      </c>
      <c r="C199" s="361" t="n">
        <v>13442910</v>
      </c>
      <c r="D199" s="361" t="s">
        <v>325</v>
      </c>
      <c r="E199" s="361" t="s">
        <v>4187</v>
      </c>
      <c r="F199" s="361" t="n">
        <v>20384</v>
      </c>
      <c r="G199" s="361" t="n">
        <v>13442910</v>
      </c>
      <c r="H199" s="361"/>
      <c r="I199" s="361" t="n">
        <v>66.53</v>
      </c>
      <c r="J199" s="361" t="n">
        <v>0.098399</v>
      </c>
      <c r="K199" s="361" t="n">
        <v>0.003111</v>
      </c>
      <c r="L199" s="361" t="n">
        <v>0.005845</v>
      </c>
      <c r="M199" s="361" t="n">
        <v>0.000906</v>
      </c>
      <c r="N199" s="362" t="n">
        <f aca="false">AL199</f>
        <v>42551</v>
      </c>
      <c r="O199" s="363" t="e">
        <f aca="false">IF(AND(($X$12-4)&lt;=$N199,($X$13)&gt;=($N199-4)),J199," ")</f>
        <v>#VALUE!</v>
      </c>
      <c r="P199" s="363" t="e">
        <f aca="false">IF(AND(($X$12-4)&lt;=$N199,($X$13)&gt;=($N199-4)),K199," ")</f>
        <v>#VALUE!</v>
      </c>
      <c r="Q199" s="363" t="e">
        <f aca="false">IF(AND(($X$12-4)&lt;=$N199,($X$13)&gt;=($N199-4)),L199," ")</f>
        <v>#VALUE!</v>
      </c>
      <c r="R199" s="363" t="e">
        <f aca="false">IF(AND(($X$12-4)&lt;=$N199,($X$13)&gt;=($N199-4)),M199," ")</f>
        <v>#VALUE!</v>
      </c>
      <c r="S199" s="363" t="e">
        <f aca="false">IF(AND(($X$15-4)&lt;=$N199,($X$16)&gt;=($N199-4)),J199," ")</f>
        <v>#VALUE!</v>
      </c>
      <c r="T199" s="363" t="e">
        <f aca="false">IF(AND(($X$15-4)&lt;=$N199,($X$16)&gt;=($N199-4)),K199," ")</f>
        <v>#VALUE!</v>
      </c>
      <c r="U199" s="363" t="e">
        <f aca="false">IF(AND(($X$15-4)&lt;=$N199,($X$16)&gt;=($N199-4)),L199," ")</f>
        <v>#VALUE!</v>
      </c>
      <c r="V199" s="363" t="e">
        <f aca="false">IF(AND(($X$15-4)&lt;=$N199,($X$16)&gt;=($N199-4)),M199," ")</f>
        <v>#VALUE!</v>
      </c>
      <c r="AI199" s="359" t="n">
        <f aca="false">ROUND(B199/10000,0)</f>
        <v>2016</v>
      </c>
      <c r="AJ199" s="359" t="n">
        <f aca="false">ROUND((B199-(AI199*10000))/100,0)</f>
        <v>6</v>
      </c>
      <c r="AK199" s="359" t="n">
        <f aca="false">B199-AI199*10000-AJ199*100</f>
        <v>30</v>
      </c>
      <c r="AL199" s="362" t="n">
        <f aca="false">DATE(AI199,AJ199,AK199)</f>
        <v>42551</v>
      </c>
    </row>
    <row r="200" customFormat="false" ht="15" hidden="false" customHeight="false" outlineLevel="0" collapsed="false">
      <c r="A200" s="361" t="n">
        <v>25320</v>
      </c>
      <c r="B200" s="361" t="n">
        <v>20160729</v>
      </c>
      <c r="C200" s="361" t="n">
        <v>13442910</v>
      </c>
      <c r="D200" s="361" t="s">
        <v>325</v>
      </c>
      <c r="E200" s="361" t="s">
        <v>4187</v>
      </c>
      <c r="F200" s="361" t="n">
        <v>20384</v>
      </c>
      <c r="G200" s="361" t="n">
        <v>13442910</v>
      </c>
      <c r="H200" s="361" t="n">
        <v>0.312</v>
      </c>
      <c r="I200" s="361" t="n">
        <v>62.27</v>
      </c>
      <c r="J200" s="361" t="n">
        <v>-0.059342</v>
      </c>
      <c r="K200" s="361" t="n">
        <v>0.038775</v>
      </c>
      <c r="L200" s="361" t="n">
        <v>0.049896</v>
      </c>
      <c r="M200" s="361" t="n">
        <v>0.03561</v>
      </c>
      <c r="N200" s="362" t="n">
        <f aca="false">AL200</f>
        <v>42580</v>
      </c>
      <c r="O200" s="363" t="e">
        <f aca="false">IF(AND(($X$12-4)&lt;=$N200,($X$13)&gt;=($N200-4)),J200," ")</f>
        <v>#VALUE!</v>
      </c>
      <c r="P200" s="363" t="e">
        <f aca="false">IF(AND(($X$12-4)&lt;=$N200,($X$13)&gt;=($N200-4)),K200," ")</f>
        <v>#VALUE!</v>
      </c>
      <c r="Q200" s="363" t="e">
        <f aca="false">IF(AND(($X$12-4)&lt;=$N200,($X$13)&gt;=($N200-4)),L200," ")</f>
        <v>#VALUE!</v>
      </c>
      <c r="R200" s="363" t="e">
        <f aca="false">IF(AND(($X$12-4)&lt;=$N200,($X$13)&gt;=($N200-4)),M200," ")</f>
        <v>#VALUE!</v>
      </c>
      <c r="S200" s="363" t="e">
        <f aca="false">IF(AND(($X$15-4)&lt;=$N200,($X$16)&gt;=($N200-4)),J200," ")</f>
        <v>#VALUE!</v>
      </c>
      <c r="T200" s="363" t="e">
        <f aca="false">IF(AND(($X$15-4)&lt;=$N200,($X$16)&gt;=($N200-4)),K200," ")</f>
        <v>#VALUE!</v>
      </c>
      <c r="U200" s="363" t="e">
        <f aca="false">IF(AND(($X$15-4)&lt;=$N200,($X$16)&gt;=($N200-4)),L200," ")</f>
        <v>#VALUE!</v>
      </c>
      <c r="V200" s="363" t="e">
        <f aca="false">IF(AND(($X$15-4)&lt;=$N200,($X$16)&gt;=($N200-4)),M200," ")</f>
        <v>#VALUE!</v>
      </c>
      <c r="AI200" s="359" t="n">
        <f aca="false">ROUND(B200/10000,0)</f>
        <v>2016</v>
      </c>
      <c r="AJ200" s="359" t="n">
        <f aca="false">ROUND((B200-(AI200*10000))/100,0)</f>
        <v>7</v>
      </c>
      <c r="AK200" s="359" t="n">
        <f aca="false">B200-AI200*10000-AJ200*100</f>
        <v>29</v>
      </c>
      <c r="AL200" s="362" t="n">
        <f aca="false">DATE(AI200,AJ200,AK200)</f>
        <v>42580</v>
      </c>
    </row>
    <row r="201" customFormat="false" ht="15" hidden="false" customHeight="false" outlineLevel="0" collapsed="false">
      <c r="A201" s="361" t="n">
        <v>25320</v>
      </c>
      <c r="B201" s="361" t="n">
        <v>20160831</v>
      </c>
      <c r="C201" s="361" t="n">
        <v>13442910</v>
      </c>
      <c r="D201" s="361" t="s">
        <v>325</v>
      </c>
      <c r="E201" s="361" t="s">
        <v>4187</v>
      </c>
      <c r="F201" s="361" t="n">
        <v>20384</v>
      </c>
      <c r="G201" s="361" t="n">
        <v>13442910</v>
      </c>
      <c r="H201" s="361"/>
      <c r="I201" s="361" t="n">
        <v>60.72</v>
      </c>
      <c r="J201" s="361" t="n">
        <v>-0.024892</v>
      </c>
      <c r="K201" s="361" t="n">
        <v>0.002789</v>
      </c>
      <c r="L201" s="361" t="n">
        <v>0.013058</v>
      </c>
      <c r="M201" s="361" t="n">
        <v>-0.001219</v>
      </c>
      <c r="N201" s="362" t="n">
        <f aca="false">AL201</f>
        <v>42613</v>
      </c>
      <c r="O201" s="363" t="e">
        <f aca="false">IF(AND(($X$12-4)&lt;=$N201,($X$13)&gt;=($N201-4)),J201," ")</f>
        <v>#VALUE!</v>
      </c>
      <c r="P201" s="363" t="e">
        <f aca="false">IF(AND(($X$12-4)&lt;=$N201,($X$13)&gt;=($N201-4)),K201," ")</f>
        <v>#VALUE!</v>
      </c>
      <c r="Q201" s="363" t="e">
        <f aca="false">IF(AND(($X$12-4)&lt;=$N201,($X$13)&gt;=($N201-4)),L201," ")</f>
        <v>#VALUE!</v>
      </c>
      <c r="R201" s="363" t="e">
        <f aca="false">IF(AND(($X$12-4)&lt;=$N201,($X$13)&gt;=($N201-4)),M201," ")</f>
        <v>#VALUE!</v>
      </c>
      <c r="S201" s="363" t="e">
        <f aca="false">IF(AND(($X$15-4)&lt;=$N201,($X$16)&gt;=($N201-4)),J201," ")</f>
        <v>#VALUE!</v>
      </c>
      <c r="T201" s="363" t="e">
        <f aca="false">IF(AND(($X$15-4)&lt;=$N201,($X$16)&gt;=($N201-4)),K201," ")</f>
        <v>#VALUE!</v>
      </c>
      <c r="U201" s="363" t="e">
        <f aca="false">IF(AND(($X$15-4)&lt;=$N201,($X$16)&gt;=($N201-4)),L201," ")</f>
        <v>#VALUE!</v>
      </c>
      <c r="V201" s="363" t="e">
        <f aca="false">IF(AND(($X$15-4)&lt;=$N201,($X$16)&gt;=($N201-4)),M201," ")</f>
        <v>#VALUE!</v>
      </c>
      <c r="AI201" s="359" t="n">
        <f aca="false">ROUND(B201/10000,0)</f>
        <v>2016</v>
      </c>
      <c r="AJ201" s="359" t="n">
        <f aca="false">ROUND((B201-(AI201*10000))/100,0)</f>
        <v>8</v>
      </c>
      <c r="AK201" s="359" t="n">
        <f aca="false">B201-AI201*10000-AJ201*100</f>
        <v>31</v>
      </c>
      <c r="AL201" s="362" t="n">
        <f aca="false">DATE(AI201,AJ201,AK201)</f>
        <v>42613</v>
      </c>
    </row>
    <row r="202" customFormat="false" ht="15" hidden="false" customHeight="false" outlineLevel="0" collapsed="false">
      <c r="A202" s="361" t="n">
        <v>25320</v>
      </c>
      <c r="B202" s="361" t="n">
        <v>20160930</v>
      </c>
      <c r="C202" s="361" t="n">
        <v>13442910</v>
      </c>
      <c r="D202" s="361" t="s">
        <v>325</v>
      </c>
      <c r="E202" s="361" t="s">
        <v>4187</v>
      </c>
      <c r="F202" s="361" t="n">
        <v>20384</v>
      </c>
      <c r="G202" s="361" t="n">
        <v>13442910</v>
      </c>
      <c r="H202" s="361"/>
      <c r="I202" s="361" t="n">
        <v>54.7</v>
      </c>
      <c r="J202" s="361" t="n">
        <v>-0.099144</v>
      </c>
      <c r="K202" s="361" t="n">
        <v>0.003017</v>
      </c>
      <c r="L202" s="361" t="n">
        <v>0.01537</v>
      </c>
      <c r="M202" s="361" t="n">
        <v>-0.001234</v>
      </c>
      <c r="N202" s="362" t="n">
        <f aca="false">AL202</f>
        <v>42643</v>
      </c>
      <c r="O202" s="363" t="e">
        <f aca="false">IF(AND(($X$12-4)&lt;=$N202,($X$13)&gt;=($N202-4)),J202," ")</f>
        <v>#VALUE!</v>
      </c>
      <c r="P202" s="363" t="e">
        <f aca="false">IF(AND(($X$12-4)&lt;=$N202,($X$13)&gt;=($N202-4)),K202," ")</f>
        <v>#VALUE!</v>
      </c>
      <c r="Q202" s="363" t="e">
        <f aca="false">IF(AND(($X$12-4)&lt;=$N202,($X$13)&gt;=($N202-4)),L202," ")</f>
        <v>#VALUE!</v>
      </c>
      <c r="R202" s="363" t="e">
        <f aca="false">IF(AND(($X$12-4)&lt;=$N202,($X$13)&gt;=($N202-4)),M202," ")</f>
        <v>#VALUE!</v>
      </c>
      <c r="S202" s="363" t="e">
        <f aca="false">IF(AND(($X$15-4)&lt;=$N202,($X$16)&gt;=($N202-4)),J202," ")</f>
        <v>#VALUE!</v>
      </c>
      <c r="T202" s="363" t="e">
        <f aca="false">IF(AND(($X$15-4)&lt;=$N202,($X$16)&gt;=($N202-4)),K202," ")</f>
        <v>#VALUE!</v>
      </c>
      <c r="U202" s="363" t="e">
        <f aca="false">IF(AND(($X$15-4)&lt;=$N202,($X$16)&gt;=($N202-4)),L202," ")</f>
        <v>#VALUE!</v>
      </c>
      <c r="V202" s="363" t="e">
        <f aca="false">IF(AND(($X$15-4)&lt;=$N202,($X$16)&gt;=($N202-4)),M202," ")</f>
        <v>#VALUE!</v>
      </c>
      <c r="AI202" s="359" t="n">
        <f aca="false">ROUND(B202/10000,0)</f>
        <v>2016</v>
      </c>
      <c r="AJ202" s="359" t="n">
        <f aca="false">ROUND((B202-(AI202*10000))/100,0)</f>
        <v>9</v>
      </c>
      <c r="AK202" s="359" t="n">
        <f aca="false">B202-AI202*10000-AJ202*100</f>
        <v>30</v>
      </c>
      <c r="AL202" s="362" t="n">
        <f aca="false">DATE(AI202,AJ202,AK202)</f>
        <v>42643</v>
      </c>
    </row>
    <row r="203" customFormat="false" ht="15" hidden="false" customHeight="false" outlineLevel="0" collapsed="false">
      <c r="A203" s="361" t="n">
        <v>25320</v>
      </c>
      <c r="B203" s="361" t="n">
        <v>20161031</v>
      </c>
      <c r="C203" s="361" t="n">
        <v>13442910</v>
      </c>
      <c r="D203" s="361" t="s">
        <v>325</v>
      </c>
      <c r="E203" s="361" t="s">
        <v>4187</v>
      </c>
      <c r="F203" s="361" t="n">
        <v>20384</v>
      </c>
      <c r="G203" s="361" t="n">
        <v>13442910</v>
      </c>
      <c r="H203" s="361" t="n">
        <v>0.35</v>
      </c>
      <c r="I203" s="361" t="n">
        <v>54.34</v>
      </c>
      <c r="J203" s="361" t="n">
        <v>-0.000183</v>
      </c>
      <c r="K203" s="361" t="n">
        <v>-0.021594</v>
      </c>
      <c r="L203" s="361" t="n">
        <v>-0.039945</v>
      </c>
      <c r="M203" s="361" t="n">
        <v>-0.019426</v>
      </c>
      <c r="N203" s="362" t="n">
        <f aca="false">AL203</f>
        <v>42674</v>
      </c>
      <c r="O203" s="363" t="e">
        <f aca="false">IF(AND(($X$12-4)&lt;=$N203,($X$13)&gt;=($N203-4)),J203," ")</f>
        <v>#VALUE!</v>
      </c>
      <c r="P203" s="363" t="e">
        <f aca="false">IF(AND(($X$12-4)&lt;=$N203,($X$13)&gt;=($N203-4)),K203," ")</f>
        <v>#VALUE!</v>
      </c>
      <c r="Q203" s="363" t="e">
        <f aca="false">IF(AND(($X$12-4)&lt;=$N203,($X$13)&gt;=($N203-4)),L203," ")</f>
        <v>#VALUE!</v>
      </c>
      <c r="R203" s="363" t="e">
        <f aca="false">IF(AND(($X$12-4)&lt;=$N203,($X$13)&gt;=($N203-4)),M203," ")</f>
        <v>#VALUE!</v>
      </c>
      <c r="S203" s="363" t="e">
        <f aca="false">IF(AND(($X$15-4)&lt;=$N203,($X$16)&gt;=($N203-4)),J203," ")</f>
        <v>#VALUE!</v>
      </c>
      <c r="T203" s="363" t="e">
        <f aca="false">IF(AND(($X$15-4)&lt;=$N203,($X$16)&gt;=($N203-4)),K203," ")</f>
        <v>#VALUE!</v>
      </c>
      <c r="U203" s="363" t="e">
        <f aca="false">IF(AND(($X$15-4)&lt;=$N203,($X$16)&gt;=($N203-4)),L203," ")</f>
        <v>#VALUE!</v>
      </c>
      <c r="V203" s="363" t="e">
        <f aca="false">IF(AND(($X$15-4)&lt;=$N203,($X$16)&gt;=($N203-4)),M203," ")</f>
        <v>#VALUE!</v>
      </c>
      <c r="AI203" s="359" t="n">
        <f aca="false">ROUND(B203/10000,0)</f>
        <v>2016</v>
      </c>
      <c r="AJ203" s="359" t="n">
        <f aca="false">ROUND((B203-(AI203*10000))/100,0)</f>
        <v>10</v>
      </c>
      <c r="AK203" s="359" t="n">
        <f aca="false">B203-AI203*10000-AJ203*100</f>
        <v>31</v>
      </c>
      <c r="AL203" s="362" t="n">
        <f aca="false">DATE(AI203,AJ203,AK203)</f>
        <v>42674</v>
      </c>
    </row>
    <row r="204" customFormat="false" ht="15" hidden="false" customHeight="false" outlineLevel="0" collapsed="false">
      <c r="A204" s="361" t="n">
        <v>25320</v>
      </c>
      <c r="B204" s="361" t="n">
        <v>20161130</v>
      </c>
      <c r="C204" s="361" t="n">
        <v>13442910</v>
      </c>
      <c r="D204" s="361" t="s">
        <v>325</v>
      </c>
      <c r="E204" s="361" t="s">
        <v>4187</v>
      </c>
      <c r="F204" s="361" t="n">
        <v>20384</v>
      </c>
      <c r="G204" s="361" t="n">
        <v>13442910</v>
      </c>
      <c r="H204" s="361"/>
      <c r="I204" s="361" t="n">
        <v>56.89</v>
      </c>
      <c r="J204" s="361" t="n">
        <v>0.046927</v>
      </c>
      <c r="K204" s="361" t="n">
        <v>0.040491</v>
      </c>
      <c r="L204" s="361" t="n">
        <v>0.05051</v>
      </c>
      <c r="M204" s="361" t="n">
        <v>0.034174</v>
      </c>
      <c r="N204" s="362" t="n">
        <f aca="false">AL204</f>
        <v>42704</v>
      </c>
      <c r="O204" s="363" t="e">
        <f aca="false">IF(AND(($X$12-4)&lt;=$N204,($X$13)&gt;=($N204-4)),J204," ")</f>
        <v>#VALUE!</v>
      </c>
      <c r="P204" s="363" t="e">
        <f aca="false">IF(AND(($X$12-4)&lt;=$N204,($X$13)&gt;=($N204-4)),K204," ")</f>
        <v>#VALUE!</v>
      </c>
      <c r="Q204" s="363" t="e">
        <f aca="false">IF(AND(($X$12-4)&lt;=$N204,($X$13)&gt;=($N204-4)),L204," ")</f>
        <v>#VALUE!</v>
      </c>
      <c r="R204" s="363" t="e">
        <f aca="false">IF(AND(($X$12-4)&lt;=$N204,($X$13)&gt;=($N204-4)),M204," ")</f>
        <v>#VALUE!</v>
      </c>
      <c r="S204" s="363" t="e">
        <f aca="false">IF(AND(($X$15-4)&lt;=$N204,($X$16)&gt;=($N204-4)),J204," ")</f>
        <v>#VALUE!</v>
      </c>
      <c r="T204" s="363" t="e">
        <f aca="false">IF(AND(($X$15-4)&lt;=$N204,($X$16)&gt;=($N204-4)),K204," ")</f>
        <v>#VALUE!</v>
      </c>
      <c r="U204" s="363" t="e">
        <f aca="false">IF(AND(($X$15-4)&lt;=$N204,($X$16)&gt;=($N204-4)),L204," ")</f>
        <v>#VALUE!</v>
      </c>
      <c r="V204" s="363" t="e">
        <f aca="false">IF(AND(($X$15-4)&lt;=$N204,($X$16)&gt;=($N204-4)),M204," ")</f>
        <v>#VALUE!</v>
      </c>
      <c r="AI204" s="359" t="n">
        <f aca="false">ROUND(B204/10000,0)</f>
        <v>2016</v>
      </c>
      <c r="AJ204" s="359" t="n">
        <f aca="false">ROUND((B204-(AI204*10000))/100,0)</f>
        <v>11</v>
      </c>
      <c r="AK204" s="359" t="n">
        <f aca="false">B204-AI204*10000-AJ204*100</f>
        <v>30</v>
      </c>
      <c r="AL204" s="362" t="n">
        <f aca="false">DATE(AI204,AJ204,AK204)</f>
        <v>42704</v>
      </c>
    </row>
    <row r="205" customFormat="false" ht="15" hidden="false" customHeight="false" outlineLevel="0" collapsed="false">
      <c r="A205" s="361" t="n">
        <v>25320</v>
      </c>
      <c r="B205" s="361" t="n">
        <v>20161230</v>
      </c>
      <c r="C205" s="361" t="n">
        <v>13442910</v>
      </c>
      <c r="D205" s="361" t="s">
        <v>325</v>
      </c>
      <c r="E205" s="361" t="s">
        <v>4187</v>
      </c>
      <c r="F205" s="361" t="n">
        <v>20384</v>
      </c>
      <c r="G205" s="361" t="n">
        <v>13442910</v>
      </c>
      <c r="H205" s="361"/>
      <c r="I205" s="361" t="n">
        <v>60.47</v>
      </c>
      <c r="J205" s="361" t="n">
        <v>0.062928</v>
      </c>
      <c r="K205" s="361" t="n">
        <v>0.018792</v>
      </c>
      <c r="L205" s="361" t="n">
        <v>0.015881</v>
      </c>
      <c r="M205" s="361" t="n">
        <v>0.018201</v>
      </c>
      <c r="N205" s="362" t="n">
        <f aca="false">AL205</f>
        <v>42734</v>
      </c>
      <c r="O205" s="363" t="e">
        <f aca="false">IF(AND(($X$12-4)&lt;=$N205,($X$13)&gt;=($N205-4)),J205," ")</f>
        <v>#VALUE!</v>
      </c>
      <c r="P205" s="363" t="e">
        <f aca="false">IF(AND(($X$12-4)&lt;=$N205,($X$13)&gt;=($N205-4)),K205," ")</f>
        <v>#VALUE!</v>
      </c>
      <c r="Q205" s="363" t="e">
        <f aca="false">IF(AND(($X$12-4)&lt;=$N205,($X$13)&gt;=($N205-4)),L205," ")</f>
        <v>#VALUE!</v>
      </c>
      <c r="R205" s="363" t="e">
        <f aca="false">IF(AND(($X$12-4)&lt;=$N205,($X$13)&gt;=($N205-4)),M205," ")</f>
        <v>#VALUE!</v>
      </c>
      <c r="S205" s="363" t="e">
        <f aca="false">IF(AND(($X$15-4)&lt;=$N205,($X$16)&gt;=($N205-4)),J205," ")</f>
        <v>#VALUE!</v>
      </c>
      <c r="T205" s="363" t="e">
        <f aca="false">IF(AND(($X$15-4)&lt;=$N205,($X$16)&gt;=($N205-4)),K205," ")</f>
        <v>#VALUE!</v>
      </c>
      <c r="U205" s="363" t="e">
        <f aca="false">IF(AND(($X$15-4)&lt;=$N205,($X$16)&gt;=($N205-4)),L205," ")</f>
        <v>#VALUE!</v>
      </c>
      <c r="V205" s="363" t="e">
        <f aca="false">IF(AND(($X$15-4)&lt;=$N205,($X$16)&gt;=($N205-4)),M205," ")</f>
        <v>#VALUE!</v>
      </c>
      <c r="AI205" s="359" t="n">
        <f aca="false">ROUND(B205/10000,0)</f>
        <v>2016</v>
      </c>
      <c r="AJ205" s="359" t="n">
        <f aca="false">ROUND((B205-(AI205*10000))/100,0)</f>
        <v>12</v>
      </c>
      <c r="AK205" s="359" t="n">
        <f aca="false">B205-AI205*10000-AJ205*100</f>
        <v>30</v>
      </c>
      <c r="AL205" s="362" t="n">
        <f aca="false">DATE(AI205,AJ205,AK205)</f>
        <v>42734</v>
      </c>
    </row>
    <row r="206" customFormat="false" ht="15" hidden="false" customHeight="false" outlineLevel="0" collapsed="false">
      <c r="A206" s="361" t="n">
        <v>25320</v>
      </c>
      <c r="B206" s="361" t="n">
        <v>20170131</v>
      </c>
      <c r="C206" s="361" t="n">
        <v>13442910</v>
      </c>
      <c r="D206" s="361" t="s">
        <v>325</v>
      </c>
      <c r="E206" s="361" t="s">
        <v>4187</v>
      </c>
      <c r="F206" s="361" t="n">
        <v>20384</v>
      </c>
      <c r="G206" s="361" t="n">
        <v>13442910</v>
      </c>
      <c r="H206" s="361" t="n">
        <v>0.35</v>
      </c>
      <c r="I206" s="361" t="n">
        <v>62.23</v>
      </c>
      <c r="J206" s="361" t="n">
        <v>0.034893</v>
      </c>
      <c r="K206" s="361" t="n">
        <v>0.02219</v>
      </c>
      <c r="L206" s="361" t="n">
        <v>0.02594</v>
      </c>
      <c r="M206" s="361" t="n">
        <v>0.017884</v>
      </c>
      <c r="N206" s="362" t="n">
        <f aca="false">AL206</f>
        <v>42766</v>
      </c>
      <c r="O206" s="363" t="e">
        <f aca="false">IF(AND(($X$12-4)&lt;=$N206,($X$13)&gt;=($N206-4)),J206," ")</f>
        <v>#VALUE!</v>
      </c>
      <c r="P206" s="363" t="e">
        <f aca="false">IF(AND(($X$12-4)&lt;=$N206,($X$13)&gt;=($N206-4)),K206," ")</f>
        <v>#VALUE!</v>
      </c>
      <c r="Q206" s="363" t="e">
        <f aca="false">IF(AND(($X$12-4)&lt;=$N206,($X$13)&gt;=($N206-4)),L206," ")</f>
        <v>#VALUE!</v>
      </c>
      <c r="R206" s="363" t="e">
        <f aca="false">IF(AND(($X$12-4)&lt;=$N206,($X$13)&gt;=($N206-4)),M206," ")</f>
        <v>#VALUE!</v>
      </c>
      <c r="S206" s="363" t="e">
        <f aca="false">IF(AND(($X$15-4)&lt;=$N206,($X$16)&gt;=($N206-4)),J206," ")</f>
        <v>#VALUE!</v>
      </c>
      <c r="T206" s="363" t="e">
        <f aca="false">IF(AND(($X$15-4)&lt;=$N206,($X$16)&gt;=($N206-4)),K206," ")</f>
        <v>#VALUE!</v>
      </c>
      <c r="U206" s="363" t="e">
        <f aca="false">IF(AND(($X$15-4)&lt;=$N206,($X$16)&gt;=($N206-4)),L206," ")</f>
        <v>#VALUE!</v>
      </c>
      <c r="V206" s="363" t="e">
        <f aca="false">IF(AND(($X$15-4)&lt;=$N206,($X$16)&gt;=($N206-4)),M206," ")</f>
        <v>#VALUE!</v>
      </c>
      <c r="AI206" s="359" t="n">
        <f aca="false">ROUND(B206/10000,0)</f>
        <v>2017</v>
      </c>
      <c r="AJ206" s="359" t="n">
        <f aca="false">ROUND((B206-(AI206*10000))/100,0)</f>
        <v>1</v>
      </c>
      <c r="AK206" s="359" t="n">
        <f aca="false">B206-AI206*10000-AJ206*100</f>
        <v>31</v>
      </c>
      <c r="AL206" s="362" t="n">
        <f aca="false">DATE(AI206,AJ206,AK206)</f>
        <v>42766</v>
      </c>
    </row>
    <row r="207" customFormat="false" ht="15" hidden="false" customHeight="false" outlineLevel="0" collapsed="false">
      <c r="A207" s="361" t="n">
        <v>25320</v>
      </c>
      <c r="B207" s="361" t="n">
        <v>20170228</v>
      </c>
      <c r="C207" s="361" t="n">
        <v>13442910</v>
      </c>
      <c r="D207" s="361" t="s">
        <v>325</v>
      </c>
      <c r="E207" s="361" t="s">
        <v>4187</v>
      </c>
      <c r="F207" s="361" t="n">
        <v>20384</v>
      </c>
      <c r="G207" s="361" t="n">
        <v>13442910</v>
      </c>
      <c r="H207" s="361"/>
      <c r="I207" s="361" t="n">
        <v>59.35</v>
      </c>
      <c r="J207" s="361" t="n">
        <v>-0.04628</v>
      </c>
      <c r="K207" s="361" t="n">
        <v>0.032665</v>
      </c>
      <c r="L207" s="361" t="n">
        <v>0.017131</v>
      </c>
      <c r="M207" s="361" t="n">
        <v>0.037198</v>
      </c>
      <c r="N207" s="362" t="n">
        <f aca="false">AL207</f>
        <v>42794</v>
      </c>
      <c r="O207" s="363" t="e">
        <f aca="false">IF(AND(($X$12-4)&lt;=$N207,($X$13)&gt;=($N207-4)),J207," ")</f>
        <v>#VALUE!</v>
      </c>
      <c r="P207" s="363" t="e">
        <f aca="false">IF(AND(($X$12-4)&lt;=$N207,($X$13)&gt;=($N207-4)),K207," ")</f>
        <v>#VALUE!</v>
      </c>
      <c r="Q207" s="363" t="e">
        <f aca="false">IF(AND(($X$12-4)&lt;=$N207,($X$13)&gt;=($N207-4)),L207," ")</f>
        <v>#VALUE!</v>
      </c>
      <c r="R207" s="363" t="e">
        <f aca="false">IF(AND(($X$12-4)&lt;=$N207,($X$13)&gt;=($N207-4)),M207," ")</f>
        <v>#VALUE!</v>
      </c>
      <c r="S207" s="363" t="e">
        <f aca="false">IF(AND(($X$15-4)&lt;=$N207,($X$16)&gt;=($N207-4)),J207," ")</f>
        <v>#VALUE!</v>
      </c>
      <c r="T207" s="363" t="e">
        <f aca="false">IF(AND(($X$15-4)&lt;=$N207,($X$16)&gt;=($N207-4)),K207," ")</f>
        <v>#VALUE!</v>
      </c>
      <c r="U207" s="363" t="e">
        <f aca="false">IF(AND(($X$15-4)&lt;=$N207,($X$16)&gt;=($N207-4)),L207," ")</f>
        <v>#VALUE!</v>
      </c>
      <c r="V207" s="363" t="e">
        <f aca="false">IF(AND(($X$15-4)&lt;=$N207,($X$16)&gt;=($N207-4)),M207," ")</f>
        <v>#VALUE!</v>
      </c>
      <c r="AI207" s="359" t="n">
        <f aca="false">ROUND(B207/10000,0)</f>
        <v>2017</v>
      </c>
      <c r="AJ207" s="359" t="n">
        <f aca="false">ROUND((B207-(AI207*10000))/100,0)</f>
        <v>2</v>
      </c>
      <c r="AK207" s="359" t="n">
        <f aca="false">B207-AI207*10000-AJ207*100</f>
        <v>28</v>
      </c>
      <c r="AL207" s="362" t="n">
        <f aca="false">DATE(AI207,AJ207,AK207)</f>
        <v>42794</v>
      </c>
    </row>
    <row r="208" customFormat="false" ht="15" hidden="false" customHeight="false" outlineLevel="0" collapsed="false">
      <c r="A208" s="361" t="n">
        <v>25320</v>
      </c>
      <c r="B208" s="361" t="n">
        <v>20170331</v>
      </c>
      <c r="C208" s="361" t="n">
        <v>13442910</v>
      </c>
      <c r="D208" s="361" t="s">
        <v>325</v>
      </c>
      <c r="E208" s="361" t="s">
        <v>4187</v>
      </c>
      <c r="F208" s="361" t="n">
        <v>20384</v>
      </c>
      <c r="G208" s="361" t="n">
        <v>13442910</v>
      </c>
      <c r="H208" s="361"/>
      <c r="I208" s="361" t="n">
        <v>57.24</v>
      </c>
      <c r="J208" s="361" t="n">
        <v>-0.035552</v>
      </c>
      <c r="K208" s="361" t="n">
        <v>0.002092</v>
      </c>
      <c r="L208" s="361" t="n">
        <v>0.006401</v>
      </c>
      <c r="M208" s="361" t="n">
        <v>-0.000389</v>
      </c>
      <c r="N208" s="362" t="n">
        <f aca="false">AL208</f>
        <v>42825</v>
      </c>
      <c r="O208" s="363" t="e">
        <f aca="false">IF(AND(($X$12-4)&lt;=$N208,($X$13)&gt;=($N208-4)),J208," ")</f>
        <v>#VALUE!</v>
      </c>
      <c r="P208" s="363" t="e">
        <f aca="false">IF(AND(($X$12-4)&lt;=$N208,($X$13)&gt;=($N208-4)),K208," ")</f>
        <v>#VALUE!</v>
      </c>
      <c r="Q208" s="363" t="e">
        <f aca="false">IF(AND(($X$12-4)&lt;=$N208,($X$13)&gt;=($N208-4)),L208," ")</f>
        <v>#VALUE!</v>
      </c>
      <c r="R208" s="363" t="e">
        <f aca="false">IF(AND(($X$12-4)&lt;=$N208,($X$13)&gt;=($N208-4)),M208," ")</f>
        <v>#VALUE!</v>
      </c>
      <c r="S208" s="363" t="e">
        <f aca="false">IF(AND(($X$15-4)&lt;=$N208,($X$16)&gt;=($N208-4)),J208," ")</f>
        <v>#VALUE!</v>
      </c>
      <c r="T208" s="363" t="e">
        <f aca="false">IF(AND(($X$15-4)&lt;=$N208,($X$16)&gt;=($N208-4)),K208," ")</f>
        <v>#VALUE!</v>
      </c>
      <c r="U208" s="363" t="e">
        <f aca="false">IF(AND(($X$15-4)&lt;=$N208,($X$16)&gt;=($N208-4)),L208," ")</f>
        <v>#VALUE!</v>
      </c>
      <c r="V208" s="363" t="e">
        <f aca="false">IF(AND(($X$15-4)&lt;=$N208,($X$16)&gt;=($N208-4)),M208," ")</f>
        <v>#VALUE!</v>
      </c>
      <c r="AI208" s="359" t="n">
        <f aca="false">ROUND(B208/10000,0)</f>
        <v>2017</v>
      </c>
      <c r="AJ208" s="359" t="n">
        <f aca="false">ROUND((B208-(AI208*10000))/100,0)</f>
        <v>3</v>
      </c>
      <c r="AK208" s="359" t="n">
        <f aca="false">B208-AI208*10000-AJ208*100</f>
        <v>31</v>
      </c>
      <c r="AL208" s="362" t="n">
        <f aca="false">DATE(AI208,AJ208,AK208)</f>
        <v>42825</v>
      </c>
    </row>
    <row r="209" customFormat="false" ht="15" hidden="false" customHeight="false" outlineLevel="0" collapsed="false">
      <c r="A209" s="361" t="n">
        <v>25320</v>
      </c>
      <c r="B209" s="361" t="n">
        <v>20170428</v>
      </c>
      <c r="C209" s="361" t="n">
        <v>13442910</v>
      </c>
      <c r="D209" s="361" t="s">
        <v>325</v>
      </c>
      <c r="E209" s="361" t="s">
        <v>4187</v>
      </c>
      <c r="F209" s="361" t="n">
        <v>20384</v>
      </c>
      <c r="G209" s="361" t="n">
        <v>13442910</v>
      </c>
      <c r="H209" s="361" t="n">
        <v>0.35</v>
      </c>
      <c r="I209" s="361" t="n">
        <v>57.54</v>
      </c>
      <c r="J209" s="361" t="n">
        <v>0.011356</v>
      </c>
      <c r="K209" s="361" t="n">
        <v>0.009615</v>
      </c>
      <c r="L209" s="361" t="n">
        <v>0.00369</v>
      </c>
      <c r="M209" s="361" t="n">
        <v>0.009091</v>
      </c>
      <c r="N209" s="362" t="n">
        <f aca="false">AL209</f>
        <v>42853</v>
      </c>
      <c r="O209" s="363" t="e">
        <f aca="false">IF(AND(($X$12-4)&lt;=$N209,($X$13)&gt;=($N209-4)),J209," ")</f>
        <v>#VALUE!</v>
      </c>
      <c r="P209" s="363" t="e">
        <f aca="false">IF(AND(($X$12-4)&lt;=$N209,($X$13)&gt;=($N209-4)),K209," ")</f>
        <v>#VALUE!</v>
      </c>
      <c r="Q209" s="363" t="e">
        <f aca="false">IF(AND(($X$12-4)&lt;=$N209,($X$13)&gt;=($N209-4)),L209," ")</f>
        <v>#VALUE!</v>
      </c>
      <c r="R209" s="363" t="e">
        <f aca="false">IF(AND(($X$12-4)&lt;=$N209,($X$13)&gt;=($N209-4)),M209," ")</f>
        <v>#VALUE!</v>
      </c>
      <c r="S209" s="363" t="e">
        <f aca="false">IF(AND(($X$15-4)&lt;=$N209,($X$16)&gt;=($N209-4)),J209," ")</f>
        <v>#VALUE!</v>
      </c>
      <c r="T209" s="363" t="e">
        <f aca="false">IF(AND(($X$15-4)&lt;=$N209,($X$16)&gt;=($N209-4)),K209," ")</f>
        <v>#VALUE!</v>
      </c>
      <c r="U209" s="363" t="e">
        <f aca="false">IF(AND(($X$15-4)&lt;=$N209,($X$16)&gt;=($N209-4)),L209," ")</f>
        <v>#VALUE!</v>
      </c>
      <c r="V209" s="363" t="e">
        <f aca="false">IF(AND(($X$15-4)&lt;=$N209,($X$16)&gt;=($N209-4)),M209," ")</f>
        <v>#VALUE!</v>
      </c>
      <c r="AI209" s="359" t="n">
        <f aca="false">ROUND(B209/10000,0)</f>
        <v>2017</v>
      </c>
      <c r="AJ209" s="359" t="n">
        <f aca="false">ROUND((B209-(AI209*10000))/100,0)</f>
        <v>4</v>
      </c>
      <c r="AK209" s="359" t="n">
        <f aca="false">B209-AI209*10000-AJ209*100</f>
        <v>28</v>
      </c>
      <c r="AL209" s="362" t="n">
        <f aca="false">DATE(AI209,AJ209,AK209)</f>
        <v>42853</v>
      </c>
    </row>
    <row r="210" customFormat="false" ht="15" hidden="false" customHeight="false" outlineLevel="0" collapsed="false">
      <c r="A210" s="361" t="n">
        <v>25320</v>
      </c>
      <c r="B210" s="361" t="n">
        <v>20170531</v>
      </c>
      <c r="C210" s="361" t="n">
        <v>13442910</v>
      </c>
      <c r="D210" s="361" t="s">
        <v>325</v>
      </c>
      <c r="E210" s="361" t="s">
        <v>4187</v>
      </c>
      <c r="F210" s="361" t="n">
        <v>20384</v>
      </c>
      <c r="G210" s="361" t="n">
        <v>13442910</v>
      </c>
      <c r="H210" s="361"/>
      <c r="I210" s="361" t="n">
        <v>57.65</v>
      </c>
      <c r="J210" s="361" t="n">
        <v>0.001912</v>
      </c>
      <c r="K210" s="361" t="n">
        <v>0.009335</v>
      </c>
      <c r="L210" s="361" t="n">
        <v>-0.011325</v>
      </c>
      <c r="M210" s="361" t="n">
        <v>0.011576</v>
      </c>
      <c r="N210" s="362" t="n">
        <f aca="false">AL210</f>
        <v>42886</v>
      </c>
      <c r="O210" s="363" t="e">
        <f aca="false">IF(AND(($X$12-4)&lt;=$N210,($X$13)&gt;=($N210-4)),J210," ")</f>
        <v>#VALUE!</v>
      </c>
      <c r="P210" s="363" t="e">
        <f aca="false">IF(AND(($X$12-4)&lt;=$N210,($X$13)&gt;=($N210-4)),K210," ")</f>
        <v>#VALUE!</v>
      </c>
      <c r="Q210" s="363" t="e">
        <f aca="false">IF(AND(($X$12-4)&lt;=$N210,($X$13)&gt;=($N210-4)),L210," ")</f>
        <v>#VALUE!</v>
      </c>
      <c r="R210" s="363" t="e">
        <f aca="false">IF(AND(($X$12-4)&lt;=$N210,($X$13)&gt;=($N210-4)),M210," ")</f>
        <v>#VALUE!</v>
      </c>
      <c r="S210" s="363" t="e">
        <f aca="false">IF(AND(($X$15-4)&lt;=$N210,($X$16)&gt;=($N210-4)),J210," ")</f>
        <v>#VALUE!</v>
      </c>
      <c r="T210" s="363" t="e">
        <f aca="false">IF(AND(($X$15-4)&lt;=$N210,($X$16)&gt;=($N210-4)),K210," ")</f>
        <v>#VALUE!</v>
      </c>
      <c r="U210" s="363" t="e">
        <f aca="false">IF(AND(($X$15-4)&lt;=$N210,($X$16)&gt;=($N210-4)),L210," ")</f>
        <v>#VALUE!</v>
      </c>
      <c r="V210" s="363" t="e">
        <f aca="false">IF(AND(($X$15-4)&lt;=$N210,($X$16)&gt;=($N210-4)),M210," ")</f>
        <v>#VALUE!</v>
      </c>
      <c r="AI210" s="359" t="n">
        <f aca="false">ROUND(B210/10000,0)</f>
        <v>2017</v>
      </c>
      <c r="AJ210" s="359" t="n">
        <f aca="false">ROUND((B210-(AI210*10000))/100,0)</f>
        <v>5</v>
      </c>
      <c r="AK210" s="359" t="n">
        <f aca="false">B210-AI210*10000-AJ210*100</f>
        <v>31</v>
      </c>
      <c r="AL210" s="362" t="n">
        <f aca="false">DATE(AI210,AJ210,AK210)</f>
        <v>42886</v>
      </c>
    </row>
    <row r="211" customFormat="false" ht="15" hidden="false" customHeight="false" outlineLevel="0" collapsed="false">
      <c r="A211" s="361" t="n">
        <v>25320</v>
      </c>
      <c r="B211" s="361" t="n">
        <v>20170630</v>
      </c>
      <c r="C211" s="361" t="n">
        <v>13442910</v>
      </c>
      <c r="D211" s="361" t="s">
        <v>325</v>
      </c>
      <c r="E211" s="361" t="s">
        <v>4187</v>
      </c>
      <c r="F211" s="361" t="n">
        <v>20384</v>
      </c>
      <c r="G211" s="361" t="n">
        <v>13442910</v>
      </c>
      <c r="H211" s="361"/>
      <c r="I211" s="361" t="n">
        <v>52.15</v>
      </c>
      <c r="J211" s="361" t="n">
        <v>-0.095403</v>
      </c>
      <c r="K211" s="361" t="n">
        <v>0.009469</v>
      </c>
      <c r="L211" s="361" t="n">
        <v>0.022926</v>
      </c>
      <c r="M211" s="361" t="n">
        <v>0.004814</v>
      </c>
      <c r="N211" s="362" t="n">
        <f aca="false">AL211</f>
        <v>42916</v>
      </c>
      <c r="O211" s="363" t="e">
        <f aca="false">IF(AND(($X$12-4)&lt;=$N211,($X$13)&gt;=($N211-4)),J211," ")</f>
        <v>#VALUE!</v>
      </c>
      <c r="P211" s="363" t="e">
        <f aca="false">IF(AND(($X$12-4)&lt;=$N211,($X$13)&gt;=($N211-4)),K211," ")</f>
        <v>#VALUE!</v>
      </c>
      <c r="Q211" s="363" t="e">
        <f aca="false">IF(AND(($X$12-4)&lt;=$N211,($X$13)&gt;=($N211-4)),L211," ")</f>
        <v>#VALUE!</v>
      </c>
      <c r="R211" s="363" t="e">
        <f aca="false">IF(AND(($X$12-4)&lt;=$N211,($X$13)&gt;=($N211-4)),M211," ")</f>
        <v>#VALUE!</v>
      </c>
      <c r="S211" s="363" t="e">
        <f aca="false">IF(AND(($X$15-4)&lt;=$N211,($X$16)&gt;=($N211-4)),J211," ")</f>
        <v>#VALUE!</v>
      </c>
      <c r="T211" s="363" t="e">
        <f aca="false">IF(AND(($X$15-4)&lt;=$N211,($X$16)&gt;=($N211-4)),K211," ")</f>
        <v>#VALUE!</v>
      </c>
      <c r="U211" s="363" t="e">
        <f aca="false">IF(AND(($X$15-4)&lt;=$N211,($X$16)&gt;=($N211-4)),L211," ")</f>
        <v>#VALUE!</v>
      </c>
      <c r="V211" s="363" t="e">
        <f aca="false">IF(AND(($X$15-4)&lt;=$N211,($X$16)&gt;=($N211-4)),M211," ")</f>
        <v>#VALUE!</v>
      </c>
      <c r="AI211" s="359" t="n">
        <f aca="false">ROUND(B211/10000,0)</f>
        <v>2017</v>
      </c>
      <c r="AJ211" s="359" t="n">
        <f aca="false">ROUND((B211-(AI211*10000))/100,0)</f>
        <v>6</v>
      </c>
      <c r="AK211" s="359" t="n">
        <f aca="false">B211-AI211*10000-AJ211*100</f>
        <v>30</v>
      </c>
      <c r="AL211" s="362" t="n">
        <f aca="false">DATE(AI211,AJ211,AK211)</f>
        <v>42916</v>
      </c>
    </row>
    <row r="212" customFormat="false" ht="15" hidden="false" customHeight="false" outlineLevel="0" collapsed="false">
      <c r="A212" s="361" t="n">
        <v>25320</v>
      </c>
      <c r="B212" s="361" t="n">
        <v>20170731</v>
      </c>
      <c r="C212" s="361" t="n">
        <v>13442910</v>
      </c>
      <c r="D212" s="361" t="s">
        <v>325</v>
      </c>
      <c r="E212" s="361" t="s">
        <v>4187</v>
      </c>
      <c r="F212" s="361" t="n">
        <v>20384</v>
      </c>
      <c r="G212" s="361" t="n">
        <v>13442910</v>
      </c>
      <c r="H212" s="361" t="n">
        <v>0.35</v>
      </c>
      <c r="I212" s="361" t="n">
        <v>52.83</v>
      </c>
      <c r="J212" s="361" t="n">
        <v>0.019751</v>
      </c>
      <c r="K212" s="361" t="n">
        <v>0.02033</v>
      </c>
      <c r="L212" s="361" t="n">
        <v>0.009102</v>
      </c>
      <c r="M212" s="361" t="n">
        <v>0.019349</v>
      </c>
      <c r="N212" s="362" t="n">
        <f aca="false">AL212</f>
        <v>42947</v>
      </c>
      <c r="O212" s="363" t="e">
        <f aca="false">IF(AND(($X$12-4)&lt;=$N212,($X$13)&gt;=($N212-4)),J212," ")</f>
        <v>#VALUE!</v>
      </c>
      <c r="P212" s="363" t="e">
        <f aca="false">IF(AND(($X$12-4)&lt;=$N212,($X$13)&gt;=($N212-4)),K212," ")</f>
        <v>#VALUE!</v>
      </c>
      <c r="Q212" s="363" t="e">
        <f aca="false">IF(AND(($X$12-4)&lt;=$N212,($X$13)&gt;=($N212-4)),L212," ")</f>
        <v>#VALUE!</v>
      </c>
      <c r="R212" s="363" t="e">
        <f aca="false">IF(AND(($X$12-4)&lt;=$N212,($X$13)&gt;=($N212-4)),M212," ")</f>
        <v>#VALUE!</v>
      </c>
      <c r="S212" s="363" t="e">
        <f aca="false">IF(AND(($X$15-4)&lt;=$N212,($X$16)&gt;=($N212-4)),J212," ")</f>
        <v>#VALUE!</v>
      </c>
      <c r="T212" s="363" t="e">
        <f aca="false">IF(AND(($X$15-4)&lt;=$N212,($X$16)&gt;=($N212-4)),K212," ")</f>
        <v>#VALUE!</v>
      </c>
      <c r="U212" s="363" t="e">
        <f aca="false">IF(AND(($X$15-4)&lt;=$N212,($X$16)&gt;=($N212-4)),L212," ")</f>
        <v>#VALUE!</v>
      </c>
      <c r="V212" s="363" t="e">
        <f aca="false">IF(AND(($X$15-4)&lt;=$N212,($X$16)&gt;=($N212-4)),M212," ")</f>
        <v>#VALUE!</v>
      </c>
      <c r="AI212" s="359" t="n">
        <f aca="false">ROUND(B212/10000,0)</f>
        <v>2017</v>
      </c>
      <c r="AJ212" s="359" t="n">
        <f aca="false">ROUND((B212-(AI212*10000))/100,0)</f>
        <v>7</v>
      </c>
      <c r="AK212" s="359" t="n">
        <f aca="false">B212-AI212*10000-AJ212*100</f>
        <v>31</v>
      </c>
      <c r="AL212" s="362" t="n">
        <f aca="false">DATE(AI212,AJ212,AK212)</f>
        <v>42947</v>
      </c>
    </row>
    <row r="213" customFormat="false" ht="15" hidden="false" customHeight="false" outlineLevel="0" collapsed="false">
      <c r="A213" s="361" t="n">
        <v>25320</v>
      </c>
      <c r="B213" s="361" t="n">
        <v>20170831</v>
      </c>
      <c r="C213" s="361" t="n">
        <v>13442910</v>
      </c>
      <c r="D213" s="361" t="s">
        <v>325</v>
      </c>
      <c r="E213" s="361" t="s">
        <v>4187</v>
      </c>
      <c r="F213" s="361" t="n">
        <v>20384</v>
      </c>
      <c r="G213" s="361" t="n">
        <v>13442910</v>
      </c>
      <c r="H213" s="361"/>
      <c r="I213" s="361" t="n">
        <v>46.2</v>
      </c>
      <c r="J213" s="361" t="n">
        <v>-0.125497</v>
      </c>
      <c r="K213" s="361" t="n">
        <v>0.001589</v>
      </c>
      <c r="L213" s="361" t="n">
        <v>-0.008745</v>
      </c>
      <c r="M213" s="361" t="n">
        <v>0.000546</v>
      </c>
      <c r="N213" s="362" t="n">
        <f aca="false">AL213</f>
        <v>42978</v>
      </c>
      <c r="O213" s="363" t="e">
        <f aca="false">IF(AND(($X$12-4)&lt;=$N213,($X$13)&gt;=($N213-4)),J213," ")</f>
        <v>#VALUE!</v>
      </c>
      <c r="P213" s="363" t="e">
        <f aca="false">IF(AND(($X$12-4)&lt;=$N213,($X$13)&gt;=($N213-4)),K213," ")</f>
        <v>#VALUE!</v>
      </c>
      <c r="Q213" s="363" t="e">
        <f aca="false">IF(AND(($X$12-4)&lt;=$N213,($X$13)&gt;=($N213-4)),L213," ")</f>
        <v>#VALUE!</v>
      </c>
      <c r="R213" s="363" t="e">
        <f aca="false">IF(AND(($X$12-4)&lt;=$N213,($X$13)&gt;=($N213-4)),M213," ")</f>
        <v>#VALUE!</v>
      </c>
      <c r="S213" s="363" t="e">
        <f aca="false">IF(AND(($X$15-4)&lt;=$N213,($X$16)&gt;=($N213-4)),J213," ")</f>
        <v>#VALUE!</v>
      </c>
      <c r="T213" s="363" t="e">
        <f aca="false">IF(AND(($X$15-4)&lt;=$N213,($X$16)&gt;=($N213-4)),K213," ")</f>
        <v>#VALUE!</v>
      </c>
      <c r="U213" s="363" t="e">
        <f aca="false">IF(AND(($X$15-4)&lt;=$N213,($X$16)&gt;=($N213-4)),L213," ")</f>
        <v>#VALUE!</v>
      </c>
      <c r="V213" s="363" t="e">
        <f aca="false">IF(AND(($X$15-4)&lt;=$N213,($X$16)&gt;=($N213-4)),M213," ")</f>
        <v>#VALUE!</v>
      </c>
      <c r="AI213" s="359" t="n">
        <f aca="false">ROUND(B213/10000,0)</f>
        <v>2017</v>
      </c>
      <c r="AJ213" s="359" t="n">
        <f aca="false">ROUND((B213-(AI213*10000))/100,0)</f>
        <v>8</v>
      </c>
      <c r="AK213" s="359" t="n">
        <f aca="false">B213-AI213*10000-AJ213*100</f>
        <v>31</v>
      </c>
      <c r="AL213" s="362" t="n">
        <f aca="false">DATE(AI213,AJ213,AK213)</f>
        <v>42978</v>
      </c>
    </row>
    <row r="214" customFormat="false" ht="15" hidden="false" customHeight="false" outlineLevel="0" collapsed="false">
      <c r="A214" s="361" t="n">
        <v>25320</v>
      </c>
      <c r="B214" s="361" t="n">
        <v>20170929</v>
      </c>
      <c r="C214" s="361" t="n">
        <v>13442910</v>
      </c>
      <c r="D214" s="361" t="s">
        <v>325</v>
      </c>
      <c r="E214" s="361" t="s">
        <v>4187</v>
      </c>
      <c r="F214" s="361" t="n">
        <v>20384</v>
      </c>
      <c r="G214" s="361" t="n">
        <v>13442910</v>
      </c>
      <c r="H214" s="361"/>
      <c r="I214" s="361" t="n">
        <v>46.82</v>
      </c>
      <c r="J214" s="361" t="n">
        <v>0.01342</v>
      </c>
      <c r="K214" s="361" t="n">
        <v>0.023734</v>
      </c>
      <c r="L214" s="361" t="n">
        <v>0.046753</v>
      </c>
      <c r="M214" s="361" t="n">
        <v>0.019303</v>
      </c>
      <c r="N214" s="362" t="n">
        <f aca="false">AL214</f>
        <v>43007</v>
      </c>
      <c r="O214" s="363" t="e">
        <f aca="false">IF(AND(($X$12-4)&lt;=$N214,($X$13)&gt;=($N214-4)),J214," ")</f>
        <v>#VALUE!</v>
      </c>
      <c r="P214" s="363" t="e">
        <f aca="false">IF(AND(($X$12-4)&lt;=$N214,($X$13)&gt;=($N214-4)),K214," ")</f>
        <v>#VALUE!</v>
      </c>
      <c r="Q214" s="363" t="e">
        <f aca="false">IF(AND(($X$12-4)&lt;=$N214,($X$13)&gt;=($N214-4)),L214," ")</f>
        <v>#VALUE!</v>
      </c>
      <c r="R214" s="363" t="e">
        <f aca="false">IF(AND(($X$12-4)&lt;=$N214,($X$13)&gt;=($N214-4)),M214," ")</f>
        <v>#VALUE!</v>
      </c>
      <c r="S214" s="363" t="e">
        <f aca="false">IF(AND(($X$15-4)&lt;=$N214,($X$16)&gt;=($N214-4)),J214," ")</f>
        <v>#VALUE!</v>
      </c>
      <c r="T214" s="363" t="e">
        <f aca="false">IF(AND(($X$15-4)&lt;=$N214,($X$16)&gt;=($N214-4)),K214," ")</f>
        <v>#VALUE!</v>
      </c>
      <c r="U214" s="363" t="e">
        <f aca="false">IF(AND(($X$15-4)&lt;=$N214,($X$16)&gt;=($N214-4)),L214," ")</f>
        <v>#VALUE!</v>
      </c>
      <c r="V214" s="363" t="e">
        <f aca="false">IF(AND(($X$15-4)&lt;=$N214,($X$16)&gt;=($N214-4)),M214," ")</f>
        <v>#VALUE!</v>
      </c>
      <c r="AI214" s="359" t="n">
        <f aca="false">ROUND(B214/10000,0)</f>
        <v>2017</v>
      </c>
      <c r="AJ214" s="359" t="n">
        <f aca="false">ROUND((B214-(AI214*10000))/100,0)</f>
        <v>9</v>
      </c>
      <c r="AK214" s="359" t="n">
        <f aca="false">B214-AI214*10000-AJ214*100</f>
        <v>29</v>
      </c>
      <c r="AL214" s="362" t="n">
        <f aca="false">DATE(AI214,AJ214,AK214)</f>
        <v>43007</v>
      </c>
    </row>
    <row r="215" customFormat="false" ht="15" hidden="false" customHeight="false" outlineLevel="0" collapsed="false">
      <c r="A215" s="361" t="n">
        <v>25320</v>
      </c>
      <c r="B215" s="361" t="n">
        <v>20171031</v>
      </c>
      <c r="C215" s="361" t="n">
        <v>13442910</v>
      </c>
      <c r="D215" s="361" t="s">
        <v>325</v>
      </c>
      <c r="E215" s="361" t="s">
        <v>4187</v>
      </c>
      <c r="F215" s="361" t="n">
        <v>20384</v>
      </c>
      <c r="G215" s="361" t="n">
        <v>13442910</v>
      </c>
      <c r="H215" s="361" t="n">
        <v>0.35</v>
      </c>
      <c r="I215" s="361" t="n">
        <v>47.37</v>
      </c>
      <c r="J215" s="361" t="n">
        <v>0.019223</v>
      </c>
      <c r="K215" s="361" t="n">
        <v>0.019281</v>
      </c>
      <c r="L215" s="361" t="n">
        <v>0.002204</v>
      </c>
      <c r="M215" s="361" t="n">
        <v>0.022188</v>
      </c>
      <c r="N215" s="362" t="n">
        <f aca="false">AL215</f>
        <v>43039</v>
      </c>
      <c r="O215" s="363" t="e">
        <f aca="false">IF(AND(($X$12-4)&lt;=$N215,($X$13)&gt;=($N215-4)),J215," ")</f>
        <v>#VALUE!</v>
      </c>
      <c r="P215" s="363" t="e">
        <f aca="false">IF(AND(($X$12-4)&lt;=$N215,($X$13)&gt;=($N215-4)),K215," ")</f>
        <v>#VALUE!</v>
      </c>
      <c r="Q215" s="363" t="e">
        <f aca="false">IF(AND(($X$12-4)&lt;=$N215,($X$13)&gt;=($N215-4)),L215," ")</f>
        <v>#VALUE!</v>
      </c>
      <c r="R215" s="363" t="e">
        <f aca="false">IF(AND(($X$12-4)&lt;=$N215,($X$13)&gt;=($N215-4)),M215," ")</f>
        <v>#VALUE!</v>
      </c>
      <c r="S215" s="363" t="e">
        <f aca="false">IF(AND(($X$15-4)&lt;=$N215,($X$16)&gt;=($N215-4)),J215," ")</f>
        <v>#VALUE!</v>
      </c>
      <c r="T215" s="363" t="e">
        <f aca="false">IF(AND(($X$15-4)&lt;=$N215,($X$16)&gt;=($N215-4)),K215," ")</f>
        <v>#VALUE!</v>
      </c>
      <c r="U215" s="363" t="e">
        <f aca="false">IF(AND(($X$15-4)&lt;=$N215,($X$16)&gt;=($N215-4)),L215," ")</f>
        <v>#VALUE!</v>
      </c>
      <c r="V215" s="363" t="e">
        <f aca="false">IF(AND(($X$15-4)&lt;=$N215,($X$16)&gt;=($N215-4)),M215," ")</f>
        <v>#VALUE!</v>
      </c>
      <c r="AI215" s="359" t="n">
        <f aca="false">ROUND(B215/10000,0)</f>
        <v>2017</v>
      </c>
      <c r="AJ215" s="359" t="n">
        <f aca="false">ROUND((B215-(AI215*10000))/100,0)</f>
        <v>10</v>
      </c>
      <c r="AK215" s="359" t="n">
        <f aca="false">B215-AI215*10000-AJ215*100</f>
        <v>31</v>
      </c>
      <c r="AL215" s="362" t="n">
        <f aca="false">DATE(AI215,AJ215,AK215)</f>
        <v>43039</v>
      </c>
    </row>
    <row r="216" customFormat="false" ht="15" hidden="false" customHeight="false" outlineLevel="0" collapsed="false">
      <c r="A216" s="361" t="n">
        <v>25320</v>
      </c>
      <c r="B216" s="361" t="n">
        <v>20171130</v>
      </c>
      <c r="C216" s="361" t="n">
        <v>13442910</v>
      </c>
      <c r="D216" s="361" t="s">
        <v>325</v>
      </c>
      <c r="E216" s="361" t="s">
        <v>4187</v>
      </c>
      <c r="F216" s="361" t="n">
        <v>20384</v>
      </c>
      <c r="G216" s="361" t="n">
        <v>13442910</v>
      </c>
      <c r="H216" s="361"/>
      <c r="I216" s="361" t="n">
        <v>49.3</v>
      </c>
      <c r="J216" s="361" t="n">
        <v>0.040743</v>
      </c>
      <c r="K216" s="361" t="n">
        <v>0.027309</v>
      </c>
      <c r="L216" s="361" t="n">
        <v>0.020833</v>
      </c>
      <c r="M216" s="361" t="n">
        <v>0.028083</v>
      </c>
      <c r="N216" s="362" t="n">
        <f aca="false">AL216</f>
        <v>43069</v>
      </c>
      <c r="O216" s="363" t="e">
        <f aca="false">IF(AND(($X$12-4)&lt;=$N216,($X$13)&gt;=($N216-4)),J216," ")</f>
        <v>#VALUE!</v>
      </c>
      <c r="P216" s="363" t="e">
        <f aca="false">IF(AND(($X$12-4)&lt;=$N216,($X$13)&gt;=($N216-4)),K216," ")</f>
        <v>#VALUE!</v>
      </c>
      <c r="Q216" s="363" t="e">
        <f aca="false">IF(AND(($X$12-4)&lt;=$N216,($X$13)&gt;=($N216-4)),L216," ")</f>
        <v>#VALUE!</v>
      </c>
      <c r="R216" s="363" t="e">
        <f aca="false">IF(AND(($X$12-4)&lt;=$N216,($X$13)&gt;=($N216-4)),M216," ")</f>
        <v>#VALUE!</v>
      </c>
      <c r="S216" s="363" t="e">
        <f aca="false">IF(AND(($X$15-4)&lt;=$N216,($X$16)&gt;=($N216-4)),J216," ")</f>
        <v>#VALUE!</v>
      </c>
      <c r="T216" s="363" t="e">
        <f aca="false">IF(AND(($X$15-4)&lt;=$N216,($X$16)&gt;=($N216-4)),K216," ")</f>
        <v>#VALUE!</v>
      </c>
      <c r="U216" s="363" t="e">
        <f aca="false">IF(AND(($X$15-4)&lt;=$N216,($X$16)&gt;=($N216-4)),L216," ")</f>
        <v>#VALUE!</v>
      </c>
      <c r="V216" s="363" t="e">
        <f aca="false">IF(AND(($X$15-4)&lt;=$N216,($X$16)&gt;=($N216-4)),M216," ")</f>
        <v>#VALUE!</v>
      </c>
      <c r="AI216" s="359" t="n">
        <f aca="false">ROUND(B216/10000,0)</f>
        <v>2017</v>
      </c>
      <c r="AJ216" s="359" t="n">
        <f aca="false">ROUND((B216-(AI216*10000))/100,0)</f>
        <v>11</v>
      </c>
      <c r="AK216" s="359" t="n">
        <f aca="false">B216-AI216*10000-AJ216*100</f>
        <v>30</v>
      </c>
      <c r="AL216" s="362" t="n">
        <f aca="false">DATE(AI216,AJ216,AK216)</f>
        <v>43069</v>
      </c>
    </row>
    <row r="217" customFormat="false" ht="15" hidden="false" customHeight="false" outlineLevel="0" collapsed="false">
      <c r="A217" s="361" t="n">
        <v>25320</v>
      </c>
      <c r="B217" s="361" t="n">
        <v>20171229</v>
      </c>
      <c r="C217" s="361" t="n">
        <v>13442910</v>
      </c>
      <c r="D217" s="361" t="s">
        <v>325</v>
      </c>
      <c r="E217" s="361" t="s">
        <v>4187</v>
      </c>
      <c r="F217" s="361" t="n">
        <v>20384</v>
      </c>
      <c r="G217" s="361" t="n">
        <v>13442910</v>
      </c>
      <c r="H217" s="361"/>
      <c r="I217" s="361" t="n">
        <v>48.11</v>
      </c>
      <c r="J217" s="361" t="n">
        <v>-0.024138</v>
      </c>
      <c r="K217" s="361" t="n">
        <v>0.012173</v>
      </c>
      <c r="L217" s="361" t="n">
        <v>0.014216</v>
      </c>
      <c r="M217" s="361" t="n">
        <v>0.009832</v>
      </c>
      <c r="N217" s="362" t="n">
        <f aca="false">AL217</f>
        <v>43098</v>
      </c>
      <c r="O217" s="363" t="e">
        <f aca="false">IF(AND(($X$12-4)&lt;=$N217,($X$13)&gt;=($N217-4)),J217," ")</f>
        <v>#VALUE!</v>
      </c>
      <c r="P217" s="363" t="e">
        <f aca="false">IF(AND(($X$12-4)&lt;=$N217,($X$13)&gt;=($N217-4)),K217," ")</f>
        <v>#VALUE!</v>
      </c>
      <c r="Q217" s="363" t="e">
        <f aca="false">IF(AND(($X$12-4)&lt;=$N217,($X$13)&gt;=($N217-4)),L217," ")</f>
        <v>#VALUE!</v>
      </c>
      <c r="R217" s="363" t="e">
        <f aca="false">IF(AND(($X$12-4)&lt;=$N217,($X$13)&gt;=($N217-4)),M217," ")</f>
        <v>#VALUE!</v>
      </c>
      <c r="S217" s="363" t="e">
        <f aca="false">IF(AND(($X$15-4)&lt;=$N217,($X$16)&gt;=($N217-4)),J217," ")</f>
        <v>#VALUE!</v>
      </c>
      <c r="T217" s="363" t="e">
        <f aca="false">IF(AND(($X$15-4)&lt;=$N217,($X$16)&gt;=($N217-4)),K217," ")</f>
        <v>#VALUE!</v>
      </c>
      <c r="U217" s="363" t="e">
        <f aca="false">IF(AND(($X$15-4)&lt;=$N217,($X$16)&gt;=($N217-4)),L217," ")</f>
        <v>#VALUE!</v>
      </c>
      <c r="V217" s="363" t="e">
        <f aca="false">IF(AND(($X$15-4)&lt;=$N217,($X$16)&gt;=($N217-4)),M217," ")</f>
        <v>#VALUE!</v>
      </c>
      <c r="AI217" s="359" t="n">
        <f aca="false">ROUND(B217/10000,0)</f>
        <v>2017</v>
      </c>
      <c r="AJ217" s="359" t="n">
        <f aca="false">ROUND((B217-(AI217*10000))/100,0)</f>
        <v>12</v>
      </c>
      <c r="AK217" s="359" t="n">
        <f aca="false">B217-AI217*10000-AJ217*100</f>
        <v>29</v>
      </c>
      <c r="AL217" s="362" t="n">
        <f aca="false">DATE(AI217,AJ217,AK217)</f>
        <v>43098</v>
      </c>
    </row>
    <row r="218" customFormat="false" ht="15" hidden="false" customHeight="false" outlineLevel="0" collapsed="false">
      <c r="A218" s="361" t="n">
        <v>25320</v>
      </c>
      <c r="B218" s="361" t="n">
        <v>20180131</v>
      </c>
      <c r="C218" s="361" t="n">
        <v>13442910</v>
      </c>
      <c r="D218" s="361" t="s">
        <v>325</v>
      </c>
      <c r="E218" s="361" t="s">
        <v>4187</v>
      </c>
      <c r="F218" s="361" t="n">
        <v>20384</v>
      </c>
      <c r="G218" s="361" t="n">
        <v>13442910</v>
      </c>
      <c r="H218" s="361" t="n">
        <v>0.35</v>
      </c>
      <c r="I218" s="361" t="n">
        <v>46.55</v>
      </c>
      <c r="J218" s="361" t="n">
        <v>-0.025151</v>
      </c>
      <c r="K218" s="361" t="n">
        <v>0.050656</v>
      </c>
      <c r="L218" s="361" t="n">
        <v>0.029429</v>
      </c>
      <c r="M218" s="361" t="n">
        <v>0.056179</v>
      </c>
      <c r="N218" s="362" t="n">
        <f aca="false">AL218</f>
        <v>43131</v>
      </c>
      <c r="O218" s="363" t="e">
        <f aca="false">IF(AND(($X$12-4)&lt;=$N218,($X$13)&gt;=($N218-4)),J218," ")</f>
        <v>#VALUE!</v>
      </c>
      <c r="P218" s="363" t="e">
        <f aca="false">IF(AND(($X$12-4)&lt;=$N218,($X$13)&gt;=($N218-4)),K218," ")</f>
        <v>#VALUE!</v>
      </c>
      <c r="Q218" s="363" t="e">
        <f aca="false">IF(AND(($X$12-4)&lt;=$N218,($X$13)&gt;=($N218-4)),L218," ")</f>
        <v>#VALUE!</v>
      </c>
      <c r="R218" s="363" t="e">
        <f aca="false">IF(AND(($X$12-4)&lt;=$N218,($X$13)&gt;=($N218-4)),M218," ")</f>
        <v>#VALUE!</v>
      </c>
      <c r="S218" s="363" t="e">
        <f aca="false">IF(AND(($X$15-4)&lt;=$N218,($X$16)&gt;=($N218-4)),J218," ")</f>
        <v>#VALUE!</v>
      </c>
      <c r="T218" s="363" t="e">
        <f aca="false">IF(AND(($X$15-4)&lt;=$N218,($X$16)&gt;=($N218-4)),K218," ")</f>
        <v>#VALUE!</v>
      </c>
      <c r="U218" s="363" t="e">
        <f aca="false">IF(AND(($X$15-4)&lt;=$N218,($X$16)&gt;=($N218-4)),L218," ")</f>
        <v>#VALUE!</v>
      </c>
      <c r="V218" s="363" t="e">
        <f aca="false">IF(AND(($X$15-4)&lt;=$N218,($X$16)&gt;=($N218-4)),M218," ")</f>
        <v>#VALUE!</v>
      </c>
      <c r="AI218" s="359" t="n">
        <f aca="false">ROUND(B218/10000,0)</f>
        <v>2018</v>
      </c>
      <c r="AJ218" s="359" t="n">
        <f aca="false">ROUND((B218-(AI218*10000))/100,0)</f>
        <v>1</v>
      </c>
      <c r="AK218" s="359" t="n">
        <f aca="false">B218-AI218*10000-AJ218*100</f>
        <v>31</v>
      </c>
      <c r="AL218" s="362" t="n">
        <f aca="false">DATE(AI218,AJ218,AK218)</f>
        <v>43131</v>
      </c>
    </row>
    <row r="219" customFormat="false" ht="15" hidden="false" customHeight="false" outlineLevel="0" collapsed="false">
      <c r="A219" s="361" t="n">
        <v>25320</v>
      </c>
      <c r="B219" s="361" t="n">
        <v>20180228</v>
      </c>
      <c r="C219" s="361" t="n">
        <v>13442910</v>
      </c>
      <c r="D219" s="361" t="s">
        <v>325</v>
      </c>
      <c r="E219" s="361" t="s">
        <v>4187</v>
      </c>
      <c r="F219" s="361" t="n">
        <v>20384</v>
      </c>
      <c r="G219" s="361" t="n">
        <v>13442910</v>
      </c>
      <c r="H219" s="361"/>
      <c r="I219" s="361" t="n">
        <v>43.05</v>
      </c>
      <c r="J219" s="361" t="n">
        <v>-0.075188</v>
      </c>
      <c r="K219" s="361" t="n">
        <v>-0.039465</v>
      </c>
      <c r="L219" s="361" t="n">
        <v>-0.040068</v>
      </c>
      <c r="M219" s="361" t="n">
        <v>-0.038947</v>
      </c>
      <c r="N219" s="362" t="n">
        <f aca="false">AL219</f>
        <v>43159</v>
      </c>
      <c r="O219" s="363" t="e">
        <f aca="false">IF(AND(($X$12-4)&lt;=$N219,($X$13)&gt;=($N219-4)),J219," ")</f>
        <v>#VALUE!</v>
      </c>
      <c r="P219" s="363" t="e">
        <f aca="false">IF(AND(($X$12-4)&lt;=$N219,($X$13)&gt;=($N219-4)),K219," ")</f>
        <v>#VALUE!</v>
      </c>
      <c r="Q219" s="363" t="e">
        <f aca="false">IF(AND(($X$12-4)&lt;=$N219,($X$13)&gt;=($N219-4)),L219," ")</f>
        <v>#VALUE!</v>
      </c>
      <c r="R219" s="363" t="e">
        <f aca="false">IF(AND(($X$12-4)&lt;=$N219,($X$13)&gt;=($N219-4)),M219," ")</f>
        <v>#VALUE!</v>
      </c>
      <c r="S219" s="363" t="e">
        <f aca="false">IF(AND(($X$15-4)&lt;=$N219,($X$16)&gt;=($N219-4)),J219," ")</f>
        <v>#VALUE!</v>
      </c>
      <c r="T219" s="363" t="e">
        <f aca="false">IF(AND(($X$15-4)&lt;=$N219,($X$16)&gt;=($N219-4)),K219," ")</f>
        <v>#VALUE!</v>
      </c>
      <c r="U219" s="363" t="e">
        <f aca="false">IF(AND(($X$15-4)&lt;=$N219,($X$16)&gt;=($N219-4)),L219," ")</f>
        <v>#VALUE!</v>
      </c>
      <c r="V219" s="363" t="e">
        <f aca="false">IF(AND(($X$15-4)&lt;=$N219,($X$16)&gt;=($N219-4)),M219," ")</f>
        <v>#VALUE!</v>
      </c>
      <c r="AI219" s="359" t="n">
        <f aca="false">ROUND(B219/10000,0)</f>
        <v>2018</v>
      </c>
      <c r="AJ219" s="359" t="n">
        <f aca="false">ROUND((B219-(AI219*10000))/100,0)</f>
        <v>2</v>
      </c>
      <c r="AK219" s="359" t="n">
        <f aca="false">B219-AI219*10000-AJ219*100</f>
        <v>28</v>
      </c>
      <c r="AL219" s="362" t="n">
        <f aca="false">DATE(AI219,AJ219,AK219)</f>
        <v>43159</v>
      </c>
    </row>
    <row r="220" customFormat="false" ht="15" hidden="false" customHeight="false" outlineLevel="0" collapsed="false">
      <c r="A220" s="361" t="n">
        <v>25320</v>
      </c>
      <c r="B220" s="361" t="n">
        <v>20180329</v>
      </c>
      <c r="C220" s="361" t="n">
        <v>13442910</v>
      </c>
      <c r="D220" s="361" t="s">
        <v>325</v>
      </c>
      <c r="E220" s="361" t="s">
        <v>4187</v>
      </c>
      <c r="F220" s="361" t="n">
        <v>20384</v>
      </c>
      <c r="G220" s="361" t="n">
        <v>13442910</v>
      </c>
      <c r="H220" s="361"/>
      <c r="I220" s="361" t="n">
        <v>43.31</v>
      </c>
      <c r="J220" s="361" t="n">
        <v>0.00604</v>
      </c>
      <c r="K220" s="361" t="n">
        <v>-0.018433</v>
      </c>
      <c r="L220" s="361" t="n">
        <v>0.001223</v>
      </c>
      <c r="M220" s="361" t="n">
        <v>-0.026885</v>
      </c>
      <c r="N220" s="362" t="n">
        <f aca="false">AL220</f>
        <v>43188</v>
      </c>
      <c r="O220" s="363" t="e">
        <f aca="false">IF(AND(($X$12-4)&lt;=$N220,($X$13)&gt;=($N220-4)),J220," ")</f>
        <v>#VALUE!</v>
      </c>
      <c r="P220" s="363" t="e">
        <f aca="false">IF(AND(($X$12-4)&lt;=$N220,($X$13)&gt;=($N220-4)),K220," ")</f>
        <v>#VALUE!</v>
      </c>
      <c r="Q220" s="363" t="e">
        <f aca="false">IF(AND(($X$12-4)&lt;=$N220,($X$13)&gt;=($N220-4)),L220," ")</f>
        <v>#VALUE!</v>
      </c>
      <c r="R220" s="363" t="e">
        <f aca="false">IF(AND(($X$12-4)&lt;=$N220,($X$13)&gt;=($N220-4)),M220," ")</f>
        <v>#VALUE!</v>
      </c>
      <c r="S220" s="363" t="e">
        <f aca="false">IF(AND(($X$15-4)&lt;=$N220,($X$16)&gt;=($N220-4)),J220," ")</f>
        <v>#VALUE!</v>
      </c>
      <c r="T220" s="363" t="e">
        <f aca="false">IF(AND(($X$15-4)&lt;=$N220,($X$16)&gt;=($N220-4)),K220," ")</f>
        <v>#VALUE!</v>
      </c>
      <c r="U220" s="363" t="e">
        <f aca="false">IF(AND(($X$15-4)&lt;=$N220,($X$16)&gt;=($N220-4)),L220," ")</f>
        <v>#VALUE!</v>
      </c>
      <c r="V220" s="363" t="e">
        <f aca="false">IF(AND(($X$15-4)&lt;=$N220,($X$16)&gt;=($N220-4)),M220," ")</f>
        <v>#VALUE!</v>
      </c>
      <c r="AI220" s="359" t="n">
        <f aca="false">ROUND(B220/10000,0)</f>
        <v>2018</v>
      </c>
      <c r="AJ220" s="359" t="n">
        <f aca="false">ROUND((B220-(AI220*10000))/100,0)</f>
        <v>3</v>
      </c>
      <c r="AK220" s="359" t="n">
        <f aca="false">B220-AI220*10000-AJ220*100</f>
        <v>29</v>
      </c>
      <c r="AL220" s="362" t="n">
        <f aca="false">DATE(AI220,AJ220,AK220)</f>
        <v>43188</v>
      </c>
    </row>
    <row r="221" customFormat="false" ht="15" hidden="false" customHeight="false" outlineLevel="0" collapsed="false">
      <c r="A221" s="361" t="n">
        <v>25320</v>
      </c>
      <c r="B221" s="361" t="n">
        <v>20180430</v>
      </c>
      <c r="C221" s="361" t="n">
        <v>13442910</v>
      </c>
      <c r="D221" s="361" t="s">
        <v>325</v>
      </c>
      <c r="E221" s="361" t="s">
        <v>4187</v>
      </c>
      <c r="F221" s="361" t="n">
        <v>20384</v>
      </c>
      <c r="G221" s="361" t="n">
        <v>13442910</v>
      </c>
      <c r="H221" s="361" t="n">
        <v>0.35</v>
      </c>
      <c r="I221" s="361" t="n">
        <v>40.78</v>
      </c>
      <c r="J221" s="361" t="n">
        <v>-0.050335</v>
      </c>
      <c r="K221" s="361" t="n">
        <v>0.004769</v>
      </c>
      <c r="L221" s="361" t="n">
        <v>0.008209</v>
      </c>
      <c r="M221" s="361" t="n">
        <v>0.002719</v>
      </c>
      <c r="N221" s="362" t="n">
        <f aca="false">AL221</f>
        <v>43220</v>
      </c>
      <c r="O221" s="363" t="e">
        <f aca="false">IF(AND(($X$12-4)&lt;=$N221,($X$13)&gt;=($N221-4)),J221," ")</f>
        <v>#VALUE!</v>
      </c>
      <c r="P221" s="363" t="e">
        <f aca="false">IF(AND(($X$12-4)&lt;=$N221,($X$13)&gt;=($N221-4)),K221," ")</f>
        <v>#VALUE!</v>
      </c>
      <c r="Q221" s="363" t="e">
        <f aca="false">IF(AND(($X$12-4)&lt;=$N221,($X$13)&gt;=($N221-4)),L221," ")</f>
        <v>#VALUE!</v>
      </c>
      <c r="R221" s="363" t="e">
        <f aca="false">IF(AND(($X$12-4)&lt;=$N221,($X$13)&gt;=($N221-4)),M221," ")</f>
        <v>#VALUE!</v>
      </c>
      <c r="S221" s="363" t="e">
        <f aca="false">IF(AND(($X$15-4)&lt;=$N221,($X$16)&gt;=($N221-4)),J221," ")</f>
        <v>#VALUE!</v>
      </c>
      <c r="T221" s="363" t="e">
        <f aca="false">IF(AND(($X$15-4)&lt;=$N221,($X$16)&gt;=($N221-4)),K221," ")</f>
        <v>#VALUE!</v>
      </c>
      <c r="U221" s="363" t="e">
        <f aca="false">IF(AND(($X$15-4)&lt;=$N221,($X$16)&gt;=($N221-4)),L221," ")</f>
        <v>#VALUE!</v>
      </c>
      <c r="V221" s="363" t="e">
        <f aca="false">IF(AND(($X$15-4)&lt;=$N221,($X$16)&gt;=($N221-4)),M221," ")</f>
        <v>#VALUE!</v>
      </c>
      <c r="AI221" s="359" t="n">
        <f aca="false">ROUND(B221/10000,0)</f>
        <v>2018</v>
      </c>
      <c r="AJ221" s="359" t="n">
        <f aca="false">ROUND((B221-(AI221*10000))/100,0)</f>
        <v>4</v>
      </c>
      <c r="AK221" s="359" t="n">
        <f aca="false">B221-AI221*10000-AJ221*100</f>
        <v>30</v>
      </c>
      <c r="AL221" s="362" t="n">
        <f aca="false">DATE(AI221,AJ221,AK221)</f>
        <v>43220</v>
      </c>
    </row>
    <row r="222" customFormat="false" ht="15" hidden="false" customHeight="false" outlineLevel="0" collapsed="false">
      <c r="A222" s="361" t="n">
        <v>25320</v>
      </c>
      <c r="B222" s="361" t="n">
        <v>20180531</v>
      </c>
      <c r="C222" s="361" t="n">
        <v>13442910</v>
      </c>
      <c r="D222" s="361" t="s">
        <v>325</v>
      </c>
      <c r="E222" s="361" t="s">
        <v>4187</v>
      </c>
      <c r="F222" s="361" t="n">
        <v>20384</v>
      </c>
      <c r="G222" s="361" t="n">
        <v>13442910</v>
      </c>
      <c r="H222" s="361"/>
      <c r="I222" s="361" t="n">
        <v>33.64</v>
      </c>
      <c r="J222" s="361" t="n">
        <v>-0.175086</v>
      </c>
      <c r="K222" s="361" t="n">
        <v>0.02617</v>
      </c>
      <c r="L222" s="361" t="n">
        <v>0.03461</v>
      </c>
      <c r="M222" s="361" t="n">
        <v>0.021608</v>
      </c>
      <c r="N222" s="362" t="n">
        <f aca="false">AL222</f>
        <v>43251</v>
      </c>
      <c r="O222" s="363" t="e">
        <f aca="false">IF(AND(($X$12-4)&lt;=$N222,($X$13)&gt;=($N222-4)),J222," ")</f>
        <v>#VALUE!</v>
      </c>
      <c r="P222" s="363" t="e">
        <f aca="false">IF(AND(($X$12-4)&lt;=$N222,($X$13)&gt;=($N222-4)),K222," ")</f>
        <v>#VALUE!</v>
      </c>
      <c r="Q222" s="363" t="e">
        <f aca="false">IF(AND(($X$12-4)&lt;=$N222,($X$13)&gt;=($N222-4)),L222," ")</f>
        <v>#VALUE!</v>
      </c>
      <c r="R222" s="363" t="e">
        <f aca="false">IF(AND(($X$12-4)&lt;=$N222,($X$13)&gt;=($N222-4)),M222," ")</f>
        <v>#VALUE!</v>
      </c>
      <c r="S222" s="363" t="e">
        <f aca="false">IF(AND(($X$15-4)&lt;=$N222,($X$16)&gt;=($N222-4)),J222," ")</f>
        <v>#VALUE!</v>
      </c>
      <c r="T222" s="363" t="e">
        <f aca="false">IF(AND(($X$15-4)&lt;=$N222,($X$16)&gt;=($N222-4)),K222," ")</f>
        <v>#VALUE!</v>
      </c>
      <c r="U222" s="363" t="e">
        <f aca="false">IF(AND(($X$15-4)&lt;=$N222,($X$16)&gt;=($N222-4)),L222," ")</f>
        <v>#VALUE!</v>
      </c>
      <c r="V222" s="363" t="e">
        <f aca="false">IF(AND(($X$15-4)&lt;=$N222,($X$16)&gt;=($N222-4)),M222," ")</f>
        <v>#VALUE!</v>
      </c>
      <c r="AI222" s="359" t="n">
        <f aca="false">ROUND(B222/10000,0)</f>
        <v>2018</v>
      </c>
      <c r="AJ222" s="359" t="n">
        <f aca="false">ROUND((B222-(AI222*10000))/100,0)</f>
        <v>5</v>
      </c>
      <c r="AK222" s="359" t="n">
        <f aca="false">B222-AI222*10000-AJ222*100</f>
        <v>31</v>
      </c>
      <c r="AL222" s="362" t="n">
        <f aca="false">DATE(AI222,AJ222,AK222)</f>
        <v>43251</v>
      </c>
    </row>
    <row r="223" customFormat="false" ht="15" hidden="false" customHeight="false" outlineLevel="0" collapsed="false">
      <c r="A223" s="361" t="n">
        <v>25320</v>
      </c>
      <c r="B223" s="361" t="n">
        <v>20180629</v>
      </c>
      <c r="C223" s="361" t="n">
        <v>13442910</v>
      </c>
      <c r="D223" s="361" t="s">
        <v>325</v>
      </c>
      <c r="E223" s="361" t="s">
        <v>4187</v>
      </c>
      <c r="F223" s="361" t="n">
        <v>20384</v>
      </c>
      <c r="G223" s="361" t="n">
        <v>13442910</v>
      </c>
      <c r="H223" s="361"/>
      <c r="I223" s="361" t="n">
        <v>40.54</v>
      </c>
      <c r="J223" s="361" t="n">
        <v>0.205113</v>
      </c>
      <c r="K223" s="361" t="n">
        <v>0.005334</v>
      </c>
      <c r="L223" s="361" t="n">
        <v>0.002782</v>
      </c>
      <c r="M223" s="361" t="n">
        <v>0.004842</v>
      </c>
      <c r="N223" s="362" t="n">
        <f aca="false">AL223</f>
        <v>43280</v>
      </c>
      <c r="O223" s="363" t="e">
        <f aca="false">IF(AND(($X$12-4)&lt;=$N223,($X$13)&gt;=($N223-4)),J223," ")</f>
        <v>#VALUE!</v>
      </c>
      <c r="P223" s="363" t="e">
        <f aca="false">IF(AND(($X$12-4)&lt;=$N223,($X$13)&gt;=($N223-4)),K223," ")</f>
        <v>#VALUE!</v>
      </c>
      <c r="Q223" s="363" t="e">
        <f aca="false">IF(AND(($X$12-4)&lt;=$N223,($X$13)&gt;=($N223-4)),L223," ")</f>
        <v>#VALUE!</v>
      </c>
      <c r="R223" s="363" t="e">
        <f aca="false">IF(AND(($X$12-4)&lt;=$N223,($X$13)&gt;=($N223-4)),M223," ")</f>
        <v>#VALUE!</v>
      </c>
      <c r="S223" s="363" t="e">
        <f aca="false">IF(AND(($X$15-4)&lt;=$N223,($X$16)&gt;=($N223-4)),J223," ")</f>
        <v>#VALUE!</v>
      </c>
      <c r="T223" s="363" t="e">
        <f aca="false">IF(AND(($X$15-4)&lt;=$N223,($X$16)&gt;=($N223-4)),K223," ")</f>
        <v>#VALUE!</v>
      </c>
      <c r="U223" s="363" t="e">
        <f aca="false">IF(AND(($X$15-4)&lt;=$N223,($X$16)&gt;=($N223-4)),L223," ")</f>
        <v>#VALUE!</v>
      </c>
      <c r="V223" s="363" t="e">
        <f aca="false">IF(AND(($X$15-4)&lt;=$N223,($X$16)&gt;=($N223-4)),M223," ")</f>
        <v>#VALUE!</v>
      </c>
      <c r="AI223" s="359" t="n">
        <f aca="false">ROUND(B223/10000,0)</f>
        <v>2018</v>
      </c>
      <c r="AJ223" s="359" t="n">
        <f aca="false">ROUND((B223-(AI223*10000))/100,0)</f>
        <v>6</v>
      </c>
      <c r="AK223" s="359" t="n">
        <f aca="false">B223-AI223*10000-AJ223*100</f>
        <v>29</v>
      </c>
      <c r="AL223" s="362" t="n">
        <f aca="false">DATE(AI223,AJ223,AK223)</f>
        <v>43280</v>
      </c>
    </row>
    <row r="224" customFormat="false" ht="15" hidden="false" customHeight="false" outlineLevel="0" collapsed="false">
      <c r="A224" s="361" t="n">
        <v>25320</v>
      </c>
      <c r="B224" s="361" t="n">
        <v>20180731</v>
      </c>
      <c r="C224" s="361" t="n">
        <v>13442910</v>
      </c>
      <c r="D224" s="361" t="s">
        <v>325</v>
      </c>
      <c r="E224" s="361" t="s">
        <v>4187</v>
      </c>
      <c r="F224" s="361" t="n">
        <v>20384</v>
      </c>
      <c r="G224" s="361" t="n">
        <v>13442910</v>
      </c>
      <c r="H224" s="361" t="n">
        <v>0.35</v>
      </c>
      <c r="I224" s="361" t="n">
        <v>40.9</v>
      </c>
      <c r="J224" s="361" t="n">
        <v>0.017514</v>
      </c>
      <c r="K224" s="361" t="n">
        <v>0.031605</v>
      </c>
      <c r="L224" s="361" t="n">
        <v>0.006841</v>
      </c>
      <c r="M224" s="361" t="n">
        <v>0.036022</v>
      </c>
      <c r="N224" s="362" t="n">
        <f aca="false">AL224</f>
        <v>43312</v>
      </c>
      <c r="O224" s="363" t="e">
        <f aca="false">IF(AND(($X$12-4)&lt;=$N224,($X$13)&gt;=($N224-4)),J224," ")</f>
        <v>#VALUE!</v>
      </c>
      <c r="P224" s="363" t="e">
        <f aca="false">IF(AND(($X$12-4)&lt;=$N224,($X$13)&gt;=($N224-4)),K224," ")</f>
        <v>#VALUE!</v>
      </c>
      <c r="Q224" s="363" t="e">
        <f aca="false">IF(AND(($X$12-4)&lt;=$N224,($X$13)&gt;=($N224-4)),L224," ")</f>
        <v>#VALUE!</v>
      </c>
      <c r="R224" s="363" t="e">
        <f aca="false">IF(AND(($X$12-4)&lt;=$N224,($X$13)&gt;=($N224-4)),M224," ")</f>
        <v>#VALUE!</v>
      </c>
      <c r="S224" s="363" t="e">
        <f aca="false">IF(AND(($X$15-4)&lt;=$N224,($X$16)&gt;=($N224-4)),J224," ")</f>
        <v>#VALUE!</v>
      </c>
      <c r="T224" s="363" t="e">
        <f aca="false">IF(AND(($X$15-4)&lt;=$N224,($X$16)&gt;=($N224-4)),K224," ")</f>
        <v>#VALUE!</v>
      </c>
      <c r="U224" s="363" t="e">
        <f aca="false">IF(AND(($X$15-4)&lt;=$N224,($X$16)&gt;=($N224-4)),L224," ")</f>
        <v>#VALUE!</v>
      </c>
      <c r="V224" s="363" t="e">
        <f aca="false">IF(AND(($X$15-4)&lt;=$N224,($X$16)&gt;=($N224-4)),M224," ")</f>
        <v>#VALUE!</v>
      </c>
      <c r="AI224" s="359" t="n">
        <f aca="false">ROUND(B224/10000,0)</f>
        <v>2018</v>
      </c>
      <c r="AJ224" s="359" t="n">
        <f aca="false">ROUND((B224-(AI224*10000))/100,0)</f>
        <v>7</v>
      </c>
      <c r="AK224" s="359" t="n">
        <f aca="false">B224-AI224*10000-AJ224*100</f>
        <v>31</v>
      </c>
      <c r="AL224" s="362" t="n">
        <f aca="false">DATE(AI224,AJ224,AK224)</f>
        <v>43312</v>
      </c>
    </row>
    <row r="225" customFormat="false" ht="15" hidden="false" customHeight="false" outlineLevel="0" collapsed="false">
      <c r="A225" s="361" t="n">
        <v>25320</v>
      </c>
      <c r="B225" s="361" t="n">
        <v>20180831</v>
      </c>
      <c r="C225" s="361" t="n">
        <v>13442910</v>
      </c>
      <c r="D225" s="361" t="s">
        <v>325</v>
      </c>
      <c r="E225" s="361" t="s">
        <v>4187</v>
      </c>
      <c r="F225" s="361" t="n">
        <v>20384</v>
      </c>
      <c r="G225" s="361" t="n">
        <v>13442910</v>
      </c>
      <c r="H225" s="361"/>
      <c r="I225" s="361" t="n">
        <v>39.45</v>
      </c>
      <c r="J225" s="361" t="n">
        <v>-0.035452</v>
      </c>
      <c r="K225" s="361" t="n">
        <v>0.030221</v>
      </c>
      <c r="L225" s="361" t="n">
        <v>0.019158</v>
      </c>
      <c r="M225" s="361" t="n">
        <v>0.030263</v>
      </c>
      <c r="N225" s="362" t="n">
        <f aca="false">AL225</f>
        <v>43343</v>
      </c>
      <c r="O225" s="363" t="e">
        <f aca="false">IF(AND(($X$12-4)&lt;=$N225,($X$13)&gt;=($N225-4)),J225," ")</f>
        <v>#VALUE!</v>
      </c>
      <c r="P225" s="363" t="e">
        <f aca="false">IF(AND(($X$12-4)&lt;=$N225,($X$13)&gt;=($N225-4)),K225," ")</f>
        <v>#VALUE!</v>
      </c>
      <c r="Q225" s="363" t="e">
        <f aca="false">IF(AND(($X$12-4)&lt;=$N225,($X$13)&gt;=($N225-4)),L225," ")</f>
        <v>#VALUE!</v>
      </c>
      <c r="R225" s="363" t="e">
        <f aca="false">IF(AND(($X$12-4)&lt;=$N225,($X$13)&gt;=($N225-4)),M225," ")</f>
        <v>#VALUE!</v>
      </c>
      <c r="S225" s="363" t="e">
        <f aca="false">IF(AND(($X$15-4)&lt;=$N225,($X$16)&gt;=($N225-4)),J225," ")</f>
        <v>#VALUE!</v>
      </c>
      <c r="T225" s="363" t="e">
        <f aca="false">IF(AND(($X$15-4)&lt;=$N225,($X$16)&gt;=($N225-4)),K225," ")</f>
        <v>#VALUE!</v>
      </c>
      <c r="U225" s="363" t="e">
        <f aca="false">IF(AND(($X$15-4)&lt;=$N225,($X$16)&gt;=($N225-4)),L225," ")</f>
        <v>#VALUE!</v>
      </c>
      <c r="V225" s="363" t="e">
        <f aca="false">IF(AND(($X$15-4)&lt;=$N225,($X$16)&gt;=($N225-4)),M225," ")</f>
        <v>#VALUE!</v>
      </c>
      <c r="AI225" s="359" t="n">
        <f aca="false">ROUND(B225/10000,0)</f>
        <v>2018</v>
      </c>
      <c r="AJ225" s="359" t="n">
        <f aca="false">ROUND((B225-(AI225*10000))/100,0)</f>
        <v>8</v>
      </c>
      <c r="AK225" s="359" t="n">
        <f aca="false">B225-AI225*10000-AJ225*100</f>
        <v>31</v>
      </c>
      <c r="AL225" s="362" t="n">
        <f aca="false">DATE(AI225,AJ225,AK225)</f>
        <v>43343</v>
      </c>
    </row>
    <row r="226" customFormat="false" ht="15" hidden="false" customHeight="false" outlineLevel="0" collapsed="false">
      <c r="A226" s="361" t="n">
        <v>25320</v>
      </c>
      <c r="B226" s="361" t="n">
        <v>20180928</v>
      </c>
      <c r="C226" s="361" t="n">
        <v>13442910</v>
      </c>
      <c r="D226" s="361" t="s">
        <v>325</v>
      </c>
      <c r="E226" s="361" t="s">
        <v>4187</v>
      </c>
      <c r="F226" s="361" t="n">
        <v>20384</v>
      </c>
      <c r="G226" s="361" t="n">
        <v>13442910</v>
      </c>
      <c r="H226" s="361"/>
      <c r="I226" s="361" t="n">
        <v>36.63</v>
      </c>
      <c r="J226" s="361" t="n">
        <v>-0.071483</v>
      </c>
      <c r="K226" s="361" t="n">
        <v>0.000443</v>
      </c>
      <c r="L226" s="361" t="n">
        <v>-0.010314</v>
      </c>
      <c r="M226" s="361" t="n">
        <v>0.004294</v>
      </c>
      <c r="N226" s="362" t="n">
        <f aca="false">AL226</f>
        <v>43371</v>
      </c>
      <c r="O226" s="363" t="e">
        <f aca="false">IF(AND(($X$12-4)&lt;=$N226,($X$13)&gt;=($N226-4)),J226," ")</f>
        <v>#VALUE!</v>
      </c>
      <c r="P226" s="363" t="e">
        <f aca="false">IF(AND(($X$12-4)&lt;=$N226,($X$13)&gt;=($N226-4)),K226," ")</f>
        <v>#VALUE!</v>
      </c>
      <c r="Q226" s="363" t="e">
        <f aca="false">IF(AND(($X$12-4)&lt;=$N226,($X$13)&gt;=($N226-4)),L226," ")</f>
        <v>#VALUE!</v>
      </c>
      <c r="R226" s="363" t="e">
        <f aca="false">IF(AND(($X$12-4)&lt;=$N226,($X$13)&gt;=($N226-4)),M226," ")</f>
        <v>#VALUE!</v>
      </c>
      <c r="S226" s="363" t="e">
        <f aca="false">IF(AND(($X$15-4)&lt;=$N226,($X$16)&gt;=($N226-4)),J226," ")</f>
        <v>#VALUE!</v>
      </c>
      <c r="T226" s="363" t="e">
        <f aca="false">IF(AND(($X$15-4)&lt;=$N226,($X$16)&gt;=($N226-4)),K226," ")</f>
        <v>#VALUE!</v>
      </c>
      <c r="U226" s="363" t="e">
        <f aca="false">IF(AND(($X$15-4)&lt;=$N226,($X$16)&gt;=($N226-4)),L226," ")</f>
        <v>#VALUE!</v>
      </c>
      <c r="V226" s="363" t="e">
        <f aca="false">IF(AND(($X$15-4)&lt;=$N226,($X$16)&gt;=($N226-4)),M226," ")</f>
        <v>#VALUE!</v>
      </c>
      <c r="AI226" s="359" t="n">
        <f aca="false">ROUND(B226/10000,0)</f>
        <v>2018</v>
      </c>
      <c r="AJ226" s="359" t="n">
        <f aca="false">ROUND((B226-(AI226*10000))/100,0)</f>
        <v>9</v>
      </c>
      <c r="AK226" s="359" t="n">
        <f aca="false">B226-AI226*10000-AJ226*100</f>
        <v>28</v>
      </c>
      <c r="AL226" s="362" t="n">
        <f aca="false">DATE(AI226,AJ226,AK226)</f>
        <v>43371</v>
      </c>
    </row>
    <row r="227" customFormat="false" ht="15" hidden="false" customHeight="false" outlineLevel="0" collapsed="false">
      <c r="A227" s="361" t="n">
        <v>25320</v>
      </c>
      <c r="B227" s="361" t="n">
        <v>20181031</v>
      </c>
      <c r="C227" s="361" t="n">
        <v>13442910</v>
      </c>
      <c r="D227" s="361" t="s">
        <v>325</v>
      </c>
      <c r="E227" s="361" t="s">
        <v>4187</v>
      </c>
      <c r="F227" s="361" t="n">
        <v>20384</v>
      </c>
      <c r="G227" s="361" t="n">
        <v>13442910</v>
      </c>
      <c r="H227" s="361" t="n">
        <v>0.35</v>
      </c>
      <c r="I227" s="361" t="n">
        <v>37.41</v>
      </c>
      <c r="J227" s="361" t="n">
        <v>0.030849</v>
      </c>
      <c r="K227" s="361" t="n">
        <v>-0.074031</v>
      </c>
      <c r="L227" s="361" t="n">
        <v>-0.082433</v>
      </c>
      <c r="M227" s="361" t="n">
        <v>-0.069403</v>
      </c>
      <c r="N227" s="362" t="n">
        <f aca="false">AL227</f>
        <v>43404</v>
      </c>
      <c r="O227" s="363" t="e">
        <f aca="false">IF(AND(($X$12-4)&lt;=$N227,($X$13)&gt;=($N227-4)),J227," ")</f>
        <v>#VALUE!</v>
      </c>
      <c r="P227" s="363" t="e">
        <f aca="false">IF(AND(($X$12-4)&lt;=$N227,($X$13)&gt;=($N227-4)),K227," ")</f>
        <v>#VALUE!</v>
      </c>
      <c r="Q227" s="363" t="e">
        <f aca="false">IF(AND(($X$12-4)&lt;=$N227,($X$13)&gt;=($N227-4)),L227," ")</f>
        <v>#VALUE!</v>
      </c>
      <c r="R227" s="363" t="e">
        <f aca="false">IF(AND(($X$12-4)&lt;=$N227,($X$13)&gt;=($N227-4)),M227," ")</f>
        <v>#VALUE!</v>
      </c>
      <c r="S227" s="363" t="e">
        <f aca="false">IF(AND(($X$15-4)&lt;=$N227,($X$16)&gt;=($N227-4)),J227," ")</f>
        <v>#VALUE!</v>
      </c>
      <c r="T227" s="363" t="e">
        <f aca="false">IF(AND(($X$15-4)&lt;=$N227,($X$16)&gt;=($N227-4)),K227," ")</f>
        <v>#VALUE!</v>
      </c>
      <c r="U227" s="363" t="e">
        <f aca="false">IF(AND(($X$15-4)&lt;=$N227,($X$16)&gt;=($N227-4)),L227," ")</f>
        <v>#VALUE!</v>
      </c>
      <c r="V227" s="363" t="e">
        <f aca="false">IF(AND(($X$15-4)&lt;=$N227,($X$16)&gt;=($N227-4)),M227," ")</f>
        <v>#VALUE!</v>
      </c>
      <c r="AI227" s="359" t="n">
        <f aca="false">ROUND(B227/10000,0)</f>
        <v>2018</v>
      </c>
      <c r="AJ227" s="359" t="n">
        <f aca="false">ROUND((B227-(AI227*10000))/100,0)</f>
        <v>10</v>
      </c>
      <c r="AK227" s="359" t="n">
        <f aca="false">B227-AI227*10000-AJ227*100</f>
        <v>31</v>
      </c>
      <c r="AL227" s="362" t="n">
        <f aca="false">DATE(AI227,AJ227,AK227)</f>
        <v>43404</v>
      </c>
    </row>
    <row r="228" customFormat="false" ht="15" hidden="false" customHeight="false" outlineLevel="0" collapsed="false">
      <c r="A228" s="361" t="n">
        <v>25320</v>
      </c>
      <c r="B228" s="361" t="n">
        <v>20181130</v>
      </c>
      <c r="C228" s="361" t="n">
        <v>13442910</v>
      </c>
      <c r="D228" s="361" t="s">
        <v>325</v>
      </c>
      <c r="E228" s="361" t="s">
        <v>4187</v>
      </c>
      <c r="F228" s="361" t="n">
        <v>20384</v>
      </c>
      <c r="G228" s="361" t="n">
        <v>13442910</v>
      </c>
      <c r="H228" s="361"/>
      <c r="I228" s="361" t="n">
        <v>39.2</v>
      </c>
      <c r="J228" s="361" t="n">
        <v>0.047848</v>
      </c>
      <c r="K228" s="361" t="n">
        <v>0.01853</v>
      </c>
      <c r="L228" s="361" t="n">
        <v>0.000576</v>
      </c>
      <c r="M228" s="361" t="n">
        <v>0.017859</v>
      </c>
      <c r="N228" s="362" t="n">
        <f aca="false">AL228</f>
        <v>43434</v>
      </c>
      <c r="O228" s="363" t="e">
        <f aca="false">IF(AND(($X$12-4)&lt;=$N228,($X$13)&gt;=($N228-4)),J228," ")</f>
        <v>#VALUE!</v>
      </c>
      <c r="P228" s="363" t="e">
        <f aca="false">IF(AND(($X$12-4)&lt;=$N228,($X$13)&gt;=($N228-4)),K228," ")</f>
        <v>#VALUE!</v>
      </c>
      <c r="Q228" s="363" t="e">
        <f aca="false">IF(AND(($X$12-4)&lt;=$N228,($X$13)&gt;=($N228-4)),L228," ")</f>
        <v>#VALUE!</v>
      </c>
      <c r="R228" s="363" t="e">
        <f aca="false">IF(AND(($X$12-4)&lt;=$N228,($X$13)&gt;=($N228-4)),M228," ")</f>
        <v>#VALUE!</v>
      </c>
      <c r="S228" s="363" t="e">
        <f aca="false">IF(AND(($X$15-4)&lt;=$N228,($X$16)&gt;=($N228-4)),J228," ")</f>
        <v>#VALUE!</v>
      </c>
      <c r="T228" s="363" t="e">
        <f aca="false">IF(AND(($X$15-4)&lt;=$N228,($X$16)&gt;=($N228-4)),K228," ")</f>
        <v>#VALUE!</v>
      </c>
      <c r="U228" s="363" t="e">
        <f aca="false">IF(AND(($X$15-4)&lt;=$N228,($X$16)&gt;=($N228-4)),L228," ")</f>
        <v>#VALUE!</v>
      </c>
      <c r="V228" s="363" t="e">
        <f aca="false">IF(AND(($X$15-4)&lt;=$N228,($X$16)&gt;=($N228-4)),M228," ")</f>
        <v>#VALUE!</v>
      </c>
      <c r="AI228" s="359" t="n">
        <f aca="false">ROUND(B228/10000,0)</f>
        <v>2018</v>
      </c>
      <c r="AJ228" s="359" t="n">
        <f aca="false">ROUND((B228-(AI228*10000))/100,0)</f>
        <v>11</v>
      </c>
      <c r="AK228" s="359" t="n">
        <f aca="false">B228-AI228*10000-AJ228*100</f>
        <v>30</v>
      </c>
      <c r="AL228" s="362" t="n">
        <f aca="false">DATE(AI228,AJ228,AK228)</f>
        <v>43434</v>
      </c>
    </row>
    <row r="229" customFormat="false" ht="15" hidden="false" customHeight="false" outlineLevel="0" collapsed="false">
      <c r="A229" s="361" t="n">
        <v>25320</v>
      </c>
      <c r="B229" s="361" t="n">
        <v>20181231</v>
      </c>
      <c r="C229" s="361" t="n">
        <v>13442910</v>
      </c>
      <c r="D229" s="361" t="s">
        <v>325</v>
      </c>
      <c r="E229" s="361" t="s">
        <v>4187</v>
      </c>
      <c r="F229" s="361" t="n">
        <v>20384</v>
      </c>
      <c r="G229" s="361" t="n">
        <v>13442910</v>
      </c>
      <c r="H229" s="361"/>
      <c r="I229" s="361" t="n">
        <v>32.99</v>
      </c>
      <c r="J229" s="361" t="n">
        <v>-0.158418</v>
      </c>
      <c r="K229" s="361" t="n">
        <v>-0.08981</v>
      </c>
      <c r="L229" s="361" t="n">
        <v>-0.09931</v>
      </c>
      <c r="M229" s="361" t="n">
        <v>-0.091777</v>
      </c>
      <c r="N229" s="362" t="n">
        <f aca="false">AL229</f>
        <v>43465</v>
      </c>
      <c r="O229" s="363" t="e">
        <f aca="false">IF(AND(($X$12-4)&lt;=$N229,($X$13)&gt;=($N229-4)),J229," ")</f>
        <v>#VALUE!</v>
      </c>
      <c r="P229" s="363" t="e">
        <f aca="false">IF(AND(($X$12-4)&lt;=$N229,($X$13)&gt;=($N229-4)),K229," ")</f>
        <v>#VALUE!</v>
      </c>
      <c r="Q229" s="363" t="e">
        <f aca="false">IF(AND(($X$12-4)&lt;=$N229,($X$13)&gt;=($N229-4)),L229," ")</f>
        <v>#VALUE!</v>
      </c>
      <c r="R229" s="363" t="e">
        <f aca="false">IF(AND(($X$12-4)&lt;=$N229,($X$13)&gt;=($N229-4)),M229," ")</f>
        <v>#VALUE!</v>
      </c>
      <c r="S229" s="363" t="e">
        <f aca="false">IF(AND(($X$15-4)&lt;=$N229,($X$16)&gt;=($N229-4)),J229," ")</f>
        <v>#VALUE!</v>
      </c>
      <c r="T229" s="363" t="e">
        <f aca="false">IF(AND(($X$15-4)&lt;=$N229,($X$16)&gt;=($N229-4)),K229," ")</f>
        <v>#VALUE!</v>
      </c>
      <c r="U229" s="363" t="e">
        <f aca="false">IF(AND(($X$15-4)&lt;=$N229,($X$16)&gt;=($N229-4)),L229," ")</f>
        <v>#VALUE!</v>
      </c>
      <c r="V229" s="363" t="e">
        <f aca="false">IF(AND(($X$15-4)&lt;=$N229,($X$16)&gt;=($N229-4)),M229," ")</f>
        <v>#VALUE!</v>
      </c>
      <c r="AI229" s="359" t="n">
        <f aca="false">ROUND(B229/10000,0)</f>
        <v>2018</v>
      </c>
      <c r="AJ229" s="359" t="n">
        <f aca="false">ROUND((B229-(AI229*10000))/100,0)</f>
        <v>12</v>
      </c>
      <c r="AK229" s="359" t="n">
        <f aca="false">B229-AI229*10000-AJ229*100</f>
        <v>31</v>
      </c>
      <c r="AL229" s="362" t="n">
        <f aca="false">DATE(AI229,AJ229,AK229)</f>
        <v>43465</v>
      </c>
    </row>
    <row r="230" customFormat="false" ht="15" hidden="false" customHeight="false" outlineLevel="0" collapsed="false">
      <c r="J230" s="359" t="s">
        <v>34</v>
      </c>
      <c r="O230" s="405" t="s">
        <v>34</v>
      </c>
      <c r="P230" s="406"/>
    </row>
    <row r="231" customFormat="false" ht="15" hidden="false" customHeight="false" outlineLevel="0" collapsed="false">
      <c r="K231" s="359" t="s">
        <v>34</v>
      </c>
      <c r="O231" s="407" t="n">
        <f aca="false">COUNT(O2:O229)</f>
        <v>0</v>
      </c>
      <c r="P231" s="407" t="n">
        <f aca="false">COUNT(P2:P229)</f>
        <v>0</v>
      </c>
      <c r="Q231" s="407" t="n">
        <f aca="false">COUNT(Q2:Q229)</f>
        <v>0</v>
      </c>
      <c r="R231" s="407" t="n">
        <f aca="false">COUNT(R2:R229)</f>
        <v>0</v>
      </c>
      <c r="S231" s="407" t="n">
        <f aca="false">COUNT(S2:S229)</f>
        <v>0</v>
      </c>
      <c r="T231" s="407" t="n">
        <f aca="false">COUNT(T2:T229)</f>
        <v>0</v>
      </c>
      <c r="U231" s="407" t="n">
        <f aca="false">COUNT(U2:U229)</f>
        <v>0</v>
      </c>
      <c r="V231" s="407" t="n">
        <f aca="false">COUNT(V2:V229)</f>
        <v>0</v>
      </c>
    </row>
    <row r="232" customFormat="false" ht="15" hidden="false" customHeight="false" outlineLevel="0" collapsed="false"/>
  </sheetData>
  <autoFilter ref="C1:M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6.58"/>
    <col collapsed="false" customWidth="true" hidden="false" outlineLevel="0" max="4" min="4" style="0" width="5.86"/>
  </cols>
  <sheetData>
    <row r="1" customFormat="false" ht="15.75" hidden="false" customHeight="false" outlineLevel="0" collapsed="false">
      <c r="A1" s="0" t="s">
        <v>248</v>
      </c>
      <c r="B1" s="408" t="n">
        <v>0.0325</v>
      </c>
    </row>
    <row r="2" customFormat="false" ht="15.75" hidden="false" customHeight="false" outlineLevel="0" collapsed="false">
      <c r="A2" s="0" t="s">
        <v>257</v>
      </c>
      <c r="B2" s="409" t="n">
        <v>0.0025</v>
      </c>
      <c r="F2" s="169" t="s">
        <v>248</v>
      </c>
      <c r="G2" s="169"/>
      <c r="H2" s="169"/>
      <c r="I2" s="169"/>
      <c r="J2" s="169"/>
      <c r="K2" s="169"/>
    </row>
    <row r="3" customFormat="false" ht="15.75" hidden="false" customHeight="false" outlineLevel="0" collapsed="false">
      <c r="A3" s="49" t="s">
        <v>224</v>
      </c>
      <c r="B3" s="410" t="n">
        <v>301</v>
      </c>
      <c r="D3" s="49"/>
      <c r="E3" s="135" t="n">
        <f aca="false">'DCF Analysis'!D22</f>
        <v>49.7271347216177</v>
      </c>
      <c r="F3" s="411" t="n">
        <v>0.02</v>
      </c>
      <c r="G3" s="411" t="n">
        <v>0.0225</v>
      </c>
      <c r="H3" s="411" t="n">
        <v>0.03</v>
      </c>
      <c r="I3" s="411" t="n">
        <v>0.0325</v>
      </c>
      <c r="J3" s="411" t="n">
        <v>0.04</v>
      </c>
      <c r="K3" s="411" t="n">
        <v>0.0425</v>
      </c>
    </row>
    <row r="4" customFormat="false" ht="15" hidden="false" customHeight="false" outlineLevel="0" collapsed="false">
      <c r="D4" s="174"/>
      <c r="E4" s="412" t="n">
        <v>0</v>
      </c>
      <c r="F4" s="413"/>
      <c r="G4" s="413"/>
      <c r="H4" s="413"/>
      <c r="I4" s="413"/>
      <c r="J4" s="413"/>
      <c r="K4" s="413"/>
    </row>
    <row r="5" customFormat="false" ht="15" hidden="false" customHeight="false" outlineLevel="0" collapsed="false">
      <c r="D5" s="179"/>
      <c r="E5" s="412" t="n">
        <v>0.0025</v>
      </c>
      <c r="F5" s="413"/>
      <c r="G5" s="413"/>
      <c r="H5" s="413"/>
      <c r="I5" s="413"/>
      <c r="J5" s="413"/>
      <c r="K5" s="413"/>
    </row>
    <row r="6" customFormat="false" ht="15" hidden="false" customHeight="false" outlineLevel="0" collapsed="false">
      <c r="D6" s="179"/>
      <c r="E6" s="412" t="n">
        <v>0.005</v>
      </c>
      <c r="F6" s="413"/>
      <c r="G6" s="413"/>
      <c r="H6" s="413"/>
      <c r="I6" s="413"/>
      <c r="J6" s="413"/>
      <c r="K6" s="413"/>
    </row>
    <row r="7" customFormat="false" ht="15" hidden="false" customHeight="false" outlineLevel="0" collapsed="false">
      <c r="D7" s="179"/>
      <c r="E7" s="412" t="n">
        <v>0.0075</v>
      </c>
      <c r="F7" s="413"/>
      <c r="G7" s="413"/>
      <c r="H7" s="413"/>
      <c r="I7" s="413"/>
      <c r="J7" s="413"/>
      <c r="K7" s="413"/>
      <c r="L7" s="414"/>
      <c r="M7" s="414"/>
    </row>
    <row r="8" customFormat="false" ht="15" hidden="false" customHeight="false" outlineLevel="0" collapsed="false">
      <c r="A8" s="0" t="s">
        <v>34</v>
      </c>
      <c r="D8" s="179"/>
      <c r="E8" s="412" t="n">
        <v>0.01</v>
      </c>
      <c r="F8" s="413"/>
      <c r="G8" s="413"/>
      <c r="H8" s="413"/>
      <c r="I8" s="413"/>
      <c r="J8" s="413"/>
      <c r="K8" s="413"/>
      <c r="M8" s="415"/>
    </row>
    <row r="9" customFormat="false" ht="15" hidden="false" customHeight="false" outlineLevel="0" collapsed="false">
      <c r="D9" s="179"/>
      <c r="E9" s="412" t="n">
        <f aca="false">0.01+0.0025</f>
        <v>0.0125</v>
      </c>
      <c r="F9" s="413"/>
      <c r="G9" s="413"/>
      <c r="H9" s="413"/>
      <c r="I9" s="413"/>
      <c r="J9" s="413"/>
      <c r="K9" s="413"/>
    </row>
    <row r="10" customFormat="false" ht="15" hidden="false" customHeight="false" outlineLevel="0" collapsed="false">
      <c r="D10" s="179"/>
      <c r="E10" s="412" t="n">
        <f aca="false">0.01+0.005</f>
        <v>0.015</v>
      </c>
      <c r="F10" s="413"/>
      <c r="G10" s="413"/>
      <c r="H10" s="413"/>
      <c r="I10" s="413"/>
      <c r="J10" s="413"/>
      <c r="K10" s="413"/>
    </row>
    <row r="11" customFormat="false" ht="15.75" hidden="false" customHeight="false" outlineLevel="0" collapsed="false">
      <c r="D11" s="183"/>
      <c r="E11" s="412" t="n">
        <v>0.0175</v>
      </c>
      <c r="F11" s="413"/>
      <c r="G11" s="413"/>
      <c r="H11" s="413"/>
      <c r="I11" s="413"/>
      <c r="J11" s="413"/>
      <c r="K11" s="413"/>
    </row>
    <row r="12" customFormat="false" ht="15" hidden="false" customHeight="false" outlineLevel="0" collapsed="false">
      <c r="M12" s="414"/>
    </row>
  </sheetData>
  <mergeCells count="1">
    <mergeCell ref="F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49.15"/>
    <col collapsed="false" customWidth="true" hidden="false" outlineLevel="0" max="4" min="2" style="0" width="11.86"/>
  </cols>
  <sheetData>
    <row r="1" customFormat="false" ht="15.75" hidden="false" customHeight="false" outlineLevel="0" collapsed="false">
      <c r="A1" s="4" t="s">
        <v>6</v>
      </c>
      <c r="B1" s="5"/>
      <c r="C1" s="5"/>
      <c r="D1" s="5"/>
      <c r="E1" s="5"/>
      <c r="F1" s="5"/>
    </row>
    <row r="2" customFormat="false" ht="15.75" hidden="false" customHeight="true" outlineLevel="0" collapsed="false">
      <c r="A2" s="5"/>
      <c r="B2" s="6" t="s">
        <v>7</v>
      </c>
      <c r="C2" s="6"/>
      <c r="D2" s="6"/>
      <c r="E2" s="5"/>
      <c r="F2" s="5"/>
    </row>
    <row r="3" customFormat="false" ht="31.5" hidden="false" customHeight="true" outlineLevel="0" collapsed="false">
      <c r="A3" s="7" t="s">
        <v>8</v>
      </c>
      <c r="B3" s="8" t="s">
        <v>9</v>
      </c>
      <c r="C3" s="8"/>
      <c r="D3" s="8"/>
      <c r="E3" s="5"/>
      <c r="F3" s="5"/>
    </row>
    <row r="4" customFormat="false" ht="31.5" hidden="false" customHeight="false" outlineLevel="0" collapsed="false">
      <c r="A4" s="7" t="s">
        <v>10</v>
      </c>
      <c r="B4" s="7" t="s">
        <v>11</v>
      </c>
      <c r="C4" s="9" t="s">
        <v>12</v>
      </c>
      <c r="D4" s="9" t="s">
        <v>13</v>
      </c>
      <c r="E4" s="5"/>
      <c r="F4" s="5"/>
    </row>
    <row r="5" customFormat="false" ht="15.75" hidden="false" customHeight="false" outlineLevel="0" collapsed="false">
      <c r="A5" s="5" t="s">
        <v>14</v>
      </c>
      <c r="B5" s="10" t="n">
        <v>7961</v>
      </c>
      <c r="C5" s="11" t="n">
        <v>7890</v>
      </c>
      <c r="D5" s="11" t="n">
        <v>8685</v>
      </c>
      <c r="E5" s="5"/>
      <c r="F5" s="5"/>
    </row>
    <row r="6" customFormat="false" ht="15.75" hidden="false" customHeight="false" outlineLevel="0" collapsed="false">
      <c r="A6" s="5" t="s">
        <v>15</v>
      </c>
      <c r="B6" s="12"/>
      <c r="C6" s="13"/>
      <c r="D6" s="13"/>
      <c r="E6" s="5"/>
      <c r="F6" s="5"/>
    </row>
    <row r="7" customFormat="false" ht="15.75" hidden="false" customHeight="false" outlineLevel="0" collapsed="false">
      <c r="A7" s="5" t="s">
        <v>16</v>
      </c>
      <c r="B7" s="14" t="n">
        <v>5033</v>
      </c>
      <c r="C7" s="15" t="n">
        <v>4965</v>
      </c>
      <c r="D7" s="15" t="n">
        <v>5869</v>
      </c>
      <c r="E7" s="5"/>
      <c r="F7" s="5"/>
    </row>
    <row r="8" customFormat="false" ht="15.75" hidden="false" customHeight="false" outlineLevel="0" collapsed="false">
      <c r="A8" s="5" t="s">
        <v>17</v>
      </c>
      <c r="B8" s="16" t="n">
        <v>852</v>
      </c>
      <c r="C8" s="15" t="n">
        <v>855</v>
      </c>
      <c r="D8" s="15" t="n">
        <v>902</v>
      </c>
      <c r="E8" s="5"/>
      <c r="F8" s="5"/>
    </row>
    <row r="9" customFormat="false" ht="15.75" hidden="false" customHeight="false" outlineLevel="0" collapsed="false">
      <c r="A9" s="5" t="s">
        <v>18</v>
      </c>
      <c r="B9" s="16" t="n">
        <v>575</v>
      </c>
      <c r="C9" s="15" t="n">
        <v>550</v>
      </c>
      <c r="D9" s="15" t="n">
        <v>654</v>
      </c>
      <c r="E9" s="5"/>
      <c r="F9" s="5"/>
    </row>
    <row r="10" customFormat="false" ht="15.75" hidden="false" customHeight="false" outlineLevel="0" collapsed="false">
      <c r="A10" s="5" t="s">
        <v>19</v>
      </c>
      <c r="B10" s="16" t="n">
        <v>105</v>
      </c>
      <c r="C10" s="15" t="n">
        <v>111</v>
      </c>
      <c r="D10" s="15" t="n">
        <v>110</v>
      </c>
      <c r="E10" s="5"/>
      <c r="F10" s="5"/>
    </row>
    <row r="11" customFormat="false" ht="15.75" hidden="false" customHeight="false" outlineLevel="0" collapsed="false">
      <c r="A11" s="5" t="s">
        <v>20</v>
      </c>
      <c r="B11" s="16" t="n">
        <v>405</v>
      </c>
      <c r="C11" s="15" t="n">
        <v>-9</v>
      </c>
      <c r="D11" s="15" t="n">
        <v>619</v>
      </c>
      <c r="E11" s="5"/>
      <c r="F11" s="5"/>
    </row>
    <row r="12" customFormat="false" ht="15.75" hidden="false" customHeight="false" outlineLevel="0" collapsed="false">
      <c r="A12" s="5" t="s">
        <v>21</v>
      </c>
      <c r="B12" s="16" t="n">
        <v>31</v>
      </c>
      <c r="C12" s="15" t="n">
        <v>18</v>
      </c>
      <c r="D12" s="15" t="n">
        <v>62</v>
      </c>
      <c r="E12" s="5"/>
      <c r="F12" s="5"/>
    </row>
    <row r="13" customFormat="false" ht="15.75" hidden="false" customHeight="false" outlineLevel="0" collapsed="false">
      <c r="A13" s="5" t="s">
        <v>22</v>
      </c>
      <c r="B13" s="17" t="n">
        <f aca="false">SUM(B7:B12)</f>
        <v>7001</v>
      </c>
      <c r="C13" s="17" t="n">
        <f aca="false">SUM(C7:C12)</f>
        <v>6490</v>
      </c>
      <c r="D13" s="17" t="n">
        <f aca="false">SUM(D7:D12)</f>
        <v>8216</v>
      </c>
      <c r="E13" s="5"/>
      <c r="F13" s="5"/>
    </row>
    <row r="14" customFormat="false" ht="15.75" hidden="false" customHeight="false" outlineLevel="0" collapsed="false">
      <c r="A14" s="5" t="s">
        <v>23</v>
      </c>
      <c r="B14" s="10" t="n">
        <f aca="false">B5-B13</f>
        <v>960</v>
      </c>
      <c r="C14" s="10" t="n">
        <f aca="false">C5-C13</f>
        <v>1400</v>
      </c>
      <c r="D14" s="10" t="n">
        <f aca="false">D5-D13</f>
        <v>469</v>
      </c>
      <c r="E14" s="5"/>
      <c r="F14" s="5"/>
    </row>
    <row r="15" customFormat="false" ht="15.75" hidden="false" customHeight="false" outlineLevel="0" collapsed="false">
      <c r="A15" s="5" t="s">
        <v>24</v>
      </c>
      <c r="B15" s="16" t="n">
        <v>115</v>
      </c>
      <c r="C15" s="15" t="n">
        <v>112</v>
      </c>
      <c r="D15" s="15" t="n">
        <v>201</v>
      </c>
      <c r="E15" s="5"/>
      <c r="F15" s="5"/>
    </row>
    <row r="16" customFormat="false" ht="15.75" hidden="false" customHeight="false" outlineLevel="0" collapsed="false">
      <c r="A16" s="5" t="s">
        <v>25</v>
      </c>
      <c r="B16" s="18" t="n">
        <v>4</v>
      </c>
      <c r="C16" s="15" t="n">
        <v>5</v>
      </c>
      <c r="D16" s="15" t="n">
        <v>4</v>
      </c>
      <c r="E16" s="5"/>
      <c r="F16" s="5"/>
    </row>
    <row r="17" customFormat="false" ht="15.75" hidden="false" customHeight="false" outlineLevel="0" collapsed="false">
      <c r="A17" s="5" t="s">
        <v>26</v>
      </c>
      <c r="B17" s="16" t="n">
        <v>849</v>
      </c>
      <c r="C17" s="15" t="n">
        <v>1293</v>
      </c>
      <c r="D17" s="15" t="n">
        <v>272</v>
      </c>
      <c r="E17" s="5"/>
      <c r="F17" s="5"/>
    </row>
    <row r="18" customFormat="false" ht="15.75" hidden="false" customHeight="false" outlineLevel="0" collapsed="false">
      <c r="A18" s="5" t="s">
        <v>27</v>
      </c>
      <c r="B18" s="18" t="n">
        <v>286</v>
      </c>
      <c r="C18" s="19" t="n">
        <v>406</v>
      </c>
      <c r="D18" s="19" t="n">
        <v>11</v>
      </c>
      <c r="E18" s="5"/>
      <c r="F18" s="5"/>
    </row>
    <row r="19" customFormat="false" ht="15.75" hidden="false" customHeight="false" outlineLevel="0" collapsed="false">
      <c r="A19" s="5" t="s">
        <v>28</v>
      </c>
      <c r="B19" s="16" t="n">
        <v>563</v>
      </c>
      <c r="C19" s="15" t="n">
        <v>887</v>
      </c>
      <c r="D19" s="15" t="n">
        <v>261</v>
      </c>
      <c r="E19" s="5"/>
      <c r="F19" s="5"/>
    </row>
    <row r="20" customFormat="false" ht="15.75" hidden="false" customHeight="false" outlineLevel="0" collapsed="false">
      <c r="A20" s="5" t="s">
        <v>29</v>
      </c>
      <c r="B20" s="20" t="n">
        <v>0</v>
      </c>
      <c r="C20" s="21" t="n">
        <v>0</v>
      </c>
      <c r="D20" s="21" t="n">
        <v>0</v>
      </c>
      <c r="E20" s="5"/>
      <c r="F20" s="5"/>
    </row>
    <row r="21" customFormat="false" ht="15.75" hidden="false" customHeight="false" outlineLevel="0" collapsed="false">
      <c r="A21" s="5" t="s">
        <v>30</v>
      </c>
      <c r="B21" s="16" t="n">
        <v>563</v>
      </c>
      <c r="C21" s="11" t="n">
        <v>887</v>
      </c>
      <c r="D21" s="11" t="n">
        <v>261</v>
      </c>
      <c r="E21" s="5"/>
      <c r="F21" s="5"/>
    </row>
    <row r="22" customFormat="false" ht="15.75" hidden="false" customHeight="false" outlineLevel="0" collapsed="false">
      <c r="A22" s="5"/>
      <c r="B22" s="22"/>
      <c r="C22" s="22"/>
      <c r="D22" s="22"/>
      <c r="E22" s="5"/>
      <c r="F22" s="5"/>
    </row>
    <row r="23" customFormat="false" ht="15.75" hidden="false" customHeight="false" outlineLevel="0" collapsed="false">
      <c r="A23" s="23" t="s">
        <v>31</v>
      </c>
      <c r="B23" s="16" t="n">
        <v>390</v>
      </c>
      <c r="C23" s="16" t="n">
        <v>420</v>
      </c>
      <c r="D23" s="16" t="n">
        <v>426</v>
      </c>
      <c r="F23" s="5"/>
    </row>
    <row r="24" customFormat="false" ht="15.75" hidden="false" customHeight="false" outlineLevel="0" collapsed="false">
      <c r="B24" s="24"/>
      <c r="C24" s="24"/>
      <c r="D24" s="24"/>
      <c r="F24" s="5"/>
    </row>
    <row r="25" customFormat="false" ht="15.75" hidden="false" customHeight="false" outlineLevel="0" collapsed="false">
      <c r="B25" s="24"/>
      <c r="C25" s="24"/>
      <c r="D25" s="24"/>
      <c r="F25" s="5"/>
      <c r="G25" s="25"/>
      <c r="H25" s="25"/>
      <c r="I25" s="25"/>
      <c r="J25" s="5"/>
    </row>
    <row r="26" customFormat="false" ht="15.75" hidden="false" customHeight="false" outlineLevel="0" collapsed="false">
      <c r="F26" s="5"/>
      <c r="G26" s="26"/>
      <c r="H26" s="26"/>
      <c r="I26" s="26"/>
    </row>
  </sheetData>
  <mergeCells count="4">
    <mergeCell ref="B2:D2"/>
    <mergeCell ref="B3:D3"/>
    <mergeCell ref="B24:D24"/>
    <mergeCell ref="B25:D25"/>
  </mergeCells>
  <printOptions headings="tru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48.7"/>
    <col collapsed="false" customWidth="true" hidden="false" outlineLevel="0" max="4" min="2" style="0" width="17.14"/>
    <col collapsed="false" customWidth="true" hidden="false" outlineLevel="0" max="7" min="7" style="0" width="9.14"/>
  </cols>
  <sheetData>
    <row r="3" customFormat="false" ht="15.75" hidden="false" customHeight="false" outlineLevel="0" collapsed="false">
      <c r="A3" s="27" t="s">
        <v>32</v>
      </c>
      <c r="B3" s="7" t="s">
        <v>11</v>
      </c>
      <c r="C3" s="9" t="s">
        <v>12</v>
      </c>
      <c r="D3" s="9" t="s">
        <v>13</v>
      </c>
      <c r="E3" s="23"/>
    </row>
    <row r="4" customFormat="false" ht="31.5" hidden="false" customHeight="true" outlineLevel="0" collapsed="false">
      <c r="A4" s="23" t="s">
        <v>33</v>
      </c>
      <c r="B4" s="28" t="s">
        <v>34</v>
      </c>
      <c r="C4" s="28"/>
      <c r="D4" s="23"/>
      <c r="E4" s="23"/>
    </row>
    <row r="5" customFormat="false" ht="24.75" hidden="false" customHeight="true" outlineLevel="0" collapsed="false">
      <c r="A5" s="29" t="s">
        <v>35</v>
      </c>
      <c r="B5" s="29" t="n">
        <v>296</v>
      </c>
      <c r="C5" s="30" t="n">
        <v>319</v>
      </c>
      <c r="D5" s="30" t="n">
        <v>226</v>
      </c>
      <c r="E5" s="23"/>
    </row>
    <row r="6" customFormat="false" ht="16.5" hidden="false" customHeight="true" outlineLevel="0" collapsed="false">
      <c r="A6" s="29" t="s">
        <v>36</v>
      </c>
      <c r="B6" s="31" t="n">
        <v>626</v>
      </c>
      <c r="C6" s="26" t="n">
        <v>605</v>
      </c>
      <c r="D6" s="26" t="n">
        <v>785</v>
      </c>
      <c r="E6" s="23"/>
    </row>
    <row r="7" customFormat="false" ht="16.5" hidden="false" customHeight="true" outlineLevel="0" collapsed="false">
      <c r="A7" s="29" t="s">
        <v>37</v>
      </c>
      <c r="B7" s="31" t="n">
        <v>940</v>
      </c>
      <c r="C7" s="26" t="n">
        <v>902</v>
      </c>
      <c r="D7" s="26" t="n">
        <v>1199</v>
      </c>
      <c r="E7" s="23"/>
    </row>
    <row r="8" customFormat="false" ht="15.75" hidden="false" customHeight="false" outlineLevel="0" collapsed="false">
      <c r="A8" s="29" t="s">
        <v>38</v>
      </c>
      <c r="B8" s="32" t="n">
        <v>46</v>
      </c>
      <c r="C8" s="33" t="n">
        <v>74</v>
      </c>
      <c r="D8" s="33" t="n">
        <v>86</v>
      </c>
      <c r="E8" s="23"/>
    </row>
    <row r="9" customFormat="false" ht="16.5" hidden="false" customHeight="true" outlineLevel="0" collapsed="false">
      <c r="A9" s="29" t="s">
        <v>39</v>
      </c>
      <c r="B9" s="31" t="n">
        <v>1908</v>
      </c>
      <c r="C9" s="26" t="n">
        <v>1900</v>
      </c>
      <c r="D9" s="26" t="n">
        <v>2296</v>
      </c>
      <c r="E9" s="23"/>
    </row>
    <row r="10" customFormat="false" ht="16.5" hidden="false" customHeight="true" outlineLevel="0" collapsed="false">
      <c r="A10" s="29" t="s">
        <v>40</v>
      </c>
      <c r="B10" s="31" t="n">
        <v>2407</v>
      </c>
      <c r="C10" s="26" t="n">
        <v>2454</v>
      </c>
      <c r="D10" s="26" t="n">
        <v>3233</v>
      </c>
      <c r="E10" s="23"/>
    </row>
    <row r="11" customFormat="false" ht="15.75" hidden="false" customHeight="false" outlineLevel="0" collapsed="false">
      <c r="A11" s="29" t="s">
        <v>41</v>
      </c>
      <c r="B11" s="31" t="n">
        <v>2263</v>
      </c>
      <c r="C11" s="26" t="n">
        <v>2115</v>
      </c>
      <c r="D11" s="26" t="n">
        <v>4580</v>
      </c>
      <c r="E11" s="23"/>
    </row>
    <row r="12" customFormat="false" ht="16.5" hidden="false" customHeight="true" outlineLevel="0" collapsed="false">
      <c r="A12" s="29" t="s">
        <v>42</v>
      </c>
      <c r="B12" s="31" t="n">
        <v>1152</v>
      </c>
      <c r="C12" s="26" t="n">
        <v>1118</v>
      </c>
      <c r="D12" s="26" t="n">
        <v>4196</v>
      </c>
      <c r="E12" s="23"/>
    </row>
    <row r="13" customFormat="false" ht="16.5" hidden="false" customHeight="true" outlineLevel="0" collapsed="false">
      <c r="A13" s="29" t="s">
        <v>43</v>
      </c>
      <c r="B13" s="32" t="n">
        <v>107</v>
      </c>
      <c r="C13" s="33" t="n">
        <v>139</v>
      </c>
      <c r="D13" s="33" t="n">
        <v>224</v>
      </c>
      <c r="E13" s="23"/>
    </row>
    <row r="14" customFormat="false" ht="15.75" hidden="false" customHeight="false" outlineLevel="0" collapsed="false">
      <c r="A14" s="29" t="s">
        <v>44</v>
      </c>
      <c r="B14" s="31" t="n">
        <v>7837</v>
      </c>
      <c r="C14" s="26" t="n">
        <v>7726</v>
      </c>
      <c r="D14" s="26" t="n">
        <v>14529</v>
      </c>
      <c r="E14" s="23"/>
    </row>
    <row r="15" customFormat="false" ht="15.75" hidden="false" customHeight="false" outlineLevel="0" collapsed="false">
      <c r="A15" s="29"/>
      <c r="B15" s="31"/>
      <c r="C15" s="31"/>
      <c r="D15" s="31"/>
      <c r="E15" s="23"/>
    </row>
    <row r="16" customFormat="false" ht="15.75" hidden="false" customHeight="false" outlineLevel="0" collapsed="false">
      <c r="A16" s="27" t="s">
        <v>32</v>
      </c>
      <c r="B16" s="34" t="s">
        <v>11</v>
      </c>
      <c r="C16" s="35" t="s">
        <v>12</v>
      </c>
      <c r="D16" s="35" t="s">
        <v>13</v>
      </c>
      <c r="E16" s="23"/>
    </row>
    <row r="17" customFormat="false" ht="15.75" hidden="false" customHeight="false" outlineLevel="0" collapsed="false">
      <c r="A17" s="29" t="s">
        <v>45</v>
      </c>
      <c r="B17" s="36"/>
      <c r="C17" s="36"/>
      <c r="D17" s="36"/>
      <c r="E17" s="23"/>
    </row>
    <row r="18" customFormat="false" ht="15.75" hidden="false" customHeight="false" outlineLevel="0" collapsed="false">
      <c r="A18" s="29" t="s">
        <v>46</v>
      </c>
      <c r="B18" s="37" t="n">
        <v>1219</v>
      </c>
      <c r="C18" s="38" t="n">
        <v>1037</v>
      </c>
      <c r="D18" s="38" t="n">
        <v>1896</v>
      </c>
      <c r="E18" s="23"/>
    </row>
    <row r="19" customFormat="false" ht="16.5" hidden="false" customHeight="true" outlineLevel="0" collapsed="false">
      <c r="A19" s="29" t="s">
        <v>47</v>
      </c>
      <c r="B19" s="37" t="n">
        <v>610</v>
      </c>
      <c r="C19" s="38" t="n">
        <v>666</v>
      </c>
      <c r="D19" s="38" t="n">
        <v>893</v>
      </c>
      <c r="E19" s="23"/>
    </row>
    <row r="20" customFormat="false" ht="15.75" hidden="false" customHeight="false" outlineLevel="0" collapsed="false">
      <c r="A20" s="29" t="s">
        <v>48</v>
      </c>
      <c r="B20" s="37" t="n">
        <v>604</v>
      </c>
      <c r="C20" s="38" t="n">
        <v>561</v>
      </c>
      <c r="D20" s="38" t="n">
        <v>676</v>
      </c>
      <c r="E20" s="23"/>
    </row>
    <row r="21" customFormat="false" ht="15.75" hidden="false" customHeight="false" outlineLevel="0" collapsed="false">
      <c r="A21" s="29" t="s">
        <v>49</v>
      </c>
      <c r="B21" s="37" t="n">
        <v>100</v>
      </c>
      <c r="C21" s="38" t="n">
        <v>111</v>
      </c>
      <c r="D21" s="38" t="n">
        <v>107</v>
      </c>
      <c r="E21" s="23"/>
    </row>
    <row r="22" customFormat="false" ht="15.75" hidden="false" customHeight="false" outlineLevel="0" collapsed="false">
      <c r="A22" s="29" t="s">
        <v>50</v>
      </c>
      <c r="B22" s="39" t="n">
        <v>22</v>
      </c>
      <c r="C22" s="38" t="n">
        <v>20</v>
      </c>
      <c r="D22" s="38" t="n">
        <v>22</v>
      </c>
      <c r="E22" s="23"/>
    </row>
    <row r="23" customFormat="false" ht="16.5" hidden="false" customHeight="true" outlineLevel="0" collapsed="false">
      <c r="A23" s="29" t="s">
        <v>51</v>
      </c>
      <c r="B23" s="37" t="n">
        <v>2555</v>
      </c>
      <c r="C23" s="38" t="n">
        <v>2395</v>
      </c>
      <c r="D23" s="38" t="n">
        <v>3594</v>
      </c>
      <c r="E23" s="23"/>
    </row>
    <row r="24" customFormat="false" ht="15.75" hidden="false" customHeight="false" outlineLevel="0" collapsed="false">
      <c r="A24" s="29" t="s">
        <v>52</v>
      </c>
      <c r="B24" s="37" t="n">
        <v>2314</v>
      </c>
      <c r="C24" s="38" t="n">
        <v>2499</v>
      </c>
      <c r="D24" s="38" t="n">
        <v>7998</v>
      </c>
      <c r="E24" s="23"/>
    </row>
    <row r="25" customFormat="false" ht="15.75" hidden="false" customHeight="false" outlineLevel="0" collapsed="false">
      <c r="A25" s="29" t="s">
        <v>53</v>
      </c>
      <c r="B25" s="37" t="n">
        <v>396</v>
      </c>
      <c r="C25" s="38" t="n">
        <v>490</v>
      </c>
      <c r="D25" s="38" t="n">
        <v>995</v>
      </c>
      <c r="E25" s="23"/>
    </row>
    <row r="26" customFormat="false" ht="15.75" hidden="false" customHeight="false" outlineLevel="0" collapsed="false">
      <c r="A26" s="29" t="s">
        <v>54</v>
      </c>
      <c r="B26" s="40" t="n">
        <v>1039</v>
      </c>
      <c r="C26" s="41" t="n">
        <v>697</v>
      </c>
      <c r="D26" s="41" t="n">
        <v>569</v>
      </c>
      <c r="E26" s="23"/>
    </row>
    <row r="27" customFormat="false" ht="16.5" hidden="false" customHeight="true" outlineLevel="0" collapsed="false">
      <c r="A27" s="29" t="s">
        <v>55</v>
      </c>
      <c r="B27" s="37" t="n">
        <v>6304</v>
      </c>
      <c r="C27" s="38" t="n">
        <v>6081</v>
      </c>
      <c r="D27" s="38" t="n">
        <v>13156</v>
      </c>
      <c r="E27" s="23"/>
    </row>
    <row r="28" customFormat="false" ht="15.75" hidden="false" customHeight="false" outlineLevel="0" collapsed="false">
      <c r="A28" s="29" t="s">
        <v>56</v>
      </c>
      <c r="B28" s="42"/>
      <c r="C28" s="43"/>
      <c r="D28" s="43"/>
      <c r="E28" s="23"/>
    </row>
    <row r="29" customFormat="false" ht="15.75" hidden="false" customHeight="false" outlineLevel="0" collapsed="false">
      <c r="A29" s="29" t="s">
        <v>57</v>
      </c>
      <c r="B29" s="42"/>
      <c r="C29" s="43"/>
      <c r="D29" s="43"/>
      <c r="E29" s="23"/>
    </row>
    <row r="30" customFormat="false" ht="15.75" hidden="false" customHeight="false" outlineLevel="0" collapsed="false">
      <c r="A30" s="29" t="s">
        <v>58</v>
      </c>
      <c r="B30" s="37" t="n">
        <v>0</v>
      </c>
      <c r="C30" s="38" t="n">
        <v>0</v>
      </c>
      <c r="D30" s="38" t="n">
        <v>0</v>
      </c>
      <c r="E30" s="23"/>
    </row>
    <row r="31" customFormat="false" ht="16.5" hidden="false" customHeight="true" outlineLevel="0" collapsed="false">
      <c r="A31" s="29" t="s">
        <v>59</v>
      </c>
      <c r="B31" s="37" t="n">
        <v>12</v>
      </c>
      <c r="C31" s="38" t="n">
        <v>12</v>
      </c>
      <c r="D31" s="38" t="n">
        <v>12</v>
      </c>
      <c r="E31" s="23"/>
    </row>
    <row r="32" customFormat="false" ht="15.75" hidden="false" customHeight="false" outlineLevel="0" collapsed="false">
      <c r="A32" s="29" t="s">
        <v>60</v>
      </c>
      <c r="B32" s="37" t="n">
        <v>354</v>
      </c>
      <c r="C32" s="38" t="n">
        <v>359</v>
      </c>
      <c r="D32" s="38" t="n">
        <v>349</v>
      </c>
      <c r="E32" s="23"/>
    </row>
    <row r="33" customFormat="false" ht="15.75" hidden="false" customHeight="false" outlineLevel="0" collapsed="false">
      <c r="A33" s="29" t="s">
        <v>61</v>
      </c>
      <c r="B33" s="37" t="n">
        <v>1927</v>
      </c>
      <c r="C33" s="38" t="n">
        <v>2385</v>
      </c>
      <c r="D33" s="38" t="n">
        <v>2224</v>
      </c>
      <c r="E33" s="23"/>
    </row>
    <row r="34" customFormat="false" ht="15.75" hidden="false" customHeight="false" outlineLevel="0" collapsed="false">
      <c r="A34" s="29" t="s">
        <v>62</v>
      </c>
      <c r="B34" s="37" t="n">
        <v>-664</v>
      </c>
      <c r="C34" s="38" t="n">
        <v>-1066</v>
      </c>
      <c r="D34" s="38" t="n">
        <v>-1103</v>
      </c>
      <c r="E34" s="23"/>
    </row>
    <row r="35" customFormat="false" ht="16.5" hidden="false" customHeight="true" outlineLevel="0" collapsed="false">
      <c r="A35" s="29" t="s">
        <v>63</v>
      </c>
      <c r="B35" s="37" t="n">
        <v>-104</v>
      </c>
      <c r="C35" s="38" t="n">
        <v>-53</v>
      </c>
      <c r="D35" s="38" t="n">
        <v>-118</v>
      </c>
      <c r="E35" s="23"/>
    </row>
    <row r="36" customFormat="false" ht="15.75" hidden="false" customHeight="false" outlineLevel="0" collapsed="false">
      <c r="A36" s="29" t="s">
        <v>64</v>
      </c>
      <c r="B36" s="37" t="n">
        <v>1525</v>
      </c>
      <c r="C36" s="38" t="n">
        <v>1637</v>
      </c>
      <c r="D36" s="38" t="n">
        <v>1364</v>
      </c>
      <c r="E36" s="23"/>
    </row>
    <row r="37" customFormat="false" ht="15.75" hidden="false" customHeight="false" outlineLevel="0" collapsed="false">
      <c r="A37" s="29" t="s">
        <v>65</v>
      </c>
      <c r="B37" s="40" t="n">
        <v>8</v>
      </c>
      <c r="C37" s="41" t="n">
        <v>8</v>
      </c>
      <c r="D37" s="41" t="n">
        <v>9</v>
      </c>
      <c r="E37" s="23"/>
    </row>
    <row r="38" customFormat="false" ht="15.75" hidden="false" customHeight="false" outlineLevel="0" collapsed="false">
      <c r="A38" s="29" t="s">
        <v>66</v>
      </c>
      <c r="B38" s="37" t="n">
        <v>1533</v>
      </c>
      <c r="C38" s="15" t="n">
        <v>1645</v>
      </c>
      <c r="D38" s="15" t="n">
        <v>1373</v>
      </c>
      <c r="E38" s="23"/>
    </row>
    <row r="39" customFormat="false" ht="16.5" hidden="false" customHeight="true" outlineLevel="0" collapsed="false">
      <c r="A39" s="29" t="s">
        <v>67</v>
      </c>
      <c r="B39" s="37" t="n">
        <v>7837</v>
      </c>
      <c r="C39" s="11" t="n">
        <v>7726</v>
      </c>
      <c r="D39" s="11" t="n">
        <v>14529</v>
      </c>
      <c r="E39" s="23"/>
    </row>
    <row r="40" customFormat="false" ht="15.75" hidden="false" customHeight="false" outlineLevel="0" collapsed="false">
      <c r="A40" s="29" t="s">
        <v>68</v>
      </c>
      <c r="B40" s="37" t="n">
        <v>40</v>
      </c>
      <c r="C40" s="37" t="n">
        <v>40</v>
      </c>
      <c r="D40" s="37" t="n">
        <v>40</v>
      </c>
      <c r="E40" s="23"/>
    </row>
    <row r="41" customFormat="false" ht="15.75" hidden="false" customHeight="false" outlineLevel="0" collapsed="false">
      <c r="A41" s="29" t="s">
        <v>69</v>
      </c>
      <c r="B41" s="37" t="n">
        <v>0</v>
      </c>
      <c r="C41" s="37" t="n">
        <v>0</v>
      </c>
      <c r="D41" s="37" t="n">
        <v>0</v>
      </c>
      <c r="E41" s="23"/>
    </row>
    <row r="42" customFormat="false" ht="15.75" hidden="false" customHeight="true" outlineLevel="0" collapsed="false">
      <c r="A42" s="44" t="s">
        <v>70</v>
      </c>
      <c r="B42" s="37" t="n">
        <v>0.0375</v>
      </c>
      <c r="C42" s="37" t="n">
        <v>0.0375</v>
      </c>
      <c r="D42" s="37" t="n">
        <v>0.0375</v>
      </c>
      <c r="E42" s="23"/>
    </row>
    <row r="43" customFormat="false" ht="16.5" hidden="false" customHeight="true" outlineLevel="0" collapsed="false">
      <c r="A43" s="29" t="s">
        <v>71</v>
      </c>
      <c r="B43" s="37" t="n">
        <v>560</v>
      </c>
      <c r="C43" s="37" t="n">
        <v>560</v>
      </c>
      <c r="D43" s="37" t="n">
        <v>560</v>
      </c>
      <c r="E43" s="23"/>
    </row>
    <row r="44" customFormat="false" ht="15.75" hidden="false" customHeight="false" outlineLevel="0" collapsed="false">
      <c r="A44" s="29" t="s">
        <v>72</v>
      </c>
      <c r="B44" s="37" t="n">
        <v>323</v>
      </c>
      <c r="C44" s="37" t="n">
        <v>323</v>
      </c>
      <c r="D44" s="37" t="n">
        <v>323</v>
      </c>
      <c r="E44" s="23"/>
    </row>
    <row r="45" customFormat="false" ht="15.75" hidden="false" customHeight="false" outlineLevel="0" collapsed="false">
      <c r="A45" s="29"/>
      <c r="B45" s="45"/>
      <c r="C45" s="45"/>
      <c r="D45" s="45"/>
      <c r="E45" s="23"/>
    </row>
    <row r="46" customFormat="false" ht="15.75" hidden="false" customHeight="false" outlineLevel="0" collapsed="false">
      <c r="A46" s="29"/>
      <c r="B46" s="46"/>
      <c r="C46" s="46"/>
      <c r="D46" s="46"/>
    </row>
    <row r="47" customFormat="false" ht="15.75" hidden="false" customHeight="false" outlineLevel="0" collapsed="false">
      <c r="A47" s="29"/>
      <c r="B47" s="47"/>
      <c r="C47" s="47"/>
      <c r="D47" s="47"/>
    </row>
    <row r="48" customFormat="false" ht="15.75" hidden="false" customHeight="false" outlineLevel="0" collapsed="false">
      <c r="A48" s="48"/>
      <c r="B48" s="48"/>
      <c r="C48" s="48"/>
      <c r="D48" s="29"/>
    </row>
    <row r="49" customFormat="false" ht="15.75" hidden="false" customHeight="false" outlineLevel="0" collapsed="false">
      <c r="A49" s="48"/>
      <c r="B49" s="48"/>
      <c r="C49" s="48"/>
      <c r="D49" s="29"/>
    </row>
  </sheetData>
  <mergeCells count="3">
    <mergeCell ref="B4:C4"/>
    <mergeCell ref="A48:C48"/>
    <mergeCell ref="A49:C49"/>
  </mergeCells>
  <printOptions headings="tru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I15" activeCellId="0" sqref="I15"/>
    </sheetView>
  </sheetViews>
  <sheetFormatPr defaultColWidth="9.15625" defaultRowHeight="12.75" zeroHeight="false" outlineLevelRow="0" outlineLevelCol="0"/>
  <cols>
    <col collapsed="false" customWidth="true" hidden="false" outlineLevel="0" max="1" min="1" style="49" width="2.71"/>
    <col collapsed="false" customWidth="true" hidden="false" outlineLevel="0" max="2" min="2" style="49" width="27.58"/>
    <col collapsed="false" customWidth="true" hidden="false" outlineLevel="0" max="3" min="3" style="49" width="2.71"/>
    <col collapsed="false" customWidth="true" hidden="false" outlineLevel="0" max="4" min="4" style="49" width="6.86"/>
    <col collapsed="false" customWidth="true" hidden="false" outlineLevel="0" max="5" min="5" style="49" width="7.42"/>
    <col collapsed="false" customWidth="true" hidden="false" outlineLevel="0" max="6" min="6" style="49" width="7.29"/>
    <col collapsed="false" customWidth="true" hidden="false" outlineLevel="0" max="7" min="7" style="49" width="2.71"/>
    <col collapsed="false" customWidth="true" hidden="false" outlineLevel="0" max="8" min="8" style="49" width="9.58"/>
    <col collapsed="false" customWidth="true" hidden="false" outlineLevel="0" max="9" min="9" style="49" width="8.86"/>
    <col collapsed="false" customWidth="true" hidden="false" outlineLevel="0" max="10" min="10" style="49" width="11.57"/>
    <col collapsed="false" customWidth="true" hidden="false" outlineLevel="0" max="11" min="11" style="49" width="2.71"/>
    <col collapsed="false" customWidth="true" hidden="false" outlineLevel="0" max="12" min="12" style="49" width="35.42"/>
    <col collapsed="false" customWidth="true" hidden="false" outlineLevel="0" max="13" min="13" style="49" width="33.57"/>
    <col collapsed="false" customWidth="false" hidden="false" outlineLevel="0" max="1024" min="14" style="49" width="9.14"/>
  </cols>
  <sheetData>
    <row r="1" customFormat="false" ht="12.75" hidden="false" customHeight="false" outlineLevel="0" collapsed="false">
      <c r="B1" s="49" t="s">
        <v>34</v>
      </c>
    </row>
    <row r="2" customFormat="false" ht="12.75" hidden="false" customHeight="false" outlineLevel="0" collapsed="false">
      <c r="B2" s="49" t="s">
        <v>73</v>
      </c>
      <c r="D2" s="50" t="s">
        <v>74</v>
      </c>
      <c r="E2" s="50"/>
      <c r="F2" s="50"/>
      <c r="G2" s="51"/>
      <c r="H2" s="50" t="s">
        <v>75</v>
      </c>
      <c r="I2" s="50"/>
      <c r="J2" s="50"/>
      <c r="K2" s="52"/>
    </row>
    <row r="3" customFormat="false" ht="12.75" hidden="false" customHeight="false" outlineLevel="0" collapsed="false">
      <c r="D3" s="53" t="n">
        <v>2016</v>
      </c>
      <c r="E3" s="53" t="n">
        <v>2017</v>
      </c>
      <c r="F3" s="53" t="n">
        <v>2018</v>
      </c>
      <c r="H3" s="54" t="n">
        <v>2019</v>
      </c>
      <c r="I3" s="54" t="n">
        <v>2020</v>
      </c>
      <c r="J3" s="54" t="n">
        <v>2021</v>
      </c>
    </row>
    <row r="4" customFormat="false" ht="12.75" hidden="false" customHeight="false" outlineLevel="0" collapsed="false">
      <c r="B4" s="49" t="s">
        <v>76</v>
      </c>
      <c r="D4" s="55" t="n">
        <f aca="false">'Income Statement'!B5</f>
        <v>7961</v>
      </c>
      <c r="E4" s="55" t="n">
        <f aca="false">'Income Statement'!C5</f>
        <v>7890</v>
      </c>
      <c r="F4" s="55" t="n">
        <f aca="false">'Income Statement'!D5</f>
        <v>8685</v>
      </c>
      <c r="G4" s="56"/>
      <c r="H4" s="57" t="n">
        <f aca="false">F4*(1+H24)</f>
        <v>8706.7125</v>
      </c>
      <c r="I4" s="57" t="n">
        <f aca="false">H4*(1+I24)</f>
        <v>8728.47928125</v>
      </c>
      <c r="J4" s="57" t="n">
        <f aca="false">I4*(1+J24)</f>
        <v>8750.30047945312</v>
      </c>
      <c r="K4" s="56"/>
      <c r="L4" s="58"/>
    </row>
    <row r="5" customFormat="false" ht="12.75" hidden="false" customHeight="false" outlineLevel="0" collapsed="false">
      <c r="B5" s="53" t="s">
        <v>77</v>
      </c>
      <c r="C5" s="53"/>
      <c r="D5" s="59" t="n">
        <f aca="false">'Income Statement'!B7</f>
        <v>5033</v>
      </c>
      <c r="E5" s="59" t="n">
        <f aca="false">'Income Statement'!C7</f>
        <v>4965</v>
      </c>
      <c r="F5" s="59" t="n">
        <f aca="false">'Income Statement'!D7</f>
        <v>5869</v>
      </c>
      <c r="G5" s="60"/>
      <c r="H5" s="61" t="n">
        <f aca="false">H4*H25</f>
        <v>5681.30567728137</v>
      </c>
      <c r="I5" s="61" t="n">
        <f aca="false">I4*I25</f>
        <v>5695.50894147457</v>
      </c>
      <c r="J5" s="61" t="n">
        <f aca="false">J4*J25</f>
        <v>5709.74771382826</v>
      </c>
      <c r="K5" s="56"/>
      <c r="L5" s="58"/>
      <c r="N5" s="62"/>
    </row>
    <row r="6" customFormat="false" ht="12.75" hidden="false" customHeight="false" outlineLevel="0" collapsed="false">
      <c r="B6" s="49" t="s">
        <v>78</v>
      </c>
      <c r="D6" s="55" t="n">
        <f aca="false">D4-D5</f>
        <v>2928</v>
      </c>
      <c r="E6" s="55" t="n">
        <f aca="false">E4-E5</f>
        <v>2925</v>
      </c>
      <c r="F6" s="55" t="n">
        <f aca="false">F4-F5</f>
        <v>2816</v>
      </c>
      <c r="G6" s="56"/>
      <c r="H6" s="57" t="n">
        <f aca="false">H4-H5</f>
        <v>3025.40682271863</v>
      </c>
      <c r="I6" s="57" t="n">
        <f aca="false">I4-I5</f>
        <v>3032.97033977543</v>
      </c>
      <c r="J6" s="57" t="n">
        <f aca="false">J4-J5</f>
        <v>3040.55276562487</v>
      </c>
      <c r="K6" s="56"/>
      <c r="L6" s="58"/>
      <c r="N6" s="62"/>
    </row>
    <row r="7" customFormat="false" ht="12.75" hidden="false" customHeight="false" outlineLevel="0" collapsed="false">
      <c r="D7" s="63"/>
      <c r="E7" s="63"/>
      <c r="F7" s="63"/>
      <c r="G7" s="56"/>
      <c r="H7" s="56"/>
      <c r="I7" s="56"/>
      <c r="J7" s="56"/>
      <c r="K7" s="56"/>
      <c r="L7" s="58"/>
    </row>
    <row r="8" customFormat="false" ht="12.75" hidden="false" customHeight="false" outlineLevel="0" collapsed="false">
      <c r="B8" s="49" t="s">
        <v>79</v>
      </c>
      <c r="D8" s="63"/>
      <c r="E8" s="63"/>
      <c r="F8" s="63"/>
      <c r="G8" s="56"/>
      <c r="H8" s="56"/>
      <c r="I8" s="56"/>
      <c r="J8" s="56"/>
      <c r="K8" s="56"/>
      <c r="L8" s="58"/>
    </row>
    <row r="9" customFormat="false" ht="12.75" hidden="false" customHeight="false" outlineLevel="0" collapsed="false">
      <c r="B9" s="64" t="s">
        <v>80</v>
      </c>
      <c r="D9" s="55" t="n">
        <f aca="false">'Income Statement'!B10</f>
        <v>105</v>
      </c>
      <c r="E9" s="55" t="n">
        <f aca="false">'Income Statement'!C10</f>
        <v>111</v>
      </c>
      <c r="F9" s="55" t="n">
        <f aca="false">'Income Statement'!D10</f>
        <v>110</v>
      </c>
      <c r="G9" s="56"/>
      <c r="H9" s="57" t="n">
        <f aca="false">H26*H$4</f>
        <v>116.382435836502</v>
      </c>
      <c r="I9" s="57" t="n">
        <f aca="false">I26*I$4</f>
        <v>116.673391926093</v>
      </c>
      <c r="J9" s="57" t="n">
        <f aca="false">J26*J$4</f>
        <v>116.965075405908</v>
      </c>
      <c r="K9" s="56"/>
      <c r="L9" s="58"/>
    </row>
    <row r="10" customFormat="false" ht="12.75" hidden="false" customHeight="false" outlineLevel="0" collapsed="false">
      <c r="B10" s="64" t="s">
        <v>81</v>
      </c>
      <c r="D10" s="55" t="n">
        <f aca="false">'Income Statement'!B8</f>
        <v>852</v>
      </c>
      <c r="E10" s="55" t="n">
        <f aca="false">'Income Statement'!C8</f>
        <v>855</v>
      </c>
      <c r="F10" s="55" t="n">
        <f aca="false">'Income Statement'!D8</f>
        <v>902</v>
      </c>
      <c r="G10" s="56"/>
      <c r="H10" s="57" t="n">
        <f aca="false">H27*H$4</f>
        <v>923.879032794677</v>
      </c>
      <c r="I10" s="57" t="n">
        <f aca="false">I27*I$4</f>
        <v>926.188730376664</v>
      </c>
      <c r="J10" s="57" t="n">
        <f aca="false">J27*J$4</f>
        <v>928.504202202605</v>
      </c>
      <c r="K10" s="56"/>
      <c r="L10" s="58"/>
    </row>
    <row r="11" customFormat="false" ht="14.25" hidden="false" customHeight="true" outlineLevel="0" collapsed="false">
      <c r="B11" s="64" t="s">
        <v>82</v>
      </c>
      <c r="D11" s="55" t="n">
        <f aca="false">'Income Statement'!B9</f>
        <v>575</v>
      </c>
      <c r="E11" s="55" t="n">
        <f aca="false">'Income Statement'!C9</f>
        <v>550</v>
      </c>
      <c r="F11" s="55" t="n">
        <f aca="false">'Income Statement'!D9</f>
        <v>654</v>
      </c>
      <c r="G11" s="56"/>
      <c r="H11" s="57" t="n">
        <f aca="false">H28*H$4</f>
        <v>631.283398288973</v>
      </c>
      <c r="I11" s="57" t="n">
        <f aca="false">I28*I$4</f>
        <v>632.861606784696</v>
      </c>
      <c r="J11" s="57" t="n">
        <f aca="false">J28*J$4</f>
        <v>634.443760801658</v>
      </c>
      <c r="K11" s="56"/>
      <c r="L11" s="58"/>
    </row>
    <row r="12" customFormat="false" ht="12.75" hidden="false" customHeight="false" outlineLevel="0" collapsed="false">
      <c r="B12" s="64" t="s">
        <v>83</v>
      </c>
      <c r="D12" s="59" t="n">
        <f aca="false">'Income Statement'!B11+'Income Statement'!B12</f>
        <v>436</v>
      </c>
      <c r="E12" s="59" t="n">
        <f aca="false">'Income Statement'!C11+'Income Statement'!C12</f>
        <v>9</v>
      </c>
      <c r="F12" s="59" t="n">
        <f aca="false">'Income Statement'!D11+'Income Statement'!D12</f>
        <v>681</v>
      </c>
      <c r="G12" s="56"/>
      <c r="H12" s="61" t="n">
        <f aca="false">H29*H$4</f>
        <v>346.317055608365</v>
      </c>
      <c r="I12" s="61" t="n">
        <f aca="false">I29*I$4</f>
        <v>347.182848247386</v>
      </c>
      <c r="J12" s="61" t="n">
        <f aca="false">J29*J$4</f>
        <v>348.050805368004</v>
      </c>
      <c r="K12" s="56"/>
      <c r="L12" s="58"/>
      <c r="Q12" s="62"/>
    </row>
    <row r="13" customFormat="false" ht="12.75" hidden="false" customHeight="false" outlineLevel="0" collapsed="false">
      <c r="B13" s="49" t="s">
        <v>84</v>
      </c>
      <c r="D13" s="55" t="n">
        <f aca="false">D6-SUM(D9:D12)</f>
        <v>960</v>
      </c>
      <c r="E13" s="55" t="n">
        <f aca="false">E6-SUM(E9:E12)</f>
        <v>1400</v>
      </c>
      <c r="F13" s="55" t="n">
        <f aca="false">F6-SUM(F9:F12)</f>
        <v>469</v>
      </c>
      <c r="G13" s="56"/>
      <c r="H13" s="57" t="n">
        <f aca="false">H6-SUM(H9:H12)</f>
        <v>1007.54490019011</v>
      </c>
      <c r="I13" s="57" t="n">
        <f aca="false">I6-SUM(I9:I12)</f>
        <v>1010.06376244059</v>
      </c>
      <c r="J13" s="57" t="n">
        <f aca="false">J6-SUM(J9:J12)</f>
        <v>1012.58892184669</v>
      </c>
      <c r="K13" s="56"/>
      <c r="L13" s="58"/>
    </row>
    <row r="14" customFormat="false" ht="12.75" hidden="false" customHeight="false" outlineLevel="0" collapsed="false">
      <c r="D14" s="63"/>
      <c r="E14" s="63"/>
      <c r="F14" s="63"/>
      <c r="G14" s="56"/>
      <c r="H14" s="56"/>
      <c r="I14" s="56"/>
      <c r="J14" s="56"/>
      <c r="K14" s="56"/>
      <c r="L14" s="58"/>
    </row>
    <row r="15" customFormat="false" ht="15" hidden="false" customHeight="false" outlineLevel="0" collapsed="false">
      <c r="B15" s="49" t="s">
        <v>85</v>
      </c>
      <c r="D15" s="55" t="n">
        <f aca="false">'Income Statement'!B15-'Income Statement'!B16</f>
        <v>111</v>
      </c>
      <c r="E15" s="55" t="n">
        <f aca="false">'Income Statement'!C15-'Income Statement'!C16</f>
        <v>107</v>
      </c>
      <c r="F15" s="55" t="n">
        <f aca="false">'Income Statement'!D15-'Income Statement'!D16</f>
        <v>197</v>
      </c>
      <c r="G15" s="56"/>
      <c r="H15" s="57" t="n">
        <f aca="false">H30*('BAL Hist Forecast'!H22+'BAL Hist Forecast'!H17)</f>
        <v>429.49029919577</v>
      </c>
      <c r="I15" s="57" t="n">
        <f aca="false">I30*('BAL Hist Forecast'!I22+'BAL Hist Forecast'!I17)</f>
        <v>435.26080102848</v>
      </c>
      <c r="J15" s="57" t="n">
        <f aca="false">J30*('BAL Hist Forecast'!J22+'BAL Hist Forecast'!J17)</f>
        <v>441.18802918826</v>
      </c>
      <c r="K15" s="56"/>
    </row>
    <row r="16" customFormat="false" ht="15" hidden="false" customHeight="false" outlineLevel="0" collapsed="false">
      <c r="B16" s="49" t="s">
        <v>86</v>
      </c>
      <c r="D16" s="65"/>
      <c r="E16" s="65"/>
      <c r="F16" s="65"/>
      <c r="G16" s="56"/>
      <c r="H16" s="60"/>
      <c r="I16" s="60"/>
      <c r="J16" s="60"/>
      <c r="K16" s="56"/>
      <c r="M16" s="56"/>
      <c r="N16" s="56"/>
    </row>
    <row r="17" customFormat="false" ht="15" hidden="false" customHeight="false" outlineLevel="0" collapsed="false">
      <c r="B17" s="49" t="s">
        <v>87</v>
      </c>
      <c r="D17" s="55" t="n">
        <f aca="false">D13-SUM(D15:D16)</f>
        <v>849</v>
      </c>
      <c r="E17" s="55" t="n">
        <f aca="false">E13-SUM(E15:E16)</f>
        <v>1293</v>
      </c>
      <c r="F17" s="55" t="n">
        <f aca="false">F13-SUM(F15:F16)</f>
        <v>272</v>
      </c>
      <c r="G17" s="56"/>
      <c r="H17" s="57" t="n">
        <f aca="false">H13-SUM(H15:H16)</f>
        <v>578.054600994344</v>
      </c>
      <c r="I17" s="57" t="n">
        <f aca="false">I13-SUM(I15:I16)</f>
        <v>574.802961412109</v>
      </c>
      <c r="J17" s="57" t="n">
        <f aca="false">J13-SUM(J15:J16)</f>
        <v>571.40089265843</v>
      </c>
      <c r="K17" s="56"/>
    </row>
    <row r="18" customFormat="false" ht="15" hidden="false" customHeight="false" outlineLevel="0" collapsed="false">
      <c r="B18" s="49" t="s">
        <v>88</v>
      </c>
      <c r="D18" s="59" t="n">
        <f aca="false">'Income Statement'!B18</f>
        <v>286</v>
      </c>
      <c r="E18" s="59" t="n">
        <f aca="false">'Income Statement'!C18</f>
        <v>406</v>
      </c>
      <c r="F18" s="59" t="n">
        <f aca="false">'Income Statement'!D18</f>
        <v>11</v>
      </c>
      <c r="G18" s="56"/>
      <c r="H18" s="61" t="n">
        <f aca="false">H17*H31</f>
        <v>144.513650248586</v>
      </c>
      <c r="I18" s="61" t="n">
        <f aca="false">I17*I31</f>
        <v>143.700740353027</v>
      </c>
      <c r="J18" s="61" t="n">
        <f aca="false">J17*J31</f>
        <v>142.850223164608</v>
      </c>
      <c r="K18" s="56"/>
    </row>
    <row r="19" customFormat="false" ht="15" hidden="false" customHeight="false" outlineLevel="0" collapsed="false">
      <c r="B19" s="49" t="s">
        <v>89</v>
      </c>
      <c r="D19" s="55" t="n">
        <f aca="false">D17+-D18</f>
        <v>563</v>
      </c>
      <c r="E19" s="55" t="n">
        <f aca="false">E17+-E18</f>
        <v>887</v>
      </c>
      <c r="F19" s="55" t="n">
        <f aca="false">F17+-F18</f>
        <v>261</v>
      </c>
      <c r="G19" s="56"/>
      <c r="H19" s="57" t="n">
        <f aca="false">H17+-H18</f>
        <v>433.540950745758</v>
      </c>
      <c r="I19" s="57" t="n">
        <f aca="false">I17+-I18</f>
        <v>431.102221059081</v>
      </c>
      <c r="J19" s="57" t="n">
        <f aca="false">J17+-J18</f>
        <v>428.550669493823</v>
      </c>
      <c r="K19" s="56"/>
    </row>
    <row r="20" customFormat="false" ht="15" hidden="false" customHeight="false" outlineLevel="0" collapsed="false">
      <c r="B20" s="49" t="s">
        <v>90</v>
      </c>
      <c r="D20" s="65" t="n">
        <f aca="false">'Income Statement'!B20</f>
        <v>0</v>
      </c>
      <c r="E20" s="65" t="n">
        <f aca="false">'Income Statement'!C20</f>
        <v>0</v>
      </c>
      <c r="F20" s="65" t="n">
        <f aca="false">'Income Statement'!D20</f>
        <v>0</v>
      </c>
      <c r="G20" s="56"/>
      <c r="H20" s="60"/>
      <c r="I20" s="60"/>
      <c r="J20" s="60"/>
      <c r="K20" s="56"/>
    </row>
    <row r="21" customFormat="false" ht="15" hidden="false" customHeight="false" outlineLevel="0" collapsed="false">
      <c r="B21" s="49" t="s">
        <v>30</v>
      </c>
      <c r="D21" s="55" t="n">
        <f aca="false">D19+D20</f>
        <v>563</v>
      </c>
      <c r="E21" s="55" t="n">
        <f aca="false">E19+E20</f>
        <v>887</v>
      </c>
      <c r="F21" s="55" t="n">
        <f aca="false">F19+F20</f>
        <v>261</v>
      </c>
      <c r="G21" s="56"/>
      <c r="H21" s="57" t="n">
        <f aca="false">H19+H20</f>
        <v>433.540950745758</v>
      </c>
      <c r="I21" s="57" t="n">
        <f aca="false">I19+I20</f>
        <v>431.102221059081</v>
      </c>
      <c r="J21" s="57" t="n">
        <f aca="false">J19+J20</f>
        <v>428.550669493823</v>
      </c>
      <c r="K21" s="56"/>
    </row>
    <row r="22" customFormat="false" ht="15" hidden="false" customHeight="false" outlineLevel="0" collapsed="false">
      <c r="B22" s="49" t="s">
        <v>31</v>
      </c>
      <c r="D22" s="55" t="n">
        <f aca="false">'Income Statement'!B23</f>
        <v>390</v>
      </c>
      <c r="E22" s="55" t="n">
        <f aca="false">'Income Statement'!C23</f>
        <v>420</v>
      </c>
      <c r="F22" s="55" t="n">
        <f aca="false">'Income Statement'!D23</f>
        <v>426</v>
      </c>
      <c r="G22" s="56"/>
      <c r="H22" s="57" t="n">
        <f aca="false">IF(H34=1,H33,H21*H32)</f>
        <v>426</v>
      </c>
      <c r="I22" s="57" t="n">
        <f aca="false">IF(I34=1,I33,I21*I32)</f>
        <v>426</v>
      </c>
      <c r="J22" s="57" t="n">
        <f aca="false">IF(J34=1,J33,J21*J32)</f>
        <v>426</v>
      </c>
      <c r="K22" s="56"/>
    </row>
    <row r="23" customFormat="false" ht="15" hidden="false" customHeight="false" outlineLevel="0" collapsed="false">
      <c r="D23" s="66"/>
      <c r="E23" s="66"/>
      <c r="F23" s="66"/>
      <c r="G23" s="56"/>
      <c r="H23" s="56"/>
      <c r="I23" s="56"/>
      <c r="J23" s="56"/>
      <c r="K23" s="56"/>
    </row>
    <row r="24" customFormat="false" ht="15" hidden="false" customHeight="false" outlineLevel="0" collapsed="false">
      <c r="B24" s="49" t="s">
        <v>91</v>
      </c>
      <c r="E24" s="67" t="n">
        <f aca="false">(E4-D4)/D4</f>
        <v>-0.00891847757819369</v>
      </c>
      <c r="F24" s="67" t="n">
        <f aca="false">(F4-E4)/E4</f>
        <v>0.100760456273764</v>
      </c>
      <c r="G24" s="68"/>
      <c r="H24" s="69" t="n">
        <v>0.0025</v>
      </c>
      <c r="I24" s="70" t="n">
        <v>0.0025</v>
      </c>
      <c r="J24" s="71" t="n">
        <v>0.0025</v>
      </c>
      <c r="K24" s="72"/>
    </row>
    <row r="25" customFormat="false" ht="12.75" hidden="false" customHeight="false" outlineLevel="0" collapsed="false">
      <c r="B25" s="49" t="s">
        <v>92</v>
      </c>
      <c r="E25" s="67" t="n">
        <f aca="false">E5/E4</f>
        <v>0.629277566539924</v>
      </c>
      <c r="F25" s="67" t="n">
        <f aca="false">F5/F4</f>
        <v>0.675762809441566</v>
      </c>
      <c r="G25" s="68"/>
      <c r="H25" s="73" t="n">
        <f aca="false">AVERAGE(E25:F25)</f>
        <v>0.652520187990745</v>
      </c>
      <c r="I25" s="74" t="n">
        <f aca="false">H25</f>
        <v>0.652520187990745</v>
      </c>
      <c r="J25" s="75" t="n">
        <f aca="false">I25</f>
        <v>0.652520187990745</v>
      </c>
      <c r="K25" s="68"/>
      <c r="L25" s="58"/>
    </row>
    <row r="26" customFormat="false" ht="12.75" hidden="false" customHeight="false" outlineLevel="0" collapsed="false">
      <c r="B26" s="49" t="s">
        <v>93</v>
      </c>
      <c r="E26" s="67" t="n">
        <f aca="false">E9/E4</f>
        <v>0.0140684410646388</v>
      </c>
      <c r="F26" s="67" t="n">
        <f aca="false">F9/F4</f>
        <v>0.0126655152561888</v>
      </c>
      <c r="G26" s="68"/>
      <c r="H26" s="73" t="n">
        <f aca="false">AVERAGE(E26:F26)</f>
        <v>0.0133669781604138</v>
      </c>
      <c r="I26" s="74" t="n">
        <f aca="false">H26</f>
        <v>0.0133669781604138</v>
      </c>
      <c r="J26" s="75" t="n">
        <f aca="false">I26</f>
        <v>0.0133669781604138</v>
      </c>
      <c r="K26" s="68"/>
      <c r="L26" s="58"/>
    </row>
    <row r="27" customFormat="false" ht="12.75" hidden="false" customHeight="false" outlineLevel="0" collapsed="false">
      <c r="B27" s="49" t="s">
        <v>94</v>
      </c>
      <c r="E27" s="67" t="n">
        <f aca="false">E10/E4</f>
        <v>0.108365019011407</v>
      </c>
      <c r="F27" s="67" t="n">
        <f aca="false">F10/F4</f>
        <v>0.103857225100748</v>
      </c>
      <c r="G27" s="68"/>
      <c r="H27" s="73" t="n">
        <f aca="false">AVERAGE(E27:F27)</f>
        <v>0.106111122056078</v>
      </c>
      <c r="I27" s="74" t="n">
        <f aca="false">H27</f>
        <v>0.106111122056078</v>
      </c>
      <c r="J27" s="75" t="n">
        <f aca="false">I27</f>
        <v>0.106111122056078</v>
      </c>
      <c r="K27" s="68"/>
      <c r="L27" s="58"/>
    </row>
    <row r="28" customFormat="false" ht="12.75" hidden="false" customHeight="false" outlineLevel="0" collapsed="false">
      <c r="B28" s="49" t="s">
        <v>95</v>
      </c>
      <c r="E28" s="67" t="n">
        <f aca="false">E11/E4</f>
        <v>0.0697084917617237</v>
      </c>
      <c r="F28" s="67" t="n">
        <f aca="false">F11/F4</f>
        <v>0.0753022452504318</v>
      </c>
      <c r="G28" s="68"/>
      <c r="H28" s="73" t="n">
        <f aca="false">AVERAGE(E28:F28)</f>
        <v>0.0725053685060777</v>
      </c>
      <c r="I28" s="74" t="n">
        <f aca="false">H28</f>
        <v>0.0725053685060777</v>
      </c>
      <c r="J28" s="75" t="n">
        <f aca="false">I28</f>
        <v>0.0725053685060777</v>
      </c>
      <c r="K28" s="68"/>
      <c r="L28" s="58"/>
    </row>
    <row r="29" customFormat="false" ht="12.75" hidden="false" customHeight="false" outlineLevel="0" collapsed="false">
      <c r="B29" s="49" t="s">
        <v>96</v>
      </c>
      <c r="E29" s="67" t="n">
        <f aca="false">E12/E4</f>
        <v>0.00114068441064639</v>
      </c>
      <c r="F29" s="67" t="n">
        <f aca="false">F12/F4</f>
        <v>0.0784110535405872</v>
      </c>
      <c r="G29" s="68"/>
      <c r="H29" s="73" t="n">
        <f aca="false">AVERAGE(E29:F29)</f>
        <v>0.0397758689756168</v>
      </c>
      <c r="I29" s="74" t="n">
        <f aca="false">H29</f>
        <v>0.0397758689756168</v>
      </c>
      <c r="J29" s="75" t="n">
        <f aca="false">I29</f>
        <v>0.0397758689756168</v>
      </c>
      <c r="K29" s="68"/>
      <c r="L29" s="58"/>
    </row>
    <row r="30" customFormat="false" ht="12.75" hidden="false" customHeight="false" outlineLevel="0" collapsed="false">
      <c r="B30" s="49" t="s">
        <v>97</v>
      </c>
      <c r="E30" s="67" t="n">
        <f aca="false">E15/('BAL Hist Forecast'!D22+'BAL Hist Forecast'!D17)</f>
        <v>0.0302858760260402</v>
      </c>
      <c r="F30" s="67" t="n">
        <f aca="false">F15/('BAL Hist Forecast'!E22+'BAL Hist Forecast'!E17)</f>
        <v>0.0557126696832579</v>
      </c>
      <c r="G30" s="68"/>
      <c r="H30" s="73" t="n">
        <f aca="false">AVERAGE(E30:F30)</f>
        <v>0.0429992728546491</v>
      </c>
      <c r="I30" s="74" t="n">
        <f aca="false">H30</f>
        <v>0.0429992728546491</v>
      </c>
      <c r="J30" s="75" t="n">
        <f aca="false">I30</f>
        <v>0.0429992728546491</v>
      </c>
      <c r="K30" s="68"/>
      <c r="L30" s="58"/>
    </row>
    <row r="31" customFormat="false" ht="15" hidden="false" customHeight="false" outlineLevel="0" collapsed="false">
      <c r="B31" s="49" t="s">
        <v>98</v>
      </c>
      <c r="E31" s="67" t="n">
        <f aca="false">E18/E17</f>
        <v>0.31399845320959</v>
      </c>
      <c r="F31" s="67" t="n">
        <f aca="false">F18/F17</f>
        <v>0.0404411764705882</v>
      </c>
      <c r="G31" s="68"/>
      <c r="H31" s="76" t="n">
        <v>0.25</v>
      </c>
      <c r="I31" s="77" t="n">
        <v>0.25</v>
      </c>
      <c r="J31" s="78" t="n">
        <v>0.25</v>
      </c>
      <c r="K31" s="72"/>
    </row>
    <row r="32" customFormat="false" ht="15" hidden="false" customHeight="false" outlineLevel="0" collapsed="false">
      <c r="B32" s="49" t="s">
        <v>99</v>
      </c>
      <c r="D32" s="67" t="n">
        <f aca="false">D22/D21</f>
        <v>0.692717584369449</v>
      </c>
      <c r="E32" s="67" t="n">
        <f aca="false">E22/E21</f>
        <v>0.473506200676437</v>
      </c>
      <c r="F32" s="67" t="n">
        <f aca="false">F22/F21</f>
        <v>1.63218390804598</v>
      </c>
      <c r="G32" s="68"/>
      <c r="H32" s="73" t="n">
        <f aca="false">F32</f>
        <v>1.63218390804598</v>
      </c>
      <c r="I32" s="74" t="n">
        <f aca="false">H32</f>
        <v>1.63218390804598</v>
      </c>
      <c r="J32" s="75" t="n">
        <f aca="false">I32</f>
        <v>1.63218390804598</v>
      </c>
      <c r="K32" s="68"/>
    </row>
    <row r="33" customFormat="false" ht="12.8" hidden="false" customHeight="false" outlineLevel="0" collapsed="false">
      <c r="B33" s="49" t="s">
        <v>100</v>
      </c>
      <c r="E33" s="79"/>
      <c r="F33" s="79"/>
      <c r="H33" s="80" t="n">
        <f aca="false">H22</f>
        <v>426</v>
      </c>
      <c r="I33" s="80" t="n">
        <f aca="false">I22</f>
        <v>426</v>
      </c>
      <c r="J33" s="80" t="n">
        <f aca="false">J22</f>
        <v>426</v>
      </c>
    </row>
    <row r="34" customFormat="false" ht="15" hidden="false" customHeight="false" outlineLevel="0" collapsed="false">
      <c r="B34" s="49" t="s">
        <v>101</v>
      </c>
      <c r="H34" s="81" t="n">
        <v>1</v>
      </c>
      <c r="I34" s="82" t="n">
        <v>1</v>
      </c>
      <c r="J34" s="83" t="n">
        <v>1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mergeCells count="2">
    <mergeCell ref="D2:F2"/>
    <mergeCell ref="H2:J2"/>
  </mergeCells>
  <printOptions headings="tru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3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9.15625" defaultRowHeight="12.75" zeroHeight="false" outlineLevelRow="0" outlineLevelCol="0"/>
  <cols>
    <col collapsed="false" customWidth="true" hidden="false" outlineLevel="0" max="1" min="1" style="49" width="2.71"/>
    <col collapsed="false" customWidth="true" hidden="false" outlineLevel="0" max="2" min="2" style="49" width="60.14"/>
    <col collapsed="false" customWidth="true" hidden="false" outlineLevel="0" max="3" min="3" style="49" width="2.71"/>
    <col collapsed="false" customWidth="true" hidden="false" outlineLevel="0" max="4" min="4" style="49" width="7.29"/>
    <col collapsed="false" customWidth="true" hidden="false" outlineLevel="0" max="5" min="5" style="49" width="8.14"/>
    <col collapsed="false" customWidth="true" hidden="false" outlineLevel="0" max="6" min="6" style="49" width="8.42"/>
    <col collapsed="false" customWidth="true" hidden="false" outlineLevel="0" max="7" min="7" style="49" width="2.71"/>
    <col collapsed="false" customWidth="false" hidden="false" outlineLevel="0" max="1024" min="8" style="49" width="9.14"/>
  </cols>
  <sheetData>
    <row r="2" customFormat="false" ht="12.75" hidden="false" customHeight="false" outlineLevel="0" collapsed="false">
      <c r="B2" s="84" t="s">
        <v>102</v>
      </c>
      <c r="C2" s="84"/>
      <c r="D2" s="85" t="s">
        <v>75</v>
      </c>
      <c r="E2" s="85"/>
      <c r="F2" s="85"/>
    </row>
    <row r="3" customFormat="false" ht="12.75" hidden="false" customHeight="false" outlineLevel="0" collapsed="false">
      <c r="B3" s="84" t="s">
        <v>103</v>
      </c>
      <c r="C3" s="84"/>
      <c r="D3" s="86" t="n">
        <v>2019</v>
      </c>
      <c r="E3" s="86" t="n">
        <v>2020</v>
      </c>
      <c r="F3" s="86" t="n">
        <v>2021</v>
      </c>
    </row>
    <row r="4" customFormat="false" ht="12.75" hidden="false" customHeight="false" outlineLevel="0" collapsed="false">
      <c r="B4" s="84"/>
      <c r="C4" s="84"/>
    </row>
    <row r="5" customFormat="false" ht="12.75" hidden="false" customHeight="false" outlineLevel="0" collapsed="false">
      <c r="B5" s="87" t="s">
        <v>104</v>
      </c>
      <c r="C5" s="87"/>
    </row>
    <row r="6" customFormat="false" ht="12.75" hidden="false" customHeight="false" outlineLevel="0" collapsed="false">
      <c r="B6" s="49" t="s">
        <v>30</v>
      </c>
      <c r="D6" s="57" t="n">
        <f aca="false">'IS Hist Forecast'!H21</f>
        <v>433.540950745758</v>
      </c>
      <c r="E6" s="57" t="n">
        <f aca="false">'IS Hist Forecast'!I21</f>
        <v>431.102221059081</v>
      </c>
      <c r="F6" s="57" t="n">
        <f aca="false">'IS Hist Forecast'!J21</f>
        <v>428.550669493823</v>
      </c>
    </row>
    <row r="7" customFormat="false" ht="14.25" hidden="false" customHeight="true" outlineLevel="0" collapsed="false">
      <c r="B7" s="49" t="s">
        <v>105</v>
      </c>
      <c r="D7" s="56"/>
      <c r="E7" s="56"/>
      <c r="F7" s="56"/>
    </row>
    <row r="8" customFormat="false" ht="12.75" hidden="false" customHeight="false" outlineLevel="0" collapsed="false">
      <c r="B8" s="49" t="s">
        <v>106</v>
      </c>
      <c r="D8" s="57" t="n">
        <f aca="false">'BAL Hist Forecast'!H23-'BAL Hist Forecast'!F23</f>
        <v>-337.899281605558</v>
      </c>
      <c r="E8" s="57" t="n">
        <f aca="false">'BAL Hist Forecast'!I23-'BAL Hist Forecast'!H23</f>
        <v>1.6427517959861</v>
      </c>
      <c r="F8" s="57" t="n">
        <f aca="false">'BAL Hist Forecast'!J23-'BAL Hist Forecast'!I23</f>
        <v>1.64685867547598</v>
      </c>
    </row>
    <row r="9" customFormat="false" ht="12.75" hidden="false" customHeight="false" outlineLevel="0" collapsed="false">
      <c r="B9" s="49" t="s">
        <v>107</v>
      </c>
      <c r="D9" s="57" t="n">
        <f aca="false">'BAL Hist Forecast'!H24-'BAL Hist Forecast'!F24</f>
        <v>256.298159298722</v>
      </c>
      <c r="E9" s="57" t="n">
        <f aca="false">'BAL Hist Forecast'!I24-'BAL Hist Forecast'!H24</f>
        <v>2.06324539824686</v>
      </c>
      <c r="F9" s="57" t="n">
        <f aca="false">'BAL Hist Forecast'!J24-'BAL Hist Forecast'!I24</f>
        <v>2.0684035117423</v>
      </c>
    </row>
    <row r="10" customFormat="false" ht="12.75" hidden="false" customHeight="false" outlineLevel="0" collapsed="false">
      <c r="B10" s="49" t="s">
        <v>108</v>
      </c>
      <c r="D10" s="57" t="n">
        <f aca="false">-('BAL Hist Forecast'!H6-'BAL Hist Forecast'!F6)</f>
        <v>71.9248870195228</v>
      </c>
      <c r="E10" s="57" t="n">
        <f aca="false">-('BAL Hist Forecast'!I6-'BAL Hist Forecast'!H6)</f>
        <v>-1.78268778245126</v>
      </c>
      <c r="F10" s="57" t="n">
        <f aca="false">-('BAL Hist Forecast'!J6-'BAL Hist Forecast'!I6)</f>
        <v>-1.78714450190728</v>
      </c>
      <c r="G10" s="58"/>
      <c r="H10" s="58"/>
    </row>
    <row r="11" customFormat="false" ht="12.75" hidden="false" customHeight="false" outlineLevel="0" collapsed="false">
      <c r="B11" s="49" t="s">
        <v>37</v>
      </c>
      <c r="D11" s="57" t="n">
        <f aca="false">-('BAL Hist Forecast'!H7-'BAL Hist Forecast'!F7)</f>
        <v>114.376660323257</v>
      </c>
      <c r="E11" s="57" t="n">
        <f aca="false">-('BAL Hist Forecast'!I7-'BAL Hist Forecast'!H7)</f>
        <v>-2.71155834919205</v>
      </c>
      <c r="F11" s="57" t="n">
        <f aca="false">-('BAL Hist Forecast'!J7-'BAL Hist Forecast'!I7)</f>
        <v>-2.71833724506473</v>
      </c>
    </row>
    <row r="12" customFormat="false" ht="12.75" hidden="false" customHeight="false" outlineLevel="0" collapsed="false">
      <c r="B12" s="49" t="s">
        <v>109</v>
      </c>
      <c r="D12" s="57" t="n">
        <f aca="false">-('BAL Hist Forecast'!H8-'BAL Hist Forecast'!F8)</f>
        <v>13.2720776734139</v>
      </c>
      <c r="E12" s="57" t="n">
        <f aca="false">-('BAL Hist Forecast'!I8-'BAL Hist Forecast'!H8)</f>
        <v>-0.181819805816474</v>
      </c>
      <c r="F12" s="57" t="n">
        <f aca="false">-('BAL Hist Forecast'!J8-'BAL Hist Forecast'!I8)</f>
        <v>-0.182274355331003</v>
      </c>
    </row>
    <row r="13" customFormat="false" ht="12.75" hidden="false" customHeight="false" outlineLevel="0" collapsed="false">
      <c r="B13" s="49" t="s">
        <v>110</v>
      </c>
      <c r="D13" s="57" t="n">
        <f aca="false">('BAL Hist Forecast'!H18-'BAL Hist Forecast'!F18)</f>
        <v>-121.299832003152</v>
      </c>
      <c r="E13" s="57" t="n">
        <f aca="false">('BAL Hist Forecast'!I18-'BAL Hist Forecast'!H18)</f>
        <v>1.92925041999206</v>
      </c>
      <c r="F13" s="57" t="n">
        <f aca="false">('BAL Hist Forecast'!J18-'BAL Hist Forecast'!I18)</f>
        <v>1.9340735460421</v>
      </c>
    </row>
    <row r="14" customFormat="false" ht="12.75" hidden="false" customHeight="false" outlineLevel="0" collapsed="false">
      <c r="B14" s="49" t="s">
        <v>111</v>
      </c>
      <c r="D14" s="61" t="n">
        <f aca="false">('BAL Hist Forecast'!H19-'BAL Hist Forecast'!F19)</f>
        <v>-16.7840050812508</v>
      </c>
      <c r="E14" s="61" t="n">
        <f aca="false">('BAL Hist Forecast'!I19-'BAL Hist Forecast'!H19)</f>
        <v>1.97053998729689</v>
      </c>
      <c r="F14" s="61" t="n">
        <f aca="false">('BAL Hist Forecast'!J19-'BAL Hist Forecast'!I19)</f>
        <v>1.97546633726506</v>
      </c>
    </row>
    <row r="15" customFormat="false" ht="12.75" hidden="false" customHeight="false" outlineLevel="0" collapsed="false">
      <c r="B15" s="52" t="s">
        <v>112</v>
      </c>
      <c r="C15" s="52"/>
      <c r="D15" s="57" t="n">
        <f aca="false">SUM(D6:D14)</f>
        <v>413.429616370712</v>
      </c>
      <c r="E15" s="57" t="n">
        <f aca="false">SUM(E6:E14)</f>
        <v>434.031942723144</v>
      </c>
      <c r="F15" s="57" t="n">
        <f aca="false">SUM(F6:F14)</f>
        <v>431.487715462045</v>
      </c>
    </row>
    <row r="16" customFormat="false" ht="12.75" hidden="false" customHeight="false" outlineLevel="0" collapsed="false">
      <c r="D16" s="56"/>
      <c r="E16" s="56"/>
      <c r="F16" s="56"/>
    </row>
    <row r="17" customFormat="false" ht="12.75" hidden="false" customHeight="false" outlineLevel="0" collapsed="false">
      <c r="B17" s="87" t="s">
        <v>113</v>
      </c>
      <c r="C17" s="87"/>
      <c r="D17" s="56"/>
      <c r="E17" s="56"/>
      <c r="F17" s="56"/>
    </row>
    <row r="18" customFormat="false" ht="12.75" hidden="false" customHeight="false" outlineLevel="0" collapsed="false">
      <c r="B18" s="49" t="s">
        <v>114</v>
      </c>
      <c r="D18" s="61" t="n">
        <f aca="false">-('BAL Hist Forecast'!H11-'BAL Hist Forecast'!F11+'BAL Hist Forecast'!H12-'BAL Hist Forecast'!F12)</f>
        <v>-70.4450152748119</v>
      </c>
      <c r="E18" s="61" t="n">
        <f aca="false">-('BAL Hist Forecast'!I11-'BAL Hist Forecast'!H11+'BAL Hist Forecast'!I12-'BAL Hist Forecast'!H12)</f>
        <v>-130.366929132593</v>
      </c>
      <c r="F18" s="61" t="n">
        <f aca="false">-('BAL Hist Forecast'!J11-'BAL Hist Forecast'!I11+'BAL Hist Forecast'!J12-'BAL Hist Forecast'!I12)</f>
        <v>-130.87431181132</v>
      </c>
    </row>
    <row r="19" customFormat="false" ht="12.75" hidden="false" customHeight="false" outlineLevel="0" collapsed="false">
      <c r="B19" s="52" t="s">
        <v>115</v>
      </c>
      <c r="C19" s="52"/>
      <c r="D19" s="57" t="n">
        <f aca="false">SUM(D18:D18)</f>
        <v>-70.4450152748119</v>
      </c>
      <c r="E19" s="57" t="n">
        <f aca="false">SUM(E18:E18)</f>
        <v>-130.366929132593</v>
      </c>
      <c r="F19" s="57" t="n">
        <f aca="false">SUM(F18:F18)</f>
        <v>-130.87431181132</v>
      </c>
    </row>
    <row r="20" customFormat="false" ht="12.75" hidden="false" customHeight="false" outlineLevel="0" collapsed="false">
      <c r="D20" s="56"/>
      <c r="E20" s="56"/>
      <c r="F20" s="56"/>
    </row>
    <row r="21" customFormat="false" ht="12.75" hidden="false" customHeight="false" outlineLevel="0" collapsed="false">
      <c r="B21" s="87" t="s">
        <v>116</v>
      </c>
      <c r="C21" s="87"/>
      <c r="D21" s="56"/>
      <c r="E21" s="56"/>
      <c r="F21" s="56"/>
    </row>
    <row r="22" customFormat="false" ht="12.75" hidden="false" customHeight="false" outlineLevel="0" collapsed="false">
      <c r="B22" s="49" t="s">
        <v>117</v>
      </c>
      <c r="D22" s="57" t="n">
        <f aca="false">'BAL Hist Forecast'!H17-'BAL Hist Forecast'!F17</f>
        <v>94.315398904102</v>
      </c>
      <c r="E22" s="57" t="n">
        <f aca="false">'BAL Hist Forecast'!I17-'BAL Hist Forecast'!H17</f>
        <v>134.199986409449</v>
      </c>
      <c r="F22" s="57" t="n">
        <f aca="false">'BAL Hist Forecast'!J17-'BAL Hist Forecast'!I17</f>
        <v>137.844846349275</v>
      </c>
    </row>
    <row r="23" customFormat="false" ht="12.75" hidden="false" customHeight="false" outlineLevel="0" collapsed="false">
      <c r="B23" s="49" t="s">
        <v>118</v>
      </c>
      <c r="D23" s="88" t="n">
        <f aca="false">'BAL Hist Forecast'!H22-'BAL Hist Forecast'!F22</f>
        <v>0</v>
      </c>
      <c r="E23" s="88" t="n">
        <f aca="false">'BAL Hist Forecast'!I22-'BAL Hist Forecast'!H22</f>
        <v>0</v>
      </c>
      <c r="F23" s="88" t="n">
        <f aca="false">'BAL Hist Forecast'!J22-'BAL Hist Forecast'!I22</f>
        <v>0</v>
      </c>
    </row>
    <row r="24" customFormat="false" ht="12.75" hidden="false" customHeight="false" outlineLevel="0" collapsed="false">
      <c r="B24" s="49" t="s">
        <v>119</v>
      </c>
      <c r="D24" s="89" t="n">
        <f aca="false">'BAL Hist Forecast'!H27-'BAL Hist Forecast'!F27</f>
        <v>0</v>
      </c>
      <c r="E24" s="89" t="n">
        <f aca="false">'BAL Hist Forecast'!I27-'BAL Hist Forecast'!H27</f>
        <v>0</v>
      </c>
      <c r="F24" s="89" t="n">
        <f aca="false">'BAL Hist Forecast'!J27-'BAL Hist Forecast'!I27</f>
        <v>0</v>
      </c>
    </row>
    <row r="25" customFormat="false" ht="12.75" hidden="false" customHeight="false" outlineLevel="0" collapsed="false">
      <c r="B25" s="49" t="s">
        <v>120</v>
      </c>
      <c r="D25" s="90" t="n">
        <f aca="false">-'IS Hist Forecast'!H22</f>
        <v>-426</v>
      </c>
      <c r="E25" s="90" t="n">
        <f aca="false">-'IS Hist Forecast'!I22</f>
        <v>-426</v>
      </c>
      <c r="F25" s="90" t="n">
        <f aca="false">-'IS Hist Forecast'!J22</f>
        <v>-426</v>
      </c>
      <c r="H25" s="58" t="s">
        <v>34</v>
      </c>
      <c r="I25" s="91" t="s">
        <v>34</v>
      </c>
      <c r="J25" s="58" t="s">
        <v>34</v>
      </c>
    </row>
    <row r="26" customFormat="false" ht="12.75" hidden="false" customHeight="false" outlineLevel="0" collapsed="false">
      <c r="B26" s="49" t="s">
        <v>121</v>
      </c>
      <c r="D26" s="92" t="n">
        <f aca="false">'BAL Hist Forecast'!H29-'BAL Hist Forecast'!F29</f>
        <v>0</v>
      </c>
      <c r="E26" s="92" t="n">
        <f aca="false">'BAL Hist Forecast'!I29-'BAL Hist Forecast'!H29</f>
        <v>0</v>
      </c>
      <c r="F26" s="92" t="n">
        <f aca="false">'BAL Hist Forecast'!J29-'BAL Hist Forecast'!I29</f>
        <v>0</v>
      </c>
    </row>
    <row r="27" customFormat="false" ht="12.75" hidden="false" customHeight="false" outlineLevel="0" collapsed="false">
      <c r="B27" s="52" t="s">
        <v>122</v>
      </c>
      <c r="C27" s="52"/>
      <c r="D27" s="93" t="n">
        <f aca="false">SUM(D22:D26)</f>
        <v>-331.684601095898</v>
      </c>
      <c r="E27" s="93" t="n">
        <f aca="false">SUM(E22:E26)</f>
        <v>-291.800013590551</v>
      </c>
      <c r="F27" s="93" t="n">
        <f aca="false">SUM(F22:F26)</f>
        <v>-288.155153650725</v>
      </c>
    </row>
    <row r="28" customFormat="false" ht="12.75" hidden="false" customHeight="false" outlineLevel="0" collapsed="false">
      <c r="D28" s="56"/>
      <c r="E28" s="56"/>
      <c r="F28" s="56"/>
      <c r="G28" s="94" t="s">
        <v>34</v>
      </c>
      <c r="H28" s="95" t="s">
        <v>34</v>
      </c>
    </row>
    <row r="29" customFormat="false" ht="12.75" hidden="false" customHeight="false" outlineLevel="0" collapsed="false">
      <c r="B29" s="49" t="s">
        <v>123</v>
      </c>
      <c r="D29" s="57" t="n">
        <f aca="false">D27+D19+D15</f>
        <v>11.3000000000018</v>
      </c>
      <c r="E29" s="57" t="n">
        <f aca="false">E27+E19+E15</f>
        <v>11.8649999999994</v>
      </c>
      <c r="F29" s="57" t="n">
        <f aca="false">F27+F19+F15</f>
        <v>12.4582499999997</v>
      </c>
    </row>
    <row r="30" customFormat="false" ht="12.75" hidden="false" customHeight="false" outlineLevel="0" collapsed="false">
      <c r="B30" s="49" t="s">
        <v>124</v>
      </c>
      <c r="D30" s="61" t="n">
        <f aca="false">'BAL Hist Forecast'!F5</f>
        <v>226</v>
      </c>
      <c r="E30" s="61" t="n">
        <f aca="false">'BAL Hist Forecast'!H5</f>
        <v>237.3</v>
      </c>
      <c r="F30" s="61" t="n">
        <f aca="false">'BAL Hist Forecast'!I5</f>
        <v>249.165</v>
      </c>
    </row>
    <row r="31" customFormat="false" ht="13.5" hidden="false" customHeight="false" outlineLevel="0" collapsed="false">
      <c r="B31" s="49" t="s">
        <v>125</v>
      </c>
      <c r="D31" s="96" t="n">
        <f aca="false">D29+D30</f>
        <v>237.300000000002</v>
      </c>
      <c r="E31" s="96" t="n">
        <f aca="false">E29+E30</f>
        <v>249.164999999999</v>
      </c>
      <c r="F31" s="96" t="n">
        <f aca="false">F29+F30</f>
        <v>261.62325</v>
      </c>
    </row>
    <row r="32" customFormat="false" ht="13.5" hidden="false" customHeight="false" outlineLevel="0" collapsed="false">
      <c r="D32" s="97"/>
      <c r="E32" s="97"/>
      <c r="F32" s="97"/>
    </row>
    <row r="33" customFormat="false" ht="12.75" hidden="false" customHeight="false" outlineLevel="0" collapsed="false">
      <c r="B33" s="98" t="s">
        <v>126</v>
      </c>
      <c r="C33" s="98"/>
      <c r="D33" s="99" t="str">
        <f aca="false">IF(ROUND(D31,0)=ROUND('BAL Hist Forecast'!H5,0),"YES","NO")</f>
        <v>YES</v>
      </c>
      <c r="E33" s="99" t="str">
        <f aca="false">IF(ROUND(E31,0)=ROUND('BAL Hist Forecast'!I5,0),"YES","NO")</f>
        <v>YES</v>
      </c>
      <c r="F33" s="99" t="str">
        <f aca="false">IF(ROUND(F31,0)=ROUND('BAL Hist Forecast'!J5,0),"YES","NO")</f>
        <v>YES</v>
      </c>
    </row>
    <row r="34" customFormat="false" ht="12.75" hidden="false" customHeight="false" outlineLevel="0" collapsed="false">
      <c r="D34" s="100" t="s">
        <v>34</v>
      </c>
      <c r="E34" s="56"/>
    </row>
    <row r="35" customFormat="false" ht="12.75" hidden="false" customHeight="false" outlineLevel="0" collapsed="false">
      <c r="D35" s="101" t="s">
        <v>34</v>
      </c>
      <c r="E35" s="56"/>
    </row>
    <row r="36" customFormat="false" ht="12.75" hidden="false" customHeight="false" outlineLevel="0" collapsed="false">
      <c r="D36" s="56"/>
      <c r="E36" s="56"/>
    </row>
    <row r="37" customFormat="false" ht="12.75" hidden="false" customHeight="false" outlineLevel="0" collapsed="false">
      <c r="D37" s="56"/>
      <c r="E37" s="56"/>
    </row>
  </sheetData>
  <mergeCells count="1">
    <mergeCell ref="D2:F2"/>
  </mergeCells>
  <printOptions headings="tru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5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91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J5" activeCellId="0" sqref="J5"/>
    </sheetView>
  </sheetViews>
  <sheetFormatPr defaultColWidth="9.15625" defaultRowHeight="12.75" zeroHeight="false" outlineLevelRow="0" outlineLevelCol="0"/>
  <cols>
    <col collapsed="false" customWidth="true" hidden="false" outlineLevel="0" max="1" min="1" style="49" width="3.29"/>
    <col collapsed="false" customWidth="true" hidden="false" outlineLevel="0" max="2" min="2" style="49" width="35.14"/>
    <col collapsed="false" customWidth="true" hidden="false" outlineLevel="0" max="3" min="3" style="49" width="2.71"/>
    <col collapsed="false" customWidth="true" hidden="false" outlineLevel="0" max="5" min="4" style="49" width="10.42"/>
    <col collapsed="false" customWidth="true" hidden="false" outlineLevel="0" max="6" min="6" style="49" width="10.71"/>
    <col collapsed="false" customWidth="true" hidden="false" outlineLevel="0" max="7" min="7" style="49" width="2.71"/>
    <col collapsed="false" customWidth="true" hidden="false" outlineLevel="0" max="8" min="8" style="49" width="10.42"/>
    <col collapsed="false" customWidth="true" hidden="false" outlineLevel="0" max="9" min="9" style="49" width="9.58"/>
    <col collapsed="false" customWidth="true" hidden="false" outlineLevel="0" max="10" min="10" style="49" width="10.29"/>
    <col collapsed="false" customWidth="true" hidden="false" outlineLevel="0" max="11" min="11" style="49" width="2.71"/>
    <col collapsed="false" customWidth="true" hidden="false" outlineLevel="0" max="12" min="12" style="102" width="25.71"/>
    <col collapsed="false" customWidth="true" hidden="false" outlineLevel="0" max="13" min="13" style="49" width="20.14"/>
    <col collapsed="false" customWidth="false" hidden="false" outlineLevel="0" max="1024" min="14" style="49" width="9.14"/>
  </cols>
  <sheetData>
    <row r="2" customFormat="false" ht="12.75" hidden="false" customHeight="false" outlineLevel="0" collapsed="false">
      <c r="B2" s="49" t="s">
        <v>127</v>
      </c>
      <c r="D2" s="50" t="s">
        <v>7</v>
      </c>
      <c r="E2" s="50"/>
      <c r="F2" s="50"/>
      <c r="G2" s="79"/>
      <c r="H2" s="50" t="s">
        <v>75</v>
      </c>
      <c r="I2" s="50"/>
      <c r="J2" s="50"/>
      <c r="K2" s="50"/>
      <c r="M2" s="102"/>
    </row>
    <row r="3" customFormat="false" ht="12.75" hidden="false" customHeight="false" outlineLevel="0" collapsed="false">
      <c r="D3" s="53" t="n">
        <v>2016</v>
      </c>
      <c r="E3" s="53" t="n">
        <v>2017</v>
      </c>
      <c r="F3" s="53" t="n">
        <v>2018</v>
      </c>
      <c r="G3" s="79"/>
      <c r="H3" s="54" t="n">
        <v>2019</v>
      </c>
      <c r="I3" s="54" t="n">
        <v>2020</v>
      </c>
      <c r="J3" s="54" t="n">
        <v>2021</v>
      </c>
    </row>
    <row r="4" customFormat="false" ht="12.75" hidden="false" customHeight="false" outlineLevel="0" collapsed="false">
      <c r="B4" s="49" t="s">
        <v>128</v>
      </c>
      <c r="G4" s="79"/>
      <c r="H4" s="58" t="s">
        <v>34</v>
      </c>
      <c r="I4" s="58" t="s">
        <v>34</v>
      </c>
      <c r="M4" s="58"/>
      <c r="N4" s="58"/>
      <c r="P4" s="103"/>
      <c r="Q4" s="103"/>
    </row>
    <row r="5" customFormat="false" ht="12.75" hidden="false" customHeight="false" outlineLevel="0" collapsed="false">
      <c r="B5" s="64" t="s">
        <v>129</v>
      </c>
      <c r="D5" s="57" t="n">
        <f aca="false">'Balance Sheet'!B5</f>
        <v>296</v>
      </c>
      <c r="E5" s="57" t="n">
        <f aca="false">'Balance Sheet'!C5</f>
        <v>319</v>
      </c>
      <c r="F5" s="57" t="n">
        <f aca="false">'Balance Sheet'!D5</f>
        <v>226</v>
      </c>
      <c r="G5" s="56"/>
      <c r="H5" s="57" t="n">
        <f aca="false">IF((H35+H6+H7+H8+H11+H12)&gt;(H18+H19+SUM(H22:H24)+H31+H32),H35,H18+H19+SUM(H22:H24)+H31+H32-(H6+H7+H8+H11+H12))</f>
        <v>237.3</v>
      </c>
      <c r="I5" s="57" t="n">
        <f aca="false">IF((I35+I6+I7+I8+I11+I12)&gt;(I18+I19+SUM(I22:I24)+I31+I32),I35,I18+I19+SUM(I22:I24)+I31+I32-(I6+I7+I8+I11+I12))</f>
        <v>249.165</v>
      </c>
      <c r="J5" s="57" t="n">
        <f aca="false">IF((J35+J6+J7+J8+J11+J12)&gt;(J18+J19+SUM(J22:J24)+J31+J32),J35,J18+J19+SUM(J22:J24)+J31+J32-(J6+J7+J8+J11+J12))</f>
        <v>261.62325</v>
      </c>
      <c r="K5" s="56"/>
    </row>
    <row r="6" customFormat="false" ht="12.75" hidden="false" customHeight="false" outlineLevel="0" collapsed="false">
      <c r="A6" s="49" t="s">
        <v>130</v>
      </c>
      <c r="B6" s="64" t="s">
        <v>131</v>
      </c>
      <c r="D6" s="57" t="n">
        <f aca="false">'Balance Sheet'!B6</f>
        <v>626</v>
      </c>
      <c r="E6" s="57" t="n">
        <f aca="false">'Balance Sheet'!C6</f>
        <v>605</v>
      </c>
      <c r="F6" s="57" t="n">
        <f aca="false">'Balance Sheet'!D6</f>
        <v>785</v>
      </c>
      <c r="G6" s="56"/>
      <c r="H6" s="57" t="n">
        <f aca="false">'IS Hist Forecast'!H4/365*H36</f>
        <v>713.075112980477</v>
      </c>
      <c r="I6" s="57" t="n">
        <f aca="false">'IS Hist Forecast'!I4/365*I36</f>
        <v>714.857800762929</v>
      </c>
      <c r="J6" s="57" t="n">
        <f aca="false">'IS Hist Forecast'!J4/365*J36</f>
        <v>716.644945264836</v>
      </c>
      <c r="K6" s="56"/>
      <c r="N6" s="58"/>
    </row>
    <row r="7" customFormat="false" ht="12.75" hidden="false" customHeight="false" outlineLevel="0" collapsed="false">
      <c r="A7" s="49" t="s">
        <v>130</v>
      </c>
      <c r="B7" s="64" t="s">
        <v>132</v>
      </c>
      <c r="D7" s="57" t="n">
        <f aca="false">'Balance Sheet'!B7</f>
        <v>940</v>
      </c>
      <c r="E7" s="57" t="n">
        <f aca="false">'Balance Sheet'!C7</f>
        <v>902</v>
      </c>
      <c r="F7" s="57" t="n">
        <f aca="false">'Balance Sheet'!D7</f>
        <v>1199</v>
      </c>
      <c r="G7" s="56"/>
      <c r="H7" s="57" t="n">
        <f aca="false">'IS Hist Forecast'!H5/365*H37</f>
        <v>1084.62333967674</v>
      </c>
      <c r="I7" s="57" t="n">
        <f aca="false">'IS Hist Forecast'!I5/365*I37</f>
        <v>1087.33489802594</v>
      </c>
      <c r="J7" s="57" t="n">
        <f aca="false">'IS Hist Forecast'!J5/365*J37</f>
        <v>1090.053235271</v>
      </c>
      <c r="K7" s="56"/>
      <c r="N7" s="58"/>
    </row>
    <row r="8" customFormat="false" ht="12.75" hidden="false" customHeight="false" outlineLevel="0" collapsed="false">
      <c r="A8" s="49" t="s">
        <v>130</v>
      </c>
      <c r="B8" s="64" t="s">
        <v>83</v>
      </c>
      <c r="D8" s="61" t="n">
        <f aca="false">'Balance Sheet'!B8</f>
        <v>46</v>
      </c>
      <c r="E8" s="61" t="n">
        <f aca="false">'Balance Sheet'!C8</f>
        <v>74</v>
      </c>
      <c r="F8" s="61" t="n">
        <f aca="false">'Balance Sheet'!D8</f>
        <v>86</v>
      </c>
      <c r="G8" s="60"/>
      <c r="H8" s="61" t="n">
        <f aca="false">H38*'IS Hist Forecast'!H4</f>
        <v>72.7279223265861</v>
      </c>
      <c r="I8" s="61" t="n">
        <f aca="false">I38*'IS Hist Forecast'!I4</f>
        <v>72.9097421324026</v>
      </c>
      <c r="J8" s="61" t="n">
        <f aca="false">J38*'IS Hist Forecast'!J4</f>
        <v>73.0920164877336</v>
      </c>
      <c r="K8" s="56"/>
      <c r="N8" s="58"/>
    </row>
    <row r="9" customFormat="false" ht="12.75" hidden="false" customHeight="false" outlineLevel="0" collapsed="false">
      <c r="B9" s="49" t="s">
        <v>133</v>
      </c>
      <c r="D9" s="57" t="n">
        <f aca="false">SUM(D5:D8)</f>
        <v>1908</v>
      </c>
      <c r="E9" s="57" t="n">
        <f aca="false">SUM(E5:E8)</f>
        <v>1900</v>
      </c>
      <c r="F9" s="57" t="n">
        <f aca="false">SUM(F5:F8)</f>
        <v>2296</v>
      </c>
      <c r="G9" s="56"/>
      <c r="H9" s="57" t="n">
        <f aca="false">SUM(H5:H8)</f>
        <v>2107.72637498381</v>
      </c>
      <c r="I9" s="57" t="n">
        <f aca="false">SUM(I5:I8)</f>
        <v>2124.26744092127</v>
      </c>
      <c r="J9" s="57" t="n">
        <f aca="false">SUM(J5:J8)</f>
        <v>2141.41344702357</v>
      </c>
      <c r="K9" s="56"/>
      <c r="N9" s="58"/>
    </row>
    <row r="10" customFormat="false" ht="12.75" hidden="false" customHeight="false" outlineLevel="0" collapsed="false">
      <c r="D10" s="56"/>
      <c r="E10" s="56"/>
      <c r="F10" s="56"/>
      <c r="G10" s="56"/>
      <c r="H10" s="56"/>
      <c r="I10" s="56"/>
      <c r="J10" s="56"/>
      <c r="K10" s="56"/>
      <c r="N10" s="58"/>
    </row>
    <row r="11" customFormat="false" ht="15" hidden="false" customHeight="false" outlineLevel="0" collapsed="false">
      <c r="A11" s="49" t="s">
        <v>130</v>
      </c>
      <c r="B11" s="64" t="s">
        <v>134</v>
      </c>
      <c r="D11" s="57" t="n">
        <f aca="false">SUM('Balance Sheet'!B10:B12)</f>
        <v>5822</v>
      </c>
      <c r="E11" s="57" t="n">
        <f aca="false">SUM('Balance Sheet'!C10:C12)</f>
        <v>5687</v>
      </c>
      <c r="F11" s="57" t="n">
        <f aca="false">SUM('Balance Sheet'!D10:D12)</f>
        <v>12009</v>
      </c>
      <c r="G11" s="56"/>
      <c r="H11" s="57" t="n">
        <f aca="false">F11+H42*('IS Hist Forecast'!H13-'IS Hist Forecast'!H18)</f>
        <v>12138.4546874912</v>
      </c>
      <c r="I11" s="57" t="n">
        <f aca="false">H11+I42*('IS Hist Forecast'!I13-'IS Hist Forecast'!I18)</f>
        <v>12268.4091408044</v>
      </c>
      <c r="J11" s="57" t="n">
        <f aca="false">I11+J42*('IS Hist Forecast'!J13-'IS Hist Forecast'!J18)</f>
        <v>12398.8699456067</v>
      </c>
      <c r="K11" s="56"/>
      <c r="N11" s="58"/>
      <c r="O11" s="58"/>
    </row>
    <row r="12" customFormat="false" ht="12.75" hidden="false" customHeight="false" outlineLevel="0" collapsed="false">
      <c r="A12" s="49" t="s">
        <v>130</v>
      </c>
      <c r="B12" s="64" t="s">
        <v>135</v>
      </c>
      <c r="D12" s="61" t="n">
        <f aca="false">'Balance Sheet'!B13</f>
        <v>107</v>
      </c>
      <c r="E12" s="61" t="n">
        <f aca="false">'Balance Sheet'!C13</f>
        <v>139</v>
      </c>
      <c r="F12" s="61" t="n">
        <f aca="false">'Balance Sheet'!D13</f>
        <v>224</v>
      </c>
      <c r="G12" s="60"/>
      <c r="H12" s="61" t="n">
        <f aca="false">H43*'IS Hist Forecast'!H4</f>
        <v>164.990327783583</v>
      </c>
      <c r="I12" s="61" t="n">
        <f aca="false">I43*'IS Hist Forecast'!I4</f>
        <v>165.402803603042</v>
      </c>
      <c r="J12" s="61" t="n">
        <f aca="false">J43*'IS Hist Forecast'!J4</f>
        <v>165.81631061205</v>
      </c>
      <c r="K12" s="56"/>
      <c r="N12" s="58"/>
      <c r="O12" s="58"/>
      <c r="Q12" s="58"/>
    </row>
    <row r="13" customFormat="false" ht="12.75" hidden="false" customHeight="false" outlineLevel="0" collapsed="false">
      <c r="D13" s="56"/>
      <c r="E13" s="56"/>
      <c r="F13" s="56"/>
      <c r="G13" s="56"/>
      <c r="H13" s="56"/>
      <c r="I13" s="56"/>
      <c r="J13" s="56"/>
      <c r="K13" s="56"/>
      <c r="N13" s="58"/>
      <c r="O13" s="58"/>
    </row>
    <row r="14" customFormat="false" ht="12.75" hidden="false" customHeight="false" outlineLevel="0" collapsed="false">
      <c r="B14" s="49" t="s">
        <v>44</v>
      </c>
      <c r="D14" s="104" t="n">
        <f aca="false">SUM(D11:D12)+D9</f>
        <v>7837</v>
      </c>
      <c r="E14" s="104" t="n">
        <f aca="false">SUM(E11:E12)+E9</f>
        <v>7726</v>
      </c>
      <c r="F14" s="104" t="n">
        <f aca="false">SUM(F11:F12)+F9</f>
        <v>14529</v>
      </c>
      <c r="G14" s="105"/>
      <c r="H14" s="104" t="n">
        <f aca="false">SUM(H11:H12)+H9</f>
        <v>14411.1713902586</v>
      </c>
      <c r="I14" s="104" t="n">
        <f aca="false">SUM(I11:I12)+I9</f>
        <v>14558.0793853287</v>
      </c>
      <c r="J14" s="104" t="n">
        <f aca="false">SUM(J11:J12)+J9</f>
        <v>14706.0997032423</v>
      </c>
      <c r="K14" s="105"/>
      <c r="N14" s="58"/>
    </row>
    <row r="15" customFormat="false" ht="12.75" hidden="false" customHeight="false" outlineLevel="0" collapsed="false">
      <c r="D15" s="105"/>
      <c r="E15" s="105"/>
      <c r="F15" s="105"/>
      <c r="G15" s="105"/>
      <c r="H15" s="105"/>
      <c r="I15" s="105"/>
      <c r="J15" s="105"/>
      <c r="K15" s="105"/>
    </row>
    <row r="16" customFormat="false" ht="12.75" hidden="false" customHeight="false" outlineLevel="0" collapsed="false">
      <c r="B16" s="49" t="s">
        <v>136</v>
      </c>
      <c r="D16" s="56"/>
      <c r="E16" s="56"/>
      <c r="F16" s="56"/>
      <c r="G16" s="56"/>
      <c r="H16" s="56"/>
      <c r="I16" s="56"/>
      <c r="J16" s="56"/>
      <c r="K16" s="56"/>
    </row>
    <row r="17" customFormat="false" ht="12.75" hidden="false" customHeight="false" outlineLevel="0" collapsed="false">
      <c r="A17" s="49" t="s">
        <v>130</v>
      </c>
      <c r="B17" s="64" t="s">
        <v>137</v>
      </c>
      <c r="D17" s="57" t="n">
        <f aca="false">'Balance Sheet'!B18</f>
        <v>1219</v>
      </c>
      <c r="E17" s="57" t="n">
        <f aca="false">'Balance Sheet'!C18</f>
        <v>1037</v>
      </c>
      <c r="F17" s="57" t="n">
        <f aca="false">'Balance Sheet'!D18</f>
        <v>1896</v>
      </c>
      <c r="G17" s="56"/>
      <c r="H17" s="57" t="n">
        <f aca="false">IF((H35+H6+H7+H8+H11+H12)&gt;(H18+H19+SUM(H22:H24)+H31+H32),H35+H6+H7+H8+H11+H12-(H18+H19+SUM(H22:H24)+H31+H32),0)</f>
        <v>1990.3153989041</v>
      </c>
      <c r="I17" s="57" t="n">
        <f aca="false">IF((I35+I6+I7+I8+I11+I12)&gt;(I18+I19+SUM(I22:I24)+I31+I32),I35+I6+I7+I8+I11+I12-(I18+I19+SUM(I22:I24)+I31+I32),0)</f>
        <v>2124.51538531355</v>
      </c>
      <c r="J17" s="57" t="n">
        <f aca="false">IF((J35+J6+J7+J8+J11+J12)&gt;(J18+J19+SUM(J22:J24)+J31+J32),J35+J6+J7+J8+J11+J12-(J18+J19+SUM(J22:J24)+J31+J32),0)</f>
        <v>2262.36023166283</v>
      </c>
      <c r="K17" s="56"/>
    </row>
    <row r="18" customFormat="false" ht="12.75" hidden="false" customHeight="false" outlineLevel="0" collapsed="false">
      <c r="A18" s="49" t="s">
        <v>130</v>
      </c>
      <c r="B18" s="64" t="s">
        <v>138</v>
      </c>
      <c r="D18" s="57" t="n">
        <f aca="false">'Balance Sheet'!B19</f>
        <v>610</v>
      </c>
      <c r="E18" s="57" t="n">
        <f aca="false">'Balance Sheet'!C19</f>
        <v>666</v>
      </c>
      <c r="F18" s="57" t="n">
        <f aca="false">'Balance Sheet'!D19</f>
        <v>893</v>
      </c>
      <c r="G18" s="56"/>
      <c r="H18" s="57" t="n">
        <f aca="false">H39*'IS Hist Forecast'!H5/365</f>
        <v>771.700167996848</v>
      </c>
      <c r="I18" s="57" t="n">
        <f aca="false">I39*'IS Hist Forecast'!I5/365</f>
        <v>773.62941841684</v>
      </c>
      <c r="J18" s="57" t="n">
        <f aca="false">J39*'IS Hist Forecast'!J5/365</f>
        <v>775.563491962882</v>
      </c>
      <c r="K18" s="56"/>
    </row>
    <row r="19" customFormat="false" ht="12.75" hidden="false" customHeight="false" outlineLevel="0" collapsed="false">
      <c r="A19" s="49" t="s">
        <v>130</v>
      </c>
      <c r="B19" s="64" t="s">
        <v>111</v>
      </c>
      <c r="D19" s="61" t="n">
        <f aca="false">'Balance Sheet'!B21+'Balance Sheet'!B22+'Balance Sheet'!B20</f>
        <v>726</v>
      </c>
      <c r="E19" s="61" t="n">
        <f aca="false">'Balance Sheet'!C21+'Balance Sheet'!C22+'Balance Sheet'!C20</f>
        <v>692</v>
      </c>
      <c r="F19" s="61" t="n">
        <f aca="false">'Balance Sheet'!D21+'Balance Sheet'!D22+'Balance Sheet'!D20</f>
        <v>805</v>
      </c>
      <c r="G19" s="60"/>
      <c r="H19" s="61" t="n">
        <f aca="false">H40*'IS Hist Forecast'!H4</f>
        <v>788.215994918749</v>
      </c>
      <c r="I19" s="61" t="n">
        <f aca="false">I40*'IS Hist Forecast'!I4</f>
        <v>790.186534906046</v>
      </c>
      <c r="J19" s="61" t="n">
        <f aca="false">J40*'IS Hist Forecast'!J4</f>
        <v>792.162001243311</v>
      </c>
      <c r="K19" s="56"/>
      <c r="N19" s="58"/>
      <c r="Q19" s="58"/>
    </row>
    <row r="20" customFormat="false" ht="12.75" hidden="false" customHeight="false" outlineLevel="0" collapsed="false">
      <c r="B20" s="49" t="s">
        <v>51</v>
      </c>
      <c r="D20" s="57" t="n">
        <f aca="false">SUM(D17:D19)</f>
        <v>2555</v>
      </c>
      <c r="E20" s="57" t="n">
        <f aca="false">SUM(E17:E19)</f>
        <v>2395</v>
      </c>
      <c r="F20" s="57" t="n">
        <f aca="false">SUM(F17:F19)</f>
        <v>3594</v>
      </c>
      <c r="G20" s="56"/>
      <c r="H20" s="57" t="n">
        <f aca="false">SUM(H17:H19)</f>
        <v>3550.2315618197</v>
      </c>
      <c r="I20" s="57" t="n">
        <f aca="false">SUM(I17:I19)</f>
        <v>3688.33133863644</v>
      </c>
      <c r="J20" s="57" t="n">
        <f aca="false">SUM(J17:J19)</f>
        <v>3830.08572486902</v>
      </c>
      <c r="K20" s="56"/>
      <c r="N20" s="58"/>
    </row>
    <row r="21" customFormat="false" ht="12.75" hidden="false" customHeight="false" outlineLevel="0" collapsed="false">
      <c r="D21" s="56"/>
      <c r="E21" s="56"/>
      <c r="F21" s="56"/>
      <c r="G21" s="56"/>
      <c r="H21" s="56"/>
      <c r="I21" s="56"/>
      <c r="J21" s="56"/>
      <c r="K21" s="56"/>
      <c r="N21" s="58"/>
    </row>
    <row r="22" customFormat="false" ht="12.75" hidden="false" customHeight="false" outlineLevel="0" collapsed="false">
      <c r="A22" s="49" t="s">
        <v>130</v>
      </c>
      <c r="B22" s="64" t="s">
        <v>139</v>
      </c>
      <c r="D22" s="57" t="n">
        <f aca="false">'Balance Sheet'!B24</f>
        <v>2314</v>
      </c>
      <c r="E22" s="57" t="n">
        <f aca="false">'Balance Sheet'!C24</f>
        <v>2499</v>
      </c>
      <c r="F22" s="57" t="n">
        <f aca="false">'Balance Sheet'!D24</f>
        <v>7998</v>
      </c>
      <c r="G22" s="56"/>
      <c r="H22" s="57" t="n">
        <f aca="false">F22+H47-H48</f>
        <v>7998</v>
      </c>
      <c r="I22" s="57" t="n">
        <f aca="false">H22+I47-I48</f>
        <v>7998</v>
      </c>
      <c r="J22" s="57" t="n">
        <f aca="false">I22+J47-J48</f>
        <v>7998</v>
      </c>
      <c r="K22" s="56"/>
      <c r="N22" s="58"/>
    </row>
    <row r="23" customFormat="false" ht="12.75" hidden="false" customHeight="false" outlineLevel="0" collapsed="false">
      <c r="A23" s="49" t="s">
        <v>130</v>
      </c>
      <c r="B23" s="64" t="s">
        <v>53</v>
      </c>
      <c r="D23" s="57" t="n">
        <f aca="false">'Balance Sheet'!B25</f>
        <v>396</v>
      </c>
      <c r="E23" s="57" t="n">
        <f aca="false">'Balance Sheet'!C25</f>
        <v>490</v>
      </c>
      <c r="F23" s="57" t="n">
        <f aca="false">'Balance Sheet'!D25</f>
        <v>995</v>
      </c>
      <c r="G23" s="56"/>
      <c r="H23" s="57" t="n">
        <f aca="false">H44*'IS Hist Forecast'!H4</f>
        <v>657.100718394442</v>
      </c>
      <c r="I23" s="57" t="n">
        <f aca="false">I44*'IS Hist Forecast'!I4</f>
        <v>658.743470190428</v>
      </c>
      <c r="J23" s="57" t="n">
        <f aca="false">J44*'IS Hist Forecast'!J4</f>
        <v>660.390328865904</v>
      </c>
      <c r="K23" s="56"/>
      <c r="N23" s="58"/>
    </row>
    <row r="24" customFormat="false" ht="15" hidden="false" customHeight="false" outlineLevel="0" collapsed="false">
      <c r="A24" s="49" t="s">
        <v>130</v>
      </c>
      <c r="B24" s="64" t="s">
        <v>140</v>
      </c>
      <c r="D24" s="57" t="n">
        <f aca="false">'Balance Sheet'!B26</f>
        <v>1039</v>
      </c>
      <c r="E24" s="57" t="n">
        <f aca="false">'Balance Sheet'!C26</f>
        <v>697</v>
      </c>
      <c r="F24" s="57" t="n">
        <f aca="false">'Balance Sheet'!D26</f>
        <v>569</v>
      </c>
      <c r="G24" s="106"/>
      <c r="H24" s="107" t="n">
        <f aca="false">H45*'IS Hist Forecast'!H4</f>
        <v>825.298159298722</v>
      </c>
      <c r="I24" s="107" t="n">
        <f aca="false">I45*'IS Hist Forecast'!I4</f>
        <v>827.361404696969</v>
      </c>
      <c r="J24" s="107" t="n">
        <f aca="false">J45*'IS Hist Forecast'!J4</f>
        <v>829.429808208711</v>
      </c>
      <c r="K24" s="106"/>
      <c r="N24" s="58"/>
    </row>
    <row r="25" customFormat="false" ht="12.75" hidden="false" customHeight="false" outlineLevel="0" collapsed="false">
      <c r="B25" s="49" t="s">
        <v>141</v>
      </c>
      <c r="D25" s="57" t="n">
        <f aca="false">SUM(D20:D24)</f>
        <v>6304</v>
      </c>
      <c r="E25" s="57" t="n">
        <f aca="false">SUM(E20:E24)</f>
        <v>6081</v>
      </c>
      <c r="F25" s="57" t="n">
        <f aca="false">SUM(F20:F24)</f>
        <v>13156</v>
      </c>
      <c r="G25" s="56"/>
      <c r="H25" s="57" t="n">
        <f aca="false">SUM(H20:H24)</f>
        <v>13030.6304395129</v>
      </c>
      <c r="I25" s="57" t="n">
        <f aca="false">SUM(I20:I24)</f>
        <v>13172.4362135238</v>
      </c>
      <c r="J25" s="57" t="n">
        <f aca="false">SUM(J20:J24)</f>
        <v>13317.9058619436</v>
      </c>
      <c r="K25" s="56"/>
      <c r="N25" s="58"/>
    </row>
    <row r="26" customFormat="false" ht="12.75" hidden="false" customHeight="false" outlineLevel="0" collapsed="false">
      <c r="B26" s="49" t="s">
        <v>34</v>
      </c>
      <c r="D26" s="56"/>
      <c r="E26" s="56"/>
      <c r="F26" s="56"/>
      <c r="G26" s="56"/>
      <c r="H26" s="56"/>
      <c r="I26" s="56"/>
      <c r="J26" s="56"/>
      <c r="K26" s="56"/>
      <c r="N26" s="58"/>
      <c r="O26" s="58"/>
      <c r="Q26" s="58"/>
    </row>
    <row r="27" customFormat="false" ht="12.75" hidden="false" customHeight="false" outlineLevel="0" collapsed="false">
      <c r="A27" s="49" t="s">
        <v>130</v>
      </c>
      <c r="B27" s="64" t="s">
        <v>142</v>
      </c>
      <c r="D27" s="57" t="n">
        <f aca="false">'Balance Sheet'!B32+'Balance Sheet'!B31</f>
        <v>366</v>
      </c>
      <c r="E27" s="57" t="n">
        <f aca="false">'Balance Sheet'!C32+'Balance Sheet'!C31</f>
        <v>371</v>
      </c>
      <c r="F27" s="57" t="n">
        <f aca="false">'Balance Sheet'!D32+'Balance Sheet'!D31</f>
        <v>361</v>
      </c>
      <c r="G27" s="56"/>
      <c r="H27" s="57" t="n">
        <f aca="false">F27+H49</f>
        <v>361</v>
      </c>
      <c r="I27" s="57" t="n">
        <f aca="false">H27+I49</f>
        <v>361</v>
      </c>
      <c r="J27" s="57" t="n">
        <f aca="false">I27+J49</f>
        <v>361</v>
      </c>
      <c r="K27" s="56"/>
      <c r="N27" s="58"/>
    </row>
    <row r="28" customFormat="false" ht="12.75" hidden="false" customHeight="false" outlineLevel="0" collapsed="false">
      <c r="A28" s="49" t="s">
        <v>130</v>
      </c>
      <c r="B28" s="64" t="s">
        <v>143</v>
      </c>
      <c r="D28" s="57" t="n">
        <f aca="false">'Balance Sheet'!B33</f>
        <v>1927</v>
      </c>
      <c r="E28" s="57" t="n">
        <f aca="false">'Balance Sheet'!C33</f>
        <v>2385</v>
      </c>
      <c r="F28" s="57" t="n">
        <f aca="false">'Balance Sheet'!D33</f>
        <v>2224</v>
      </c>
      <c r="G28" s="56"/>
      <c r="H28" s="57" t="n">
        <f aca="false">F28+('IS Hist Forecast'!H21-'IS Hist Forecast'!H22)</f>
        <v>2231.54095074576</v>
      </c>
      <c r="I28" s="57" t="n">
        <f aca="false">H28+('IS Hist Forecast'!I21-'IS Hist Forecast'!I22)</f>
        <v>2236.64317180484</v>
      </c>
      <c r="J28" s="57" t="n">
        <f aca="false">I28+('IS Hist Forecast'!J21-'IS Hist Forecast'!J22)</f>
        <v>2239.19384129866</v>
      </c>
      <c r="K28" s="56"/>
      <c r="N28" s="58"/>
    </row>
    <row r="29" customFormat="false" ht="12.75" hidden="false" customHeight="false" outlineLevel="0" collapsed="false">
      <c r="A29" s="49" t="s">
        <v>130</v>
      </c>
      <c r="B29" s="64" t="s">
        <v>144</v>
      </c>
      <c r="D29" s="57" t="n">
        <f aca="false">'Balance Sheet'!B34</f>
        <v>-664</v>
      </c>
      <c r="E29" s="57" t="n">
        <f aca="false">'Balance Sheet'!C34</f>
        <v>-1066</v>
      </c>
      <c r="F29" s="57" t="n">
        <f aca="false">'Balance Sheet'!D34</f>
        <v>-1103</v>
      </c>
      <c r="G29" s="56"/>
      <c r="H29" s="57" t="n">
        <f aca="false">F29-H50</f>
        <v>-1103</v>
      </c>
      <c r="I29" s="57" t="n">
        <f aca="false">H29-I50</f>
        <v>-1103</v>
      </c>
      <c r="J29" s="57" t="n">
        <f aca="false">I29-J50</f>
        <v>-1103</v>
      </c>
      <c r="K29" s="56"/>
    </row>
    <row r="30" customFormat="false" ht="15" hidden="false" customHeight="false" outlineLevel="0" collapsed="false">
      <c r="A30" s="49" t="s">
        <v>145</v>
      </c>
      <c r="B30" s="64" t="s">
        <v>146</v>
      </c>
      <c r="D30" s="57" t="n">
        <f aca="false">'Balance Sheet'!B35</f>
        <v>-104</v>
      </c>
      <c r="E30" s="57" t="n">
        <f aca="false">'Balance Sheet'!C35</f>
        <v>-53</v>
      </c>
      <c r="F30" s="57" t="n">
        <f aca="false">'Balance Sheet'!D35</f>
        <v>-118</v>
      </c>
      <c r="G30" s="106"/>
      <c r="H30" s="107" t="n">
        <f aca="false">F30-H51</f>
        <v>-118</v>
      </c>
      <c r="I30" s="107" t="n">
        <f aca="false">H30-I51</f>
        <v>-118</v>
      </c>
      <c r="J30" s="107" t="n">
        <f aca="false">I30-J51</f>
        <v>-118</v>
      </c>
      <c r="K30" s="106"/>
      <c r="M30" s="102"/>
      <c r="N30" s="102"/>
      <c r="O30" s="102"/>
    </row>
    <row r="31" customFormat="false" ht="12.75" hidden="false" customHeight="false" outlineLevel="0" collapsed="false">
      <c r="B31" s="49" t="s">
        <v>147</v>
      </c>
      <c r="D31" s="57" t="n">
        <f aca="false">SUM(D26:D30)</f>
        <v>1525</v>
      </c>
      <c r="E31" s="57" t="n">
        <f aca="false">SUM(E26:E30)</f>
        <v>1637</v>
      </c>
      <c r="F31" s="57" t="n">
        <f aca="false">SUM(F26:F30)</f>
        <v>1364</v>
      </c>
      <c r="G31" s="56"/>
      <c r="H31" s="57" t="n">
        <f aca="false">SUM(H26:H30)</f>
        <v>1371.54095074576</v>
      </c>
      <c r="I31" s="57" t="n">
        <f aca="false">SUM(I26:I30)</f>
        <v>1376.64317180484</v>
      </c>
      <c r="J31" s="57" t="n">
        <f aca="false">SUM(J26:J30)</f>
        <v>1379.19384129866</v>
      </c>
      <c r="K31" s="56"/>
      <c r="M31" s="102"/>
      <c r="N31" s="102"/>
      <c r="O31" s="102"/>
    </row>
    <row r="32" customFormat="false" ht="12.75" hidden="false" customHeight="false" outlineLevel="0" collapsed="false">
      <c r="A32" s="49" t="s">
        <v>145</v>
      </c>
      <c r="B32" s="64" t="s">
        <v>148</v>
      </c>
      <c r="D32" s="61" t="n">
        <f aca="false">'Balance Sheet'!B37</f>
        <v>8</v>
      </c>
      <c r="E32" s="61" t="n">
        <f aca="false">'Balance Sheet'!C37</f>
        <v>8</v>
      </c>
      <c r="F32" s="61" t="n">
        <f aca="false">'Balance Sheet'!D37</f>
        <v>9</v>
      </c>
      <c r="G32" s="60"/>
      <c r="H32" s="61" t="n">
        <f aca="false">F32</f>
        <v>9</v>
      </c>
      <c r="I32" s="61" t="n">
        <f aca="false">H32</f>
        <v>9</v>
      </c>
      <c r="J32" s="61" t="n">
        <f aca="false">I32</f>
        <v>9</v>
      </c>
      <c r="K32" s="56"/>
      <c r="M32" s="102"/>
      <c r="N32" s="102"/>
      <c r="O32" s="102"/>
    </row>
    <row r="33" customFormat="false" ht="12.75" hidden="false" customHeight="false" outlineLevel="0" collapsed="false">
      <c r="B33" s="49" t="s">
        <v>149</v>
      </c>
      <c r="D33" s="104" t="n">
        <f aca="false">D31+D32+D25</f>
        <v>7837</v>
      </c>
      <c r="E33" s="104" t="n">
        <f aca="false">E31+E32+E25</f>
        <v>7726</v>
      </c>
      <c r="F33" s="104" t="n">
        <f aca="false">F31+F32+F25</f>
        <v>14529</v>
      </c>
      <c r="G33" s="105"/>
      <c r="H33" s="104" t="n">
        <f aca="false">H31+H32+H25</f>
        <v>14411.1713902586</v>
      </c>
      <c r="I33" s="104" t="n">
        <f aca="false">I31+I32+I25</f>
        <v>14558.0793853287</v>
      </c>
      <c r="J33" s="104" t="n">
        <f aca="false">J31+J32+J25</f>
        <v>14706.0997032423</v>
      </c>
      <c r="K33" s="105"/>
      <c r="M33" s="102"/>
      <c r="N33" s="102"/>
      <c r="O33" s="102"/>
    </row>
    <row r="34" customFormat="false" ht="12.75" hidden="false" customHeight="false" outlineLevel="0" collapsed="false">
      <c r="B34" s="87" t="s">
        <v>150</v>
      </c>
      <c r="D34" s="105"/>
      <c r="E34" s="105"/>
      <c r="F34" s="105"/>
      <c r="G34" s="105"/>
      <c r="H34" s="105" t="s">
        <v>34</v>
      </c>
      <c r="I34" s="105"/>
      <c r="J34" s="105"/>
      <c r="K34" s="105"/>
      <c r="M34" s="102"/>
      <c r="N34" s="102"/>
      <c r="O34" s="102"/>
    </row>
    <row r="35" customFormat="false" ht="12.75" hidden="false" customHeight="false" outlineLevel="0" collapsed="false">
      <c r="A35" s="49" t="s">
        <v>151</v>
      </c>
      <c r="B35" s="49" t="s">
        <v>152</v>
      </c>
      <c r="H35" s="108" t="n">
        <f aca="false">226*1.05</f>
        <v>237.3</v>
      </c>
      <c r="I35" s="109" t="n">
        <f aca="false">H35*1.05</f>
        <v>249.165</v>
      </c>
      <c r="J35" s="110" t="n">
        <f aca="false">I35*1.05</f>
        <v>261.62325</v>
      </c>
      <c r="K35" s="111"/>
      <c r="M35" s="102"/>
      <c r="N35" s="102"/>
      <c r="O35" s="102"/>
    </row>
    <row r="36" customFormat="false" ht="12.75" hidden="false" customHeight="false" outlineLevel="0" collapsed="false">
      <c r="A36" s="49" t="s">
        <v>151</v>
      </c>
      <c r="B36" s="49" t="s">
        <v>153</v>
      </c>
      <c r="D36" s="112" t="n">
        <f aca="false">D6/('IS Hist Forecast'!D4/365)</f>
        <v>28.7011681949504</v>
      </c>
      <c r="E36" s="112" t="n">
        <f aca="false">E6/('IS Hist Forecast'!E4/365)</f>
        <v>27.9879594423321</v>
      </c>
      <c r="F36" s="112" t="n">
        <f aca="false">F6/('IS Hist Forecast'!F4/365)</f>
        <v>32.9907887161773</v>
      </c>
      <c r="G36" s="113"/>
      <c r="H36" s="112" t="n">
        <f aca="false">AVERAGE(D36:F36)</f>
        <v>29.8933054511533</v>
      </c>
      <c r="I36" s="112" t="n">
        <f aca="false">H36</f>
        <v>29.8933054511533</v>
      </c>
      <c r="J36" s="112" t="n">
        <f aca="false">I36</f>
        <v>29.8933054511533</v>
      </c>
      <c r="K36" s="113"/>
      <c r="M36" s="102"/>
      <c r="N36" s="102"/>
      <c r="O36" s="102"/>
      <c r="P36" s="102"/>
      <c r="Q36" s="102"/>
      <c r="R36" s="102"/>
    </row>
    <row r="37" customFormat="false" ht="12.75" hidden="false" customHeight="false" outlineLevel="0" collapsed="false">
      <c r="A37" s="49" t="s">
        <v>151</v>
      </c>
      <c r="B37" s="49" t="s">
        <v>154</v>
      </c>
      <c r="D37" s="112" t="n">
        <f aca="false">D7/('IS Hist Forecast'!D5/365)</f>
        <v>68.1700774885754</v>
      </c>
      <c r="E37" s="112" t="n">
        <f aca="false">E7/('IS Hist Forecast'!E5/365)</f>
        <v>66.3101711983887</v>
      </c>
      <c r="F37" s="112" t="n">
        <f aca="false">F7/('IS Hist Forecast'!F5/365)</f>
        <v>74.5672175839155</v>
      </c>
      <c r="G37" s="113"/>
      <c r="H37" s="112" t="n">
        <f aca="false">AVERAGE(D37:F37)</f>
        <v>69.6824887569599</v>
      </c>
      <c r="I37" s="112" t="n">
        <f aca="false">H37</f>
        <v>69.6824887569599</v>
      </c>
      <c r="J37" s="112" t="n">
        <f aca="false">I37</f>
        <v>69.6824887569599</v>
      </c>
      <c r="K37" s="113"/>
      <c r="M37" s="102"/>
      <c r="N37" s="102"/>
      <c r="O37" s="102"/>
      <c r="P37" s="102"/>
      <c r="Q37" s="102"/>
      <c r="R37" s="102"/>
    </row>
    <row r="38" customFormat="false" ht="12.75" hidden="false" customHeight="false" outlineLevel="0" collapsed="false">
      <c r="A38" s="49" t="s">
        <v>151</v>
      </c>
      <c r="B38" s="49" t="s">
        <v>155</v>
      </c>
      <c r="D38" s="67" t="n">
        <f aca="false">D8/'IS Hist Forecast'!D4</f>
        <v>0.00577816857178746</v>
      </c>
      <c r="E38" s="67" t="n">
        <f aca="false">E8/'IS Hist Forecast'!E4</f>
        <v>0.00937896070975919</v>
      </c>
      <c r="F38" s="67" t="n">
        <f aca="false">F8/'IS Hist Forecast'!F4</f>
        <v>0.009902130109384</v>
      </c>
      <c r="G38" s="68"/>
      <c r="H38" s="67" t="n">
        <f aca="false">AVERAGE(D38:F38)</f>
        <v>0.00835308646364355</v>
      </c>
      <c r="I38" s="67" t="n">
        <f aca="false">H38</f>
        <v>0.00835308646364355</v>
      </c>
      <c r="J38" s="67" t="n">
        <f aca="false">I38</f>
        <v>0.00835308646364355</v>
      </c>
      <c r="K38" s="68"/>
      <c r="M38" s="102"/>
      <c r="N38" s="102"/>
      <c r="O38" s="102"/>
      <c r="P38" s="102"/>
      <c r="Q38" s="102"/>
      <c r="R38" s="102"/>
    </row>
    <row r="39" customFormat="false" ht="12.75" hidden="false" customHeight="false" outlineLevel="0" collapsed="false">
      <c r="A39" s="49" t="s">
        <v>156</v>
      </c>
      <c r="B39" s="49" t="s">
        <v>157</v>
      </c>
      <c r="D39" s="112" t="n">
        <f aca="false">D18/('IS Hist Forecast'!D5/365)</f>
        <v>44.2380290085436</v>
      </c>
      <c r="E39" s="112" t="n">
        <f aca="false">E18/('IS Hist Forecast'!E5/365)</f>
        <v>48.9607250755287</v>
      </c>
      <c r="F39" s="112" t="n">
        <f aca="false">F18/('IS Hist Forecast'!F5/365)</f>
        <v>55.536718350656</v>
      </c>
      <c r="G39" s="113"/>
      <c r="H39" s="112" t="n">
        <f aca="false">AVERAGE(D39:F39)</f>
        <v>49.5784908115761</v>
      </c>
      <c r="I39" s="112" t="n">
        <f aca="false">H39</f>
        <v>49.5784908115761</v>
      </c>
      <c r="J39" s="112" t="n">
        <f aca="false">I39</f>
        <v>49.5784908115761</v>
      </c>
      <c r="K39" s="113"/>
      <c r="M39" s="102"/>
      <c r="N39" s="102"/>
      <c r="O39" s="102"/>
      <c r="P39" s="102"/>
      <c r="Q39" s="102"/>
      <c r="R39" s="102"/>
    </row>
    <row r="40" customFormat="false" ht="12.75" hidden="false" customHeight="false" outlineLevel="0" collapsed="false">
      <c r="A40" s="49" t="s">
        <v>156</v>
      </c>
      <c r="B40" s="49" t="s">
        <v>158</v>
      </c>
      <c r="D40" s="67" t="n">
        <f aca="false">D19/'IS Hist Forecast'!D4</f>
        <v>0.0911945735460369</v>
      </c>
      <c r="E40" s="67" t="n">
        <f aca="false">E19/'IS Hist Forecast'!E4</f>
        <v>0.0877059569074778</v>
      </c>
      <c r="F40" s="67" t="n">
        <f aca="false">F19/'IS Hist Forecast'!F4</f>
        <v>0.0926885434657455</v>
      </c>
      <c r="G40" s="68"/>
      <c r="H40" s="67" t="n">
        <f aca="false">AVERAGE(D40:F40)</f>
        <v>0.0905296913064201</v>
      </c>
      <c r="I40" s="67" t="n">
        <f aca="false">H40</f>
        <v>0.0905296913064201</v>
      </c>
      <c r="J40" s="67" t="n">
        <f aca="false">I40</f>
        <v>0.0905296913064201</v>
      </c>
      <c r="K40" s="68"/>
      <c r="M40" s="102"/>
      <c r="N40" s="102"/>
      <c r="O40" s="102"/>
      <c r="P40" s="102"/>
      <c r="Q40" s="102"/>
      <c r="R40" s="102"/>
    </row>
    <row r="41" customFormat="false" ht="12.75" hidden="false" customHeight="false" outlineLevel="0" collapsed="false">
      <c r="B41" s="87" t="s">
        <v>159</v>
      </c>
      <c r="G41" s="79"/>
      <c r="I41" s="49" t="s">
        <v>34</v>
      </c>
      <c r="J41" s="49" t="s">
        <v>34</v>
      </c>
      <c r="M41" s="102"/>
      <c r="N41" s="102"/>
      <c r="O41" s="102"/>
      <c r="P41" s="102"/>
      <c r="Q41" s="102"/>
      <c r="R41" s="102"/>
    </row>
    <row r="42" customFormat="false" ht="12.75" hidden="false" customHeight="false" outlineLevel="0" collapsed="false">
      <c r="A42" s="49" t="s">
        <v>151</v>
      </c>
      <c r="B42" s="49" t="s">
        <v>160</v>
      </c>
      <c r="D42" s="68"/>
      <c r="E42" s="67" t="n">
        <f aca="false">IF((E11-D11)&gt;0,(E11-D11)/('IS Hist Forecast'!E13-'IS Hist Forecast'!E18),0)</f>
        <v>0</v>
      </c>
      <c r="F42" s="67" t="n">
        <f aca="false">IF((F11-E11)&gt;0,(F11-E11)/('IS Hist Forecast'!F13-'IS Hist Forecast'!F18),0)</f>
        <v>13.8034934497817</v>
      </c>
      <c r="G42" s="68"/>
      <c r="H42" s="114" t="n">
        <v>0.15</v>
      </c>
      <c r="I42" s="114" t="n">
        <v>0.15</v>
      </c>
      <c r="J42" s="114" t="n">
        <v>0.15</v>
      </c>
      <c r="K42" s="72"/>
      <c r="M42" s="102"/>
      <c r="N42" s="102"/>
      <c r="O42" s="102"/>
      <c r="P42" s="102"/>
      <c r="Q42" s="102"/>
      <c r="R42" s="102"/>
    </row>
    <row r="43" customFormat="false" ht="12.75" hidden="false" customHeight="false" outlineLevel="0" collapsed="false">
      <c r="A43" s="49" t="s">
        <v>151</v>
      </c>
      <c r="B43" s="49" t="s">
        <v>161</v>
      </c>
      <c r="D43" s="67" t="n">
        <f aca="false">D12/'IS Hist Forecast'!D4</f>
        <v>0.0134405225474187</v>
      </c>
      <c r="E43" s="67" t="n">
        <f aca="false">E12/'IS Hist Forecast'!E4</f>
        <v>0.017617237008872</v>
      </c>
      <c r="F43" s="67" t="n">
        <f aca="false">F12/'IS Hist Forecast'!F4</f>
        <v>0.0257915947035118</v>
      </c>
      <c r="G43" s="68"/>
      <c r="H43" s="115" t="n">
        <f aca="false">AVERAGE(D43:F43)</f>
        <v>0.0189497847532675</v>
      </c>
      <c r="I43" s="115" t="n">
        <f aca="false">H43</f>
        <v>0.0189497847532675</v>
      </c>
      <c r="J43" s="115" t="n">
        <f aca="false">I43</f>
        <v>0.0189497847532675</v>
      </c>
      <c r="K43" s="72"/>
      <c r="M43" s="102"/>
      <c r="N43" s="102"/>
      <c r="O43" s="102"/>
      <c r="P43" s="102"/>
      <c r="Q43" s="102"/>
      <c r="R43" s="102"/>
    </row>
    <row r="44" customFormat="false" ht="12.75" hidden="false" customHeight="false" outlineLevel="0" collapsed="false">
      <c r="A44" s="49" t="s">
        <v>156</v>
      </c>
      <c r="B44" s="49" t="s">
        <v>162</v>
      </c>
      <c r="D44" s="67" t="n">
        <f aca="false">D23/'IS Hist Forecast'!D4</f>
        <v>0.0497424946614747</v>
      </c>
      <c r="E44" s="67" t="n">
        <f aca="false">E23/'IS Hist Forecast'!E4</f>
        <v>0.0621039290240811</v>
      </c>
      <c r="F44" s="67" t="n">
        <f aca="false">F23/'IS Hist Forecast'!F4</f>
        <v>0.114565342544617</v>
      </c>
      <c r="G44" s="68"/>
      <c r="H44" s="115" t="n">
        <f aca="false">AVERAGE(D44:F44)</f>
        <v>0.075470588743391</v>
      </c>
      <c r="I44" s="67" t="n">
        <f aca="false">H44</f>
        <v>0.075470588743391</v>
      </c>
      <c r="J44" s="67" t="n">
        <f aca="false">I44</f>
        <v>0.075470588743391</v>
      </c>
      <c r="K44" s="68"/>
      <c r="M44" s="102"/>
      <c r="N44" s="102"/>
      <c r="O44" s="102"/>
      <c r="P44" s="102"/>
      <c r="Q44" s="102"/>
      <c r="R44" s="102"/>
    </row>
    <row r="45" customFormat="false" ht="12.75" hidden="false" customHeight="false" outlineLevel="0" collapsed="false">
      <c r="A45" s="49" t="s">
        <v>156</v>
      </c>
      <c r="B45" s="49" t="s">
        <v>163</v>
      </c>
      <c r="D45" s="67" t="n">
        <f aca="false">D24/'IS Hist Forecast'!D4</f>
        <v>0.130511242306243</v>
      </c>
      <c r="E45" s="67" t="n">
        <f aca="false">E24/'IS Hist Forecast'!E4</f>
        <v>0.088339670468948</v>
      </c>
      <c r="F45" s="67" t="n">
        <f aca="false">F24/'IS Hist Forecast'!F4</f>
        <v>0.0655152561888313</v>
      </c>
      <c r="G45" s="68"/>
      <c r="H45" s="115" t="n">
        <f aca="false">AVERAGE(D45:F45)</f>
        <v>0.0947887229880075</v>
      </c>
      <c r="I45" s="67" t="n">
        <f aca="false">H45</f>
        <v>0.0947887229880075</v>
      </c>
      <c r="J45" s="67" t="n">
        <f aca="false">I45</f>
        <v>0.0947887229880075</v>
      </c>
      <c r="K45" s="68"/>
      <c r="M45" s="102"/>
      <c r="N45" s="102"/>
      <c r="O45" s="102"/>
      <c r="P45" s="102"/>
      <c r="Q45" s="102"/>
      <c r="R45" s="102"/>
    </row>
    <row r="46" customFormat="false" ht="12.75" hidden="false" customHeight="false" outlineLevel="0" collapsed="false">
      <c r="A46" s="49" t="s">
        <v>156</v>
      </c>
      <c r="B46" s="49" t="s">
        <v>164</v>
      </c>
      <c r="D46" s="94"/>
      <c r="E46" s="94"/>
      <c r="F46" s="94"/>
      <c r="G46" s="116"/>
      <c r="H46" s="117" t="n">
        <v>0</v>
      </c>
      <c r="I46" s="117" t="n">
        <v>0</v>
      </c>
      <c r="J46" s="117" t="n">
        <v>0</v>
      </c>
      <c r="K46" s="118"/>
      <c r="M46" s="102"/>
      <c r="N46" s="102"/>
      <c r="O46" s="102"/>
      <c r="P46" s="102"/>
      <c r="Q46" s="102"/>
      <c r="R46" s="102"/>
    </row>
    <row r="47" customFormat="false" ht="12.75" hidden="false" customHeight="false" outlineLevel="0" collapsed="false">
      <c r="A47" s="49" t="s">
        <v>156</v>
      </c>
      <c r="B47" s="49" t="s">
        <v>165</v>
      </c>
      <c r="D47" s="49" t="s">
        <v>34</v>
      </c>
      <c r="E47" s="49" t="s">
        <v>34</v>
      </c>
      <c r="F47" s="49" t="s">
        <v>34</v>
      </c>
      <c r="G47" s="79"/>
      <c r="H47" s="117" t="n">
        <v>0</v>
      </c>
      <c r="I47" s="117" t="n">
        <f aca="false">H47</f>
        <v>0</v>
      </c>
      <c r="J47" s="117" t="n">
        <f aca="false">I47</f>
        <v>0</v>
      </c>
      <c r="K47" s="118"/>
      <c r="M47" s="102"/>
      <c r="N47" s="102"/>
      <c r="O47" s="102"/>
      <c r="P47" s="102"/>
      <c r="Q47" s="102"/>
      <c r="R47" s="102"/>
    </row>
    <row r="48" customFormat="false" ht="12.75" hidden="false" customHeight="false" outlineLevel="0" collapsed="false">
      <c r="A48" s="49" t="s">
        <v>156</v>
      </c>
      <c r="B48" s="49" t="s">
        <v>166</v>
      </c>
      <c r="D48" s="49" t="s">
        <v>34</v>
      </c>
      <c r="E48" s="49" t="s">
        <v>34</v>
      </c>
      <c r="F48" s="49" t="s">
        <v>34</v>
      </c>
      <c r="G48" s="79"/>
      <c r="H48" s="117" t="n">
        <v>0</v>
      </c>
      <c r="I48" s="117" t="n">
        <f aca="false">H48</f>
        <v>0</v>
      </c>
      <c r="J48" s="117" t="n">
        <f aca="false">I48</f>
        <v>0</v>
      </c>
      <c r="K48" s="118"/>
      <c r="M48" s="102"/>
      <c r="N48" s="102"/>
      <c r="O48" s="102"/>
      <c r="P48" s="102"/>
      <c r="Q48" s="102"/>
      <c r="R48" s="102"/>
    </row>
    <row r="49" customFormat="false" ht="12.75" hidden="false" customHeight="false" outlineLevel="0" collapsed="false">
      <c r="A49" s="49" t="s">
        <v>156</v>
      </c>
      <c r="B49" s="49" t="s">
        <v>167</v>
      </c>
      <c r="D49" s="49" t="s">
        <v>34</v>
      </c>
      <c r="E49" s="49" t="s">
        <v>34</v>
      </c>
      <c r="F49" s="49" t="s">
        <v>34</v>
      </c>
      <c r="H49" s="117" t="n">
        <v>0</v>
      </c>
      <c r="I49" s="117" t="n">
        <f aca="false">H49</f>
        <v>0</v>
      </c>
      <c r="J49" s="117" t="n">
        <f aca="false">I49</f>
        <v>0</v>
      </c>
      <c r="K49" s="118"/>
      <c r="M49" s="102"/>
      <c r="N49" s="102"/>
      <c r="O49" s="102"/>
      <c r="P49" s="102"/>
      <c r="Q49" s="102"/>
      <c r="R49" s="102"/>
    </row>
    <row r="50" customFormat="false" ht="12.75" hidden="false" customHeight="false" outlineLevel="0" collapsed="false">
      <c r="A50" s="49" t="s">
        <v>156</v>
      </c>
      <c r="B50" s="49" t="s">
        <v>168</v>
      </c>
      <c r="H50" s="117" t="n">
        <v>0</v>
      </c>
      <c r="I50" s="117" t="n">
        <v>0</v>
      </c>
      <c r="J50" s="117" t="n">
        <v>0</v>
      </c>
      <c r="K50" s="118"/>
      <c r="M50" s="102"/>
      <c r="N50" s="102"/>
      <c r="O50" s="102"/>
      <c r="P50" s="102"/>
      <c r="Q50" s="102"/>
      <c r="R50" s="102"/>
    </row>
    <row r="51" customFormat="false" ht="12.75" hidden="false" customHeight="false" outlineLevel="0" collapsed="false">
      <c r="A51" s="49" t="s">
        <v>169</v>
      </c>
      <c r="B51" s="49" t="s">
        <v>146</v>
      </c>
      <c r="H51" s="117" t="n">
        <v>0</v>
      </c>
      <c r="I51" s="117" t="n">
        <v>0</v>
      </c>
      <c r="J51" s="117" t="n">
        <v>0</v>
      </c>
      <c r="M51" s="102"/>
      <c r="N51" s="102"/>
      <c r="O51" s="102"/>
      <c r="P51" s="102"/>
      <c r="Q51" s="102"/>
      <c r="R51" s="102"/>
    </row>
    <row r="52" customFormat="false" ht="12.75" hidden="false" customHeight="false" outlineLevel="0" collapsed="false">
      <c r="E52" s="94"/>
      <c r="F52" s="94"/>
      <c r="G52" s="94"/>
      <c r="M52" s="102"/>
      <c r="N52" s="102"/>
      <c r="O52" s="102"/>
      <c r="P52" s="102"/>
      <c r="Q52" s="102"/>
      <c r="R52" s="102"/>
    </row>
    <row r="53" customFormat="false" ht="12.75" hidden="false" customHeight="false" outlineLevel="0" collapsed="false">
      <c r="A53" s="49" t="s">
        <v>156</v>
      </c>
      <c r="B53" s="49" t="s">
        <v>170</v>
      </c>
      <c r="D53" s="68" t="n">
        <f aca="false">'IS Hist Forecast'!D32</f>
        <v>0.692717584369449</v>
      </c>
      <c r="E53" s="67" t="n">
        <f aca="false">'IS Hist Forecast'!E32</f>
        <v>0.473506200676437</v>
      </c>
      <c r="F53" s="67" t="n">
        <f aca="false">'IS Hist Forecast'!F32</f>
        <v>1.63218390804598</v>
      </c>
      <c r="G53" s="67"/>
      <c r="H53" s="67" t="n">
        <f aca="false">AVERAGE(D53:F53)</f>
        <v>0.932802564363954</v>
      </c>
      <c r="I53" s="67" t="n">
        <f aca="false">H53</f>
        <v>0.932802564363954</v>
      </c>
      <c r="J53" s="67" t="n">
        <f aca="false">I53</f>
        <v>0.932802564363954</v>
      </c>
      <c r="K53" s="68"/>
      <c r="M53" s="102"/>
      <c r="N53" s="102"/>
      <c r="O53" s="102"/>
      <c r="P53" s="102"/>
      <c r="Q53" s="102"/>
      <c r="R53" s="102"/>
    </row>
    <row r="54" customFormat="false" ht="12.75" hidden="false" customHeight="false" outlineLevel="0" collapsed="false">
      <c r="B54" s="49" t="s">
        <v>34</v>
      </c>
    </row>
  </sheetData>
  <mergeCells count="2">
    <mergeCell ref="D2:F2"/>
    <mergeCell ref="H2:K2"/>
  </mergeCells>
  <printOptions headings="true" gridLines="true" gridLinesSet="true" horizontalCentered="false" verticalCentered="false"/>
  <pageMargins left="0.7" right="0.7" top="0.75" bottom="0.75" header="0.511805555555555" footer="0.511805555555555"/>
  <pageSetup paperSize="1" scale="7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2017-10-01T14:33:04Z</dcterms:created>
  <dc:creator>Jacqueline Garner</dc:creator>
  <dc:description/>
  <dc:language>en-US</dc:language>
  <cp:lastModifiedBy/>
  <cp:lastPrinted>2019-04-20T14:53:46Z</cp:lastPrinted>
  <dcterms:modified xsi:type="dcterms:W3CDTF">2020-06-25T18:43:59Z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